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rneg\Documents\#Kinder\#Domenik\Hausarbeiten Domenik\#Studienarbeit - Einflussfaktoren Kaufentscheidung\Umfragedaten\"/>
    </mc:Choice>
  </mc:AlternateContent>
  <xr:revisionPtr revIDLastSave="0" documentId="13_ncr:1_{AE336405-072D-4CF1-B03D-E2BE813BD16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98" i="1" l="1"/>
  <c r="X496" i="1"/>
  <c r="W496" i="1"/>
  <c r="V496" i="1"/>
  <c r="U496" i="1"/>
  <c r="T496" i="1"/>
  <c r="S496" i="1"/>
  <c r="W495" i="1"/>
  <c r="V495" i="1"/>
  <c r="U495" i="1"/>
  <c r="T495" i="1"/>
  <c r="S495" i="1"/>
  <c r="X495" i="1" s="1"/>
  <c r="W494" i="1"/>
  <c r="V494" i="1"/>
  <c r="U494" i="1"/>
  <c r="T494" i="1"/>
  <c r="S494" i="1"/>
  <c r="X494" i="1" s="1"/>
  <c r="W493" i="1"/>
  <c r="V493" i="1"/>
  <c r="U493" i="1"/>
  <c r="T493" i="1"/>
  <c r="S493" i="1"/>
  <c r="X493" i="1" s="1"/>
  <c r="W492" i="1"/>
  <c r="W498" i="1" s="1"/>
  <c r="V492" i="1"/>
  <c r="U492" i="1"/>
  <c r="U498" i="1" s="1"/>
  <c r="T492" i="1"/>
  <c r="T498" i="1" s="1"/>
  <c r="S492" i="1"/>
  <c r="S498" i="1" s="1"/>
  <c r="V486" i="1"/>
  <c r="S486" i="1"/>
  <c r="X484" i="1"/>
  <c r="W484" i="1"/>
  <c r="V484" i="1"/>
  <c r="U484" i="1"/>
  <c r="T484" i="1"/>
  <c r="S484" i="1"/>
  <c r="X483" i="1"/>
  <c r="W483" i="1"/>
  <c r="V483" i="1"/>
  <c r="U483" i="1"/>
  <c r="T483" i="1"/>
  <c r="S483" i="1"/>
  <c r="X482" i="1"/>
  <c r="W482" i="1"/>
  <c r="V482" i="1"/>
  <c r="U482" i="1"/>
  <c r="T482" i="1"/>
  <c r="S482" i="1"/>
  <c r="X481" i="1"/>
  <c r="W481" i="1"/>
  <c r="V481" i="1"/>
  <c r="U481" i="1"/>
  <c r="T481" i="1"/>
  <c r="S481" i="1"/>
  <c r="X480" i="1"/>
  <c r="X486" i="1" s="1"/>
  <c r="AF484" i="1" s="1"/>
  <c r="W480" i="1"/>
  <c r="W486" i="1" s="1"/>
  <c r="V480" i="1"/>
  <c r="U480" i="1"/>
  <c r="U486" i="1" s="1"/>
  <c r="T480" i="1"/>
  <c r="T486" i="1" s="1"/>
  <c r="S480" i="1"/>
  <c r="V474" i="1"/>
  <c r="X472" i="1"/>
  <c r="W472" i="1"/>
  <c r="V472" i="1"/>
  <c r="U472" i="1"/>
  <c r="T472" i="1"/>
  <c r="S472" i="1"/>
  <c r="W471" i="1"/>
  <c r="X471" i="1" s="1"/>
  <c r="V471" i="1"/>
  <c r="U471" i="1"/>
  <c r="T471" i="1"/>
  <c r="S471" i="1"/>
  <c r="W470" i="1"/>
  <c r="X470" i="1" s="1"/>
  <c r="V470" i="1"/>
  <c r="U470" i="1"/>
  <c r="T470" i="1"/>
  <c r="S470" i="1"/>
  <c r="W469" i="1"/>
  <c r="X469" i="1" s="1"/>
  <c r="V469" i="1"/>
  <c r="U469" i="1"/>
  <c r="T469" i="1"/>
  <c r="S469" i="1"/>
  <c r="W468" i="1"/>
  <c r="W474" i="1" s="1"/>
  <c r="V468" i="1"/>
  <c r="U468" i="1"/>
  <c r="U474" i="1" s="1"/>
  <c r="T468" i="1"/>
  <c r="T474" i="1" s="1"/>
  <c r="S468" i="1"/>
  <c r="S474" i="1" s="1"/>
  <c r="X459" i="1"/>
  <c r="W459" i="1"/>
  <c r="V459" i="1"/>
  <c r="V461" i="1" s="1"/>
  <c r="U459" i="1"/>
  <c r="T459" i="1"/>
  <c r="S459" i="1"/>
  <c r="W458" i="1"/>
  <c r="V458" i="1"/>
  <c r="U458" i="1"/>
  <c r="T458" i="1"/>
  <c r="S458" i="1"/>
  <c r="X458" i="1" s="1"/>
  <c r="W457" i="1"/>
  <c r="V457" i="1"/>
  <c r="U457" i="1"/>
  <c r="T457" i="1"/>
  <c r="S457" i="1"/>
  <c r="X457" i="1" s="1"/>
  <c r="W456" i="1"/>
  <c r="V456" i="1"/>
  <c r="U456" i="1"/>
  <c r="T456" i="1"/>
  <c r="S456" i="1"/>
  <c r="X456" i="1" s="1"/>
  <c r="W455" i="1"/>
  <c r="W461" i="1" s="1"/>
  <c r="V455" i="1"/>
  <c r="U455" i="1"/>
  <c r="U461" i="1" s="1"/>
  <c r="T455" i="1"/>
  <c r="T461" i="1" s="1"/>
  <c r="S455" i="1"/>
  <c r="S461" i="1" s="1"/>
  <c r="V449" i="1"/>
  <c r="X447" i="1"/>
  <c r="W447" i="1"/>
  <c r="V447" i="1"/>
  <c r="U447" i="1"/>
  <c r="T447" i="1"/>
  <c r="S447" i="1"/>
  <c r="W446" i="1"/>
  <c r="V446" i="1"/>
  <c r="U446" i="1"/>
  <c r="T446" i="1"/>
  <c r="S446" i="1"/>
  <c r="X446" i="1" s="1"/>
  <c r="W445" i="1"/>
  <c r="V445" i="1"/>
  <c r="U445" i="1"/>
  <c r="T445" i="1"/>
  <c r="S445" i="1"/>
  <c r="X445" i="1" s="1"/>
  <c r="W444" i="1"/>
  <c r="V444" i="1"/>
  <c r="U444" i="1"/>
  <c r="T444" i="1"/>
  <c r="S444" i="1"/>
  <c r="X444" i="1" s="1"/>
  <c r="W443" i="1"/>
  <c r="W449" i="1" s="1"/>
  <c r="V443" i="1"/>
  <c r="U443" i="1"/>
  <c r="U449" i="1" s="1"/>
  <c r="T443" i="1"/>
  <c r="T449" i="1" s="1"/>
  <c r="S443" i="1"/>
  <c r="S449" i="1" s="1"/>
  <c r="X435" i="1"/>
  <c r="W435" i="1"/>
  <c r="V435" i="1"/>
  <c r="U435" i="1"/>
  <c r="T435" i="1"/>
  <c r="T437" i="1" s="1"/>
  <c r="S435" i="1"/>
  <c r="W434" i="1"/>
  <c r="V434" i="1"/>
  <c r="U434" i="1"/>
  <c r="T434" i="1"/>
  <c r="S434" i="1"/>
  <c r="X434" i="1" s="1"/>
  <c r="W433" i="1"/>
  <c r="V433" i="1"/>
  <c r="U433" i="1"/>
  <c r="T433" i="1"/>
  <c r="S433" i="1"/>
  <c r="X433" i="1" s="1"/>
  <c r="W432" i="1"/>
  <c r="V432" i="1"/>
  <c r="U432" i="1"/>
  <c r="T432" i="1"/>
  <c r="S432" i="1"/>
  <c r="X432" i="1" s="1"/>
  <c r="W431" i="1"/>
  <c r="W437" i="1" s="1"/>
  <c r="V431" i="1"/>
  <c r="V437" i="1" s="1"/>
  <c r="U431" i="1"/>
  <c r="U437" i="1" s="1"/>
  <c r="T431" i="1"/>
  <c r="S431" i="1"/>
  <c r="S437" i="1" s="1"/>
  <c r="X423" i="1"/>
  <c r="W423" i="1"/>
  <c r="V423" i="1"/>
  <c r="V425" i="1" s="1"/>
  <c r="U423" i="1"/>
  <c r="T423" i="1"/>
  <c r="S423" i="1"/>
  <c r="X422" i="1"/>
  <c r="W422" i="1"/>
  <c r="V422" i="1"/>
  <c r="U422" i="1"/>
  <c r="T422" i="1"/>
  <c r="S422" i="1"/>
  <c r="X421" i="1"/>
  <c r="W421" i="1"/>
  <c r="V421" i="1"/>
  <c r="U421" i="1"/>
  <c r="T421" i="1"/>
  <c r="S421" i="1"/>
  <c r="X420" i="1"/>
  <c r="W420" i="1"/>
  <c r="V420" i="1"/>
  <c r="U420" i="1"/>
  <c r="T420" i="1"/>
  <c r="S420" i="1"/>
  <c r="X419" i="1"/>
  <c r="X425" i="1" s="1"/>
  <c r="W419" i="1"/>
  <c r="W425" i="1" s="1"/>
  <c r="V419" i="1"/>
  <c r="U419" i="1"/>
  <c r="U425" i="1" s="1"/>
  <c r="T419" i="1"/>
  <c r="T425" i="1" s="1"/>
  <c r="AG423" i="1" s="1"/>
  <c r="S419" i="1"/>
  <c r="S425" i="1" s="1"/>
  <c r="AF423" i="1" s="1"/>
  <c r="X398" i="1"/>
  <c r="W398" i="1"/>
  <c r="V398" i="1"/>
  <c r="V400" i="1" s="1"/>
  <c r="U398" i="1"/>
  <c r="T398" i="1"/>
  <c r="S398" i="1"/>
  <c r="W397" i="1"/>
  <c r="V397" i="1"/>
  <c r="U397" i="1"/>
  <c r="T397" i="1"/>
  <c r="X397" i="1" s="1"/>
  <c r="S397" i="1"/>
  <c r="W396" i="1"/>
  <c r="V396" i="1"/>
  <c r="U396" i="1"/>
  <c r="T396" i="1"/>
  <c r="X396" i="1" s="1"/>
  <c r="S396" i="1"/>
  <c r="W395" i="1"/>
  <c r="V395" i="1"/>
  <c r="U395" i="1"/>
  <c r="T395" i="1"/>
  <c r="X395" i="1" s="1"/>
  <c r="S395" i="1"/>
  <c r="W394" i="1"/>
  <c r="W400" i="1" s="1"/>
  <c r="V394" i="1"/>
  <c r="U394" i="1"/>
  <c r="U400" i="1" s="1"/>
  <c r="T394" i="1"/>
  <c r="T400" i="1" s="1"/>
  <c r="S394" i="1"/>
  <c r="S400" i="1" s="1"/>
  <c r="V388" i="1"/>
  <c r="W386" i="1"/>
  <c r="V386" i="1"/>
  <c r="U386" i="1"/>
  <c r="U388" i="1" s="1"/>
  <c r="T386" i="1"/>
  <c r="X386" i="1" s="1"/>
  <c r="S386" i="1"/>
  <c r="X385" i="1"/>
  <c r="W385" i="1"/>
  <c r="V385" i="1"/>
  <c r="U385" i="1"/>
  <c r="T385" i="1"/>
  <c r="S385" i="1"/>
  <c r="X384" i="1"/>
  <c r="W384" i="1"/>
  <c r="V384" i="1"/>
  <c r="U384" i="1"/>
  <c r="T384" i="1"/>
  <c r="S384" i="1"/>
  <c r="X383" i="1"/>
  <c r="W383" i="1"/>
  <c r="V383" i="1"/>
  <c r="U383" i="1"/>
  <c r="T383" i="1"/>
  <c r="S383" i="1"/>
  <c r="X382" i="1"/>
  <c r="X388" i="1" s="1"/>
  <c r="W382" i="1"/>
  <c r="W388" i="1" s="1"/>
  <c r="V382" i="1"/>
  <c r="U382" i="1"/>
  <c r="T382" i="1"/>
  <c r="T388" i="1" s="1"/>
  <c r="S382" i="1"/>
  <c r="S388" i="1" s="1"/>
  <c r="V376" i="1"/>
  <c r="X374" i="1"/>
  <c r="W374" i="1"/>
  <c r="V374" i="1"/>
  <c r="U374" i="1"/>
  <c r="U376" i="1" s="1"/>
  <c r="T374" i="1"/>
  <c r="S374" i="1"/>
  <c r="W373" i="1"/>
  <c r="V373" i="1"/>
  <c r="U373" i="1"/>
  <c r="T373" i="1"/>
  <c r="S373" i="1"/>
  <c r="X373" i="1" s="1"/>
  <c r="W372" i="1"/>
  <c r="V372" i="1"/>
  <c r="U372" i="1"/>
  <c r="T372" i="1"/>
  <c r="S372" i="1"/>
  <c r="X372" i="1" s="1"/>
  <c r="W371" i="1"/>
  <c r="V371" i="1"/>
  <c r="U371" i="1"/>
  <c r="T371" i="1"/>
  <c r="S371" i="1"/>
  <c r="X371" i="1" s="1"/>
  <c r="W370" i="1"/>
  <c r="W376" i="1" s="1"/>
  <c r="V370" i="1"/>
  <c r="U370" i="1"/>
  <c r="T370" i="1"/>
  <c r="T376" i="1" s="1"/>
  <c r="S370" i="1"/>
  <c r="S376" i="1" s="1"/>
  <c r="V363" i="1"/>
  <c r="X361" i="1"/>
  <c r="W361" i="1"/>
  <c r="V361" i="1"/>
  <c r="U361" i="1"/>
  <c r="T361" i="1"/>
  <c r="S361" i="1"/>
  <c r="W360" i="1"/>
  <c r="V360" i="1"/>
  <c r="U360" i="1"/>
  <c r="T360" i="1"/>
  <c r="X360" i="1" s="1"/>
  <c r="S360" i="1"/>
  <c r="W359" i="1"/>
  <c r="V359" i="1"/>
  <c r="U359" i="1"/>
  <c r="T359" i="1"/>
  <c r="X359" i="1" s="1"/>
  <c r="S359" i="1"/>
  <c r="W358" i="1"/>
  <c r="V358" i="1"/>
  <c r="U358" i="1"/>
  <c r="T358" i="1"/>
  <c r="X358" i="1" s="1"/>
  <c r="S358" i="1"/>
  <c r="W357" i="1"/>
  <c r="W363" i="1" s="1"/>
  <c r="V357" i="1"/>
  <c r="U357" i="1"/>
  <c r="U363" i="1" s="1"/>
  <c r="T357" i="1"/>
  <c r="T363" i="1" s="1"/>
  <c r="S357" i="1"/>
  <c r="S363" i="1" s="1"/>
  <c r="X349" i="1"/>
  <c r="W349" i="1"/>
  <c r="V349" i="1"/>
  <c r="V351" i="1" s="1"/>
  <c r="U349" i="1"/>
  <c r="T349" i="1"/>
  <c r="S349" i="1"/>
  <c r="W348" i="1"/>
  <c r="X348" i="1" s="1"/>
  <c r="V348" i="1"/>
  <c r="U348" i="1"/>
  <c r="T348" i="1"/>
  <c r="S348" i="1"/>
  <c r="W347" i="1"/>
  <c r="X347" i="1" s="1"/>
  <c r="V347" i="1"/>
  <c r="U347" i="1"/>
  <c r="T347" i="1"/>
  <c r="S347" i="1"/>
  <c r="W346" i="1"/>
  <c r="X346" i="1" s="1"/>
  <c r="V346" i="1"/>
  <c r="U346" i="1"/>
  <c r="T346" i="1"/>
  <c r="S346" i="1"/>
  <c r="W345" i="1"/>
  <c r="W351" i="1" s="1"/>
  <c r="V345" i="1"/>
  <c r="U345" i="1"/>
  <c r="U351" i="1" s="1"/>
  <c r="T345" i="1"/>
  <c r="T351" i="1" s="1"/>
  <c r="S345" i="1"/>
  <c r="S351" i="1" s="1"/>
  <c r="X337" i="1"/>
  <c r="W337" i="1"/>
  <c r="V337" i="1"/>
  <c r="V339" i="1" s="1"/>
  <c r="U337" i="1"/>
  <c r="T337" i="1"/>
  <c r="S337" i="1"/>
  <c r="W336" i="1"/>
  <c r="V336" i="1"/>
  <c r="U336" i="1"/>
  <c r="T336" i="1"/>
  <c r="S336" i="1"/>
  <c r="X336" i="1" s="1"/>
  <c r="W335" i="1"/>
  <c r="V335" i="1"/>
  <c r="U335" i="1"/>
  <c r="T335" i="1"/>
  <c r="S335" i="1"/>
  <c r="X335" i="1" s="1"/>
  <c r="W334" i="1"/>
  <c r="V334" i="1"/>
  <c r="U334" i="1"/>
  <c r="T334" i="1"/>
  <c r="S334" i="1"/>
  <c r="X334" i="1" s="1"/>
  <c r="W333" i="1"/>
  <c r="W339" i="1" s="1"/>
  <c r="V333" i="1"/>
  <c r="U333" i="1"/>
  <c r="U339" i="1" s="1"/>
  <c r="T333" i="1"/>
  <c r="T339" i="1" s="1"/>
  <c r="S333" i="1"/>
  <c r="S339" i="1" s="1"/>
  <c r="V327" i="1"/>
  <c r="X325" i="1"/>
  <c r="W325" i="1"/>
  <c r="V325" i="1"/>
  <c r="U325" i="1"/>
  <c r="U327" i="1" s="1"/>
  <c r="T325" i="1"/>
  <c r="S325" i="1"/>
  <c r="W324" i="1"/>
  <c r="X324" i="1" s="1"/>
  <c r="V324" i="1"/>
  <c r="U324" i="1"/>
  <c r="T324" i="1"/>
  <c r="S324" i="1"/>
  <c r="W323" i="1"/>
  <c r="X323" i="1" s="1"/>
  <c r="V323" i="1"/>
  <c r="U323" i="1"/>
  <c r="T323" i="1"/>
  <c r="S323" i="1"/>
  <c r="W322" i="1"/>
  <c r="X322" i="1" s="1"/>
  <c r="V322" i="1"/>
  <c r="U322" i="1"/>
  <c r="T322" i="1"/>
  <c r="S322" i="1"/>
  <c r="W321" i="1"/>
  <c r="W327" i="1" s="1"/>
  <c r="V321" i="1"/>
  <c r="U321" i="1"/>
  <c r="T321" i="1"/>
  <c r="T327" i="1" s="1"/>
  <c r="S321" i="1"/>
  <c r="S327" i="1" s="1"/>
  <c r="V315" i="1"/>
  <c r="X313" i="1"/>
  <c r="W313" i="1"/>
  <c r="V313" i="1"/>
  <c r="U313" i="1"/>
  <c r="U315" i="1" s="1"/>
  <c r="T313" i="1"/>
  <c r="S313" i="1"/>
  <c r="W312" i="1"/>
  <c r="X312" i="1" s="1"/>
  <c r="V312" i="1"/>
  <c r="U312" i="1"/>
  <c r="T312" i="1"/>
  <c r="S312" i="1"/>
  <c r="W311" i="1"/>
  <c r="X311" i="1" s="1"/>
  <c r="V311" i="1"/>
  <c r="U311" i="1"/>
  <c r="T311" i="1"/>
  <c r="S311" i="1"/>
  <c r="W310" i="1"/>
  <c r="X310" i="1" s="1"/>
  <c r="V310" i="1"/>
  <c r="U310" i="1"/>
  <c r="T310" i="1"/>
  <c r="S310" i="1"/>
  <c r="W309" i="1"/>
  <c r="W315" i="1" s="1"/>
  <c r="V309" i="1"/>
  <c r="U309" i="1"/>
  <c r="T309" i="1"/>
  <c r="T315" i="1" s="1"/>
  <c r="S309" i="1"/>
  <c r="S315" i="1" s="1"/>
  <c r="X300" i="1"/>
  <c r="W300" i="1"/>
  <c r="V300" i="1"/>
  <c r="U300" i="1"/>
  <c r="U302" i="1" s="1"/>
  <c r="T300" i="1"/>
  <c r="S300" i="1"/>
  <c r="W299" i="1"/>
  <c r="X299" i="1" s="1"/>
  <c r="V299" i="1"/>
  <c r="U299" i="1"/>
  <c r="T299" i="1"/>
  <c r="S299" i="1"/>
  <c r="W298" i="1"/>
  <c r="X298" i="1" s="1"/>
  <c r="V298" i="1"/>
  <c r="U298" i="1"/>
  <c r="T298" i="1"/>
  <c r="S298" i="1"/>
  <c r="W297" i="1"/>
  <c r="X297" i="1" s="1"/>
  <c r="V297" i="1"/>
  <c r="U297" i="1"/>
  <c r="T297" i="1"/>
  <c r="S297" i="1"/>
  <c r="W296" i="1"/>
  <c r="W302" i="1" s="1"/>
  <c r="V296" i="1"/>
  <c r="V302" i="1" s="1"/>
  <c r="U296" i="1"/>
  <c r="T296" i="1"/>
  <c r="T302" i="1" s="1"/>
  <c r="S296" i="1"/>
  <c r="S302" i="1" s="1"/>
  <c r="X288" i="1"/>
  <c r="W288" i="1"/>
  <c r="V288" i="1"/>
  <c r="V290" i="1" s="1"/>
  <c r="U288" i="1"/>
  <c r="T288" i="1"/>
  <c r="S288" i="1"/>
  <c r="S290" i="1" s="1"/>
  <c r="W287" i="1"/>
  <c r="V287" i="1"/>
  <c r="U287" i="1"/>
  <c r="T287" i="1"/>
  <c r="X287" i="1" s="1"/>
  <c r="S287" i="1"/>
  <c r="W286" i="1"/>
  <c r="V286" i="1"/>
  <c r="U286" i="1"/>
  <c r="T286" i="1"/>
  <c r="X286" i="1" s="1"/>
  <c r="S286" i="1"/>
  <c r="W285" i="1"/>
  <c r="V285" i="1"/>
  <c r="U285" i="1"/>
  <c r="T285" i="1"/>
  <c r="X285" i="1" s="1"/>
  <c r="S285" i="1"/>
  <c r="W284" i="1"/>
  <c r="W290" i="1" s="1"/>
  <c r="V284" i="1"/>
  <c r="U284" i="1"/>
  <c r="U290" i="1" s="1"/>
  <c r="T284" i="1"/>
  <c r="T290" i="1" s="1"/>
  <c r="S284" i="1"/>
  <c r="X276" i="1"/>
  <c r="W276" i="1"/>
  <c r="V276" i="1"/>
  <c r="V278" i="1" s="1"/>
  <c r="U276" i="1"/>
  <c r="T276" i="1"/>
  <c r="S276" i="1"/>
  <c r="W275" i="1"/>
  <c r="V275" i="1"/>
  <c r="U275" i="1"/>
  <c r="T275" i="1"/>
  <c r="S275" i="1"/>
  <c r="X275" i="1" s="1"/>
  <c r="W274" i="1"/>
  <c r="V274" i="1"/>
  <c r="U274" i="1"/>
  <c r="T274" i="1"/>
  <c r="S274" i="1"/>
  <c r="X274" i="1" s="1"/>
  <c r="W273" i="1"/>
  <c r="V273" i="1"/>
  <c r="U273" i="1"/>
  <c r="T273" i="1"/>
  <c r="S273" i="1"/>
  <c r="X273" i="1" s="1"/>
  <c r="W272" i="1"/>
  <c r="W278" i="1" s="1"/>
  <c r="V272" i="1"/>
  <c r="U272" i="1"/>
  <c r="U278" i="1" s="1"/>
  <c r="T272" i="1"/>
  <c r="T278" i="1" s="1"/>
  <c r="S272" i="1"/>
  <c r="S278" i="1" s="1"/>
  <c r="V266" i="1"/>
  <c r="X264" i="1"/>
  <c r="W264" i="1"/>
  <c r="V264" i="1"/>
  <c r="U264" i="1"/>
  <c r="T264" i="1"/>
  <c r="S264" i="1"/>
  <c r="W263" i="1"/>
  <c r="V263" i="1"/>
  <c r="U263" i="1"/>
  <c r="T263" i="1"/>
  <c r="S263" i="1"/>
  <c r="X263" i="1" s="1"/>
  <c r="W262" i="1"/>
  <c r="V262" i="1"/>
  <c r="U262" i="1"/>
  <c r="T262" i="1"/>
  <c r="S262" i="1"/>
  <c r="X262" i="1" s="1"/>
  <c r="W261" i="1"/>
  <c r="V261" i="1"/>
  <c r="U261" i="1"/>
  <c r="T261" i="1"/>
  <c r="S261" i="1"/>
  <c r="X261" i="1" s="1"/>
  <c r="W260" i="1"/>
  <c r="W266" i="1" s="1"/>
  <c r="V260" i="1"/>
  <c r="U260" i="1"/>
  <c r="U266" i="1" s="1"/>
  <c r="T260" i="1"/>
  <c r="T266" i="1" s="1"/>
  <c r="S260" i="1"/>
  <c r="S266" i="1" s="1"/>
  <c r="V254" i="1"/>
  <c r="X252" i="1"/>
  <c r="W252" i="1"/>
  <c r="V252" i="1"/>
  <c r="U252" i="1"/>
  <c r="U254" i="1" s="1"/>
  <c r="T252" i="1"/>
  <c r="S252" i="1"/>
  <c r="W251" i="1"/>
  <c r="X251" i="1" s="1"/>
  <c r="V251" i="1"/>
  <c r="U251" i="1"/>
  <c r="T251" i="1"/>
  <c r="S251" i="1"/>
  <c r="W250" i="1"/>
  <c r="X250" i="1" s="1"/>
  <c r="V250" i="1"/>
  <c r="U250" i="1"/>
  <c r="T250" i="1"/>
  <c r="S250" i="1"/>
  <c r="W249" i="1"/>
  <c r="X249" i="1" s="1"/>
  <c r="V249" i="1"/>
  <c r="U249" i="1"/>
  <c r="T249" i="1"/>
  <c r="S249" i="1"/>
  <c r="W248" i="1"/>
  <c r="W254" i="1" s="1"/>
  <c r="V248" i="1"/>
  <c r="U248" i="1"/>
  <c r="T248" i="1"/>
  <c r="T254" i="1" s="1"/>
  <c r="S248" i="1"/>
  <c r="S254" i="1" s="1"/>
  <c r="X240" i="1"/>
  <c r="W240" i="1"/>
  <c r="V240" i="1"/>
  <c r="V242" i="1" s="1"/>
  <c r="U240" i="1"/>
  <c r="T240" i="1"/>
  <c r="S240" i="1"/>
  <c r="S242" i="1" s="1"/>
  <c r="W239" i="1"/>
  <c r="V239" i="1"/>
  <c r="U239" i="1"/>
  <c r="T239" i="1"/>
  <c r="X239" i="1" s="1"/>
  <c r="S239" i="1"/>
  <c r="W238" i="1"/>
  <c r="V238" i="1"/>
  <c r="U238" i="1"/>
  <c r="T238" i="1"/>
  <c r="X238" i="1" s="1"/>
  <c r="S238" i="1"/>
  <c r="W237" i="1"/>
  <c r="V237" i="1"/>
  <c r="U237" i="1"/>
  <c r="T237" i="1"/>
  <c r="X237" i="1" s="1"/>
  <c r="S237" i="1"/>
  <c r="W236" i="1"/>
  <c r="W242" i="1" s="1"/>
  <c r="V236" i="1"/>
  <c r="U236" i="1"/>
  <c r="U242" i="1" s="1"/>
  <c r="T236" i="1"/>
  <c r="T242" i="1" s="1"/>
  <c r="S236" i="1"/>
  <c r="U229" i="1"/>
  <c r="X227" i="1"/>
  <c r="W227" i="1"/>
  <c r="V227" i="1"/>
  <c r="V229" i="1" s="1"/>
  <c r="U227" i="1"/>
  <c r="T227" i="1"/>
  <c r="S227" i="1"/>
  <c r="W226" i="1"/>
  <c r="V226" i="1"/>
  <c r="U226" i="1"/>
  <c r="T226" i="1"/>
  <c r="S226" i="1"/>
  <c r="X226" i="1" s="1"/>
  <c r="W225" i="1"/>
  <c r="V225" i="1"/>
  <c r="U225" i="1"/>
  <c r="T225" i="1"/>
  <c r="S225" i="1"/>
  <c r="X225" i="1" s="1"/>
  <c r="W224" i="1"/>
  <c r="V224" i="1"/>
  <c r="U224" i="1"/>
  <c r="T224" i="1"/>
  <c r="S224" i="1"/>
  <c r="X224" i="1" s="1"/>
  <c r="W223" i="1"/>
  <c r="W229" i="1" s="1"/>
  <c r="V223" i="1"/>
  <c r="U223" i="1"/>
  <c r="T223" i="1"/>
  <c r="T229" i="1" s="1"/>
  <c r="S223" i="1"/>
  <c r="S229" i="1" s="1"/>
  <c r="V217" i="1"/>
  <c r="X215" i="1"/>
  <c r="W215" i="1"/>
  <c r="V215" i="1"/>
  <c r="U215" i="1"/>
  <c r="T215" i="1"/>
  <c r="S215" i="1"/>
  <c r="W214" i="1"/>
  <c r="V214" i="1"/>
  <c r="U214" i="1"/>
  <c r="T214" i="1"/>
  <c r="S214" i="1"/>
  <c r="X214" i="1" s="1"/>
  <c r="W213" i="1"/>
  <c r="V213" i="1"/>
  <c r="U213" i="1"/>
  <c r="T213" i="1"/>
  <c r="S213" i="1"/>
  <c r="X213" i="1" s="1"/>
  <c r="W212" i="1"/>
  <c r="V212" i="1"/>
  <c r="U212" i="1"/>
  <c r="T212" i="1"/>
  <c r="S212" i="1"/>
  <c r="X212" i="1" s="1"/>
  <c r="W211" i="1"/>
  <c r="W217" i="1" s="1"/>
  <c r="V211" i="1"/>
  <c r="U211" i="1"/>
  <c r="U217" i="1" s="1"/>
  <c r="T211" i="1"/>
  <c r="T217" i="1" s="1"/>
  <c r="S211" i="1"/>
  <c r="S217" i="1" s="1"/>
  <c r="V205" i="1"/>
  <c r="X203" i="1"/>
  <c r="W203" i="1"/>
  <c r="V203" i="1"/>
  <c r="U203" i="1"/>
  <c r="U205" i="1" s="1"/>
  <c r="T203" i="1"/>
  <c r="S203" i="1"/>
  <c r="W202" i="1"/>
  <c r="X202" i="1" s="1"/>
  <c r="V202" i="1"/>
  <c r="U202" i="1"/>
  <c r="T202" i="1"/>
  <c r="S202" i="1"/>
  <c r="W201" i="1"/>
  <c r="X201" i="1" s="1"/>
  <c r="V201" i="1"/>
  <c r="U201" i="1"/>
  <c r="T201" i="1"/>
  <c r="S201" i="1"/>
  <c r="W200" i="1"/>
  <c r="X200" i="1" s="1"/>
  <c r="V200" i="1"/>
  <c r="U200" i="1"/>
  <c r="T200" i="1"/>
  <c r="S200" i="1"/>
  <c r="W199" i="1"/>
  <c r="W205" i="1" s="1"/>
  <c r="V199" i="1"/>
  <c r="U199" i="1"/>
  <c r="T199" i="1"/>
  <c r="T205" i="1" s="1"/>
  <c r="S199" i="1"/>
  <c r="S205" i="1" s="1"/>
  <c r="X190" i="1"/>
  <c r="W190" i="1"/>
  <c r="V190" i="1"/>
  <c r="U190" i="1"/>
  <c r="T190" i="1"/>
  <c r="S190" i="1"/>
  <c r="W189" i="1"/>
  <c r="V189" i="1"/>
  <c r="U189" i="1"/>
  <c r="X189" i="1" s="1"/>
  <c r="T189" i="1"/>
  <c r="S189" i="1"/>
  <c r="W188" i="1"/>
  <c r="V188" i="1"/>
  <c r="U188" i="1"/>
  <c r="X188" i="1" s="1"/>
  <c r="T188" i="1"/>
  <c r="S188" i="1"/>
  <c r="W187" i="1"/>
  <c r="V187" i="1"/>
  <c r="U187" i="1"/>
  <c r="X187" i="1" s="1"/>
  <c r="T187" i="1"/>
  <c r="S187" i="1"/>
  <c r="W186" i="1"/>
  <c r="W192" i="1" s="1"/>
  <c r="V186" i="1"/>
  <c r="V192" i="1" s="1"/>
  <c r="U186" i="1"/>
  <c r="U192" i="1" s="1"/>
  <c r="T186" i="1"/>
  <c r="T192" i="1" s="1"/>
  <c r="S186" i="1"/>
  <c r="S192" i="1" s="1"/>
  <c r="V180" i="1"/>
  <c r="X178" i="1"/>
  <c r="W178" i="1"/>
  <c r="V178" i="1"/>
  <c r="U178" i="1"/>
  <c r="U180" i="1" s="1"/>
  <c r="T178" i="1"/>
  <c r="S178" i="1"/>
  <c r="W177" i="1"/>
  <c r="X177" i="1" s="1"/>
  <c r="V177" i="1"/>
  <c r="U177" i="1"/>
  <c r="T177" i="1"/>
  <c r="S177" i="1"/>
  <c r="W176" i="1"/>
  <c r="X176" i="1" s="1"/>
  <c r="V176" i="1"/>
  <c r="U176" i="1"/>
  <c r="T176" i="1"/>
  <c r="S176" i="1"/>
  <c r="W175" i="1"/>
  <c r="X175" i="1" s="1"/>
  <c r="V175" i="1"/>
  <c r="U175" i="1"/>
  <c r="T175" i="1"/>
  <c r="S175" i="1"/>
  <c r="W174" i="1"/>
  <c r="W180" i="1" s="1"/>
  <c r="V174" i="1"/>
  <c r="U174" i="1"/>
  <c r="T174" i="1"/>
  <c r="T180" i="1" s="1"/>
  <c r="S174" i="1"/>
  <c r="S180" i="1" s="1"/>
  <c r="U168" i="1"/>
  <c r="X166" i="1"/>
  <c r="W166" i="1"/>
  <c r="V166" i="1"/>
  <c r="U166" i="1"/>
  <c r="T166" i="1"/>
  <c r="S166" i="1"/>
  <c r="W165" i="1"/>
  <c r="V165" i="1"/>
  <c r="U165" i="1"/>
  <c r="T165" i="1"/>
  <c r="S165" i="1"/>
  <c r="X165" i="1" s="1"/>
  <c r="W164" i="1"/>
  <c r="V164" i="1"/>
  <c r="U164" i="1"/>
  <c r="T164" i="1"/>
  <c r="S164" i="1"/>
  <c r="X164" i="1" s="1"/>
  <c r="W163" i="1"/>
  <c r="V163" i="1"/>
  <c r="U163" i="1"/>
  <c r="T163" i="1"/>
  <c r="S163" i="1"/>
  <c r="X163" i="1" s="1"/>
  <c r="W162" i="1"/>
  <c r="W168" i="1" s="1"/>
  <c r="V162" i="1"/>
  <c r="V168" i="1" s="1"/>
  <c r="U162" i="1"/>
  <c r="T162" i="1"/>
  <c r="T168" i="1" s="1"/>
  <c r="S162" i="1"/>
  <c r="S168" i="1" s="1"/>
  <c r="V156" i="1"/>
  <c r="X154" i="1"/>
  <c r="W154" i="1"/>
  <c r="V154" i="1"/>
  <c r="U154" i="1"/>
  <c r="T154" i="1"/>
  <c r="S154" i="1"/>
  <c r="W153" i="1"/>
  <c r="V153" i="1"/>
  <c r="U153" i="1"/>
  <c r="T153" i="1"/>
  <c r="S153" i="1"/>
  <c r="X153" i="1" s="1"/>
  <c r="W152" i="1"/>
  <c r="V152" i="1"/>
  <c r="U152" i="1"/>
  <c r="T152" i="1"/>
  <c r="S152" i="1"/>
  <c r="X152" i="1" s="1"/>
  <c r="W151" i="1"/>
  <c r="V151" i="1"/>
  <c r="U151" i="1"/>
  <c r="T151" i="1"/>
  <c r="S151" i="1"/>
  <c r="X151" i="1" s="1"/>
  <c r="W150" i="1"/>
  <c r="W156" i="1" s="1"/>
  <c r="V150" i="1"/>
  <c r="U150" i="1"/>
  <c r="U156" i="1" s="1"/>
  <c r="T150" i="1"/>
  <c r="T156" i="1" s="1"/>
  <c r="S150" i="1"/>
  <c r="S156" i="1" s="1"/>
  <c r="V143" i="1"/>
  <c r="T143" i="1"/>
  <c r="X141" i="1"/>
  <c r="W141" i="1"/>
  <c r="V141" i="1"/>
  <c r="U141" i="1"/>
  <c r="U143" i="1" s="1"/>
  <c r="T141" i="1"/>
  <c r="S141" i="1"/>
  <c r="S143" i="1" s="1"/>
  <c r="X140" i="1"/>
  <c r="W140" i="1"/>
  <c r="V140" i="1"/>
  <c r="U140" i="1"/>
  <c r="T140" i="1"/>
  <c r="S140" i="1"/>
  <c r="X139" i="1"/>
  <c r="W139" i="1"/>
  <c r="V139" i="1"/>
  <c r="U139" i="1"/>
  <c r="T139" i="1"/>
  <c r="S139" i="1"/>
  <c r="X138" i="1"/>
  <c r="W138" i="1"/>
  <c r="V138" i="1"/>
  <c r="U138" i="1"/>
  <c r="T138" i="1"/>
  <c r="S138" i="1"/>
  <c r="X137" i="1"/>
  <c r="X143" i="1" s="1"/>
  <c r="W137" i="1"/>
  <c r="W143" i="1" s="1"/>
  <c r="V137" i="1"/>
  <c r="U137" i="1"/>
  <c r="T137" i="1"/>
  <c r="S137" i="1"/>
  <c r="W131" i="1"/>
  <c r="W129" i="1"/>
  <c r="V129" i="1"/>
  <c r="V131" i="1" s="1"/>
  <c r="U129" i="1"/>
  <c r="X129" i="1" s="1"/>
  <c r="T129" i="1"/>
  <c r="S129" i="1"/>
  <c r="X128" i="1"/>
  <c r="W128" i="1"/>
  <c r="V128" i="1"/>
  <c r="U128" i="1"/>
  <c r="T128" i="1"/>
  <c r="S128" i="1"/>
  <c r="X127" i="1"/>
  <c r="W127" i="1"/>
  <c r="V127" i="1"/>
  <c r="U127" i="1"/>
  <c r="T127" i="1"/>
  <c r="S127" i="1"/>
  <c r="X126" i="1"/>
  <c r="W126" i="1"/>
  <c r="V126" i="1"/>
  <c r="U126" i="1"/>
  <c r="T126" i="1"/>
  <c r="S126" i="1"/>
  <c r="X125" i="1"/>
  <c r="X131" i="1" s="1"/>
  <c r="W125" i="1"/>
  <c r="V125" i="1"/>
  <c r="U125" i="1"/>
  <c r="U131" i="1" s="1"/>
  <c r="T125" i="1"/>
  <c r="T131" i="1" s="1"/>
  <c r="S125" i="1"/>
  <c r="S131" i="1" s="1"/>
  <c r="W119" i="1"/>
  <c r="W117" i="1"/>
  <c r="V117" i="1"/>
  <c r="V119" i="1" s="1"/>
  <c r="U117" i="1"/>
  <c r="T117" i="1"/>
  <c r="X117" i="1" s="1"/>
  <c r="S117" i="1"/>
  <c r="X116" i="1"/>
  <c r="W116" i="1"/>
  <c r="V116" i="1"/>
  <c r="U116" i="1"/>
  <c r="T116" i="1"/>
  <c r="S116" i="1"/>
  <c r="X115" i="1"/>
  <c r="W115" i="1"/>
  <c r="V115" i="1"/>
  <c r="U115" i="1"/>
  <c r="T115" i="1"/>
  <c r="S115" i="1"/>
  <c r="X114" i="1"/>
  <c r="W114" i="1"/>
  <c r="V114" i="1"/>
  <c r="U114" i="1"/>
  <c r="T114" i="1"/>
  <c r="S114" i="1"/>
  <c r="X113" i="1"/>
  <c r="X119" i="1" s="1"/>
  <c r="W113" i="1"/>
  <c r="V113" i="1"/>
  <c r="U113" i="1"/>
  <c r="U119" i="1" s="1"/>
  <c r="T113" i="1"/>
  <c r="T119" i="1" s="1"/>
  <c r="S113" i="1"/>
  <c r="S119" i="1" s="1"/>
  <c r="S107" i="1"/>
  <c r="X105" i="1"/>
  <c r="W105" i="1"/>
  <c r="V105" i="1"/>
  <c r="V107" i="1" s="1"/>
  <c r="U105" i="1"/>
  <c r="T105" i="1"/>
  <c r="S105" i="1"/>
  <c r="W104" i="1"/>
  <c r="X104" i="1" s="1"/>
  <c r="V104" i="1"/>
  <c r="U104" i="1"/>
  <c r="T104" i="1"/>
  <c r="S104" i="1"/>
  <c r="W103" i="1"/>
  <c r="X103" i="1" s="1"/>
  <c r="V103" i="1"/>
  <c r="U103" i="1"/>
  <c r="T103" i="1"/>
  <c r="S103" i="1"/>
  <c r="W102" i="1"/>
  <c r="X102" i="1" s="1"/>
  <c r="V102" i="1"/>
  <c r="U102" i="1"/>
  <c r="T102" i="1"/>
  <c r="S102" i="1"/>
  <c r="W101" i="1"/>
  <c r="W107" i="1" s="1"/>
  <c r="V101" i="1"/>
  <c r="U101" i="1"/>
  <c r="U107" i="1" s="1"/>
  <c r="T101" i="1"/>
  <c r="T107" i="1" s="1"/>
  <c r="S101" i="1"/>
  <c r="W93" i="1"/>
  <c r="V93" i="1"/>
  <c r="X93" i="1" s="1"/>
  <c r="U93" i="1"/>
  <c r="T93" i="1"/>
  <c r="T95" i="1" s="1"/>
  <c r="S93" i="1"/>
  <c r="W92" i="1"/>
  <c r="V92" i="1"/>
  <c r="U92" i="1"/>
  <c r="T92" i="1"/>
  <c r="S92" i="1"/>
  <c r="X92" i="1" s="1"/>
  <c r="W91" i="1"/>
  <c r="V91" i="1"/>
  <c r="U91" i="1"/>
  <c r="T91" i="1"/>
  <c r="S91" i="1"/>
  <c r="X91" i="1" s="1"/>
  <c r="W90" i="1"/>
  <c r="V90" i="1"/>
  <c r="U90" i="1"/>
  <c r="T90" i="1"/>
  <c r="S90" i="1"/>
  <c r="X90" i="1" s="1"/>
  <c r="W89" i="1"/>
  <c r="W95" i="1" s="1"/>
  <c r="V89" i="1"/>
  <c r="U89" i="1"/>
  <c r="U95" i="1" s="1"/>
  <c r="T89" i="1"/>
  <c r="S89" i="1"/>
  <c r="P79" i="1"/>
  <c r="P78" i="1"/>
  <c r="P77" i="1"/>
  <c r="AJ81" i="1"/>
  <c r="AJ80" i="1"/>
  <c r="AJ79" i="1"/>
  <c r="AJ78" i="1"/>
  <c r="AJ77" i="1"/>
  <c r="W83" i="1"/>
  <c r="W81" i="1"/>
  <c r="W80" i="1"/>
  <c r="W79" i="1"/>
  <c r="W78" i="1"/>
  <c r="W77" i="1"/>
  <c r="V81" i="1"/>
  <c r="U81" i="1"/>
  <c r="X81" i="1" s="1"/>
  <c r="T81" i="1"/>
  <c r="S81" i="1"/>
  <c r="V80" i="1"/>
  <c r="U80" i="1"/>
  <c r="T80" i="1"/>
  <c r="S80" i="1"/>
  <c r="V79" i="1"/>
  <c r="U79" i="1"/>
  <c r="T79" i="1"/>
  <c r="S79" i="1"/>
  <c r="X79" i="1" s="1"/>
  <c r="V78" i="1"/>
  <c r="U78" i="1"/>
  <c r="T78" i="1"/>
  <c r="S78" i="1"/>
  <c r="V77" i="1"/>
  <c r="V83" i="1" s="1"/>
  <c r="U77" i="1"/>
  <c r="U83" i="1" s="1"/>
  <c r="T77" i="1"/>
  <c r="X77" i="1" s="1"/>
  <c r="S77" i="1"/>
  <c r="S83" i="1" s="1"/>
  <c r="V69" i="1"/>
  <c r="U69" i="1"/>
  <c r="T69" i="1"/>
  <c r="X69" i="1" s="1"/>
  <c r="S69" i="1"/>
  <c r="V68" i="1"/>
  <c r="U68" i="1"/>
  <c r="X68" i="1" s="1"/>
  <c r="T68" i="1"/>
  <c r="S68" i="1"/>
  <c r="V67" i="1"/>
  <c r="U67" i="1"/>
  <c r="T67" i="1"/>
  <c r="S67" i="1"/>
  <c r="X67" i="1" s="1"/>
  <c r="X66" i="1"/>
  <c r="V66" i="1"/>
  <c r="U66" i="1"/>
  <c r="T66" i="1"/>
  <c r="S66" i="1"/>
  <c r="V65" i="1"/>
  <c r="V71" i="1" s="1"/>
  <c r="U65" i="1"/>
  <c r="X65" i="1" s="1"/>
  <c r="T65" i="1"/>
  <c r="T71" i="1" s="1"/>
  <c r="S65" i="1"/>
  <c r="S71" i="1" s="1"/>
  <c r="P55" i="1"/>
  <c r="P54" i="1"/>
  <c r="P53" i="1"/>
  <c r="AI57" i="1"/>
  <c r="AH57" i="1"/>
  <c r="AG57" i="1"/>
  <c r="AI56" i="1"/>
  <c r="AH56" i="1"/>
  <c r="AG56" i="1"/>
  <c r="AI55" i="1"/>
  <c r="AH55" i="1"/>
  <c r="AG55" i="1"/>
  <c r="AI54" i="1"/>
  <c r="AH54" i="1"/>
  <c r="AG54" i="1"/>
  <c r="AI53" i="1"/>
  <c r="AH53" i="1"/>
  <c r="AG53" i="1"/>
  <c r="AF57" i="1"/>
  <c r="AF56" i="1"/>
  <c r="AF55" i="1"/>
  <c r="AF54" i="1"/>
  <c r="AF53" i="1"/>
  <c r="X57" i="1"/>
  <c r="X56" i="1"/>
  <c r="X55" i="1"/>
  <c r="X54" i="1"/>
  <c r="V59" i="1"/>
  <c r="U59" i="1"/>
  <c r="T59" i="1"/>
  <c r="S59" i="1"/>
  <c r="V57" i="1"/>
  <c r="U57" i="1"/>
  <c r="T57" i="1"/>
  <c r="S57" i="1"/>
  <c r="V56" i="1"/>
  <c r="U56" i="1"/>
  <c r="T56" i="1"/>
  <c r="S56" i="1"/>
  <c r="V55" i="1"/>
  <c r="U55" i="1"/>
  <c r="T55" i="1"/>
  <c r="S55" i="1"/>
  <c r="V54" i="1"/>
  <c r="U54" i="1"/>
  <c r="T54" i="1"/>
  <c r="S54" i="1"/>
  <c r="X53" i="1"/>
  <c r="X59" i="1" s="1"/>
  <c r="V53" i="1"/>
  <c r="U53" i="1"/>
  <c r="T53" i="1"/>
  <c r="S53" i="1"/>
  <c r="T42" i="1"/>
  <c r="T41" i="1"/>
  <c r="T40" i="1"/>
  <c r="AO44" i="1"/>
  <c r="AN44" i="1"/>
  <c r="AM44" i="1"/>
  <c r="AL44" i="1"/>
  <c r="AK44" i="1"/>
  <c r="AO43" i="1"/>
  <c r="AN43" i="1"/>
  <c r="AM43" i="1"/>
  <c r="AL43" i="1"/>
  <c r="AK43" i="1"/>
  <c r="AO42" i="1"/>
  <c r="AN42" i="1"/>
  <c r="AM42" i="1"/>
  <c r="AL42" i="1"/>
  <c r="AK42" i="1"/>
  <c r="AO41" i="1"/>
  <c r="AN41" i="1"/>
  <c r="AM41" i="1"/>
  <c r="AL41" i="1"/>
  <c r="AK41" i="1"/>
  <c r="AO40" i="1"/>
  <c r="AN40" i="1"/>
  <c r="AM40" i="1"/>
  <c r="AL40" i="1"/>
  <c r="AK40" i="1"/>
  <c r="AJ44" i="1"/>
  <c r="AJ43" i="1"/>
  <c r="AJ42" i="1"/>
  <c r="AJ41" i="1"/>
  <c r="AJ40" i="1"/>
  <c r="AD44" i="1"/>
  <c r="AD43" i="1"/>
  <c r="AD42" i="1"/>
  <c r="AD41" i="1"/>
  <c r="AD40" i="1"/>
  <c r="AC46" i="1"/>
  <c r="AB46" i="1"/>
  <c r="AA46" i="1"/>
  <c r="Z46" i="1"/>
  <c r="Y46" i="1"/>
  <c r="AC44" i="1"/>
  <c r="AC43" i="1"/>
  <c r="AC42" i="1"/>
  <c r="AC41" i="1"/>
  <c r="AC40" i="1"/>
  <c r="AB44" i="1"/>
  <c r="AA44" i="1"/>
  <c r="Z44" i="1"/>
  <c r="Y44" i="1"/>
  <c r="X44" i="1"/>
  <c r="AB43" i="1"/>
  <c r="AA43" i="1"/>
  <c r="Z43" i="1"/>
  <c r="Y43" i="1"/>
  <c r="X43" i="1"/>
  <c r="AB42" i="1"/>
  <c r="AA42" i="1"/>
  <c r="Z42" i="1"/>
  <c r="Y42" i="1"/>
  <c r="X42" i="1"/>
  <c r="AB41" i="1"/>
  <c r="AA41" i="1"/>
  <c r="Z41" i="1"/>
  <c r="Y41" i="1"/>
  <c r="X41" i="1"/>
  <c r="AB40" i="1"/>
  <c r="AA40" i="1"/>
  <c r="Z40" i="1"/>
  <c r="Y40" i="1"/>
  <c r="X40" i="1"/>
  <c r="X46" i="1" s="1"/>
  <c r="V18" i="1"/>
  <c r="V17" i="1"/>
  <c r="V16" i="1"/>
  <c r="AP20" i="1"/>
  <c r="AO20" i="1"/>
  <c r="AN20" i="1"/>
  <c r="AM20" i="1"/>
  <c r="AP19" i="1"/>
  <c r="AO19" i="1"/>
  <c r="AN19" i="1"/>
  <c r="AM19" i="1"/>
  <c r="AP18" i="1"/>
  <c r="AO18" i="1"/>
  <c r="AN18" i="1"/>
  <c r="AM18" i="1"/>
  <c r="AP17" i="1"/>
  <c r="AO17" i="1"/>
  <c r="AN17" i="1"/>
  <c r="AM17" i="1"/>
  <c r="AL20" i="1"/>
  <c r="AL19" i="1"/>
  <c r="AL18" i="1"/>
  <c r="AL17" i="1"/>
  <c r="AP16" i="1"/>
  <c r="AO16" i="1"/>
  <c r="AN16" i="1"/>
  <c r="AM16" i="1"/>
  <c r="AL16" i="1"/>
  <c r="AE22" i="1"/>
  <c r="AD22" i="1"/>
  <c r="AC22" i="1"/>
  <c r="AB22" i="1"/>
  <c r="AD20" i="1"/>
  <c r="AC20" i="1"/>
  <c r="AB20" i="1"/>
  <c r="AA20" i="1"/>
  <c r="Z20" i="1"/>
  <c r="AE20" i="1"/>
  <c r="AD19" i="1"/>
  <c r="AC19" i="1"/>
  <c r="AB19" i="1"/>
  <c r="AA19" i="1"/>
  <c r="Z19" i="1"/>
  <c r="AE19" i="1"/>
  <c r="AE18" i="1"/>
  <c r="AD18" i="1"/>
  <c r="AC18" i="1"/>
  <c r="AB18" i="1"/>
  <c r="AA18" i="1"/>
  <c r="Z18" i="1"/>
  <c r="AD17" i="1"/>
  <c r="AE17" i="1" s="1"/>
  <c r="AC17" i="1"/>
  <c r="AB17" i="1"/>
  <c r="AA17" i="1"/>
  <c r="AA22" i="1" s="1"/>
  <c r="Z17" i="1"/>
  <c r="Z22" i="1" s="1"/>
  <c r="AE16" i="1"/>
  <c r="AD16" i="1"/>
  <c r="AC16" i="1"/>
  <c r="AB16" i="1"/>
  <c r="AA16" i="1"/>
  <c r="Z16" i="1"/>
  <c r="N6" i="1"/>
  <c r="N5" i="1"/>
  <c r="N4" i="1"/>
  <c r="AF4" i="1"/>
  <c r="AE4" i="1"/>
  <c r="AD4" i="1"/>
  <c r="T10" i="1"/>
  <c r="S10" i="1"/>
  <c r="R10" i="1"/>
  <c r="Q10" i="1"/>
  <c r="S4" i="1"/>
  <c r="R4" i="1"/>
  <c r="T4" i="1" s="1"/>
  <c r="Q4" i="1"/>
  <c r="T8" i="1"/>
  <c r="S8" i="1"/>
  <c r="R8" i="1"/>
  <c r="Q8" i="1"/>
  <c r="T7" i="1"/>
  <c r="S7" i="1"/>
  <c r="R7" i="1"/>
  <c r="Q7" i="1"/>
  <c r="S6" i="1"/>
  <c r="R6" i="1"/>
  <c r="Q6" i="1"/>
  <c r="T6" i="1" s="1"/>
  <c r="T5" i="1"/>
  <c r="S5" i="1"/>
  <c r="R5" i="1"/>
  <c r="Q5" i="1"/>
  <c r="V95" i="1" l="1"/>
  <c r="S95" i="1"/>
  <c r="X492" i="1"/>
  <c r="AJ481" i="1"/>
  <c r="AJ483" i="1"/>
  <c r="AJ482" i="1"/>
  <c r="AJ484" i="1"/>
  <c r="AF480" i="1"/>
  <c r="AF481" i="1"/>
  <c r="AF482" i="1"/>
  <c r="AF483" i="1"/>
  <c r="AG484" i="1"/>
  <c r="AG480" i="1"/>
  <c r="AG481" i="1"/>
  <c r="AG482" i="1"/>
  <c r="AG483" i="1"/>
  <c r="AH484" i="1"/>
  <c r="AH480" i="1"/>
  <c r="AH481" i="1"/>
  <c r="AH482" i="1"/>
  <c r="AH483" i="1"/>
  <c r="AI484" i="1"/>
  <c r="AI480" i="1"/>
  <c r="AI481" i="1"/>
  <c r="AI482" i="1"/>
  <c r="AI483" i="1"/>
  <c r="AJ480" i="1"/>
  <c r="X468" i="1"/>
  <c r="X455" i="1"/>
  <c r="X443" i="1"/>
  <c r="X431" i="1"/>
  <c r="AJ420" i="1"/>
  <c r="AJ422" i="1"/>
  <c r="AJ421" i="1"/>
  <c r="AJ423" i="1"/>
  <c r="AF419" i="1"/>
  <c r="AF420" i="1"/>
  <c r="AF421" i="1"/>
  <c r="AF422" i="1"/>
  <c r="AG419" i="1"/>
  <c r="AG420" i="1"/>
  <c r="AG421" i="1"/>
  <c r="AG422" i="1"/>
  <c r="AH423" i="1"/>
  <c r="AH419" i="1"/>
  <c r="AH420" i="1"/>
  <c r="AH421" i="1"/>
  <c r="AH422" i="1"/>
  <c r="AI423" i="1"/>
  <c r="AI419" i="1"/>
  <c r="AI420" i="1"/>
  <c r="AI421" i="1"/>
  <c r="AI422" i="1"/>
  <c r="AJ419" i="1"/>
  <c r="X394" i="1"/>
  <c r="AJ383" i="1"/>
  <c r="AJ385" i="1"/>
  <c r="AJ386" i="1"/>
  <c r="AI386" i="1"/>
  <c r="AH386" i="1"/>
  <c r="AG386" i="1"/>
  <c r="AF386" i="1"/>
  <c r="AJ384" i="1"/>
  <c r="AF382" i="1"/>
  <c r="P382" i="1" s="1"/>
  <c r="P383" i="1" s="1"/>
  <c r="P384" i="1" s="1"/>
  <c r="P385" i="1" s="1"/>
  <c r="AF383" i="1"/>
  <c r="AF384" i="1"/>
  <c r="AF385" i="1"/>
  <c r="AG382" i="1"/>
  <c r="AG383" i="1"/>
  <c r="AG384" i="1"/>
  <c r="AG385" i="1"/>
  <c r="AH382" i="1"/>
  <c r="AH383" i="1"/>
  <c r="AH384" i="1"/>
  <c r="AH385" i="1"/>
  <c r="AI382" i="1"/>
  <c r="AI383" i="1"/>
  <c r="AI384" i="1"/>
  <c r="AI385" i="1"/>
  <c r="AJ382" i="1"/>
  <c r="X370" i="1"/>
  <c r="X357" i="1"/>
  <c r="X345" i="1"/>
  <c r="X333" i="1"/>
  <c r="X321" i="1"/>
  <c r="X309" i="1"/>
  <c r="X296" i="1"/>
  <c r="X284" i="1"/>
  <c r="X272" i="1"/>
  <c r="X260" i="1"/>
  <c r="X248" i="1"/>
  <c r="X236" i="1"/>
  <c r="X223" i="1"/>
  <c r="X211" i="1"/>
  <c r="X199" i="1"/>
  <c r="X186" i="1"/>
  <c r="X174" i="1"/>
  <c r="X162" i="1"/>
  <c r="X150" i="1"/>
  <c r="AJ138" i="1"/>
  <c r="AJ140" i="1"/>
  <c r="AF141" i="1"/>
  <c r="AJ139" i="1"/>
  <c r="AJ141" i="1"/>
  <c r="AF137" i="1"/>
  <c r="AF138" i="1"/>
  <c r="AF139" i="1"/>
  <c r="AF140" i="1"/>
  <c r="AG141" i="1"/>
  <c r="AG137" i="1"/>
  <c r="AG138" i="1"/>
  <c r="AG139" i="1"/>
  <c r="AG140" i="1"/>
  <c r="AH141" i="1"/>
  <c r="AH137" i="1"/>
  <c r="AH138" i="1"/>
  <c r="AH139" i="1"/>
  <c r="AH140" i="1"/>
  <c r="AI141" i="1"/>
  <c r="AI137" i="1"/>
  <c r="AI138" i="1"/>
  <c r="AI139" i="1"/>
  <c r="AI140" i="1"/>
  <c r="AJ137" i="1"/>
  <c r="AJ126" i="1"/>
  <c r="AJ128" i="1"/>
  <c r="AJ129" i="1"/>
  <c r="AF129" i="1"/>
  <c r="AI129" i="1"/>
  <c r="AH129" i="1"/>
  <c r="AG129" i="1"/>
  <c r="AJ127" i="1"/>
  <c r="AF125" i="1"/>
  <c r="P125" i="1" s="1"/>
  <c r="P126" i="1" s="1"/>
  <c r="P127" i="1" s="1"/>
  <c r="P128" i="1" s="1"/>
  <c r="AF126" i="1"/>
  <c r="AF127" i="1"/>
  <c r="AF128" i="1"/>
  <c r="AG125" i="1"/>
  <c r="AG126" i="1"/>
  <c r="AG127" i="1"/>
  <c r="AG128" i="1"/>
  <c r="AH125" i="1"/>
  <c r="AH126" i="1"/>
  <c r="AH127" i="1"/>
  <c r="AH128" i="1"/>
  <c r="AI125" i="1"/>
  <c r="AI126" i="1"/>
  <c r="AI127" i="1"/>
  <c r="AI128" i="1"/>
  <c r="AJ125" i="1"/>
  <c r="AJ114" i="1"/>
  <c r="AJ116" i="1"/>
  <c r="AJ117" i="1"/>
  <c r="AI117" i="1"/>
  <c r="AH117" i="1"/>
  <c r="AG117" i="1"/>
  <c r="AF117" i="1"/>
  <c r="AJ115" i="1"/>
  <c r="AF113" i="1"/>
  <c r="AF114" i="1"/>
  <c r="AF115" i="1"/>
  <c r="AF116" i="1"/>
  <c r="AG113" i="1"/>
  <c r="AG114" i="1"/>
  <c r="AG115" i="1"/>
  <c r="AG116" i="1"/>
  <c r="AH113" i="1"/>
  <c r="AH114" i="1"/>
  <c r="AH115" i="1"/>
  <c r="AH116" i="1"/>
  <c r="AI113" i="1"/>
  <c r="AI114" i="1"/>
  <c r="AI115" i="1"/>
  <c r="AI116" i="1"/>
  <c r="AJ113" i="1"/>
  <c r="X101" i="1"/>
  <c r="X89" i="1"/>
  <c r="X78" i="1"/>
  <c r="X80" i="1"/>
  <c r="X83" i="1" s="1"/>
  <c r="T83" i="1"/>
  <c r="X71" i="1"/>
  <c r="AF65" i="1" s="1"/>
  <c r="U71" i="1"/>
  <c r="P56" i="1"/>
  <c r="AD46" i="1"/>
  <c r="V19" i="1"/>
  <c r="X498" i="1" l="1"/>
  <c r="AF492" i="1" s="1"/>
  <c r="AJ492" i="1"/>
  <c r="AI492" i="1"/>
  <c r="AH492" i="1"/>
  <c r="P480" i="1"/>
  <c r="P481" i="1" s="1"/>
  <c r="P482" i="1" s="1"/>
  <c r="P483" i="1" s="1"/>
  <c r="X474" i="1"/>
  <c r="AG468" i="1" s="1"/>
  <c r="AJ468" i="1"/>
  <c r="AI468" i="1"/>
  <c r="AH468" i="1"/>
  <c r="X461" i="1"/>
  <c r="AF455" i="1" s="1"/>
  <c r="AJ455" i="1"/>
  <c r="AI455" i="1"/>
  <c r="AH455" i="1"/>
  <c r="X449" i="1"/>
  <c r="AJ443" i="1"/>
  <c r="AI443" i="1"/>
  <c r="AH443" i="1"/>
  <c r="X437" i="1"/>
  <c r="AJ431" i="1"/>
  <c r="AI431" i="1"/>
  <c r="P419" i="1"/>
  <c r="P420" i="1" s="1"/>
  <c r="P421" i="1" s="1"/>
  <c r="P422" i="1" s="1"/>
  <c r="X400" i="1"/>
  <c r="AF394" i="1" s="1"/>
  <c r="AJ394" i="1"/>
  <c r="AI394" i="1"/>
  <c r="AH394" i="1"/>
  <c r="X376" i="1"/>
  <c r="AJ370" i="1"/>
  <c r="AI370" i="1"/>
  <c r="AH370" i="1"/>
  <c r="AG370" i="1"/>
  <c r="X363" i="1"/>
  <c r="AJ357" i="1"/>
  <c r="AI357" i="1"/>
  <c r="AH357" i="1"/>
  <c r="X351" i="1"/>
  <c r="AJ345" i="1"/>
  <c r="X339" i="1"/>
  <c r="AF333" i="1" s="1"/>
  <c r="AJ333" i="1"/>
  <c r="AI333" i="1"/>
  <c r="AH333" i="1"/>
  <c r="X327" i="1"/>
  <c r="AG321" i="1" s="1"/>
  <c r="AJ321" i="1"/>
  <c r="AI321" i="1"/>
  <c r="AH321" i="1"/>
  <c r="X315" i="1"/>
  <c r="AG309" i="1" s="1"/>
  <c r="AJ309" i="1"/>
  <c r="AI309" i="1"/>
  <c r="AH309" i="1"/>
  <c r="X302" i="1"/>
  <c r="AG296" i="1" s="1"/>
  <c r="AJ296" i="1"/>
  <c r="AI296" i="1"/>
  <c r="AH296" i="1"/>
  <c r="X290" i="1"/>
  <c r="AF284" i="1" s="1"/>
  <c r="AJ284" i="1"/>
  <c r="AI284" i="1"/>
  <c r="AH284" i="1"/>
  <c r="X278" i="1"/>
  <c r="AJ272" i="1"/>
  <c r="AI272" i="1"/>
  <c r="AH272" i="1"/>
  <c r="X266" i="1"/>
  <c r="AF260" i="1" s="1"/>
  <c r="AJ260" i="1"/>
  <c r="AI260" i="1"/>
  <c r="AH260" i="1"/>
  <c r="X254" i="1"/>
  <c r="AG248" i="1" s="1"/>
  <c r="AJ248" i="1"/>
  <c r="AI248" i="1"/>
  <c r="AH248" i="1"/>
  <c r="X242" i="1"/>
  <c r="AJ236" i="1"/>
  <c r="AI236" i="1"/>
  <c r="X229" i="1"/>
  <c r="AF223" i="1" s="1"/>
  <c r="AJ223" i="1"/>
  <c r="AI223" i="1"/>
  <c r="AH223" i="1"/>
  <c r="X217" i="1"/>
  <c r="AJ211" i="1"/>
  <c r="AI211" i="1"/>
  <c r="AH211" i="1"/>
  <c r="X205" i="1"/>
  <c r="AJ199" i="1"/>
  <c r="AI199" i="1"/>
  <c r="AH199" i="1"/>
  <c r="X192" i="1"/>
  <c r="AJ186" i="1"/>
  <c r="AI186" i="1"/>
  <c r="AH186" i="1"/>
  <c r="AG186" i="1"/>
  <c r="AF186" i="1"/>
  <c r="X180" i="1"/>
  <c r="AG174" i="1" s="1"/>
  <c r="AJ174" i="1"/>
  <c r="AI174" i="1"/>
  <c r="AH174" i="1"/>
  <c r="X168" i="1"/>
  <c r="AJ162" i="1"/>
  <c r="AI162" i="1"/>
  <c r="AH162" i="1"/>
  <c r="AG162" i="1"/>
  <c r="AF162" i="1"/>
  <c r="X156" i="1"/>
  <c r="AJ150" i="1"/>
  <c r="AI150" i="1"/>
  <c r="AH150" i="1"/>
  <c r="AG150" i="1"/>
  <c r="P137" i="1"/>
  <c r="P138" i="1" s="1"/>
  <c r="P139" i="1" s="1"/>
  <c r="P140" i="1" s="1"/>
  <c r="P113" i="1"/>
  <c r="P114" i="1" s="1"/>
  <c r="P115" i="1" s="1"/>
  <c r="P116" i="1" s="1"/>
  <c r="X107" i="1"/>
  <c r="AJ101" i="1"/>
  <c r="AI101" i="1"/>
  <c r="AH101" i="1"/>
  <c r="AG101" i="1"/>
  <c r="X95" i="1"/>
  <c r="AG89" i="1" s="1"/>
  <c r="AH80" i="1"/>
  <c r="AG81" i="1"/>
  <c r="AF81" i="1"/>
  <c r="AI79" i="1"/>
  <c r="AH79" i="1"/>
  <c r="AI78" i="1"/>
  <c r="AG79" i="1"/>
  <c r="AF79" i="1"/>
  <c r="AF77" i="1"/>
  <c r="AI77" i="1"/>
  <c r="AG77" i="1"/>
  <c r="AH81" i="1"/>
  <c r="AI81" i="1"/>
  <c r="AG78" i="1"/>
  <c r="AI80" i="1"/>
  <c r="AH77" i="1"/>
  <c r="P80" i="1" s="1"/>
  <c r="AH78" i="1"/>
  <c r="AF80" i="1"/>
  <c r="AF78" i="1"/>
  <c r="AG80" i="1"/>
  <c r="AF69" i="1"/>
  <c r="AG69" i="1"/>
  <c r="AG67" i="1"/>
  <c r="AF68" i="1"/>
  <c r="AI67" i="1"/>
  <c r="AG68" i="1"/>
  <c r="AH69" i="1"/>
  <c r="AH67" i="1"/>
  <c r="AH68" i="1"/>
  <c r="AF66" i="1"/>
  <c r="AI65" i="1"/>
  <c r="AF67" i="1"/>
  <c r="AI69" i="1"/>
  <c r="AI68" i="1"/>
  <c r="AG65" i="1"/>
  <c r="P65" i="1" s="1"/>
  <c r="P66" i="1" s="1"/>
  <c r="P67" i="1" s="1"/>
  <c r="P68" i="1" s="1"/>
  <c r="AH66" i="1"/>
  <c r="AH65" i="1"/>
  <c r="AI66" i="1"/>
  <c r="AG66" i="1"/>
  <c r="T43" i="1"/>
  <c r="AG495" i="1" l="1"/>
  <c r="AJ496" i="1"/>
  <c r="AF495" i="1"/>
  <c r="AG496" i="1"/>
  <c r="AH496" i="1"/>
  <c r="AI496" i="1"/>
  <c r="AF493" i="1"/>
  <c r="AJ495" i="1"/>
  <c r="AI495" i="1"/>
  <c r="AJ493" i="1"/>
  <c r="AF496" i="1"/>
  <c r="AI493" i="1"/>
  <c r="AH493" i="1"/>
  <c r="AG493" i="1"/>
  <c r="AJ494" i="1"/>
  <c r="AH494" i="1"/>
  <c r="AG494" i="1"/>
  <c r="AH495" i="1"/>
  <c r="AI494" i="1"/>
  <c r="AF494" i="1"/>
  <c r="AG492" i="1"/>
  <c r="P492" i="1" s="1"/>
  <c r="P493" i="1" s="1"/>
  <c r="P494" i="1" s="1"/>
  <c r="P495" i="1" s="1"/>
  <c r="AF468" i="1"/>
  <c r="AJ471" i="1"/>
  <c r="AI470" i="1"/>
  <c r="AI471" i="1"/>
  <c r="AH470" i="1"/>
  <c r="AH471" i="1"/>
  <c r="AG471" i="1"/>
  <c r="AF470" i="1"/>
  <c r="AG470" i="1"/>
  <c r="AF471" i="1"/>
  <c r="AG472" i="1"/>
  <c r="AH469" i="1"/>
  <c r="AG469" i="1"/>
  <c r="AJ469" i="1"/>
  <c r="AF472" i="1"/>
  <c r="AI469" i="1"/>
  <c r="AH472" i="1"/>
  <c r="AI472" i="1"/>
  <c r="AF469" i="1"/>
  <c r="AJ472" i="1"/>
  <c r="AJ470" i="1"/>
  <c r="AJ458" i="1"/>
  <c r="AH457" i="1"/>
  <c r="AF457" i="1"/>
  <c r="AJ459" i="1"/>
  <c r="AG456" i="1"/>
  <c r="AJ457" i="1"/>
  <c r="AI458" i="1"/>
  <c r="AG457" i="1"/>
  <c r="AH458" i="1"/>
  <c r="AG458" i="1"/>
  <c r="AI459" i="1"/>
  <c r="AF458" i="1"/>
  <c r="AG459" i="1"/>
  <c r="AH456" i="1"/>
  <c r="AF456" i="1"/>
  <c r="AJ456" i="1"/>
  <c r="AF459" i="1"/>
  <c r="AI456" i="1"/>
  <c r="AH459" i="1"/>
  <c r="AI457" i="1"/>
  <c r="AG455" i="1"/>
  <c r="P455" i="1" s="1"/>
  <c r="P456" i="1" s="1"/>
  <c r="P457" i="1" s="1"/>
  <c r="P458" i="1" s="1"/>
  <c r="AF446" i="1"/>
  <c r="AG447" i="1"/>
  <c r="AH447" i="1"/>
  <c r="AI447" i="1"/>
  <c r="AF444" i="1"/>
  <c r="AJ445" i="1"/>
  <c r="AH445" i="1"/>
  <c r="AG445" i="1"/>
  <c r="AJ447" i="1"/>
  <c r="AJ444" i="1"/>
  <c r="AF447" i="1"/>
  <c r="AI444" i="1"/>
  <c r="AH444" i="1"/>
  <c r="AG444" i="1"/>
  <c r="AJ446" i="1"/>
  <c r="AI446" i="1"/>
  <c r="AG446" i="1"/>
  <c r="AF445" i="1"/>
  <c r="AI445" i="1"/>
  <c r="AH446" i="1"/>
  <c r="AF443" i="1"/>
  <c r="AG443" i="1"/>
  <c r="AH434" i="1"/>
  <c r="AF433" i="1"/>
  <c r="AG434" i="1"/>
  <c r="AJ435" i="1"/>
  <c r="AF434" i="1"/>
  <c r="AJ432" i="1"/>
  <c r="AF435" i="1"/>
  <c r="AI432" i="1"/>
  <c r="AG435" i="1"/>
  <c r="AH432" i="1"/>
  <c r="AH435" i="1"/>
  <c r="AI435" i="1"/>
  <c r="AF432" i="1"/>
  <c r="AJ433" i="1"/>
  <c r="AI434" i="1"/>
  <c r="AG432" i="1"/>
  <c r="AJ434" i="1"/>
  <c r="AH433" i="1"/>
  <c r="AG433" i="1"/>
  <c r="AI433" i="1"/>
  <c r="AG431" i="1"/>
  <c r="AF431" i="1"/>
  <c r="AH431" i="1"/>
  <c r="AF397" i="1"/>
  <c r="AI395" i="1"/>
  <c r="AH398" i="1"/>
  <c r="AI398" i="1"/>
  <c r="AF395" i="1"/>
  <c r="AH396" i="1"/>
  <c r="AG396" i="1"/>
  <c r="AG397" i="1"/>
  <c r="AJ395" i="1"/>
  <c r="AF398" i="1"/>
  <c r="AG398" i="1"/>
  <c r="AH395" i="1"/>
  <c r="AG395" i="1"/>
  <c r="AJ396" i="1"/>
  <c r="AI396" i="1"/>
  <c r="AJ397" i="1"/>
  <c r="AI397" i="1"/>
  <c r="AJ398" i="1"/>
  <c r="AH397" i="1"/>
  <c r="AF396" i="1"/>
  <c r="AG394" i="1"/>
  <c r="P394" i="1" s="1"/>
  <c r="P395" i="1" s="1"/>
  <c r="P396" i="1" s="1"/>
  <c r="P397" i="1" s="1"/>
  <c r="AJ373" i="1"/>
  <c r="AH372" i="1"/>
  <c r="AI373" i="1"/>
  <c r="AG372" i="1"/>
  <c r="AH373" i="1"/>
  <c r="AF372" i="1"/>
  <c r="AG373" i="1"/>
  <c r="AJ374" i="1"/>
  <c r="AF373" i="1"/>
  <c r="AG374" i="1"/>
  <c r="AH371" i="1"/>
  <c r="AG371" i="1"/>
  <c r="AJ372" i="1"/>
  <c r="AJ371" i="1"/>
  <c r="AF374" i="1"/>
  <c r="AI371" i="1"/>
  <c r="AH374" i="1"/>
  <c r="AI374" i="1"/>
  <c r="AI372" i="1"/>
  <c r="AF371" i="1"/>
  <c r="AF370" i="1"/>
  <c r="AF360" i="1"/>
  <c r="AG361" i="1"/>
  <c r="AH361" i="1"/>
  <c r="AG358" i="1"/>
  <c r="AF358" i="1"/>
  <c r="AI359" i="1"/>
  <c r="AJ360" i="1"/>
  <c r="AF359" i="1"/>
  <c r="AG360" i="1"/>
  <c r="AJ358" i="1"/>
  <c r="AF361" i="1"/>
  <c r="AI358" i="1"/>
  <c r="AH358" i="1"/>
  <c r="AI361" i="1"/>
  <c r="AJ359" i="1"/>
  <c r="AH359" i="1"/>
  <c r="AH360" i="1"/>
  <c r="AJ361" i="1"/>
  <c r="AG359" i="1"/>
  <c r="AI360" i="1"/>
  <c r="AF357" i="1"/>
  <c r="AG357" i="1"/>
  <c r="AJ347" i="1"/>
  <c r="AH346" i="1"/>
  <c r="AI347" i="1"/>
  <c r="AG346" i="1"/>
  <c r="AH347" i="1"/>
  <c r="AF346" i="1"/>
  <c r="AG347" i="1"/>
  <c r="AJ349" i="1"/>
  <c r="AF347" i="1"/>
  <c r="AI348" i="1"/>
  <c r="AH349" i="1"/>
  <c r="AG348" i="1"/>
  <c r="AJ346" i="1"/>
  <c r="AJ348" i="1"/>
  <c r="AF349" i="1"/>
  <c r="AG349" i="1"/>
  <c r="AH348" i="1"/>
  <c r="AF348" i="1"/>
  <c r="AI349" i="1"/>
  <c r="AI346" i="1"/>
  <c r="AF345" i="1"/>
  <c r="AG345" i="1"/>
  <c r="AH345" i="1"/>
  <c r="AI345" i="1"/>
  <c r="AI334" i="1"/>
  <c r="AG337" i="1"/>
  <c r="AH334" i="1"/>
  <c r="AH337" i="1"/>
  <c r="AG334" i="1"/>
  <c r="AI337" i="1"/>
  <c r="AF334" i="1"/>
  <c r="AJ335" i="1"/>
  <c r="AH336" i="1"/>
  <c r="AG336" i="1"/>
  <c r="AF336" i="1"/>
  <c r="AJ334" i="1"/>
  <c r="AF337" i="1"/>
  <c r="AI335" i="1"/>
  <c r="AJ336" i="1"/>
  <c r="AH335" i="1"/>
  <c r="AI336" i="1"/>
  <c r="AG335" i="1"/>
  <c r="AF335" i="1"/>
  <c r="AJ337" i="1"/>
  <c r="AG333" i="1"/>
  <c r="P333" i="1" s="1"/>
  <c r="P334" i="1" s="1"/>
  <c r="P335" i="1" s="1"/>
  <c r="P336" i="1" s="1"/>
  <c r="AF321" i="1"/>
  <c r="AJ324" i="1"/>
  <c r="AI323" i="1"/>
  <c r="AI324" i="1"/>
  <c r="AH323" i="1"/>
  <c r="AH324" i="1"/>
  <c r="AG323" i="1"/>
  <c r="AG324" i="1"/>
  <c r="AF323" i="1"/>
  <c r="AF324" i="1"/>
  <c r="AG325" i="1"/>
  <c r="AH322" i="1"/>
  <c r="AI325" i="1"/>
  <c r="AF322" i="1"/>
  <c r="AJ322" i="1"/>
  <c r="AF325" i="1"/>
  <c r="AI322" i="1"/>
  <c r="AH325" i="1"/>
  <c r="AG322" i="1"/>
  <c r="AJ325" i="1"/>
  <c r="AJ323" i="1"/>
  <c r="AF309" i="1"/>
  <c r="AJ312" i="1"/>
  <c r="AI311" i="1"/>
  <c r="AI312" i="1"/>
  <c r="AH311" i="1"/>
  <c r="AH312" i="1"/>
  <c r="AG311" i="1"/>
  <c r="AG312" i="1"/>
  <c r="AF311" i="1"/>
  <c r="AJ310" i="1"/>
  <c r="AF313" i="1"/>
  <c r="AG313" i="1"/>
  <c r="AG310" i="1"/>
  <c r="AF310" i="1"/>
  <c r="AI310" i="1"/>
  <c r="AH310" i="1"/>
  <c r="AH313" i="1"/>
  <c r="AI313" i="1"/>
  <c r="AJ313" i="1"/>
  <c r="AJ311" i="1"/>
  <c r="AF312" i="1"/>
  <c r="AF296" i="1"/>
  <c r="AJ298" i="1"/>
  <c r="AH297" i="1"/>
  <c r="AI298" i="1"/>
  <c r="AG297" i="1"/>
  <c r="AH298" i="1"/>
  <c r="AF297" i="1"/>
  <c r="AG298" i="1"/>
  <c r="AJ300" i="1"/>
  <c r="AF298" i="1"/>
  <c r="AJ299" i="1"/>
  <c r="AF300" i="1"/>
  <c r="AI300" i="1"/>
  <c r="AI299" i="1"/>
  <c r="AG300" i="1"/>
  <c r="AG299" i="1"/>
  <c r="AH299" i="1"/>
  <c r="AH300" i="1"/>
  <c r="AF299" i="1"/>
  <c r="AJ297" i="1"/>
  <c r="AI297" i="1"/>
  <c r="AG285" i="1"/>
  <c r="AF285" i="1"/>
  <c r="AG288" i="1"/>
  <c r="AH287" i="1"/>
  <c r="AI288" i="1"/>
  <c r="AF287" i="1"/>
  <c r="AI286" i="1"/>
  <c r="AH286" i="1"/>
  <c r="AH285" i="1"/>
  <c r="AJ287" i="1"/>
  <c r="AF288" i="1"/>
  <c r="AI287" i="1"/>
  <c r="AH288" i="1"/>
  <c r="AG287" i="1"/>
  <c r="AJ286" i="1"/>
  <c r="AJ285" i="1"/>
  <c r="AG286" i="1"/>
  <c r="AF286" i="1"/>
  <c r="AJ288" i="1"/>
  <c r="AI285" i="1"/>
  <c r="AG284" i="1"/>
  <c r="P284" i="1" s="1"/>
  <c r="P285" i="1" s="1"/>
  <c r="P286" i="1" s="1"/>
  <c r="P287" i="1" s="1"/>
  <c r="AF275" i="1"/>
  <c r="AG276" i="1"/>
  <c r="AH273" i="1"/>
  <c r="AI276" i="1"/>
  <c r="AJ274" i="1"/>
  <c r="AH274" i="1"/>
  <c r="AG274" i="1"/>
  <c r="AF274" i="1"/>
  <c r="AJ273" i="1"/>
  <c r="AF276" i="1"/>
  <c r="AI273" i="1"/>
  <c r="AH276" i="1"/>
  <c r="AG273" i="1"/>
  <c r="AF273" i="1"/>
  <c r="AI274" i="1"/>
  <c r="AI275" i="1"/>
  <c r="AJ276" i="1"/>
  <c r="AJ275" i="1"/>
  <c r="AG275" i="1"/>
  <c r="AH275" i="1"/>
  <c r="AF272" i="1"/>
  <c r="AG272" i="1"/>
  <c r="AG263" i="1"/>
  <c r="AJ264" i="1"/>
  <c r="AJ261" i="1"/>
  <c r="AG264" i="1"/>
  <c r="AH261" i="1"/>
  <c r="AI264" i="1"/>
  <c r="AJ262" i="1"/>
  <c r="AJ263" i="1"/>
  <c r="AH263" i="1"/>
  <c r="AF263" i="1"/>
  <c r="AF264" i="1"/>
  <c r="AI261" i="1"/>
  <c r="AH264" i="1"/>
  <c r="AF261" i="1"/>
  <c r="AH262" i="1"/>
  <c r="AI263" i="1"/>
  <c r="AG261" i="1"/>
  <c r="AI262" i="1"/>
  <c r="AF262" i="1"/>
  <c r="AG262" i="1"/>
  <c r="AG260" i="1"/>
  <c r="P260" i="1" s="1"/>
  <c r="P261" i="1" s="1"/>
  <c r="P262" i="1" s="1"/>
  <c r="P263" i="1" s="1"/>
  <c r="AF248" i="1"/>
  <c r="AJ251" i="1"/>
  <c r="AI250" i="1"/>
  <c r="AI251" i="1"/>
  <c r="AH250" i="1"/>
  <c r="AH251" i="1"/>
  <c r="AG250" i="1"/>
  <c r="AG251" i="1"/>
  <c r="AF250" i="1"/>
  <c r="AF251" i="1"/>
  <c r="AI249" i="1"/>
  <c r="AH252" i="1"/>
  <c r="AG249" i="1"/>
  <c r="AJ249" i="1"/>
  <c r="AF252" i="1"/>
  <c r="AG252" i="1"/>
  <c r="AH249" i="1"/>
  <c r="AI252" i="1"/>
  <c r="AF249" i="1"/>
  <c r="AJ250" i="1"/>
  <c r="AJ252" i="1"/>
  <c r="AJ239" i="1"/>
  <c r="AH238" i="1"/>
  <c r="AI239" i="1"/>
  <c r="AG238" i="1"/>
  <c r="AH239" i="1"/>
  <c r="AF238" i="1"/>
  <c r="AF239" i="1"/>
  <c r="AG240" i="1"/>
  <c r="AH237" i="1"/>
  <c r="AI240" i="1"/>
  <c r="AF237" i="1"/>
  <c r="AG239" i="1"/>
  <c r="AJ237" i="1"/>
  <c r="AF240" i="1"/>
  <c r="AI237" i="1"/>
  <c r="AH240" i="1"/>
  <c r="AG237" i="1"/>
  <c r="AJ238" i="1"/>
  <c r="AJ240" i="1"/>
  <c r="AI238" i="1"/>
  <c r="AF236" i="1"/>
  <c r="AG236" i="1"/>
  <c r="AH236" i="1"/>
  <c r="AG226" i="1"/>
  <c r="AJ227" i="1"/>
  <c r="AI224" i="1"/>
  <c r="AH227" i="1"/>
  <c r="AI227" i="1"/>
  <c r="AF225" i="1"/>
  <c r="AF226" i="1"/>
  <c r="AF227" i="1"/>
  <c r="AG227" i="1"/>
  <c r="AH224" i="1"/>
  <c r="AF224" i="1"/>
  <c r="AH225" i="1"/>
  <c r="AH226" i="1"/>
  <c r="AJ224" i="1"/>
  <c r="AG224" i="1"/>
  <c r="AI225" i="1"/>
  <c r="AG225" i="1"/>
  <c r="AJ226" i="1"/>
  <c r="AJ225" i="1"/>
  <c r="AI226" i="1"/>
  <c r="AG223" i="1"/>
  <c r="P223" i="1" s="1"/>
  <c r="P224" i="1" s="1"/>
  <c r="P225" i="1" s="1"/>
  <c r="P226" i="1" s="1"/>
  <c r="AF214" i="1"/>
  <c r="AI213" i="1"/>
  <c r="AH213" i="1"/>
  <c r="AI215" i="1"/>
  <c r="AF213" i="1"/>
  <c r="AI212" i="1"/>
  <c r="AJ214" i="1"/>
  <c r="AI214" i="1"/>
  <c r="AH214" i="1"/>
  <c r="AG214" i="1"/>
  <c r="AJ213" i="1"/>
  <c r="AF215" i="1"/>
  <c r="AG215" i="1"/>
  <c r="AH215" i="1"/>
  <c r="AG213" i="1"/>
  <c r="AJ212" i="1"/>
  <c r="AH212" i="1"/>
  <c r="AG212" i="1"/>
  <c r="AF212" i="1"/>
  <c r="AJ215" i="1"/>
  <c r="AF211" i="1"/>
  <c r="P211" i="1" s="1"/>
  <c r="P212" i="1" s="1"/>
  <c r="P213" i="1" s="1"/>
  <c r="P214" i="1" s="1"/>
  <c r="AG211" i="1"/>
  <c r="AJ202" i="1"/>
  <c r="AI201" i="1"/>
  <c r="AI202" i="1"/>
  <c r="AH201" i="1"/>
  <c r="AH202" i="1"/>
  <c r="AG201" i="1"/>
  <c r="AG202" i="1"/>
  <c r="AF201" i="1"/>
  <c r="AF202" i="1"/>
  <c r="AI200" i="1"/>
  <c r="AH200" i="1"/>
  <c r="AG200" i="1"/>
  <c r="AJ201" i="1"/>
  <c r="AJ200" i="1"/>
  <c r="AF203" i="1"/>
  <c r="AG203" i="1"/>
  <c r="AH203" i="1"/>
  <c r="AI203" i="1"/>
  <c r="AF200" i="1"/>
  <c r="AJ203" i="1"/>
  <c r="AF199" i="1"/>
  <c r="P199" i="1" s="1"/>
  <c r="P200" i="1" s="1"/>
  <c r="P201" i="1" s="1"/>
  <c r="P202" i="1" s="1"/>
  <c r="AG199" i="1"/>
  <c r="AJ189" i="1"/>
  <c r="AH188" i="1"/>
  <c r="AI189" i="1"/>
  <c r="AG188" i="1"/>
  <c r="AH189" i="1"/>
  <c r="AF188" i="1"/>
  <c r="AG189" i="1"/>
  <c r="AJ190" i="1"/>
  <c r="AF189" i="1"/>
  <c r="AJ187" i="1"/>
  <c r="AF190" i="1"/>
  <c r="AH190" i="1"/>
  <c r="AG187" i="1"/>
  <c r="AF187" i="1"/>
  <c r="P186" i="1" s="1"/>
  <c r="P187" i="1" s="1"/>
  <c r="P188" i="1" s="1"/>
  <c r="P189" i="1" s="1"/>
  <c r="AI187" i="1"/>
  <c r="AG190" i="1"/>
  <c r="AH187" i="1"/>
  <c r="AI190" i="1"/>
  <c r="AJ188" i="1"/>
  <c r="AI188" i="1"/>
  <c r="AF174" i="1"/>
  <c r="AJ177" i="1"/>
  <c r="AI176" i="1"/>
  <c r="AI177" i="1"/>
  <c r="AH176" i="1"/>
  <c r="AH177" i="1"/>
  <c r="AG176" i="1"/>
  <c r="AG177" i="1"/>
  <c r="AF176" i="1"/>
  <c r="AF177" i="1"/>
  <c r="AJ175" i="1"/>
  <c r="AF178" i="1"/>
  <c r="AH175" i="1"/>
  <c r="AG175" i="1"/>
  <c r="AF175" i="1"/>
  <c r="AI175" i="1"/>
  <c r="AG178" i="1"/>
  <c r="AI178" i="1"/>
  <c r="AJ178" i="1"/>
  <c r="AH178" i="1"/>
  <c r="AJ176" i="1"/>
  <c r="AJ165" i="1"/>
  <c r="AH164" i="1"/>
  <c r="AI165" i="1"/>
  <c r="AG164" i="1"/>
  <c r="AH165" i="1"/>
  <c r="AF164" i="1"/>
  <c r="AG165" i="1"/>
  <c r="AJ166" i="1"/>
  <c r="AI163" i="1"/>
  <c r="AH163" i="1"/>
  <c r="AI166" i="1"/>
  <c r="AF165" i="1"/>
  <c r="AG166" i="1"/>
  <c r="AG163" i="1"/>
  <c r="AJ163" i="1"/>
  <c r="AF166" i="1"/>
  <c r="AH166" i="1"/>
  <c r="AI164" i="1"/>
  <c r="AF163" i="1"/>
  <c r="P162" i="1" s="1"/>
  <c r="P163" i="1" s="1"/>
  <c r="P164" i="1" s="1"/>
  <c r="P165" i="1" s="1"/>
  <c r="AJ164" i="1"/>
  <c r="AJ151" i="1"/>
  <c r="AF154" i="1"/>
  <c r="AG154" i="1"/>
  <c r="AH151" i="1"/>
  <c r="AH154" i="1"/>
  <c r="AG151" i="1"/>
  <c r="AF151" i="1"/>
  <c r="AH153" i="1"/>
  <c r="AI151" i="1"/>
  <c r="AI154" i="1"/>
  <c r="AJ152" i="1"/>
  <c r="AI153" i="1"/>
  <c r="AF152" i="1"/>
  <c r="AJ154" i="1"/>
  <c r="AF153" i="1"/>
  <c r="AI152" i="1"/>
  <c r="AJ153" i="1"/>
  <c r="AH152" i="1"/>
  <c r="AG152" i="1"/>
  <c r="AG153" i="1"/>
  <c r="AF150" i="1"/>
  <c r="P150" i="1" s="1"/>
  <c r="P151" i="1" s="1"/>
  <c r="P152" i="1" s="1"/>
  <c r="P153" i="1" s="1"/>
  <c r="AF104" i="1"/>
  <c r="AF105" i="1"/>
  <c r="AI102" i="1"/>
  <c r="AH105" i="1"/>
  <c r="AH102" i="1"/>
  <c r="AG102" i="1"/>
  <c r="AJ105" i="1"/>
  <c r="AI104" i="1"/>
  <c r="AJ102" i="1"/>
  <c r="AG105" i="1"/>
  <c r="AI105" i="1"/>
  <c r="AJ104" i="1"/>
  <c r="AH104" i="1"/>
  <c r="AJ103" i="1"/>
  <c r="AG104" i="1"/>
  <c r="AG103" i="1"/>
  <c r="AF102" i="1"/>
  <c r="AI103" i="1"/>
  <c r="AH103" i="1"/>
  <c r="AF103" i="1"/>
  <c r="AF101" i="1"/>
  <c r="AF89" i="1"/>
  <c r="AJ90" i="1"/>
  <c r="AF93" i="1"/>
  <c r="AG93" i="1"/>
  <c r="AH90" i="1"/>
  <c r="AH93" i="1"/>
  <c r="AG90" i="1"/>
  <c r="AF90" i="1"/>
  <c r="AH91" i="1"/>
  <c r="AG91" i="1"/>
  <c r="AG92" i="1"/>
  <c r="AI90" i="1"/>
  <c r="AI93" i="1"/>
  <c r="AJ91" i="1"/>
  <c r="AJ92" i="1"/>
  <c r="AF91" i="1"/>
  <c r="AF92" i="1"/>
  <c r="AI91" i="1"/>
  <c r="AI92" i="1"/>
  <c r="AH92" i="1"/>
  <c r="AJ93" i="1"/>
  <c r="AI89" i="1"/>
  <c r="AH89" i="1"/>
  <c r="AJ89" i="1"/>
  <c r="P468" i="1" l="1"/>
  <c r="P469" i="1" s="1"/>
  <c r="P470" i="1" s="1"/>
  <c r="P471" i="1" s="1"/>
  <c r="P443" i="1"/>
  <c r="P444" i="1" s="1"/>
  <c r="P445" i="1" s="1"/>
  <c r="P446" i="1" s="1"/>
  <c r="P431" i="1"/>
  <c r="P432" i="1" s="1"/>
  <c r="P433" i="1" s="1"/>
  <c r="P434" i="1" s="1"/>
  <c r="P370" i="1"/>
  <c r="P371" i="1" s="1"/>
  <c r="P372" i="1" s="1"/>
  <c r="P373" i="1" s="1"/>
  <c r="P357" i="1"/>
  <c r="P358" i="1" s="1"/>
  <c r="P359" i="1" s="1"/>
  <c r="P360" i="1" s="1"/>
  <c r="P345" i="1"/>
  <c r="P346" i="1" s="1"/>
  <c r="P347" i="1" s="1"/>
  <c r="P348" i="1" s="1"/>
  <c r="P321" i="1"/>
  <c r="P322" i="1" s="1"/>
  <c r="P323" i="1" s="1"/>
  <c r="P324" i="1" s="1"/>
  <c r="P309" i="1"/>
  <c r="P310" i="1" s="1"/>
  <c r="P311" i="1" s="1"/>
  <c r="P312" i="1" s="1"/>
  <c r="P296" i="1"/>
  <c r="P297" i="1" s="1"/>
  <c r="P298" i="1" s="1"/>
  <c r="P299" i="1" s="1"/>
  <c r="P272" i="1"/>
  <c r="P273" i="1" s="1"/>
  <c r="P274" i="1" s="1"/>
  <c r="P275" i="1" s="1"/>
  <c r="P248" i="1"/>
  <c r="P249" i="1" s="1"/>
  <c r="P250" i="1" s="1"/>
  <c r="P251" i="1" s="1"/>
  <c r="P236" i="1"/>
  <c r="P237" i="1" s="1"/>
  <c r="P238" i="1" s="1"/>
  <c r="P239" i="1" s="1"/>
  <c r="P174" i="1"/>
  <c r="P175" i="1" s="1"/>
  <c r="P176" i="1" s="1"/>
  <c r="P177" i="1" s="1"/>
  <c r="P101" i="1"/>
  <c r="P102" i="1" s="1"/>
  <c r="P103" i="1" s="1"/>
  <c r="P104" i="1" s="1"/>
  <c r="P89" i="1"/>
  <c r="P90" i="1" s="1"/>
  <c r="P91" i="1" s="1"/>
  <c r="P92" i="1" s="1"/>
  <c r="AD5" i="1"/>
  <c r="N7" i="1" s="1"/>
  <c r="AD7" i="1"/>
  <c r="AD6" i="1"/>
  <c r="AD8" i="1"/>
  <c r="AE6" i="1"/>
  <c r="AE8" i="1"/>
  <c r="AF8" i="1"/>
  <c r="AE5" i="1"/>
  <c r="AE7" i="1"/>
  <c r="AF5" i="1"/>
  <c r="AF7" i="1"/>
  <c r="AF6" i="1"/>
</calcChain>
</file>

<file path=xl/sharedStrings.xml><?xml version="1.0" encoding="utf-8"?>
<sst xmlns="http://schemas.openxmlformats.org/spreadsheetml/2006/main" count="867" uniqueCount="94">
  <si>
    <t>Konsumentenumfrage zum Kaufverhalten bei Versicherungsprodukten</t>
  </si>
  <si>
    <t>Q1. Bitte geben Sie Ihr Geschlecht an</t>
  </si>
  <si>
    <t>Weiblich</t>
  </si>
  <si>
    <t>Männlich</t>
  </si>
  <si>
    <t>Anderes</t>
  </si>
  <si>
    <t>Keine Angabe</t>
  </si>
  <si>
    <t>Total</t>
  </si>
  <si>
    <t>Q3: Keine der oben genannten</t>
  </si>
  <si>
    <t>Q3: Realschul- oder Hauptschulabschluss</t>
  </si>
  <si>
    <t>Q3: Abitur oder Fachabitur</t>
  </si>
  <si>
    <t>Q3: Berufsausbildung (einschließlich Fachwirt IHK, Meister oder Techniker)</t>
  </si>
  <si>
    <t>Q3: Master oder Bachelor</t>
  </si>
  <si>
    <t>Q3: Promotion</t>
  </si>
  <si>
    <t>Answered</t>
  </si>
  <si>
    <t>Skipped</t>
  </si>
  <si>
    <t>Q2. Zu welcher der nachfolgenden Alterskategorien gehören Sie?</t>
  </si>
  <si>
    <t>19 Jahre oder jünger</t>
  </si>
  <si>
    <t>20 - 29 Jahre</t>
  </si>
  <si>
    <t>30 - 39 Jahre</t>
  </si>
  <si>
    <t>40 - 49 Jahre</t>
  </si>
  <si>
    <t>50 - 59 Jahre</t>
  </si>
  <si>
    <t>60 - 69 Jahre</t>
  </si>
  <si>
    <t>70 Jahr und älter</t>
  </si>
  <si>
    <t>Q3. Was ist Ihr höchster Schul- oder Hochschulabschluss?</t>
  </si>
  <si>
    <t>Keine der oben genannten</t>
  </si>
  <si>
    <t>Kein Abschluss</t>
  </si>
  <si>
    <t>Realschul- oder Hauptschulabschluss</t>
  </si>
  <si>
    <t>Abitur oder Fachabitur</t>
  </si>
  <si>
    <t>Berufsausbildung (einschließlich Fachwirt IHK, Meister oder Techniker)</t>
  </si>
  <si>
    <t>Master oder Bachelor</t>
  </si>
  <si>
    <t>Promotion</t>
  </si>
  <si>
    <t>Q4. Wie ist das jährliche Gesamteinkommen (netto) aller Haushaltsmitglieder?</t>
  </si>
  <si>
    <t>0 – 19.999 EUR</t>
  </si>
  <si>
    <t>20.000 – 39.999 EUR</t>
  </si>
  <si>
    <t>40.000 – 59.999 EUR</t>
  </si>
  <si>
    <t>60.000 – 79.999 EUR</t>
  </si>
  <si>
    <t>80.000 – 99.999 EUR</t>
  </si>
  <si>
    <t>100.000 EUR oder mehr</t>
  </si>
  <si>
    <t>Q5. Welche der produktbezogenen Faktoren beeinflussen Ihre Kaufentscheidung am meisten?</t>
  </si>
  <si>
    <t>Preis</t>
  </si>
  <si>
    <t>Sehr stark</t>
  </si>
  <si>
    <t>Stark</t>
  </si>
  <si>
    <t>Mäßig</t>
  </si>
  <si>
    <t>Wenig</t>
  </si>
  <si>
    <t>Gar nicht</t>
  </si>
  <si>
    <t>Leistungs-/Deckungsumfang</t>
  </si>
  <si>
    <t>Kundenservice</t>
  </si>
  <si>
    <t>Beratungsgespräch mit dem Versicherungsvertreter</t>
  </si>
  <si>
    <t>Bereitstellung von Informationen in Landessprache</t>
  </si>
  <si>
    <t>Kundenbewertungen</t>
  </si>
  <si>
    <t>Digitale Angebote (z.B. App, Online-Portal)</t>
  </si>
  <si>
    <t>Image des Unternehmens</t>
  </si>
  <si>
    <t>Q6. Wie treffen Sie Entscheidungen beim Versicherungskauf?</t>
  </si>
  <si>
    <t>Ich recherchiere intensiv, vergleiche viele Angebote und achte auf Werbebotschaften</t>
  </si>
  <si>
    <t>Ich entscheide mich spontan, beeinflusst von der Situation (z.B. Verkaufsstand im Einkaufszentrum) und ohne lange nachzudenken</t>
  </si>
  <si>
    <t>Ich nutze meine Erfahrung und bewährte Faustregeln für schnelle Entscheidungen</t>
  </si>
  <si>
    <t>Ich kaufe bei derselben Versicherungsgesellschaft wie immer, ohne nach Alternativen zu suchen</t>
  </si>
  <si>
    <t>Q7. Wie stark beeinflussen Kulturelle Faktoren Ihre Kaufentscheidungen bei Versicherungen?</t>
  </si>
  <si>
    <t>Traditionen (Beispiel: Abschluss bei einer Versicherungsgesellschaft, die in der Familie oder Gemeinschaft eine lange Tradition hat)</t>
  </si>
  <si>
    <t>Religion (Beispiel: Versicherungen mit Zinsertrag oder spekulativen Elementen sind untersagt)</t>
  </si>
  <si>
    <t>Ethnische Herkunft (Beispiel: Bereitstellung von Informationen in Landessprache, Wichtigkeit eines umfassenden Krankenversicherungsschutzes in der Familie)</t>
  </si>
  <si>
    <t>Q8. Wie stark beeinflussen Meinungen und Empfehlungen Ihre Kaufentscheidungen bei Versicherungen?</t>
  </si>
  <si>
    <t>Familie und nahestehende Verwandte</t>
  </si>
  <si>
    <t>Freunde und Bekannte</t>
  </si>
  <si>
    <t>Gruppen, Vereine oder Organisationen</t>
  </si>
  <si>
    <t>Soziale Netzwerke und Medien</t>
  </si>
  <si>
    <t>Experten</t>
  </si>
  <si>
    <t>Beruflicher Netzwerke</t>
  </si>
  <si>
    <t>Q9. Was hat Ihre Vorlieben für Versicherungsdienstleistungen im Laufe Ihres Lebens verändert?</t>
  </si>
  <si>
    <t>Älterwerden</t>
  </si>
  <si>
    <t>Weniger</t>
  </si>
  <si>
    <t>Familiäre Veränderungen (z.B. Hochzeit, Geburt eines Kindes, Scheidung)</t>
  </si>
  <si>
    <t>Gesundheitszustand</t>
  </si>
  <si>
    <t>Reise- und Mobilitätsverhalten</t>
  </si>
  <si>
    <t>Beruf und Karriere</t>
  </si>
  <si>
    <t>Q10. Wie wirkt sich Ihre finanzielle Situation auf Ihre Kaufentscheidungen bei Versicherungen aus?</t>
  </si>
  <si>
    <t>Versicherungsabschlüsse werden bei knappem Budget vermieden</t>
  </si>
  <si>
    <t>Abschluss mehrerer oder hochwertigerer Versicherungsprodukte, wenn dies finanziell möglich ist</t>
  </si>
  <si>
    <t>Die Wahl des Versicherungsanbieters wird dadurch beeinflusst (Premiumanbieter vs. Billiganbieter)</t>
  </si>
  <si>
    <t>Kein signifikanter Einfluss</t>
  </si>
  <si>
    <t>Q11. Wie beeinflussen nachstehende Aspekte Ihre Kaufentscheidungen bei Versicherungen?</t>
  </si>
  <si>
    <t>Persönlicher Lebensstil (z.B. aktiv, gesundheitsbewusst, karriereorientiert, familienorientiert, freizeitorientiert, budgetbewusst)</t>
  </si>
  <si>
    <t>Eigener Sozialer Status (z.B. Führungskraft, Vereinsvorstand)</t>
  </si>
  <si>
    <t>Persönliche Werte (z.B. Umweltbewusstsein, Vegetarier)</t>
  </si>
  <si>
    <t>Eigenes Selbstbild (z.B. Sportlichkeit, Gesundheitsbewusstsein</t>
  </si>
  <si>
    <t>Q12. Wie beeinflussen nachstehende Aspekte Ihre Kaufentscheidungen bei Versicherungen?</t>
  </si>
  <si>
    <t>Positive oder negative Erfahrungen mit einem Versicherungsprodukt</t>
  </si>
  <si>
    <t>Ihre Überzeugung (z.B. Schutz vor Altersarmut ist notwendig)</t>
  </si>
  <si>
    <t>Ihre Motivation (z.B. Schutz vor Naturkatastrophen ist erforderlich)</t>
  </si>
  <si>
    <t>p</t>
  </si>
  <si>
    <t>Beobachtet</t>
  </si>
  <si>
    <t>Erwartet</t>
  </si>
  <si>
    <t>Chi-Quadrat</t>
  </si>
  <si>
    <t>Cramer's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</si>
</sst>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0" borderId="0" xfId="0" applyNumberFormat="1" applyFont="1"/>
    <xf numFmtId="0" fontId="2" fillId="0" borderId="0" xfId="0" applyFont="1"/>
    <xf numFmtId="10" fontId="2" fillId="2" borderId="0" xfId="0" applyNumberFormat="1" applyFont="1" applyFill="1"/>
    <xf numFmtId="0" fontId="3" fillId="0" borderId="0" xfId="0" applyFont="1"/>
    <xf numFmtId="0" fontId="0" fillId="0" borderId="0" xfId="0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4" fillId="0" borderId="0" xfId="0" applyFont="1" applyAlignment="1">
      <alignment horizontal="right"/>
    </xf>
    <xf numFmtId="166" fontId="4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/>
    <xf numFmtId="0" fontId="5" fillId="0" borderId="0" xfId="0" applyFont="1"/>
    <xf numFmtId="0" fontId="6" fillId="0" borderId="0" xfId="0" applyFont="1"/>
    <xf numFmtId="2" fontId="5" fillId="0" borderId="0" xfId="0" applyNumberFormat="1" applyFont="1"/>
    <xf numFmtId="2" fontId="4" fillId="0" borderId="0" xfId="0" applyNumberFormat="1" applyFont="1"/>
    <xf numFmtId="0" fontId="2" fillId="2" borderId="0" xfId="0" applyFont="1" applyFill="1" applyAlignment="1">
      <alignment horizontal="center"/>
    </xf>
    <xf numFmtId="0" fontId="0" fillId="0" borderId="0" xfId="0"/>
  </cellXfs>
  <cellStyles count="1">
    <cellStyle name="Standard" xfId="0" builtinId="0"/>
  </cellStyles>
  <dxfs count="7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500"/>
  <sheetViews>
    <sheetView tabSelected="1" topLeftCell="A21" zoomScale="77" zoomScaleNormal="77" workbookViewId="0">
      <selection activeCell="J37" sqref="J37"/>
    </sheetView>
  </sheetViews>
  <sheetFormatPr baseColWidth="10" defaultColWidth="9.140625" defaultRowHeight="15" x14ac:dyDescent="0.25"/>
  <cols>
    <col min="1" max="1" width="60" customWidth="1"/>
    <col min="2" max="19" width="12" customWidth="1"/>
  </cols>
  <sheetData>
    <row r="1" spans="1:42" ht="18" x14ac:dyDescent="0.25">
      <c r="A1" s="1" t="s">
        <v>0</v>
      </c>
    </row>
    <row r="2" spans="1:42" ht="18" x14ac:dyDescent="0.25">
      <c r="A2" s="1" t="s">
        <v>1</v>
      </c>
    </row>
    <row r="3" spans="1:42" x14ac:dyDescent="0.25">
      <c r="A3" s="2"/>
      <c r="B3" s="20" t="s">
        <v>2</v>
      </c>
      <c r="C3" s="21"/>
      <c r="D3" s="20" t="s">
        <v>3</v>
      </c>
      <c r="E3" s="21"/>
      <c r="F3" s="20" t="s">
        <v>4</v>
      </c>
      <c r="G3" s="21"/>
      <c r="H3" s="20" t="s">
        <v>5</v>
      </c>
      <c r="I3" s="21"/>
      <c r="J3" s="20" t="s">
        <v>6</v>
      </c>
      <c r="K3" s="21"/>
    </row>
    <row r="4" spans="1:42" x14ac:dyDescent="0.25">
      <c r="A4" s="3" t="s">
        <v>7</v>
      </c>
      <c r="B4" s="4">
        <v>0.66670000000000007</v>
      </c>
      <c r="C4" s="5">
        <v>2</v>
      </c>
      <c r="D4" s="4">
        <v>0.33329999999999999</v>
      </c>
      <c r="E4" s="5">
        <v>1</v>
      </c>
      <c r="F4" s="4">
        <v>0</v>
      </c>
      <c r="G4" s="5">
        <v>0</v>
      </c>
      <c r="H4" s="4">
        <v>0</v>
      </c>
      <c r="I4" s="5">
        <v>0</v>
      </c>
      <c r="J4" s="4">
        <v>1.0999999999999999E-2</v>
      </c>
      <c r="K4" s="5">
        <v>3</v>
      </c>
      <c r="M4" s="12" t="s">
        <v>89</v>
      </c>
      <c r="N4" s="11">
        <f>_xlfn.CHISQ.TEST(Q4:S8,AD4:AF8)</f>
        <v>0.62101461809137692</v>
      </c>
      <c r="O4" s="16"/>
      <c r="P4" s="16" t="s">
        <v>90</v>
      </c>
      <c r="Q4" s="16">
        <f>C4</f>
        <v>2</v>
      </c>
      <c r="R4" s="16">
        <f>E4</f>
        <v>1</v>
      </c>
      <c r="S4" s="16">
        <f>G4</f>
        <v>0</v>
      </c>
      <c r="T4" s="17">
        <f>SUM(Q4:S4)</f>
        <v>3</v>
      </c>
      <c r="U4" s="16"/>
      <c r="V4" s="16"/>
      <c r="W4" s="17"/>
      <c r="X4" s="16"/>
      <c r="Y4" s="16"/>
      <c r="Z4" s="16"/>
      <c r="AA4" s="16"/>
      <c r="AB4" s="16"/>
      <c r="AC4" s="16" t="s">
        <v>91</v>
      </c>
      <c r="AD4" s="18">
        <f>$T4*Q10/$T10</f>
        <v>1.6715867158671587</v>
      </c>
      <c r="AE4" s="18">
        <f>$T4*R10/$T10</f>
        <v>1.3173431734317342</v>
      </c>
      <c r="AF4" s="18">
        <f>$T4*S10/$T10</f>
        <v>1.107011070110701E-2</v>
      </c>
    </row>
    <row r="5" spans="1:42" x14ac:dyDescent="0.25">
      <c r="A5" s="3" t="s">
        <v>8</v>
      </c>
      <c r="B5" s="4">
        <v>0.6</v>
      </c>
      <c r="C5" s="5">
        <v>30</v>
      </c>
      <c r="D5" s="4">
        <v>0.38</v>
      </c>
      <c r="E5" s="5">
        <v>19</v>
      </c>
      <c r="F5" s="4">
        <v>0</v>
      </c>
      <c r="G5" s="5">
        <v>0</v>
      </c>
      <c r="H5" s="4">
        <v>0.02</v>
      </c>
      <c r="I5" s="5">
        <v>1</v>
      </c>
      <c r="J5" s="4">
        <v>0.18379999999999999</v>
      </c>
      <c r="K5" s="5">
        <v>50</v>
      </c>
      <c r="M5" s="12" t="s">
        <v>92</v>
      </c>
      <c r="N5" s="9">
        <f>_xlfn.CHISQ.INV.RT(N4,8)</f>
        <v>6.2342140178459937</v>
      </c>
      <c r="O5" s="16"/>
      <c r="P5" s="16"/>
      <c r="Q5" s="16">
        <f>C5</f>
        <v>30</v>
      </c>
      <c r="R5" s="16">
        <f>E5</f>
        <v>19</v>
      </c>
      <c r="S5" s="16">
        <f>G5</f>
        <v>0</v>
      </c>
      <c r="T5" s="17">
        <f>SUM(Q5:S5)</f>
        <v>49</v>
      </c>
      <c r="U5" s="16"/>
      <c r="V5" s="16"/>
      <c r="W5" s="15"/>
      <c r="X5" s="16"/>
      <c r="Y5" s="16"/>
      <c r="Z5" s="16"/>
      <c r="AA5" s="16"/>
      <c r="AB5" s="16"/>
      <c r="AC5" s="16"/>
      <c r="AD5" s="18">
        <f>$T5*Q10/$T10</f>
        <v>27.302583025830259</v>
      </c>
      <c r="AE5" s="18">
        <f>$T5*R10/$T10</f>
        <v>21.516605166051662</v>
      </c>
      <c r="AF5" s="18">
        <f>$T5*S10/$T10</f>
        <v>0.18081180811808117</v>
      </c>
    </row>
    <row r="6" spans="1:42" x14ac:dyDescent="0.25">
      <c r="A6" s="3" t="s">
        <v>9</v>
      </c>
      <c r="B6" s="4">
        <v>0.6</v>
      </c>
      <c r="C6" s="5">
        <v>33</v>
      </c>
      <c r="D6" s="4">
        <v>0.4</v>
      </c>
      <c r="E6" s="5">
        <v>22</v>
      </c>
      <c r="F6" s="4">
        <v>0</v>
      </c>
      <c r="G6" s="5">
        <v>0</v>
      </c>
      <c r="H6" s="4">
        <v>0</v>
      </c>
      <c r="I6" s="5">
        <v>0</v>
      </c>
      <c r="J6" s="4">
        <v>0.20219999999999999</v>
      </c>
      <c r="K6" s="5">
        <v>55</v>
      </c>
      <c r="M6" s="12" t="s">
        <v>93</v>
      </c>
      <c r="N6" s="19">
        <f>SQRT(N5/(T10*MIN(5-1,3-1)))</f>
        <v>0.10724849595833366</v>
      </c>
      <c r="O6" s="16"/>
      <c r="P6" s="16"/>
      <c r="Q6" s="16">
        <f t="shared" ref="Q6:Q8" si="0">C6</f>
        <v>33</v>
      </c>
      <c r="R6" s="16">
        <f t="shared" ref="R6:R8" si="1">E6</f>
        <v>22</v>
      </c>
      <c r="S6" s="16">
        <f t="shared" ref="S6:S8" si="2">G6</f>
        <v>0</v>
      </c>
      <c r="T6" s="17">
        <f t="shared" ref="T6:T8" si="3">SUM(Q6:S6)</f>
        <v>55</v>
      </c>
      <c r="U6" s="16"/>
      <c r="V6" s="16"/>
      <c r="W6" s="15"/>
      <c r="X6" s="16"/>
      <c r="Y6" s="16"/>
      <c r="Z6" s="16"/>
      <c r="AA6" s="16"/>
      <c r="AB6" s="16"/>
      <c r="AC6" s="16"/>
      <c r="AD6" s="18">
        <f>$T6*Q10/$T10</f>
        <v>30.645756457564577</v>
      </c>
      <c r="AE6" s="18">
        <f>$T6*R10/$T10</f>
        <v>24.15129151291513</v>
      </c>
      <c r="AF6" s="18">
        <f>$T6*S10/$T10</f>
        <v>0.2029520295202952</v>
      </c>
    </row>
    <row r="7" spans="1:42" x14ac:dyDescent="0.25">
      <c r="A7" s="3" t="s">
        <v>10</v>
      </c>
      <c r="B7" s="4">
        <v>0.60289999999999999</v>
      </c>
      <c r="C7" s="5">
        <v>41</v>
      </c>
      <c r="D7" s="4">
        <v>0.39710000000000001</v>
      </c>
      <c r="E7" s="5">
        <v>27</v>
      </c>
      <c r="F7" s="4">
        <v>0</v>
      </c>
      <c r="G7" s="5">
        <v>0</v>
      </c>
      <c r="H7" s="4">
        <v>0</v>
      </c>
      <c r="I7" s="5">
        <v>0</v>
      </c>
      <c r="J7" s="4">
        <v>0.25</v>
      </c>
      <c r="K7" s="5">
        <v>68</v>
      </c>
      <c r="M7" s="16"/>
      <c r="N7" s="9" t="str">
        <f>IF(AND(N6&gt;0,N6&lt;=0.2),"Schwacher Zusammenhang",IF(AND(N6&gt;0.2,N6&lt;=0.6),"Mittlerer Zusammenhang",IF(N6&gt;0.6,"Starker Zusammenhang","")))</f>
        <v>Schwacher Zusammenhang</v>
      </c>
      <c r="O7" s="5"/>
      <c r="P7" s="5"/>
      <c r="Q7" s="16">
        <f t="shared" si="0"/>
        <v>41</v>
      </c>
      <c r="R7" s="16">
        <f t="shared" si="1"/>
        <v>27</v>
      </c>
      <c r="S7" s="16">
        <f t="shared" si="2"/>
        <v>0</v>
      </c>
      <c r="T7" s="17">
        <f t="shared" si="3"/>
        <v>68</v>
      </c>
      <c r="U7" s="16"/>
      <c r="V7" s="16"/>
      <c r="W7" s="15"/>
      <c r="X7" s="16"/>
      <c r="Y7" s="16"/>
      <c r="Z7" s="16"/>
      <c r="AA7" s="16"/>
      <c r="AB7" s="16"/>
      <c r="AC7" s="16"/>
      <c r="AD7" s="18">
        <f>$T7*Q10/$T10</f>
        <v>37.889298892988933</v>
      </c>
      <c r="AE7" s="18">
        <f>$T7*R10/$T10</f>
        <v>29.859778597785979</v>
      </c>
      <c r="AF7" s="18">
        <f>$T7*S10/$T10</f>
        <v>0.25092250922509224</v>
      </c>
    </row>
    <row r="8" spans="1:42" x14ac:dyDescent="0.25">
      <c r="A8" s="3" t="s">
        <v>11</v>
      </c>
      <c r="B8" s="4">
        <v>0.46880000000000011</v>
      </c>
      <c r="C8" s="5">
        <v>45</v>
      </c>
      <c r="D8" s="4">
        <v>0.52079999999999993</v>
      </c>
      <c r="E8" s="5">
        <v>50</v>
      </c>
      <c r="F8" s="4">
        <v>1.04E-2</v>
      </c>
      <c r="G8" s="5">
        <v>1</v>
      </c>
      <c r="H8" s="4">
        <v>0</v>
      </c>
      <c r="I8" s="5">
        <v>0</v>
      </c>
      <c r="J8" s="4">
        <v>0.35289999999999999</v>
      </c>
      <c r="K8" s="5">
        <v>96</v>
      </c>
      <c r="M8" s="15"/>
      <c r="N8" s="15"/>
      <c r="O8" s="5"/>
      <c r="P8" s="5"/>
      <c r="Q8" s="16">
        <f t="shared" si="0"/>
        <v>45</v>
      </c>
      <c r="R8" s="16">
        <f t="shared" si="1"/>
        <v>50</v>
      </c>
      <c r="S8" s="16">
        <f t="shared" si="2"/>
        <v>1</v>
      </c>
      <c r="T8" s="17">
        <f t="shared" si="3"/>
        <v>96</v>
      </c>
      <c r="U8" s="16"/>
      <c r="V8" s="16"/>
      <c r="W8" s="15"/>
      <c r="X8" s="15"/>
      <c r="Y8" s="15"/>
      <c r="Z8" s="15"/>
      <c r="AA8" s="15"/>
      <c r="AB8" s="15"/>
      <c r="AC8" s="15"/>
      <c r="AD8" s="18">
        <f>$T8*Q10/$T10</f>
        <v>53.490774907749078</v>
      </c>
      <c r="AE8" s="18">
        <f>$T8*R10/$T10</f>
        <v>42.154981549815496</v>
      </c>
      <c r="AF8" s="18">
        <f>$T8*S10/$T10</f>
        <v>0.35424354243542433</v>
      </c>
    </row>
    <row r="9" spans="1:42" x14ac:dyDescent="0.25">
      <c r="A9" s="3" t="s">
        <v>12</v>
      </c>
      <c r="B9" s="4">
        <v>0</v>
      </c>
      <c r="C9" s="5">
        <v>0</v>
      </c>
      <c r="D9" s="4">
        <v>0</v>
      </c>
      <c r="E9" s="5">
        <v>0</v>
      </c>
      <c r="F9" s="4">
        <v>0</v>
      </c>
      <c r="G9" s="5">
        <v>0</v>
      </c>
      <c r="H9" s="4">
        <v>0</v>
      </c>
      <c r="I9" s="5">
        <v>0</v>
      </c>
      <c r="J9" s="4">
        <v>0</v>
      </c>
      <c r="K9" s="5">
        <v>0</v>
      </c>
      <c r="M9" s="15"/>
      <c r="N9" s="15"/>
      <c r="O9" s="5"/>
      <c r="P9" s="5"/>
      <c r="Q9" s="16"/>
      <c r="R9" s="16"/>
      <c r="S9" s="16"/>
      <c r="T9" s="17"/>
      <c r="U9" s="16"/>
      <c r="V9" s="16"/>
      <c r="W9" s="15"/>
      <c r="X9" s="15"/>
      <c r="Y9" s="15"/>
      <c r="Z9" s="15"/>
      <c r="AA9" s="15"/>
      <c r="AB9" s="15"/>
      <c r="AC9" s="15"/>
      <c r="AD9" s="18"/>
      <c r="AE9" s="18"/>
      <c r="AF9" s="18"/>
    </row>
    <row r="10" spans="1:42" x14ac:dyDescent="0.25">
      <c r="A10" s="3" t="s">
        <v>6</v>
      </c>
      <c r="B10" s="6">
        <v>0.55509999999999993</v>
      </c>
      <c r="C10" s="3">
        <v>151</v>
      </c>
      <c r="D10" s="6">
        <v>0.4375</v>
      </c>
      <c r="E10" s="3">
        <v>119</v>
      </c>
      <c r="F10" s="6">
        <v>3.7000000000000002E-3</v>
      </c>
      <c r="G10" s="3">
        <v>1</v>
      </c>
      <c r="H10" s="6">
        <v>3.7000000000000002E-3</v>
      </c>
      <c r="I10" s="3">
        <v>1</v>
      </c>
      <c r="J10" s="6">
        <v>1</v>
      </c>
      <c r="K10" s="3">
        <v>272</v>
      </c>
      <c r="M10" s="15"/>
      <c r="N10" s="15"/>
      <c r="O10" s="5"/>
      <c r="P10" s="5"/>
      <c r="Q10" s="17">
        <f>SUM(Q4:Q9)</f>
        <v>151</v>
      </c>
      <c r="R10" s="17">
        <f>SUM(R4:R9)</f>
        <v>119</v>
      </c>
      <c r="S10" s="17">
        <f>SUM(S4:S9)</f>
        <v>1</v>
      </c>
      <c r="T10" s="16">
        <f>SUM(T4:T8)</f>
        <v>271</v>
      </c>
      <c r="U10" s="16"/>
      <c r="V10" s="16"/>
      <c r="W10" s="15"/>
      <c r="X10" s="15"/>
      <c r="Y10" s="15"/>
      <c r="Z10" s="15"/>
      <c r="AA10" s="15"/>
      <c r="AB10" s="15"/>
      <c r="AC10" s="15"/>
      <c r="AD10" s="18"/>
      <c r="AE10" s="18"/>
      <c r="AF10" s="18"/>
    </row>
    <row r="11" spans="1:42" x14ac:dyDescent="0.25">
      <c r="A11" s="9"/>
      <c r="B11" s="9"/>
      <c r="C11" s="9"/>
      <c r="D11" s="7"/>
      <c r="E11" s="7"/>
      <c r="F11" s="7"/>
      <c r="G11" s="7"/>
      <c r="H11" s="7"/>
      <c r="I11" s="7"/>
      <c r="J11" s="7" t="s">
        <v>13</v>
      </c>
      <c r="K11" s="7">
        <v>272</v>
      </c>
      <c r="M11" s="15"/>
      <c r="N11" s="15"/>
      <c r="O11" s="5"/>
      <c r="P11" s="5"/>
      <c r="Q11" s="16"/>
      <c r="R11" s="16"/>
      <c r="S11" s="16"/>
      <c r="T11" s="17"/>
      <c r="U11" s="16"/>
      <c r="V11" s="16"/>
      <c r="W11" s="15"/>
      <c r="X11" s="15"/>
      <c r="Y11" s="15"/>
      <c r="Z11" s="15"/>
      <c r="AA11" s="15"/>
      <c r="AB11" s="15"/>
      <c r="AC11" s="15"/>
      <c r="AD11" s="18"/>
      <c r="AE11" s="18"/>
      <c r="AF11" s="18"/>
    </row>
    <row r="12" spans="1:42" x14ac:dyDescent="0.25">
      <c r="A12" s="7"/>
      <c r="B12" s="7"/>
      <c r="C12" s="7"/>
      <c r="D12" s="7"/>
      <c r="E12" s="7"/>
      <c r="F12" s="7"/>
      <c r="G12" s="7"/>
      <c r="H12" s="7"/>
      <c r="I12" s="7"/>
      <c r="J12" s="7" t="s">
        <v>14</v>
      </c>
      <c r="K12" s="7">
        <v>0</v>
      </c>
      <c r="M12" s="15"/>
      <c r="N12" s="15"/>
      <c r="O12" s="15"/>
      <c r="P12" s="15"/>
      <c r="U12" s="17"/>
      <c r="V12" s="17"/>
      <c r="W12" s="15"/>
      <c r="X12" s="15"/>
      <c r="Y12" s="15"/>
      <c r="Z12" s="15"/>
      <c r="AA12" s="15"/>
      <c r="AB12" s="15"/>
      <c r="AC12" s="15"/>
      <c r="AD12" s="15"/>
      <c r="AE12" s="15"/>
      <c r="AF12" s="15"/>
    </row>
    <row r="14" spans="1:42" ht="18" x14ac:dyDescent="0.25">
      <c r="A14" s="1" t="s">
        <v>15</v>
      </c>
    </row>
    <row r="15" spans="1:42" x14ac:dyDescent="0.25">
      <c r="A15" s="2"/>
      <c r="B15" s="20" t="s">
        <v>16</v>
      </c>
      <c r="C15" s="21"/>
      <c r="D15" s="20" t="s">
        <v>17</v>
      </c>
      <c r="E15" s="21"/>
      <c r="F15" s="20" t="s">
        <v>18</v>
      </c>
      <c r="G15" s="21"/>
      <c r="H15" s="20" t="s">
        <v>19</v>
      </c>
      <c r="I15" s="21"/>
      <c r="J15" s="20" t="s">
        <v>20</v>
      </c>
      <c r="K15" s="21"/>
      <c r="L15" s="20" t="s">
        <v>21</v>
      </c>
      <c r="M15" s="21"/>
      <c r="N15" s="20" t="s">
        <v>22</v>
      </c>
      <c r="O15" s="21"/>
      <c r="P15" s="20" t="s">
        <v>5</v>
      </c>
      <c r="Q15" s="21"/>
      <c r="R15" s="20" t="s">
        <v>6</v>
      </c>
      <c r="S15" s="21"/>
    </row>
    <row r="16" spans="1:42" x14ac:dyDescent="0.25">
      <c r="A16" s="3" t="s">
        <v>7</v>
      </c>
      <c r="B16" s="4">
        <v>0</v>
      </c>
      <c r="C16" s="5">
        <v>0</v>
      </c>
      <c r="D16" s="4">
        <v>0</v>
      </c>
      <c r="E16" s="5">
        <v>0</v>
      </c>
      <c r="F16" s="4">
        <v>0</v>
      </c>
      <c r="G16" s="5">
        <v>0</v>
      </c>
      <c r="H16" s="4">
        <v>0.66670000000000007</v>
      </c>
      <c r="I16" s="5">
        <v>2</v>
      </c>
      <c r="J16" s="4">
        <v>0.33329999999999999</v>
      </c>
      <c r="K16" s="5">
        <v>1</v>
      </c>
      <c r="L16" s="4">
        <v>0</v>
      </c>
      <c r="M16" s="5">
        <v>0</v>
      </c>
      <c r="N16" s="4">
        <v>0</v>
      </c>
      <c r="O16" s="5">
        <v>0</v>
      </c>
      <c r="P16" s="4">
        <v>0</v>
      </c>
      <c r="Q16" s="5">
        <v>0</v>
      </c>
      <c r="R16" s="4">
        <v>1.0999999999999999E-2</v>
      </c>
      <c r="S16" s="5">
        <v>3</v>
      </c>
      <c r="U16" s="12" t="s">
        <v>89</v>
      </c>
      <c r="V16" s="11">
        <f>_xlfn.CHISQ.TEST(Z16:AD20,AL16:AP20)</f>
        <v>4.2219797614965297E-3</v>
      </c>
      <c r="W16" s="16"/>
      <c r="X16" s="16" t="s">
        <v>90</v>
      </c>
      <c r="Y16" s="16"/>
      <c r="Z16" s="16">
        <f>E16</f>
        <v>0</v>
      </c>
      <c r="AA16" s="16">
        <f>G16</f>
        <v>0</v>
      </c>
      <c r="AB16" s="16">
        <f>I16</f>
        <v>2</v>
      </c>
      <c r="AC16" s="16">
        <f>K16</f>
        <v>1</v>
      </c>
      <c r="AD16" s="16">
        <f>M16</f>
        <v>0</v>
      </c>
      <c r="AE16" s="17">
        <f>SUM(Y16:AD16)</f>
        <v>3</v>
      </c>
      <c r="AF16" s="16"/>
      <c r="AG16" s="16"/>
      <c r="AH16" s="16"/>
      <c r="AI16" s="16"/>
      <c r="AJ16" s="16"/>
      <c r="AK16" s="16" t="s">
        <v>91</v>
      </c>
      <c r="AL16" s="18">
        <f>$AE16*Z22/$AE22</f>
        <v>0.48091603053435117</v>
      </c>
      <c r="AM16" s="18">
        <f t="shared" ref="AM16:AP16" si="4">$AE16*AA22/$AE22</f>
        <v>0.40076335877862596</v>
      </c>
      <c r="AN16" s="18">
        <f t="shared" si="4"/>
        <v>0.83587786259541985</v>
      </c>
      <c r="AO16" s="18">
        <f t="shared" si="4"/>
        <v>0.91603053435114501</v>
      </c>
      <c r="AP16" s="18">
        <f t="shared" si="4"/>
        <v>0.36641221374045801</v>
      </c>
    </row>
    <row r="17" spans="1:42" x14ac:dyDescent="0.25">
      <c r="A17" s="3" t="s">
        <v>8</v>
      </c>
      <c r="B17" s="4">
        <v>0</v>
      </c>
      <c r="C17" s="5">
        <v>0</v>
      </c>
      <c r="D17" s="4">
        <v>0.04</v>
      </c>
      <c r="E17" s="5">
        <v>2</v>
      </c>
      <c r="F17" s="4">
        <v>0.04</v>
      </c>
      <c r="G17" s="5">
        <v>2</v>
      </c>
      <c r="H17" s="4">
        <v>0.24</v>
      </c>
      <c r="I17" s="5">
        <v>12</v>
      </c>
      <c r="J17" s="4">
        <v>0.44</v>
      </c>
      <c r="K17" s="5">
        <v>22</v>
      </c>
      <c r="L17" s="4">
        <v>0.18</v>
      </c>
      <c r="M17" s="5">
        <v>9</v>
      </c>
      <c r="N17" s="4">
        <v>0.04</v>
      </c>
      <c r="O17" s="5">
        <v>2</v>
      </c>
      <c r="P17" s="4">
        <v>0.02</v>
      </c>
      <c r="Q17" s="5">
        <v>1</v>
      </c>
      <c r="R17" s="4">
        <v>0.18379999999999999</v>
      </c>
      <c r="S17" s="5">
        <v>50</v>
      </c>
      <c r="U17" s="12" t="s">
        <v>92</v>
      </c>
      <c r="V17" s="9">
        <f>_xlfn.CHISQ.INV.RT(V16,16)</f>
        <v>34.807832241172392</v>
      </c>
      <c r="W17" s="16"/>
      <c r="X17" s="16"/>
      <c r="Y17" s="16"/>
      <c r="Z17" s="16">
        <f t="shared" ref="Z17:Z20" si="5">E17</f>
        <v>2</v>
      </c>
      <c r="AA17" s="16">
        <f t="shared" ref="AA17:AA20" si="6">G17</f>
        <v>2</v>
      </c>
      <c r="AB17" s="16">
        <f t="shared" ref="AB17:AB20" si="7">I17</f>
        <v>12</v>
      </c>
      <c r="AC17" s="16">
        <f t="shared" ref="AC17:AC20" si="8">K17</f>
        <v>22</v>
      </c>
      <c r="AD17" s="16">
        <f t="shared" ref="AD17:AD20" si="9">M17</f>
        <v>9</v>
      </c>
      <c r="AE17" s="17">
        <f t="shared" ref="AE17:AE20" si="10">SUM(Y17:AD17)</f>
        <v>47</v>
      </c>
      <c r="AF17" s="16"/>
      <c r="AG17" s="16"/>
      <c r="AH17" s="16"/>
      <c r="AI17" s="16"/>
      <c r="AJ17" s="16"/>
      <c r="AK17" s="16"/>
      <c r="AL17" s="18">
        <f>$AE17*Z22/$AE22</f>
        <v>7.5343511450381682</v>
      </c>
      <c r="AM17" s="18">
        <f t="shared" ref="AM17:AP17" si="11">$AE17*AA22/$AE22</f>
        <v>6.278625954198473</v>
      </c>
      <c r="AN17" s="18">
        <f t="shared" si="11"/>
        <v>13.095419847328245</v>
      </c>
      <c r="AO17" s="18">
        <f t="shared" si="11"/>
        <v>14.351145038167939</v>
      </c>
      <c r="AP17" s="18">
        <f t="shared" si="11"/>
        <v>5.7404580152671754</v>
      </c>
    </row>
    <row r="18" spans="1:42" x14ac:dyDescent="0.25">
      <c r="A18" s="3" t="s">
        <v>9</v>
      </c>
      <c r="B18" s="4">
        <v>0</v>
      </c>
      <c r="C18" s="5">
        <v>0</v>
      </c>
      <c r="D18" s="4">
        <v>0.2</v>
      </c>
      <c r="E18" s="5">
        <v>11</v>
      </c>
      <c r="F18" s="4">
        <v>0.1273</v>
      </c>
      <c r="G18" s="5">
        <v>7</v>
      </c>
      <c r="H18" s="4">
        <v>0.1273</v>
      </c>
      <c r="I18" s="5">
        <v>7</v>
      </c>
      <c r="J18" s="4">
        <v>0.34549999999999997</v>
      </c>
      <c r="K18" s="5">
        <v>19</v>
      </c>
      <c r="L18" s="4">
        <v>0.1091</v>
      </c>
      <c r="M18" s="5">
        <v>6</v>
      </c>
      <c r="N18" s="4">
        <v>7.2700000000000001E-2</v>
      </c>
      <c r="O18" s="5">
        <v>4</v>
      </c>
      <c r="P18" s="4">
        <v>1.8200000000000001E-2</v>
      </c>
      <c r="Q18" s="5">
        <v>1</v>
      </c>
      <c r="R18" s="4">
        <v>0.20219999999999999</v>
      </c>
      <c r="S18" s="5">
        <v>55</v>
      </c>
      <c r="U18" s="12" t="s">
        <v>93</v>
      </c>
      <c r="V18" s="19">
        <f>SQRT(V17/(AE22*MIN(5-1,5-1)))</f>
        <v>0.18224593378947604</v>
      </c>
      <c r="W18" s="16"/>
      <c r="X18" s="16"/>
      <c r="Y18" s="16"/>
      <c r="Z18" s="16">
        <f t="shared" si="5"/>
        <v>11</v>
      </c>
      <c r="AA18" s="16">
        <f t="shared" si="6"/>
        <v>7</v>
      </c>
      <c r="AB18" s="16">
        <f t="shared" si="7"/>
        <v>7</v>
      </c>
      <c r="AC18" s="16">
        <f t="shared" si="8"/>
        <v>19</v>
      </c>
      <c r="AD18" s="16">
        <f t="shared" si="9"/>
        <v>6</v>
      </c>
      <c r="AE18" s="17">
        <f t="shared" si="10"/>
        <v>50</v>
      </c>
      <c r="AF18" s="16"/>
      <c r="AG18" s="16"/>
      <c r="AH18" s="16"/>
      <c r="AI18" s="16"/>
      <c r="AJ18" s="16"/>
      <c r="AK18" s="16"/>
      <c r="AL18" s="18">
        <f>$AE18*Z22/$AE22</f>
        <v>8.0152671755725198</v>
      </c>
      <c r="AM18" s="18">
        <f t="shared" ref="AM18:AP18" si="12">$AE18*AA22/$AE22</f>
        <v>6.6793893129770989</v>
      </c>
      <c r="AN18" s="18">
        <f t="shared" si="12"/>
        <v>13.931297709923664</v>
      </c>
      <c r="AO18" s="18">
        <f t="shared" si="12"/>
        <v>15.267175572519085</v>
      </c>
      <c r="AP18" s="18">
        <f t="shared" si="12"/>
        <v>6.106870229007634</v>
      </c>
    </row>
    <row r="19" spans="1:42" x14ac:dyDescent="0.25">
      <c r="A19" s="3" t="s">
        <v>10</v>
      </c>
      <c r="B19" s="4">
        <v>0</v>
      </c>
      <c r="C19" s="5">
        <v>0</v>
      </c>
      <c r="D19" s="4">
        <v>0.13239999999999999</v>
      </c>
      <c r="E19" s="5">
        <v>9</v>
      </c>
      <c r="F19" s="4">
        <v>0.17649999999999999</v>
      </c>
      <c r="G19" s="5">
        <v>12</v>
      </c>
      <c r="H19" s="4">
        <v>0.23530000000000001</v>
      </c>
      <c r="I19" s="5">
        <v>16</v>
      </c>
      <c r="J19" s="4">
        <v>0.26469999999999999</v>
      </c>
      <c r="K19" s="5">
        <v>18</v>
      </c>
      <c r="L19" s="4">
        <v>0.1618</v>
      </c>
      <c r="M19" s="5">
        <v>11</v>
      </c>
      <c r="N19" s="4">
        <v>2.9399999999999999E-2</v>
      </c>
      <c r="O19" s="5">
        <v>2</v>
      </c>
      <c r="P19" s="4">
        <v>0</v>
      </c>
      <c r="Q19" s="5">
        <v>0</v>
      </c>
      <c r="R19" s="4">
        <v>0.25</v>
      </c>
      <c r="S19" s="5">
        <v>68</v>
      </c>
      <c r="U19" s="16"/>
      <c r="V19" s="9" t="str">
        <f>IF(AND(V18&gt;0,V18&lt;=0.2),"Schwacher Zusammenhang",IF(AND(V18&gt;0.2,V18&lt;=0.6),"Mittlerer Zusammenhang",IF(V18&gt;0.6,"Starker Zusammenhang","")))</f>
        <v>Schwacher Zusammenhang</v>
      </c>
      <c r="W19" s="5"/>
      <c r="X19" s="5"/>
      <c r="Y19" s="16"/>
      <c r="Z19" s="16">
        <f t="shared" si="5"/>
        <v>9</v>
      </c>
      <c r="AA19" s="16">
        <f t="shared" si="6"/>
        <v>12</v>
      </c>
      <c r="AB19" s="16">
        <f t="shared" si="7"/>
        <v>16</v>
      </c>
      <c r="AC19" s="16">
        <f t="shared" si="8"/>
        <v>18</v>
      </c>
      <c r="AD19" s="16">
        <f t="shared" si="9"/>
        <v>11</v>
      </c>
      <c r="AE19" s="17">
        <f t="shared" si="10"/>
        <v>66</v>
      </c>
      <c r="AF19" s="16"/>
      <c r="AG19" s="16"/>
      <c r="AH19" s="16"/>
      <c r="AI19" s="16"/>
      <c r="AJ19" s="16"/>
      <c r="AK19" s="16"/>
      <c r="AL19" s="18">
        <f>$AE19*Z22/$AE22</f>
        <v>10.580152671755725</v>
      </c>
      <c r="AM19" s="18">
        <f t="shared" ref="AM19:AP19" si="13">$AE19*AA22/$AE22</f>
        <v>8.8167938931297716</v>
      </c>
      <c r="AN19" s="18">
        <f t="shared" si="13"/>
        <v>18.389312977099237</v>
      </c>
      <c r="AO19" s="18">
        <f t="shared" si="13"/>
        <v>20.152671755725191</v>
      </c>
      <c r="AP19" s="18">
        <f t="shared" si="13"/>
        <v>8.0610687022900755</v>
      </c>
    </row>
    <row r="20" spans="1:42" x14ac:dyDescent="0.25">
      <c r="A20" s="3" t="s">
        <v>11</v>
      </c>
      <c r="B20" s="4">
        <v>0</v>
      </c>
      <c r="C20" s="5">
        <v>0</v>
      </c>
      <c r="D20" s="4">
        <v>0.20830000000000001</v>
      </c>
      <c r="E20" s="5">
        <v>20</v>
      </c>
      <c r="F20" s="4">
        <v>0.14580000000000001</v>
      </c>
      <c r="G20" s="5">
        <v>14</v>
      </c>
      <c r="H20" s="4">
        <v>0.375</v>
      </c>
      <c r="I20" s="5">
        <v>36</v>
      </c>
      <c r="J20" s="4">
        <v>0.20830000000000001</v>
      </c>
      <c r="K20" s="5">
        <v>20</v>
      </c>
      <c r="L20" s="4">
        <v>6.25E-2</v>
      </c>
      <c r="M20" s="5">
        <v>6</v>
      </c>
      <c r="N20" s="4">
        <v>0</v>
      </c>
      <c r="O20" s="5">
        <v>0</v>
      </c>
      <c r="P20" s="4">
        <v>0</v>
      </c>
      <c r="Q20" s="5">
        <v>0</v>
      </c>
      <c r="R20" s="4">
        <v>0.35289999999999999</v>
      </c>
      <c r="S20" s="5">
        <v>96</v>
      </c>
      <c r="U20" s="15"/>
      <c r="V20" s="15"/>
      <c r="W20" s="5"/>
      <c r="X20" s="5"/>
      <c r="Y20" s="16"/>
      <c r="Z20" s="16">
        <f t="shared" si="5"/>
        <v>20</v>
      </c>
      <c r="AA20" s="16">
        <f t="shared" si="6"/>
        <v>14</v>
      </c>
      <c r="AB20" s="16">
        <f t="shared" si="7"/>
        <v>36</v>
      </c>
      <c r="AC20" s="16">
        <f t="shared" si="8"/>
        <v>20</v>
      </c>
      <c r="AD20" s="16">
        <f t="shared" si="9"/>
        <v>6</v>
      </c>
      <c r="AE20" s="17">
        <f t="shared" si="10"/>
        <v>96</v>
      </c>
      <c r="AF20" s="15"/>
      <c r="AG20" s="15"/>
      <c r="AH20" s="15"/>
      <c r="AI20" s="15"/>
      <c r="AJ20" s="15"/>
      <c r="AK20" s="15"/>
      <c r="AL20" s="18">
        <f>$AE20*Z22/$AE22</f>
        <v>15.389312977099237</v>
      </c>
      <c r="AM20" s="18">
        <f t="shared" ref="AM20:AP20" si="14">$AE20*AA22/$AE22</f>
        <v>12.824427480916031</v>
      </c>
      <c r="AN20" s="18">
        <f t="shared" si="14"/>
        <v>26.748091603053435</v>
      </c>
      <c r="AO20" s="18">
        <f t="shared" si="14"/>
        <v>29.31297709923664</v>
      </c>
      <c r="AP20" s="18">
        <f t="shared" si="14"/>
        <v>11.725190839694656</v>
      </c>
    </row>
    <row r="21" spans="1:42" x14ac:dyDescent="0.25">
      <c r="A21" s="3" t="s">
        <v>12</v>
      </c>
      <c r="B21" s="4">
        <v>0</v>
      </c>
      <c r="C21" s="5">
        <v>0</v>
      </c>
      <c r="D21" s="4">
        <v>0</v>
      </c>
      <c r="E21" s="5">
        <v>0</v>
      </c>
      <c r="F21" s="4">
        <v>0</v>
      </c>
      <c r="G21" s="5">
        <v>0</v>
      </c>
      <c r="H21" s="4">
        <v>0</v>
      </c>
      <c r="I21" s="5">
        <v>0</v>
      </c>
      <c r="J21" s="4">
        <v>0</v>
      </c>
      <c r="K21" s="5">
        <v>0</v>
      </c>
      <c r="L21" s="4">
        <v>0</v>
      </c>
      <c r="M21" s="5">
        <v>0</v>
      </c>
      <c r="N21" s="4">
        <v>0</v>
      </c>
      <c r="O21" s="5">
        <v>0</v>
      </c>
      <c r="P21" s="4">
        <v>0</v>
      </c>
      <c r="Q21" s="5">
        <v>0</v>
      </c>
      <c r="R21" s="4">
        <v>0</v>
      </c>
      <c r="S21" s="5">
        <v>0</v>
      </c>
      <c r="U21" s="15"/>
      <c r="V21" s="15"/>
      <c r="W21" s="5"/>
      <c r="X21" s="5"/>
      <c r="Y21" s="16"/>
      <c r="Z21" s="16"/>
      <c r="AA21" s="16"/>
      <c r="AB21" s="17"/>
      <c r="AC21" s="16"/>
      <c r="AD21" s="16"/>
      <c r="AE21" s="15"/>
      <c r="AF21" s="15"/>
      <c r="AG21" s="15"/>
      <c r="AH21" s="15"/>
      <c r="AI21" s="15"/>
      <c r="AJ21" s="15"/>
      <c r="AK21" s="15"/>
      <c r="AL21" s="18"/>
      <c r="AM21" s="18"/>
      <c r="AN21" s="18"/>
    </row>
    <row r="22" spans="1:42" x14ac:dyDescent="0.25">
      <c r="A22" s="3" t="s">
        <v>6</v>
      </c>
      <c r="B22" s="6">
        <v>0</v>
      </c>
      <c r="C22" s="3">
        <v>0</v>
      </c>
      <c r="D22" s="6">
        <v>0.15440000000000001</v>
      </c>
      <c r="E22" s="3">
        <v>42</v>
      </c>
      <c r="F22" s="6">
        <v>0.12870000000000001</v>
      </c>
      <c r="G22" s="3">
        <v>35</v>
      </c>
      <c r="H22" s="6">
        <v>0.26840000000000003</v>
      </c>
      <c r="I22" s="3">
        <v>73</v>
      </c>
      <c r="J22" s="6">
        <v>0.29409999999999997</v>
      </c>
      <c r="K22" s="3">
        <v>80</v>
      </c>
      <c r="L22" s="6">
        <v>0.1176</v>
      </c>
      <c r="M22" s="3">
        <v>32</v>
      </c>
      <c r="N22" s="6">
        <v>2.9399999999999999E-2</v>
      </c>
      <c r="O22" s="3">
        <v>8</v>
      </c>
      <c r="P22" s="6">
        <v>7.4000000000000003E-3</v>
      </c>
      <c r="Q22" s="3">
        <v>2</v>
      </c>
      <c r="R22" s="6">
        <v>1</v>
      </c>
      <c r="S22" s="3">
        <v>272</v>
      </c>
      <c r="U22" s="15"/>
      <c r="V22" s="15"/>
      <c r="W22" s="5"/>
      <c r="X22" s="5"/>
      <c r="Y22" s="17"/>
      <c r="Z22" s="17">
        <f>SUM(Z16:Z21)</f>
        <v>42</v>
      </c>
      <c r="AA22" s="17">
        <f>SUM(AA16:AA21)</f>
        <v>35</v>
      </c>
      <c r="AB22" s="17">
        <f t="shared" ref="AB22:AD22" si="15">SUM(AB16:AB21)</f>
        <v>73</v>
      </c>
      <c r="AC22" s="17">
        <f t="shared" si="15"/>
        <v>80</v>
      </c>
      <c r="AD22" s="17">
        <f t="shared" si="15"/>
        <v>32</v>
      </c>
      <c r="AE22" s="16">
        <f>SUM(AE16:AE20)</f>
        <v>262</v>
      </c>
      <c r="AF22" s="15"/>
      <c r="AG22" s="15"/>
      <c r="AH22" s="15"/>
      <c r="AI22" s="15"/>
      <c r="AJ22" s="15"/>
      <c r="AK22" s="15"/>
      <c r="AL22" s="18"/>
      <c r="AM22" s="18"/>
      <c r="AN22" s="18"/>
    </row>
    <row r="23" spans="1:42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 t="s">
        <v>13</v>
      </c>
      <c r="S23" s="7">
        <v>272</v>
      </c>
    </row>
    <row r="24" spans="1:42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 t="s">
        <v>14</v>
      </c>
      <c r="S24" s="7">
        <v>0</v>
      </c>
    </row>
    <row r="26" spans="1:42" ht="18" x14ac:dyDescent="0.25">
      <c r="A26" s="1" t="s">
        <v>23</v>
      </c>
    </row>
    <row r="27" spans="1:42" x14ac:dyDescent="0.25">
      <c r="A27" s="2"/>
      <c r="B27" s="20" t="s">
        <v>24</v>
      </c>
      <c r="C27" s="21"/>
      <c r="D27" s="20" t="s">
        <v>25</v>
      </c>
      <c r="E27" s="21"/>
      <c r="F27" s="20" t="s">
        <v>26</v>
      </c>
      <c r="G27" s="21"/>
      <c r="H27" s="20" t="s">
        <v>27</v>
      </c>
      <c r="I27" s="21"/>
      <c r="J27" s="20" t="s">
        <v>28</v>
      </c>
      <c r="K27" s="21"/>
      <c r="L27" s="20" t="s">
        <v>29</v>
      </c>
      <c r="M27" s="21"/>
      <c r="N27" s="20" t="s">
        <v>30</v>
      </c>
      <c r="O27" s="21"/>
      <c r="P27" s="20" t="s">
        <v>5</v>
      </c>
      <c r="Q27" s="21"/>
      <c r="R27" s="20" t="s">
        <v>6</v>
      </c>
      <c r="S27" s="21"/>
    </row>
    <row r="28" spans="1:42" x14ac:dyDescent="0.25">
      <c r="A28" s="3" t="s">
        <v>7</v>
      </c>
      <c r="B28" s="4">
        <v>1</v>
      </c>
      <c r="C28" s="5">
        <v>3</v>
      </c>
      <c r="D28" s="4">
        <v>0</v>
      </c>
      <c r="E28" s="5">
        <v>0</v>
      </c>
      <c r="F28" s="4">
        <v>0</v>
      </c>
      <c r="G28" s="5">
        <v>0</v>
      </c>
      <c r="H28" s="4">
        <v>0</v>
      </c>
      <c r="I28" s="5">
        <v>0</v>
      </c>
      <c r="J28" s="4">
        <v>0</v>
      </c>
      <c r="K28" s="5">
        <v>0</v>
      </c>
      <c r="L28" s="4">
        <v>0</v>
      </c>
      <c r="M28" s="5">
        <v>0</v>
      </c>
      <c r="N28" s="4">
        <v>0</v>
      </c>
      <c r="O28" s="5">
        <v>0</v>
      </c>
      <c r="P28" s="4">
        <v>0</v>
      </c>
      <c r="Q28" s="5">
        <v>0</v>
      </c>
      <c r="R28" s="4">
        <v>1.0999999999999999E-2</v>
      </c>
      <c r="S28" s="5">
        <v>3</v>
      </c>
    </row>
    <row r="29" spans="1:42" x14ac:dyDescent="0.25">
      <c r="A29" s="3" t="s">
        <v>8</v>
      </c>
      <c r="B29" s="4">
        <v>0</v>
      </c>
      <c r="C29" s="5">
        <v>0</v>
      </c>
      <c r="D29" s="4">
        <v>0</v>
      </c>
      <c r="E29" s="5">
        <v>0</v>
      </c>
      <c r="F29" s="4">
        <v>1</v>
      </c>
      <c r="G29" s="5">
        <v>50</v>
      </c>
      <c r="H29" s="4">
        <v>0</v>
      </c>
      <c r="I29" s="5">
        <v>0</v>
      </c>
      <c r="J29" s="4">
        <v>0</v>
      </c>
      <c r="K29" s="5">
        <v>0</v>
      </c>
      <c r="L29" s="4">
        <v>0</v>
      </c>
      <c r="M29" s="5">
        <v>0</v>
      </c>
      <c r="N29" s="4">
        <v>0</v>
      </c>
      <c r="O29" s="5">
        <v>0</v>
      </c>
      <c r="P29" s="4">
        <v>0</v>
      </c>
      <c r="Q29" s="5">
        <v>0</v>
      </c>
      <c r="R29" s="4">
        <v>0.18379999999999999</v>
      </c>
      <c r="S29" s="5">
        <v>50</v>
      </c>
    </row>
    <row r="30" spans="1:42" x14ac:dyDescent="0.25">
      <c r="A30" s="3" t="s">
        <v>9</v>
      </c>
      <c r="B30" s="4">
        <v>0</v>
      </c>
      <c r="C30" s="5">
        <v>0</v>
      </c>
      <c r="D30" s="4">
        <v>0</v>
      </c>
      <c r="E30" s="5">
        <v>0</v>
      </c>
      <c r="F30" s="4">
        <v>0</v>
      </c>
      <c r="G30" s="5">
        <v>0</v>
      </c>
      <c r="H30" s="4">
        <v>1</v>
      </c>
      <c r="I30" s="5">
        <v>55</v>
      </c>
      <c r="J30" s="4">
        <v>0</v>
      </c>
      <c r="K30" s="5">
        <v>0</v>
      </c>
      <c r="L30" s="4">
        <v>0</v>
      </c>
      <c r="M30" s="5">
        <v>0</v>
      </c>
      <c r="N30" s="4">
        <v>0</v>
      </c>
      <c r="O30" s="5">
        <v>0</v>
      </c>
      <c r="P30" s="4">
        <v>0</v>
      </c>
      <c r="Q30" s="5">
        <v>0</v>
      </c>
      <c r="R30" s="4">
        <v>0.20219999999999999</v>
      </c>
      <c r="S30" s="5">
        <v>55</v>
      </c>
    </row>
    <row r="31" spans="1:42" x14ac:dyDescent="0.25">
      <c r="A31" s="3" t="s">
        <v>10</v>
      </c>
      <c r="B31" s="4">
        <v>0</v>
      </c>
      <c r="C31" s="5">
        <v>0</v>
      </c>
      <c r="D31" s="4">
        <v>0</v>
      </c>
      <c r="E31" s="5">
        <v>0</v>
      </c>
      <c r="F31" s="4">
        <v>0</v>
      </c>
      <c r="G31" s="5">
        <v>0</v>
      </c>
      <c r="H31" s="4">
        <v>0</v>
      </c>
      <c r="I31" s="5">
        <v>0</v>
      </c>
      <c r="J31" s="4">
        <v>1</v>
      </c>
      <c r="K31" s="5">
        <v>68</v>
      </c>
      <c r="L31" s="4">
        <v>0</v>
      </c>
      <c r="M31" s="5">
        <v>0</v>
      </c>
      <c r="N31" s="4">
        <v>0</v>
      </c>
      <c r="O31" s="5">
        <v>0</v>
      </c>
      <c r="P31" s="4">
        <v>0</v>
      </c>
      <c r="Q31" s="5">
        <v>0</v>
      </c>
      <c r="R31" s="4">
        <v>0.25</v>
      </c>
      <c r="S31" s="5">
        <v>68</v>
      </c>
    </row>
    <row r="32" spans="1:42" x14ac:dyDescent="0.25">
      <c r="A32" s="3" t="s">
        <v>11</v>
      </c>
      <c r="B32" s="4">
        <v>0</v>
      </c>
      <c r="C32" s="5">
        <v>0</v>
      </c>
      <c r="D32" s="4">
        <v>0</v>
      </c>
      <c r="E32" s="5">
        <v>0</v>
      </c>
      <c r="F32" s="4">
        <v>0</v>
      </c>
      <c r="G32" s="5">
        <v>0</v>
      </c>
      <c r="H32" s="4">
        <v>0</v>
      </c>
      <c r="I32" s="5">
        <v>0</v>
      </c>
      <c r="J32" s="4">
        <v>0</v>
      </c>
      <c r="K32" s="5">
        <v>0</v>
      </c>
      <c r="L32" s="4">
        <v>1</v>
      </c>
      <c r="M32" s="5">
        <v>96</v>
      </c>
      <c r="N32" s="4">
        <v>0</v>
      </c>
      <c r="O32" s="5">
        <v>0</v>
      </c>
      <c r="P32" s="4">
        <v>0</v>
      </c>
      <c r="Q32" s="5">
        <v>0</v>
      </c>
      <c r="R32" s="4">
        <v>0.35289999999999999</v>
      </c>
      <c r="S32" s="5">
        <v>96</v>
      </c>
    </row>
    <row r="33" spans="1:41" x14ac:dyDescent="0.25">
      <c r="A33" s="3" t="s">
        <v>12</v>
      </c>
      <c r="B33" s="4">
        <v>0</v>
      </c>
      <c r="C33" s="5">
        <v>0</v>
      </c>
      <c r="D33" s="4">
        <v>0</v>
      </c>
      <c r="E33" s="5">
        <v>0</v>
      </c>
      <c r="F33" s="4">
        <v>0</v>
      </c>
      <c r="G33" s="5">
        <v>0</v>
      </c>
      <c r="H33" s="4">
        <v>0</v>
      </c>
      <c r="I33" s="5">
        <v>0</v>
      </c>
      <c r="J33" s="4">
        <v>0</v>
      </c>
      <c r="K33" s="5">
        <v>0</v>
      </c>
      <c r="L33" s="4">
        <v>0</v>
      </c>
      <c r="M33" s="5">
        <v>0</v>
      </c>
      <c r="N33" s="4">
        <v>0</v>
      </c>
      <c r="O33" s="5">
        <v>0</v>
      </c>
      <c r="P33" s="4">
        <v>0</v>
      </c>
      <c r="Q33" s="5">
        <v>0</v>
      </c>
      <c r="R33" s="4">
        <v>0</v>
      </c>
      <c r="S33" s="5">
        <v>0</v>
      </c>
    </row>
    <row r="34" spans="1:41" x14ac:dyDescent="0.25">
      <c r="A34" s="3" t="s">
        <v>6</v>
      </c>
      <c r="B34" s="6">
        <v>1.0999999999999999E-2</v>
      </c>
      <c r="C34" s="3">
        <v>3</v>
      </c>
      <c r="D34" s="6">
        <v>0</v>
      </c>
      <c r="E34" s="3">
        <v>0</v>
      </c>
      <c r="F34" s="6">
        <v>0.18379999999999999</v>
      </c>
      <c r="G34" s="3">
        <v>50</v>
      </c>
      <c r="H34" s="6">
        <v>0.20219999999999999</v>
      </c>
      <c r="I34" s="3">
        <v>55</v>
      </c>
      <c r="J34" s="6">
        <v>0.25</v>
      </c>
      <c r="K34" s="3">
        <v>68</v>
      </c>
      <c r="L34" s="6">
        <v>0.35289999999999999</v>
      </c>
      <c r="M34" s="3">
        <v>96</v>
      </c>
      <c r="N34" s="6">
        <v>0</v>
      </c>
      <c r="O34" s="3">
        <v>0</v>
      </c>
      <c r="P34" s="6">
        <v>0</v>
      </c>
      <c r="Q34" s="3">
        <v>0</v>
      </c>
      <c r="R34" s="6">
        <v>1</v>
      </c>
      <c r="S34" s="3">
        <v>272</v>
      </c>
    </row>
    <row r="35" spans="1:41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 t="s">
        <v>13</v>
      </c>
      <c r="S35" s="7">
        <v>272</v>
      </c>
    </row>
    <row r="36" spans="1:4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 t="s">
        <v>14</v>
      </c>
      <c r="S36" s="7">
        <v>0</v>
      </c>
    </row>
    <row r="38" spans="1:41" ht="18" x14ac:dyDescent="0.25">
      <c r="A38" s="1" t="s">
        <v>31</v>
      </c>
    </row>
    <row r="39" spans="1:41" x14ac:dyDescent="0.25">
      <c r="A39" s="2"/>
      <c r="B39" s="20" t="s">
        <v>32</v>
      </c>
      <c r="C39" s="21"/>
      <c r="D39" s="20" t="s">
        <v>33</v>
      </c>
      <c r="E39" s="21"/>
      <c r="F39" s="20" t="s">
        <v>34</v>
      </c>
      <c r="G39" s="21"/>
      <c r="H39" s="20" t="s">
        <v>35</v>
      </c>
      <c r="I39" s="21"/>
      <c r="J39" s="20" t="s">
        <v>36</v>
      </c>
      <c r="K39" s="21"/>
      <c r="L39" s="20" t="s">
        <v>37</v>
      </c>
      <c r="M39" s="21"/>
      <c r="N39" s="20" t="s">
        <v>5</v>
      </c>
      <c r="O39" s="21"/>
      <c r="P39" s="20" t="s">
        <v>6</v>
      </c>
      <c r="Q39" s="21"/>
    </row>
    <row r="40" spans="1:41" x14ac:dyDescent="0.25">
      <c r="A40" s="3" t="s">
        <v>7</v>
      </c>
      <c r="B40" s="4">
        <v>0</v>
      </c>
      <c r="C40" s="5">
        <v>0</v>
      </c>
      <c r="D40" s="4">
        <v>0.33329999999999999</v>
      </c>
      <c r="E40" s="5">
        <v>1</v>
      </c>
      <c r="F40" s="4">
        <v>0.33329999999999999</v>
      </c>
      <c r="G40" s="5">
        <v>1</v>
      </c>
      <c r="H40" s="4">
        <v>0</v>
      </c>
      <c r="I40" s="5">
        <v>0</v>
      </c>
      <c r="J40" s="4">
        <v>0</v>
      </c>
      <c r="K40" s="5">
        <v>0</v>
      </c>
      <c r="L40" s="4">
        <v>0</v>
      </c>
      <c r="M40" s="5">
        <v>0</v>
      </c>
      <c r="N40" s="4">
        <v>0.33329999999999999</v>
      </c>
      <c r="O40" s="5">
        <v>1</v>
      </c>
      <c r="P40" s="4">
        <v>1.0999999999999999E-2</v>
      </c>
      <c r="Q40" s="5">
        <v>3</v>
      </c>
      <c r="S40" s="12" t="s">
        <v>89</v>
      </c>
      <c r="T40" s="11">
        <f>_xlfn.CHISQ.TEST(X40:AC44,AJ40:AO44)</f>
        <v>1.3093542939344435E-2</v>
      </c>
      <c r="U40" s="16"/>
      <c r="V40" s="16" t="s">
        <v>90</v>
      </c>
      <c r="W40" s="16"/>
      <c r="X40" s="16">
        <f>C40</f>
        <v>0</v>
      </c>
      <c r="Y40" s="16">
        <f>E40</f>
        <v>1</v>
      </c>
      <c r="Z40" s="16">
        <f>G40</f>
        <v>1</v>
      </c>
      <c r="AA40" s="16">
        <f>I40</f>
        <v>0</v>
      </c>
      <c r="AB40" s="16">
        <f>K40</f>
        <v>0</v>
      </c>
      <c r="AC40">
        <f>M40</f>
        <v>0</v>
      </c>
      <c r="AD40" s="17">
        <f>SUM(X40:AC40)</f>
        <v>2</v>
      </c>
      <c r="AE40" s="16"/>
      <c r="AF40" s="16"/>
      <c r="AG40" s="16"/>
      <c r="AH40" s="16"/>
      <c r="AI40" s="16" t="s">
        <v>91</v>
      </c>
      <c r="AJ40" s="18">
        <f>$AD40*X46/$AD46</f>
        <v>0.13385826771653545</v>
      </c>
      <c r="AK40" s="18">
        <f t="shared" ref="AK40:AO40" si="16">$AD40*Y46/$AD46</f>
        <v>0.29133858267716534</v>
      </c>
      <c r="AL40" s="18">
        <f t="shared" si="16"/>
        <v>0.37007874015748032</v>
      </c>
      <c r="AM40" s="18">
        <f t="shared" si="16"/>
        <v>0.40157480314960631</v>
      </c>
      <c r="AN40" s="18">
        <f t="shared" si="16"/>
        <v>0.26771653543307089</v>
      </c>
      <c r="AO40" s="18">
        <f t="shared" si="16"/>
        <v>0.53543307086614178</v>
      </c>
    </row>
    <row r="41" spans="1:41" x14ac:dyDescent="0.25">
      <c r="A41" s="3" t="s">
        <v>8</v>
      </c>
      <c r="B41" s="4">
        <v>0.06</v>
      </c>
      <c r="C41" s="5">
        <v>3</v>
      </c>
      <c r="D41" s="4">
        <v>0.24</v>
      </c>
      <c r="E41" s="5">
        <v>12</v>
      </c>
      <c r="F41" s="4">
        <v>0.18</v>
      </c>
      <c r="G41" s="5">
        <v>9</v>
      </c>
      <c r="H41" s="4">
        <v>0.16</v>
      </c>
      <c r="I41" s="5">
        <v>8</v>
      </c>
      <c r="J41" s="4">
        <v>0.04</v>
      </c>
      <c r="K41" s="5">
        <v>2</v>
      </c>
      <c r="L41" s="4">
        <v>0.24</v>
      </c>
      <c r="M41" s="5">
        <v>12</v>
      </c>
      <c r="N41" s="4">
        <v>0.08</v>
      </c>
      <c r="O41" s="5">
        <v>4</v>
      </c>
      <c r="P41" s="4">
        <v>0.18379999999999999</v>
      </c>
      <c r="Q41" s="5">
        <v>50</v>
      </c>
      <c r="S41" s="12" t="s">
        <v>92</v>
      </c>
      <c r="T41" s="9">
        <f>_xlfn.CHISQ.INV.RT(T40,20)</f>
        <v>36.591413113976927</v>
      </c>
      <c r="U41" s="16"/>
      <c r="V41" s="16"/>
      <c r="W41" s="16"/>
      <c r="X41" s="16">
        <f t="shared" ref="X41:X44" si="17">C41</f>
        <v>3</v>
      </c>
      <c r="Y41" s="16">
        <f t="shared" ref="Y41:Y44" si="18">E41</f>
        <v>12</v>
      </c>
      <c r="Z41" s="16">
        <f t="shared" ref="Z41:Z44" si="19">G41</f>
        <v>9</v>
      </c>
      <c r="AA41" s="16">
        <f t="shared" ref="AA41:AA44" si="20">I41</f>
        <v>8</v>
      </c>
      <c r="AB41" s="16">
        <f t="shared" ref="AB41:AB44" si="21">K41</f>
        <v>2</v>
      </c>
      <c r="AC41" s="15">
        <f t="shared" ref="AC41:AC44" si="22">M41</f>
        <v>12</v>
      </c>
      <c r="AD41" s="17">
        <f t="shared" ref="AD41:AD44" si="23">SUM(X41:AC41)</f>
        <v>46</v>
      </c>
      <c r="AE41" s="16"/>
      <c r="AF41" s="16"/>
      <c r="AG41" s="16"/>
      <c r="AH41" s="16"/>
      <c r="AI41" s="16"/>
      <c r="AJ41" s="18">
        <f>$AD41*X46/$AD46</f>
        <v>3.0787401574803148</v>
      </c>
      <c r="AK41" s="18">
        <f t="shared" ref="AK41:AO41" si="24">$AD41*Y46/$AD46</f>
        <v>6.7007874015748028</v>
      </c>
      <c r="AL41" s="18">
        <f t="shared" si="24"/>
        <v>8.5118110236220481</v>
      </c>
      <c r="AM41" s="18">
        <f t="shared" si="24"/>
        <v>9.2362204724409445</v>
      </c>
      <c r="AN41" s="18">
        <f t="shared" si="24"/>
        <v>6.1574803149606296</v>
      </c>
      <c r="AO41" s="18">
        <f t="shared" si="24"/>
        <v>12.314960629921259</v>
      </c>
    </row>
    <row r="42" spans="1:41" x14ac:dyDescent="0.25">
      <c r="A42" s="3" t="s">
        <v>9</v>
      </c>
      <c r="B42" s="4">
        <v>9.0899999999999995E-2</v>
      </c>
      <c r="C42" s="5">
        <v>5</v>
      </c>
      <c r="D42" s="4">
        <v>0.2</v>
      </c>
      <c r="E42" s="5">
        <v>11</v>
      </c>
      <c r="F42" s="4">
        <v>0.21820000000000001</v>
      </c>
      <c r="G42" s="5">
        <v>12</v>
      </c>
      <c r="H42" s="4">
        <v>0.18179999999999999</v>
      </c>
      <c r="I42" s="5">
        <v>10</v>
      </c>
      <c r="J42" s="4">
        <v>0.1273</v>
      </c>
      <c r="K42" s="5">
        <v>7</v>
      </c>
      <c r="L42" s="4">
        <v>0.1636</v>
      </c>
      <c r="M42" s="5">
        <v>9</v>
      </c>
      <c r="N42" s="4">
        <v>1.8200000000000001E-2</v>
      </c>
      <c r="O42" s="5">
        <v>1</v>
      </c>
      <c r="P42" s="4">
        <v>0.20219999999999999</v>
      </c>
      <c r="Q42" s="5">
        <v>55</v>
      </c>
      <c r="S42" s="12" t="s">
        <v>93</v>
      </c>
      <c r="T42" s="19">
        <f>SQRT(T41/(AD46*MIN(6-1,5-1)))</f>
        <v>0.18977663288132332</v>
      </c>
      <c r="U42" s="16"/>
      <c r="V42" s="16"/>
      <c r="W42" s="16"/>
      <c r="X42" s="16">
        <f t="shared" si="17"/>
        <v>5</v>
      </c>
      <c r="Y42" s="16">
        <f t="shared" si="18"/>
        <v>11</v>
      </c>
      <c r="Z42" s="16">
        <f t="shared" si="19"/>
        <v>12</v>
      </c>
      <c r="AA42" s="16">
        <f t="shared" si="20"/>
        <v>10</v>
      </c>
      <c r="AB42" s="16">
        <f t="shared" si="21"/>
        <v>7</v>
      </c>
      <c r="AC42" s="15">
        <f t="shared" si="22"/>
        <v>9</v>
      </c>
      <c r="AD42" s="17">
        <f t="shared" si="23"/>
        <v>54</v>
      </c>
      <c r="AE42" s="16"/>
      <c r="AF42" s="16"/>
      <c r="AG42" s="16"/>
      <c r="AH42" s="16"/>
      <c r="AI42" s="16"/>
      <c r="AJ42" s="18">
        <f>$AD42*X46/$AD46</f>
        <v>3.6141732283464565</v>
      </c>
      <c r="AK42" s="18">
        <f t="shared" ref="AK42:AO42" si="25">$AD42*Y46/$AD46</f>
        <v>7.8661417322834648</v>
      </c>
      <c r="AL42" s="18">
        <f t="shared" si="25"/>
        <v>9.9921259842519685</v>
      </c>
      <c r="AM42" s="18">
        <f t="shared" si="25"/>
        <v>10.84251968503937</v>
      </c>
      <c r="AN42" s="18">
        <f t="shared" si="25"/>
        <v>7.228346456692913</v>
      </c>
      <c r="AO42" s="18">
        <f t="shared" si="25"/>
        <v>14.456692913385826</v>
      </c>
    </row>
    <row r="43" spans="1:41" x14ac:dyDescent="0.25">
      <c r="A43" s="3" t="s">
        <v>10</v>
      </c>
      <c r="B43" s="4">
        <v>7.3499999999999996E-2</v>
      </c>
      <c r="C43" s="5">
        <v>5</v>
      </c>
      <c r="D43" s="4">
        <v>0.17649999999999999</v>
      </c>
      <c r="E43" s="5">
        <v>12</v>
      </c>
      <c r="F43" s="4">
        <v>0.19120000000000001</v>
      </c>
      <c r="G43" s="5">
        <v>13</v>
      </c>
      <c r="H43" s="4">
        <v>0.19120000000000001</v>
      </c>
      <c r="I43" s="5">
        <v>13</v>
      </c>
      <c r="J43" s="4">
        <v>0.14710000000000001</v>
      </c>
      <c r="K43" s="5">
        <v>10</v>
      </c>
      <c r="L43" s="4">
        <v>0.19120000000000001</v>
      </c>
      <c r="M43" s="5">
        <v>13</v>
      </c>
      <c r="N43" s="4">
        <v>2.9399999999999999E-2</v>
      </c>
      <c r="O43" s="5">
        <v>2</v>
      </c>
      <c r="P43" s="4">
        <v>0.25</v>
      </c>
      <c r="Q43" s="5">
        <v>68</v>
      </c>
      <c r="S43" s="16"/>
      <c r="T43" s="9" t="str">
        <f>IF(AND(T42&gt;0,T42&lt;=0.2),"Schwacher Zusammenhang",IF(AND(T42&gt;0.2,T42&lt;=0.6),"Mittlerer Zusammenhang",IF(T42&gt;0.6,"Starker Zusammenhang","")))</f>
        <v>Schwacher Zusammenhang</v>
      </c>
      <c r="U43" s="5"/>
      <c r="V43" s="5"/>
      <c r="W43" s="16"/>
      <c r="X43" s="16">
        <f t="shared" si="17"/>
        <v>5</v>
      </c>
      <c r="Y43" s="16">
        <f t="shared" si="18"/>
        <v>12</v>
      </c>
      <c r="Z43" s="16">
        <f t="shared" si="19"/>
        <v>13</v>
      </c>
      <c r="AA43" s="16">
        <f t="shared" si="20"/>
        <v>13</v>
      </c>
      <c r="AB43" s="16">
        <f t="shared" si="21"/>
        <v>10</v>
      </c>
      <c r="AC43" s="15">
        <f t="shared" si="22"/>
        <v>13</v>
      </c>
      <c r="AD43" s="17">
        <f t="shared" si="23"/>
        <v>66</v>
      </c>
      <c r="AE43" s="16"/>
      <c r="AF43" s="16"/>
      <c r="AG43" s="16"/>
      <c r="AH43" s="16"/>
      <c r="AI43" s="16"/>
      <c r="AJ43" s="18">
        <f>$AD43*X46/$AD46</f>
        <v>4.4173228346456694</v>
      </c>
      <c r="AK43" s="18">
        <f t="shared" ref="AK43:AO43" si="26">$AD43*Y46/$AD46</f>
        <v>9.6141732283464574</v>
      </c>
      <c r="AL43" s="18">
        <f t="shared" si="26"/>
        <v>12.21259842519685</v>
      </c>
      <c r="AM43" s="18">
        <f t="shared" si="26"/>
        <v>13.251968503937007</v>
      </c>
      <c r="AN43" s="18">
        <f t="shared" si="26"/>
        <v>8.8346456692913389</v>
      </c>
      <c r="AO43" s="18">
        <f t="shared" si="26"/>
        <v>17.669291338582678</v>
      </c>
    </row>
    <row r="44" spans="1:41" x14ac:dyDescent="0.25">
      <c r="A44" s="3" t="s">
        <v>11</v>
      </c>
      <c r="B44" s="4">
        <v>4.1700000000000001E-2</v>
      </c>
      <c r="C44" s="5">
        <v>4</v>
      </c>
      <c r="D44" s="4">
        <v>1.04E-2</v>
      </c>
      <c r="E44" s="5">
        <v>1</v>
      </c>
      <c r="F44" s="4">
        <v>0.125</v>
      </c>
      <c r="G44" s="5">
        <v>12</v>
      </c>
      <c r="H44" s="4">
        <v>0.20830000000000001</v>
      </c>
      <c r="I44" s="5">
        <v>20</v>
      </c>
      <c r="J44" s="4">
        <v>0.15629999999999999</v>
      </c>
      <c r="K44" s="5">
        <v>15</v>
      </c>
      <c r="L44" s="4">
        <v>0.35420000000000001</v>
      </c>
      <c r="M44" s="5">
        <v>34</v>
      </c>
      <c r="N44" s="4">
        <v>0.1042</v>
      </c>
      <c r="O44" s="5">
        <v>10</v>
      </c>
      <c r="P44" s="4">
        <v>0.35289999999999999</v>
      </c>
      <c r="Q44" s="5">
        <v>96</v>
      </c>
      <c r="S44" s="15"/>
      <c r="T44" s="15"/>
      <c r="U44" s="5"/>
      <c r="V44" s="5"/>
      <c r="W44" s="16"/>
      <c r="X44" s="16">
        <f t="shared" si="17"/>
        <v>4</v>
      </c>
      <c r="Y44" s="16">
        <f t="shared" si="18"/>
        <v>1</v>
      </c>
      <c r="Z44" s="16">
        <f t="shared" si="19"/>
        <v>12</v>
      </c>
      <c r="AA44" s="16">
        <f t="shared" si="20"/>
        <v>20</v>
      </c>
      <c r="AB44" s="16">
        <f t="shared" si="21"/>
        <v>15</v>
      </c>
      <c r="AC44" s="15">
        <f t="shared" si="22"/>
        <v>34</v>
      </c>
      <c r="AD44" s="17">
        <f t="shared" si="23"/>
        <v>86</v>
      </c>
      <c r="AE44" s="15"/>
      <c r="AF44" s="15"/>
      <c r="AG44" s="15"/>
      <c r="AH44" s="15"/>
      <c r="AI44" s="15"/>
      <c r="AJ44" s="18">
        <f>$AD44*X46/$AD46</f>
        <v>5.7559055118110241</v>
      </c>
      <c r="AK44" s="18">
        <f t="shared" ref="AK44:AO44" si="27">$AD44*Y46/$AD46</f>
        <v>12.527559055118111</v>
      </c>
      <c r="AL44" s="18">
        <f t="shared" si="27"/>
        <v>15.913385826771654</v>
      </c>
      <c r="AM44" s="18">
        <f t="shared" si="27"/>
        <v>17.26771653543307</v>
      </c>
      <c r="AN44" s="18">
        <f t="shared" si="27"/>
        <v>11.511811023622048</v>
      </c>
      <c r="AO44" s="18">
        <f t="shared" si="27"/>
        <v>23.023622047244096</v>
      </c>
    </row>
    <row r="45" spans="1:41" x14ac:dyDescent="0.25">
      <c r="A45" s="3" t="s">
        <v>12</v>
      </c>
      <c r="B45" s="4">
        <v>0</v>
      </c>
      <c r="C45" s="5">
        <v>0</v>
      </c>
      <c r="D45" s="4">
        <v>0</v>
      </c>
      <c r="E45" s="5">
        <v>0</v>
      </c>
      <c r="F45" s="4">
        <v>0</v>
      </c>
      <c r="G45" s="5">
        <v>0</v>
      </c>
      <c r="H45" s="4">
        <v>0</v>
      </c>
      <c r="I45" s="5">
        <v>0</v>
      </c>
      <c r="J45" s="4">
        <v>0</v>
      </c>
      <c r="K45" s="5">
        <v>0</v>
      </c>
      <c r="L45" s="4">
        <v>0</v>
      </c>
      <c r="M45" s="5">
        <v>0</v>
      </c>
      <c r="N45" s="4">
        <v>0</v>
      </c>
      <c r="O45" s="5">
        <v>0</v>
      </c>
      <c r="P45" s="4">
        <v>0</v>
      </c>
      <c r="Q45" s="5">
        <v>0</v>
      </c>
      <c r="S45" s="15"/>
      <c r="T45" s="15"/>
      <c r="U45" s="5"/>
      <c r="V45" s="5"/>
      <c r="W45" s="16"/>
      <c r="X45" s="16"/>
      <c r="Y45" s="16"/>
      <c r="Z45" s="17"/>
      <c r="AA45" s="16"/>
      <c r="AB45" s="16"/>
      <c r="AD45" s="15"/>
      <c r="AE45" s="15"/>
      <c r="AF45" s="15"/>
      <c r="AG45" s="15"/>
      <c r="AH45" s="15"/>
      <c r="AI45" s="15"/>
      <c r="AJ45" s="18"/>
      <c r="AK45" s="18"/>
      <c r="AL45" s="18"/>
      <c r="AM45" s="15"/>
      <c r="AN45" s="15"/>
    </row>
    <row r="46" spans="1:41" x14ac:dyDescent="0.25">
      <c r="A46" s="3" t="s">
        <v>6</v>
      </c>
      <c r="B46" s="6">
        <v>6.25E-2</v>
      </c>
      <c r="C46" s="3">
        <v>17</v>
      </c>
      <c r="D46" s="6">
        <v>0.13600000000000001</v>
      </c>
      <c r="E46" s="3">
        <v>37</v>
      </c>
      <c r="F46" s="6">
        <v>0.17280000000000001</v>
      </c>
      <c r="G46" s="3">
        <v>47</v>
      </c>
      <c r="H46" s="6">
        <v>0.1875</v>
      </c>
      <c r="I46" s="3">
        <v>51</v>
      </c>
      <c r="J46" s="6">
        <v>0.125</v>
      </c>
      <c r="K46" s="3">
        <v>34</v>
      </c>
      <c r="L46" s="6">
        <v>0.25</v>
      </c>
      <c r="M46" s="3">
        <v>68</v>
      </c>
      <c r="N46" s="6">
        <v>6.6199999999999995E-2</v>
      </c>
      <c r="O46" s="3">
        <v>18</v>
      </c>
      <c r="P46" s="6">
        <v>1</v>
      </c>
      <c r="Q46" s="3">
        <v>272</v>
      </c>
      <c r="S46" s="15"/>
      <c r="T46" s="15"/>
      <c r="U46" s="5"/>
      <c r="V46" s="5"/>
      <c r="W46" s="17"/>
      <c r="X46" s="17">
        <f>SUM(X40:X45)</f>
        <v>17</v>
      </c>
      <c r="Y46" s="17">
        <f t="shared" ref="Y46:AC46" si="28">SUM(Y40:Y45)</f>
        <v>37</v>
      </c>
      <c r="Z46" s="17">
        <f t="shared" si="28"/>
        <v>47</v>
      </c>
      <c r="AA46" s="17">
        <f t="shared" si="28"/>
        <v>51</v>
      </c>
      <c r="AB46" s="17">
        <f t="shared" si="28"/>
        <v>34</v>
      </c>
      <c r="AC46" s="17">
        <f t="shared" si="28"/>
        <v>68</v>
      </c>
      <c r="AD46" s="16">
        <f>SUM(AD40:AD44)</f>
        <v>254</v>
      </c>
      <c r="AE46" s="15"/>
      <c r="AF46" s="15"/>
      <c r="AG46" s="15"/>
      <c r="AH46" s="15"/>
      <c r="AI46" s="15"/>
      <c r="AJ46" s="18"/>
      <c r="AK46" s="18"/>
      <c r="AL46" s="18"/>
      <c r="AM46" s="15"/>
      <c r="AN46" s="15"/>
    </row>
    <row r="47" spans="1:41" x14ac:dyDescent="0.25">
      <c r="A47" s="9"/>
      <c r="B47" s="9"/>
      <c r="C47" s="1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 t="s">
        <v>13</v>
      </c>
      <c r="Q47" s="7">
        <v>272</v>
      </c>
    </row>
    <row r="48" spans="1:4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 t="s">
        <v>14</v>
      </c>
      <c r="Q48" s="7">
        <v>0</v>
      </c>
    </row>
    <row r="50" spans="1:37" ht="18" x14ac:dyDescent="0.25">
      <c r="A50" s="1" t="s">
        <v>38</v>
      </c>
    </row>
    <row r="51" spans="1:37" ht="18" x14ac:dyDescent="0.25">
      <c r="A51" s="1" t="s">
        <v>39</v>
      </c>
    </row>
    <row r="52" spans="1:37" x14ac:dyDescent="0.25">
      <c r="A52" s="2"/>
      <c r="B52" s="20" t="s">
        <v>40</v>
      </c>
      <c r="C52" s="21"/>
      <c r="D52" s="20" t="s">
        <v>41</v>
      </c>
      <c r="E52" s="21"/>
      <c r="F52" s="20" t="s">
        <v>42</v>
      </c>
      <c r="G52" s="21"/>
      <c r="H52" s="20" t="s">
        <v>43</v>
      </c>
      <c r="I52" s="21"/>
      <c r="J52" s="20" t="s">
        <v>44</v>
      </c>
      <c r="K52" s="21"/>
      <c r="L52" s="20" t="s">
        <v>6</v>
      </c>
      <c r="M52" s="21"/>
    </row>
    <row r="53" spans="1:37" x14ac:dyDescent="0.25">
      <c r="A53" s="3" t="s">
        <v>7</v>
      </c>
      <c r="B53" s="4">
        <v>0</v>
      </c>
      <c r="C53" s="5">
        <v>0</v>
      </c>
      <c r="D53" s="4">
        <v>0.66670000000000007</v>
      </c>
      <c r="E53" s="5">
        <v>2</v>
      </c>
      <c r="F53" s="4">
        <v>0.33329999999999999</v>
      </c>
      <c r="G53" s="5">
        <v>1</v>
      </c>
      <c r="H53" s="4">
        <v>0</v>
      </c>
      <c r="I53" s="5">
        <v>0</v>
      </c>
      <c r="J53" s="4">
        <v>0</v>
      </c>
      <c r="K53" s="5">
        <v>0</v>
      </c>
      <c r="L53" s="4">
        <v>1.0999999999999999E-2</v>
      </c>
      <c r="M53" s="5">
        <v>3</v>
      </c>
      <c r="O53" s="12" t="s">
        <v>89</v>
      </c>
      <c r="P53" s="11">
        <f>_xlfn.CHISQ.TEST(S53:V57,AF53:AI57)</f>
        <v>0.83329925821324247</v>
      </c>
      <c r="Q53" s="16"/>
      <c r="R53" s="16" t="s">
        <v>90</v>
      </c>
      <c r="S53" s="16">
        <f>C53</f>
        <v>0</v>
      </c>
      <c r="T53" s="16">
        <f>E53</f>
        <v>2</v>
      </c>
      <c r="U53" s="16">
        <f>G53</f>
        <v>1</v>
      </c>
      <c r="V53" s="16">
        <f>I53</f>
        <v>0</v>
      </c>
      <c r="W53" s="16"/>
      <c r="X53" s="17">
        <f>SUM(S53:W53)</f>
        <v>3</v>
      </c>
      <c r="Y53" s="15"/>
      <c r="Z53" s="17"/>
      <c r="AA53" s="16"/>
      <c r="AB53" s="16"/>
      <c r="AC53" s="16"/>
      <c r="AD53" s="16"/>
      <c r="AE53" s="16" t="s">
        <v>91</v>
      </c>
      <c r="AF53" s="18">
        <f>$X53*S59/$X59</f>
        <v>0.68796992481203012</v>
      </c>
      <c r="AG53" s="18">
        <f t="shared" ref="AG53:AI53" si="29">$X53*T59/$X59</f>
        <v>1.5225563909774436</v>
      </c>
      <c r="AH53" s="18">
        <f t="shared" si="29"/>
        <v>0.73308270676691734</v>
      </c>
      <c r="AI53" s="18">
        <f t="shared" si="29"/>
        <v>5.6390977443609019E-2</v>
      </c>
      <c r="AJ53" s="18"/>
      <c r="AK53" s="18"/>
    </row>
    <row r="54" spans="1:37" x14ac:dyDescent="0.25">
      <c r="A54" s="3" t="s">
        <v>8</v>
      </c>
      <c r="B54" s="4">
        <v>0.22</v>
      </c>
      <c r="C54" s="5">
        <v>11</v>
      </c>
      <c r="D54" s="4">
        <v>0.48</v>
      </c>
      <c r="E54" s="5">
        <v>24</v>
      </c>
      <c r="F54" s="4">
        <v>0.3</v>
      </c>
      <c r="G54" s="5">
        <v>15</v>
      </c>
      <c r="H54" s="4">
        <v>0</v>
      </c>
      <c r="I54" s="5">
        <v>0</v>
      </c>
      <c r="J54" s="4">
        <v>0</v>
      </c>
      <c r="K54" s="5">
        <v>0</v>
      </c>
      <c r="L54" s="4">
        <v>0.18379999999999999</v>
      </c>
      <c r="M54" s="5">
        <v>50</v>
      </c>
      <c r="O54" s="12" t="s">
        <v>92</v>
      </c>
      <c r="P54" s="9">
        <f>_xlfn.CHISQ.INV.RT(P53,12)</f>
        <v>7.354870404356789</v>
      </c>
      <c r="Q54" s="16"/>
      <c r="R54" s="16"/>
      <c r="S54" s="16">
        <f t="shared" ref="S54:S57" si="30">C54</f>
        <v>11</v>
      </c>
      <c r="T54" s="16">
        <f t="shared" ref="T54:T57" si="31">E54</f>
        <v>24</v>
      </c>
      <c r="U54" s="16">
        <f t="shared" ref="U54:U57" si="32">G54</f>
        <v>15</v>
      </c>
      <c r="V54" s="16">
        <f t="shared" ref="V54:V57" si="33">I54</f>
        <v>0</v>
      </c>
      <c r="W54" s="16"/>
      <c r="X54" s="17">
        <f t="shared" ref="X54:X57" si="34">SUM(S54:W54)</f>
        <v>50</v>
      </c>
      <c r="Y54" s="15"/>
      <c r="Z54" s="17"/>
      <c r="AA54" s="16"/>
      <c r="AB54" s="16"/>
      <c r="AC54" s="16"/>
      <c r="AD54" s="16"/>
      <c r="AE54" s="16"/>
      <c r="AF54" s="18">
        <f>$X54*S59/$X59</f>
        <v>11.466165413533835</v>
      </c>
      <c r="AG54" s="18">
        <f t="shared" ref="AG54:AI54" si="35">$X54*T59/$X59</f>
        <v>25.375939849624061</v>
      </c>
      <c r="AH54" s="18">
        <f t="shared" si="35"/>
        <v>12.218045112781954</v>
      </c>
      <c r="AI54" s="18">
        <f t="shared" si="35"/>
        <v>0.93984962406015038</v>
      </c>
      <c r="AJ54" s="18"/>
      <c r="AK54" s="18"/>
    </row>
    <row r="55" spans="1:37" x14ac:dyDescent="0.25">
      <c r="A55" s="3" t="s">
        <v>9</v>
      </c>
      <c r="B55" s="4">
        <v>0.25</v>
      </c>
      <c r="C55" s="5">
        <v>13</v>
      </c>
      <c r="D55" s="4">
        <v>0.51919999999999999</v>
      </c>
      <c r="E55" s="5">
        <v>27</v>
      </c>
      <c r="F55" s="4">
        <v>0.21149999999999999</v>
      </c>
      <c r="G55" s="5">
        <v>11</v>
      </c>
      <c r="H55" s="4">
        <v>1.9199999999999998E-2</v>
      </c>
      <c r="I55" s="5">
        <v>1</v>
      </c>
      <c r="J55" s="4">
        <v>0</v>
      </c>
      <c r="K55" s="5">
        <v>0</v>
      </c>
      <c r="L55" s="4">
        <v>0.19120000000000001</v>
      </c>
      <c r="M55" s="5">
        <v>52</v>
      </c>
      <c r="O55" s="12" t="s">
        <v>93</v>
      </c>
      <c r="P55" s="19">
        <f>SQRT(P54/(X59*MIN(5-1,4-1)))</f>
        <v>9.6003279003346917E-2</v>
      </c>
      <c r="Q55" s="16"/>
      <c r="R55" s="16"/>
      <c r="S55" s="16">
        <f t="shared" si="30"/>
        <v>13</v>
      </c>
      <c r="T55" s="16">
        <f t="shared" si="31"/>
        <v>27</v>
      </c>
      <c r="U55" s="16">
        <f t="shared" si="32"/>
        <v>11</v>
      </c>
      <c r="V55" s="16">
        <f t="shared" si="33"/>
        <v>1</v>
      </c>
      <c r="W55" s="16"/>
      <c r="X55" s="17">
        <f t="shared" si="34"/>
        <v>52</v>
      </c>
      <c r="Y55" s="15"/>
      <c r="Z55" s="17"/>
      <c r="AA55" s="16"/>
      <c r="AB55" s="16"/>
      <c r="AC55" s="16"/>
      <c r="AD55" s="16"/>
      <c r="AE55" s="16"/>
      <c r="AF55" s="18">
        <f>$X55*S59/$X59</f>
        <v>11.924812030075188</v>
      </c>
      <c r="AG55" s="18">
        <f t="shared" ref="AG55:AI55" si="36">$X55*T59/$X59</f>
        <v>26.390977443609021</v>
      </c>
      <c r="AH55" s="18">
        <f t="shared" si="36"/>
        <v>12.706766917293233</v>
      </c>
      <c r="AI55" s="18">
        <f t="shared" si="36"/>
        <v>0.97744360902255634</v>
      </c>
      <c r="AJ55" s="18"/>
      <c r="AK55" s="18"/>
    </row>
    <row r="56" spans="1:37" x14ac:dyDescent="0.25">
      <c r="A56" s="3" t="s">
        <v>10</v>
      </c>
      <c r="B56" s="4">
        <v>0.16420000000000001</v>
      </c>
      <c r="C56" s="5">
        <v>11</v>
      </c>
      <c r="D56" s="4">
        <v>0.5373</v>
      </c>
      <c r="E56" s="5">
        <v>36</v>
      </c>
      <c r="F56" s="4">
        <v>0.28360000000000002</v>
      </c>
      <c r="G56" s="5">
        <v>19</v>
      </c>
      <c r="H56" s="4">
        <v>1.49E-2</v>
      </c>
      <c r="I56" s="5">
        <v>1</v>
      </c>
      <c r="J56" s="4">
        <v>0</v>
      </c>
      <c r="K56" s="5">
        <v>0</v>
      </c>
      <c r="L56" s="4">
        <v>0.24629999999999999</v>
      </c>
      <c r="M56" s="5">
        <v>67</v>
      </c>
      <c r="O56" s="16"/>
      <c r="P56" s="9" t="str">
        <f>IF(AND(P55&gt;0,P55&lt;=0.2),"Schwacher Zusammenhang",IF(AND(P55&gt;0.2,P55&lt;=0.6),"Mittlerer Zusammenhang",IF(P55&gt;0.6,"Starker Zusammenhang","")))</f>
        <v>Schwacher Zusammenhang</v>
      </c>
      <c r="Q56" s="5"/>
      <c r="R56" s="5"/>
      <c r="S56" s="16">
        <f t="shared" si="30"/>
        <v>11</v>
      </c>
      <c r="T56" s="16">
        <f t="shared" si="31"/>
        <v>36</v>
      </c>
      <c r="U56" s="16">
        <f t="shared" si="32"/>
        <v>19</v>
      </c>
      <c r="V56" s="16">
        <f t="shared" si="33"/>
        <v>1</v>
      </c>
      <c r="W56" s="16"/>
      <c r="X56" s="17">
        <f t="shared" si="34"/>
        <v>67</v>
      </c>
      <c r="Y56" s="15"/>
      <c r="Z56" s="17"/>
      <c r="AA56" s="16"/>
      <c r="AB56" s="16"/>
      <c r="AC56" s="16"/>
      <c r="AD56" s="16"/>
      <c r="AE56" s="16"/>
      <c r="AF56" s="18">
        <f>$X56*S59/$X59</f>
        <v>15.364661654135338</v>
      </c>
      <c r="AG56" s="18">
        <f t="shared" ref="AG56:AI56" si="37">$X56*T59/$X59</f>
        <v>34.003759398496243</v>
      </c>
      <c r="AH56" s="18">
        <f t="shared" si="37"/>
        <v>16.372180451127818</v>
      </c>
      <c r="AI56" s="18">
        <f t="shared" si="37"/>
        <v>1.2593984962406015</v>
      </c>
      <c r="AJ56" s="18"/>
      <c r="AK56" s="18"/>
    </row>
    <row r="57" spans="1:37" x14ac:dyDescent="0.25">
      <c r="A57" s="3" t="s">
        <v>11</v>
      </c>
      <c r="B57" s="4">
        <v>0.27660000000000001</v>
      </c>
      <c r="C57" s="5">
        <v>26</v>
      </c>
      <c r="D57" s="4">
        <v>0.4894</v>
      </c>
      <c r="E57" s="5">
        <v>46</v>
      </c>
      <c r="F57" s="4">
        <v>0.2021</v>
      </c>
      <c r="G57" s="5">
        <v>19</v>
      </c>
      <c r="H57" s="4">
        <v>3.1899999999999998E-2</v>
      </c>
      <c r="I57" s="5">
        <v>3</v>
      </c>
      <c r="J57" s="4">
        <v>0</v>
      </c>
      <c r="K57" s="5">
        <v>0</v>
      </c>
      <c r="L57" s="4">
        <v>0.34560000000000002</v>
      </c>
      <c r="M57" s="5">
        <v>94</v>
      </c>
      <c r="O57" s="15"/>
      <c r="P57" s="15"/>
      <c r="Q57" s="5"/>
      <c r="R57" s="5"/>
      <c r="S57" s="16">
        <f t="shared" si="30"/>
        <v>26</v>
      </c>
      <c r="T57" s="16">
        <f t="shared" si="31"/>
        <v>46</v>
      </c>
      <c r="U57" s="16">
        <f t="shared" si="32"/>
        <v>19</v>
      </c>
      <c r="V57" s="16">
        <f t="shared" si="33"/>
        <v>3</v>
      </c>
      <c r="W57" s="16"/>
      <c r="X57" s="17">
        <f t="shared" si="34"/>
        <v>94</v>
      </c>
      <c r="Y57" s="15"/>
      <c r="Z57" s="17"/>
      <c r="AA57" s="15"/>
      <c r="AB57" s="15"/>
      <c r="AC57" s="15"/>
      <c r="AD57" s="15"/>
      <c r="AE57" s="15"/>
      <c r="AF57" s="18">
        <f>$X57*S59/$X59</f>
        <v>21.556390977443609</v>
      </c>
      <c r="AG57" s="18">
        <f t="shared" ref="AG57:AI57" si="38">$X57*T59/$X59</f>
        <v>47.70676691729323</v>
      </c>
      <c r="AH57" s="18">
        <f t="shared" si="38"/>
        <v>22.969924812030076</v>
      </c>
      <c r="AI57" s="18">
        <f t="shared" si="38"/>
        <v>1.7669172932330828</v>
      </c>
      <c r="AJ57" s="18"/>
      <c r="AK57" s="18"/>
    </row>
    <row r="58" spans="1:37" x14ac:dyDescent="0.25">
      <c r="A58" s="3" t="s">
        <v>12</v>
      </c>
      <c r="B58" s="4">
        <v>0</v>
      </c>
      <c r="C58" s="5">
        <v>0</v>
      </c>
      <c r="D58" s="4">
        <v>0</v>
      </c>
      <c r="E58" s="5">
        <v>0</v>
      </c>
      <c r="F58" s="4">
        <v>0</v>
      </c>
      <c r="G58" s="5">
        <v>0</v>
      </c>
      <c r="H58" s="4">
        <v>0</v>
      </c>
      <c r="I58" s="5">
        <v>0</v>
      </c>
      <c r="J58" s="4">
        <v>0</v>
      </c>
      <c r="K58" s="5">
        <v>0</v>
      </c>
      <c r="L58" s="4">
        <v>0</v>
      </c>
      <c r="M58" s="5">
        <v>0</v>
      </c>
      <c r="O58" s="15"/>
      <c r="P58" s="15"/>
      <c r="Q58" s="5"/>
      <c r="R58" s="5"/>
      <c r="S58" s="16"/>
      <c r="T58" s="16"/>
      <c r="U58" s="16"/>
      <c r="V58" s="17"/>
      <c r="W58" s="16"/>
      <c r="X58" s="16"/>
      <c r="Y58" s="15"/>
      <c r="Z58" s="15"/>
      <c r="AA58" s="15"/>
      <c r="AB58" s="15"/>
      <c r="AC58" s="15"/>
      <c r="AD58" s="15"/>
      <c r="AE58" s="15"/>
      <c r="AF58" s="18"/>
      <c r="AG58" s="18"/>
      <c r="AH58" s="18"/>
      <c r="AI58" s="15"/>
      <c r="AJ58" s="15"/>
      <c r="AK58" s="15"/>
    </row>
    <row r="59" spans="1:37" x14ac:dyDescent="0.25">
      <c r="A59" s="3" t="s">
        <v>6</v>
      </c>
      <c r="B59" s="6">
        <v>0.2243</v>
      </c>
      <c r="C59" s="3">
        <v>61</v>
      </c>
      <c r="D59" s="6">
        <v>0.49630000000000002</v>
      </c>
      <c r="E59" s="3">
        <v>135</v>
      </c>
      <c r="F59" s="6">
        <v>0.23899999999999999</v>
      </c>
      <c r="G59" s="3">
        <v>65</v>
      </c>
      <c r="H59" s="6">
        <v>1.84E-2</v>
      </c>
      <c r="I59" s="3">
        <v>5</v>
      </c>
      <c r="J59" s="6">
        <v>0</v>
      </c>
      <c r="K59" s="3">
        <v>0</v>
      </c>
      <c r="L59" s="6">
        <v>1</v>
      </c>
      <c r="M59" s="3">
        <v>272</v>
      </c>
      <c r="O59" s="15"/>
      <c r="P59" s="15"/>
      <c r="Q59" s="5"/>
      <c r="R59" s="5"/>
      <c r="S59" s="17">
        <f>SUM(S53:S57)</f>
        <v>61</v>
      </c>
      <c r="T59" s="17">
        <f t="shared" ref="T59:V59" si="39">SUM(T53:T57)</f>
        <v>135</v>
      </c>
      <c r="U59" s="17">
        <f t="shared" si="39"/>
        <v>65</v>
      </c>
      <c r="V59" s="17">
        <f t="shared" si="39"/>
        <v>5</v>
      </c>
      <c r="W59" s="17"/>
      <c r="X59" s="17">
        <f>SUM(X53:X58)</f>
        <v>266</v>
      </c>
      <c r="Y59" s="17"/>
      <c r="Z59" s="16"/>
      <c r="AA59" s="15"/>
      <c r="AB59" s="15"/>
      <c r="AC59" s="15"/>
      <c r="AD59" s="15"/>
      <c r="AE59" s="15"/>
      <c r="AF59" s="18"/>
      <c r="AG59" s="18"/>
      <c r="AH59" s="18"/>
      <c r="AI59" s="15"/>
      <c r="AJ59" s="15"/>
      <c r="AK59" s="15"/>
    </row>
    <row r="60" spans="1:37" x14ac:dyDescent="0.25">
      <c r="A60" s="9"/>
      <c r="B60" s="9"/>
      <c r="C60" s="11"/>
      <c r="D60" s="7"/>
      <c r="E60" s="7"/>
      <c r="F60" s="7"/>
      <c r="G60" s="7"/>
      <c r="H60" s="7"/>
      <c r="I60" s="7"/>
      <c r="J60" s="7"/>
      <c r="K60" s="7"/>
      <c r="L60" s="7" t="s">
        <v>13</v>
      </c>
      <c r="M60" s="7">
        <v>272</v>
      </c>
    </row>
    <row r="61" spans="1:37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 t="s">
        <v>14</v>
      </c>
      <c r="M61" s="7">
        <v>0</v>
      </c>
    </row>
    <row r="63" spans="1:37" ht="18" x14ac:dyDescent="0.25">
      <c r="A63" s="1" t="s">
        <v>45</v>
      </c>
    </row>
    <row r="64" spans="1:37" x14ac:dyDescent="0.25">
      <c r="A64" s="2"/>
      <c r="B64" s="20" t="s">
        <v>40</v>
      </c>
      <c r="C64" s="21"/>
      <c r="D64" s="20" t="s">
        <v>41</v>
      </c>
      <c r="E64" s="21"/>
      <c r="F64" s="20" t="s">
        <v>42</v>
      </c>
      <c r="G64" s="21"/>
      <c r="H64" s="20" t="s">
        <v>43</v>
      </c>
      <c r="I64" s="21"/>
      <c r="J64" s="20" t="s">
        <v>44</v>
      </c>
      <c r="K64" s="21"/>
      <c r="L64" s="20" t="s">
        <v>6</v>
      </c>
      <c r="M64" s="21"/>
    </row>
    <row r="65" spans="1:36" x14ac:dyDescent="0.25">
      <c r="A65" s="3" t="s">
        <v>7</v>
      </c>
      <c r="B65" s="4">
        <v>0.66670000000000007</v>
      </c>
      <c r="C65" s="5">
        <v>2</v>
      </c>
      <c r="D65" s="4">
        <v>0.33329999999999999</v>
      </c>
      <c r="E65" s="5">
        <v>1</v>
      </c>
      <c r="F65" s="4">
        <v>0</v>
      </c>
      <c r="G65" s="5">
        <v>0</v>
      </c>
      <c r="H65" s="4">
        <v>0</v>
      </c>
      <c r="I65" s="5">
        <v>0</v>
      </c>
      <c r="J65" s="4">
        <v>0</v>
      </c>
      <c r="K65" s="5">
        <v>0</v>
      </c>
      <c r="L65" s="4">
        <v>1.0999999999999999E-2</v>
      </c>
      <c r="M65" s="5">
        <v>3</v>
      </c>
      <c r="O65" s="12" t="s">
        <v>89</v>
      </c>
      <c r="P65" s="11">
        <f>_xlfn.CHISQ.TEST(S65:V69,AF65:AI69)</f>
        <v>0.45916874206769964</v>
      </c>
      <c r="Q65" s="16"/>
      <c r="R65" s="16" t="s">
        <v>90</v>
      </c>
      <c r="S65" s="16">
        <f>C65</f>
        <v>2</v>
      </c>
      <c r="T65" s="16">
        <f>E65</f>
        <v>1</v>
      </c>
      <c r="U65" s="16">
        <f>G65</f>
        <v>0</v>
      </c>
      <c r="V65" s="16">
        <f>I65</f>
        <v>0</v>
      </c>
      <c r="W65" s="16"/>
      <c r="X65" s="17">
        <f>SUM(S65:W65)</f>
        <v>3</v>
      </c>
      <c r="Y65" s="15"/>
      <c r="Z65" s="17"/>
      <c r="AA65" s="16"/>
      <c r="AB65" s="16"/>
      <c r="AC65" s="16"/>
      <c r="AD65" s="16"/>
      <c r="AE65" s="16" t="s">
        <v>91</v>
      </c>
      <c r="AF65" s="18">
        <f>$X65*S71/$X71</f>
        <v>1.7777777777777777</v>
      </c>
      <c r="AG65" s="18">
        <f t="shared" ref="AG65" si="40">$X65*T71/$X71</f>
        <v>1.0777777777777777</v>
      </c>
      <c r="AH65" s="18">
        <f t="shared" ref="AH65" si="41">$X65*U71/$X71</f>
        <v>0.13333333333333333</v>
      </c>
      <c r="AI65" s="18">
        <f t="shared" ref="AI65" si="42">$X65*V71/$X71</f>
        <v>1.1111111111111112E-2</v>
      </c>
    </row>
    <row r="66" spans="1:36" x14ac:dyDescent="0.25">
      <c r="A66" s="3" t="s">
        <v>8</v>
      </c>
      <c r="B66" s="4">
        <v>0.56000000000000005</v>
      </c>
      <c r="C66" s="5">
        <v>28</v>
      </c>
      <c r="D66" s="4">
        <v>0.38</v>
      </c>
      <c r="E66" s="5">
        <v>19</v>
      </c>
      <c r="F66" s="4">
        <v>0.06</v>
      </c>
      <c r="G66" s="5">
        <v>3</v>
      </c>
      <c r="H66" s="4">
        <v>0</v>
      </c>
      <c r="I66" s="5">
        <v>0</v>
      </c>
      <c r="J66" s="4">
        <v>0</v>
      </c>
      <c r="K66" s="5">
        <v>0</v>
      </c>
      <c r="L66" s="4">
        <v>0.18379999999999999</v>
      </c>
      <c r="M66" s="5">
        <v>50</v>
      </c>
      <c r="O66" s="12" t="s">
        <v>92</v>
      </c>
      <c r="P66" s="9">
        <f>_xlfn.CHISQ.INV.RT(P65,12)</f>
        <v>11.833178004949483</v>
      </c>
      <c r="Q66" s="16"/>
      <c r="R66" s="16"/>
      <c r="S66" s="16">
        <f t="shared" ref="S66:S69" si="43">C66</f>
        <v>28</v>
      </c>
      <c r="T66" s="16">
        <f t="shared" ref="T66:T69" si="44">E66</f>
        <v>19</v>
      </c>
      <c r="U66" s="16">
        <f t="shared" ref="U66:U69" si="45">G66</f>
        <v>3</v>
      </c>
      <c r="V66" s="16">
        <f t="shared" ref="V66:V69" si="46">I66</f>
        <v>0</v>
      </c>
      <c r="W66" s="16"/>
      <c r="X66" s="17">
        <f t="shared" ref="X66:X69" si="47">SUM(S66:W66)</f>
        <v>50</v>
      </c>
      <c r="Y66" s="15"/>
      <c r="Z66" s="17"/>
      <c r="AA66" s="16"/>
      <c r="AB66" s="16"/>
      <c r="AC66" s="16"/>
      <c r="AD66" s="16"/>
      <c r="AE66" s="16"/>
      <c r="AF66" s="18">
        <f>$X66*S71/$X71</f>
        <v>29.62962962962963</v>
      </c>
      <c r="AG66" s="18">
        <f t="shared" ref="AG66" si="48">$X66*T71/$X71</f>
        <v>17.962962962962962</v>
      </c>
      <c r="AH66" s="18">
        <f t="shared" ref="AH66" si="49">$X66*U71/$X71</f>
        <v>2.2222222222222223</v>
      </c>
      <c r="AI66" s="18">
        <f t="shared" ref="AI66" si="50">$X66*V71/$X71</f>
        <v>0.18518518518518517</v>
      </c>
    </row>
    <row r="67" spans="1:36" x14ac:dyDescent="0.25">
      <c r="A67" s="3" t="s">
        <v>9</v>
      </c>
      <c r="B67" s="4">
        <v>0.53700000000000003</v>
      </c>
      <c r="C67" s="5">
        <v>29</v>
      </c>
      <c r="D67" s="4">
        <v>0.38890000000000002</v>
      </c>
      <c r="E67" s="5">
        <v>21</v>
      </c>
      <c r="F67" s="4">
        <v>7.4099999999999999E-2</v>
      </c>
      <c r="G67" s="5">
        <v>4</v>
      </c>
      <c r="H67" s="4">
        <v>0</v>
      </c>
      <c r="I67" s="5">
        <v>0</v>
      </c>
      <c r="J67" s="4">
        <v>0</v>
      </c>
      <c r="K67" s="5">
        <v>0</v>
      </c>
      <c r="L67" s="4">
        <v>0.19850000000000001</v>
      </c>
      <c r="M67" s="5">
        <v>54</v>
      </c>
      <c r="O67" s="12" t="s">
        <v>93</v>
      </c>
      <c r="P67" s="19">
        <f>SQRT(P66/(X71*MIN(5-1,4-1)))</f>
        <v>0.12086712429153568</v>
      </c>
      <c r="Q67" s="16"/>
      <c r="R67" s="16"/>
      <c r="S67" s="16">
        <f t="shared" si="43"/>
        <v>29</v>
      </c>
      <c r="T67" s="16">
        <f t="shared" si="44"/>
        <v>21</v>
      </c>
      <c r="U67" s="16">
        <f t="shared" si="45"/>
        <v>4</v>
      </c>
      <c r="V67" s="16">
        <f t="shared" si="46"/>
        <v>0</v>
      </c>
      <c r="W67" s="16"/>
      <c r="X67" s="17">
        <f t="shared" si="47"/>
        <v>54</v>
      </c>
      <c r="Y67" s="15"/>
      <c r="Z67" s="17"/>
      <c r="AA67" s="16"/>
      <c r="AB67" s="16"/>
      <c r="AC67" s="16"/>
      <c r="AD67" s="16"/>
      <c r="AE67" s="16"/>
      <c r="AF67" s="18">
        <f>$X67*S71/$X71</f>
        <v>32</v>
      </c>
      <c r="AG67" s="18">
        <f t="shared" ref="AG67" si="51">$X67*T71/$X71</f>
        <v>19.399999999999999</v>
      </c>
      <c r="AH67" s="18">
        <f t="shared" ref="AH67" si="52">$X67*U71/$X71</f>
        <v>2.4</v>
      </c>
      <c r="AI67" s="18">
        <f t="shared" ref="AI67" si="53">$X67*V71/$X71</f>
        <v>0.2</v>
      </c>
    </row>
    <row r="68" spans="1:36" x14ac:dyDescent="0.25">
      <c r="A68" s="3" t="s">
        <v>10</v>
      </c>
      <c r="B68" s="4">
        <v>0.52239999999999998</v>
      </c>
      <c r="C68" s="5">
        <v>35</v>
      </c>
      <c r="D68" s="4">
        <v>0.46270000000000011</v>
      </c>
      <c r="E68" s="5">
        <v>31</v>
      </c>
      <c r="F68" s="4">
        <v>1.49E-2</v>
      </c>
      <c r="G68" s="5">
        <v>1</v>
      </c>
      <c r="H68" s="4">
        <v>0</v>
      </c>
      <c r="I68" s="5">
        <v>0</v>
      </c>
      <c r="J68" s="4">
        <v>0</v>
      </c>
      <c r="K68" s="5">
        <v>0</v>
      </c>
      <c r="L68" s="4">
        <v>0.24629999999999999</v>
      </c>
      <c r="M68" s="5">
        <v>67</v>
      </c>
      <c r="O68" s="16"/>
      <c r="P68" s="9" t="str">
        <f>IF(AND(P67&gt;0,P67&lt;=0.2),"Schwacher Zusammenhang",IF(AND(P67&gt;0.2,P67&lt;=0.6),"Mittlerer Zusammenhang",IF(P67&gt;0.6,"Starker Zusammenhang","")))</f>
        <v>Schwacher Zusammenhang</v>
      </c>
      <c r="Q68" s="5"/>
      <c r="R68" s="5"/>
      <c r="S68" s="16">
        <f t="shared" si="43"/>
        <v>35</v>
      </c>
      <c r="T68" s="16">
        <f t="shared" si="44"/>
        <v>31</v>
      </c>
      <c r="U68" s="16">
        <f t="shared" si="45"/>
        <v>1</v>
      </c>
      <c r="V68" s="16">
        <f t="shared" si="46"/>
        <v>0</v>
      </c>
      <c r="W68" s="16"/>
      <c r="X68" s="17">
        <f t="shared" si="47"/>
        <v>67</v>
      </c>
      <c r="Y68" s="15"/>
      <c r="Z68" s="17"/>
      <c r="AA68" s="16"/>
      <c r="AB68" s="16"/>
      <c r="AC68" s="16"/>
      <c r="AD68" s="16"/>
      <c r="AE68" s="16"/>
      <c r="AF68" s="18">
        <f>$X68*S71/$X71</f>
        <v>39.703703703703702</v>
      </c>
      <c r="AG68" s="18">
        <f t="shared" ref="AG68" si="54">$X68*T71/$X71</f>
        <v>24.07037037037037</v>
      </c>
      <c r="AH68" s="18">
        <f t="shared" ref="AH68" si="55">$X68*U71/$X71</f>
        <v>2.9777777777777779</v>
      </c>
      <c r="AI68" s="18">
        <f t="shared" ref="AI68" si="56">$X68*V71/$X71</f>
        <v>0.24814814814814815</v>
      </c>
    </row>
    <row r="69" spans="1:36" x14ac:dyDescent="0.25">
      <c r="A69" s="3" t="s">
        <v>11</v>
      </c>
      <c r="B69" s="4">
        <v>0.6875</v>
      </c>
      <c r="C69" s="5">
        <v>66</v>
      </c>
      <c r="D69" s="4">
        <v>0.26040000000000002</v>
      </c>
      <c r="E69" s="5">
        <v>25</v>
      </c>
      <c r="F69" s="4">
        <v>4.1700000000000001E-2</v>
      </c>
      <c r="G69" s="5">
        <v>4</v>
      </c>
      <c r="H69" s="4">
        <v>1.04E-2</v>
      </c>
      <c r="I69" s="5">
        <v>1</v>
      </c>
      <c r="J69" s="4">
        <v>0</v>
      </c>
      <c r="K69" s="5">
        <v>0</v>
      </c>
      <c r="L69" s="4">
        <v>0.35289999999999999</v>
      </c>
      <c r="M69" s="5">
        <v>96</v>
      </c>
      <c r="O69" s="15"/>
      <c r="P69" s="15"/>
      <c r="Q69" s="5"/>
      <c r="R69" s="5"/>
      <c r="S69" s="16">
        <f t="shared" si="43"/>
        <v>66</v>
      </c>
      <c r="T69" s="16">
        <f t="shared" si="44"/>
        <v>25</v>
      </c>
      <c r="U69" s="16">
        <f t="shared" si="45"/>
        <v>4</v>
      </c>
      <c r="V69" s="16">
        <f t="shared" si="46"/>
        <v>1</v>
      </c>
      <c r="W69" s="16"/>
      <c r="X69" s="17">
        <f t="shared" si="47"/>
        <v>96</v>
      </c>
      <c r="Y69" s="15"/>
      <c r="Z69" s="17"/>
      <c r="AA69" s="15"/>
      <c r="AB69" s="15"/>
      <c r="AC69" s="15"/>
      <c r="AD69" s="15"/>
      <c r="AE69" s="15"/>
      <c r="AF69" s="18">
        <f>$X69*S71/$X71</f>
        <v>56.888888888888886</v>
      </c>
      <c r="AG69" s="18">
        <f t="shared" ref="AG69" si="57">$X69*T71/$X71</f>
        <v>34.488888888888887</v>
      </c>
      <c r="AH69" s="18">
        <f t="shared" ref="AH69" si="58">$X69*U71/$X71</f>
        <v>4.2666666666666666</v>
      </c>
      <c r="AI69" s="18">
        <f t="shared" ref="AI69" si="59">$X69*V71/$X71</f>
        <v>0.35555555555555557</v>
      </c>
    </row>
    <row r="70" spans="1:36" x14ac:dyDescent="0.25">
      <c r="A70" s="3" t="s">
        <v>12</v>
      </c>
      <c r="B70" s="4">
        <v>0</v>
      </c>
      <c r="C70" s="5">
        <v>0</v>
      </c>
      <c r="D70" s="4">
        <v>0</v>
      </c>
      <c r="E70" s="5">
        <v>0</v>
      </c>
      <c r="F70" s="4">
        <v>0</v>
      </c>
      <c r="G70" s="5">
        <v>0</v>
      </c>
      <c r="H70" s="4">
        <v>0</v>
      </c>
      <c r="I70" s="5">
        <v>0</v>
      </c>
      <c r="J70" s="4">
        <v>0</v>
      </c>
      <c r="K70" s="5">
        <v>0</v>
      </c>
      <c r="L70" s="4">
        <v>0</v>
      </c>
      <c r="M70" s="5">
        <v>0</v>
      </c>
      <c r="O70" s="15"/>
      <c r="P70" s="15"/>
      <c r="Q70" s="5"/>
      <c r="R70" s="5"/>
      <c r="S70" s="16"/>
      <c r="T70" s="16"/>
      <c r="U70" s="16"/>
      <c r="V70" s="17"/>
      <c r="W70" s="16"/>
      <c r="X70" s="16"/>
      <c r="Y70" s="15"/>
      <c r="Z70" s="15"/>
      <c r="AA70" s="15"/>
      <c r="AB70" s="15"/>
      <c r="AC70" s="15"/>
      <c r="AD70" s="15"/>
      <c r="AE70" s="15"/>
      <c r="AF70" s="18"/>
      <c r="AG70" s="18"/>
      <c r="AH70" s="18"/>
      <c r="AI70" s="15"/>
    </row>
    <row r="71" spans="1:36" x14ac:dyDescent="0.25">
      <c r="A71" s="3" t="s">
        <v>6</v>
      </c>
      <c r="B71" s="6">
        <v>0.58820000000000006</v>
      </c>
      <c r="C71" s="3">
        <v>160</v>
      </c>
      <c r="D71" s="6">
        <v>0.35659999999999997</v>
      </c>
      <c r="E71" s="3">
        <v>97</v>
      </c>
      <c r="F71" s="6">
        <v>4.41E-2</v>
      </c>
      <c r="G71" s="3">
        <v>12</v>
      </c>
      <c r="H71" s="6">
        <v>3.7000000000000002E-3</v>
      </c>
      <c r="I71" s="3">
        <v>1</v>
      </c>
      <c r="J71" s="6">
        <v>0</v>
      </c>
      <c r="K71" s="3">
        <v>0</v>
      </c>
      <c r="L71" s="6">
        <v>1</v>
      </c>
      <c r="M71" s="3">
        <v>272</v>
      </c>
      <c r="O71" s="15"/>
      <c r="P71" s="15"/>
      <c r="Q71" s="5"/>
      <c r="R71" s="5"/>
      <c r="S71" s="17">
        <f>SUM(S65:S69)</f>
        <v>160</v>
      </c>
      <c r="T71" s="17">
        <f t="shared" ref="T71:V71" si="60">SUM(T65:T69)</f>
        <v>97</v>
      </c>
      <c r="U71" s="17">
        <f t="shared" si="60"/>
        <v>12</v>
      </c>
      <c r="V71" s="17">
        <f t="shared" si="60"/>
        <v>1</v>
      </c>
      <c r="W71" s="17"/>
      <c r="X71" s="17">
        <f>SUM(X65:X70)</f>
        <v>270</v>
      </c>
      <c r="Y71" s="17"/>
      <c r="Z71" s="16"/>
      <c r="AA71" s="15"/>
      <c r="AB71" s="15"/>
      <c r="AC71" s="15"/>
      <c r="AD71" s="15"/>
      <c r="AE71" s="15"/>
      <c r="AF71" s="18"/>
      <c r="AG71" s="18"/>
      <c r="AH71" s="18"/>
      <c r="AI71" s="15"/>
    </row>
    <row r="72" spans="1:36" x14ac:dyDescent="0.25">
      <c r="A72" s="9"/>
      <c r="B72" s="9"/>
      <c r="C72" s="11"/>
      <c r="D72" s="7"/>
      <c r="E72" s="7"/>
      <c r="F72" s="7"/>
      <c r="G72" s="7"/>
      <c r="H72" s="7"/>
      <c r="I72" s="7"/>
      <c r="J72" s="7"/>
      <c r="K72" s="7"/>
      <c r="L72" s="7" t="s">
        <v>13</v>
      </c>
      <c r="M72" s="7">
        <v>272</v>
      </c>
    </row>
    <row r="73" spans="1:36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 t="s">
        <v>14</v>
      </c>
      <c r="M73" s="7">
        <v>0</v>
      </c>
    </row>
    <row r="75" spans="1:36" ht="18" x14ac:dyDescent="0.25">
      <c r="A75" s="1" t="s">
        <v>46</v>
      </c>
    </row>
    <row r="76" spans="1:36" x14ac:dyDescent="0.25">
      <c r="A76" s="2"/>
      <c r="B76" s="20" t="s">
        <v>40</v>
      </c>
      <c r="C76" s="21"/>
      <c r="D76" s="20" t="s">
        <v>41</v>
      </c>
      <c r="E76" s="21"/>
      <c r="F76" s="20" t="s">
        <v>42</v>
      </c>
      <c r="G76" s="21"/>
      <c r="H76" s="20" t="s">
        <v>43</v>
      </c>
      <c r="I76" s="21"/>
      <c r="J76" s="20" t="s">
        <v>44</v>
      </c>
      <c r="K76" s="21"/>
      <c r="L76" s="20" t="s">
        <v>6</v>
      </c>
      <c r="M76" s="21"/>
    </row>
    <row r="77" spans="1:36" x14ac:dyDescent="0.25">
      <c r="A77" s="3" t="s">
        <v>7</v>
      </c>
      <c r="B77" s="4">
        <v>0.33329999999999999</v>
      </c>
      <c r="C77" s="5">
        <v>1</v>
      </c>
      <c r="D77" s="4">
        <v>0.33329999999999999</v>
      </c>
      <c r="E77" s="5">
        <v>1</v>
      </c>
      <c r="F77" s="4">
        <v>0.33329999999999999</v>
      </c>
      <c r="G77" s="5">
        <v>1</v>
      </c>
      <c r="H77" s="4">
        <v>0</v>
      </c>
      <c r="I77" s="5">
        <v>0</v>
      </c>
      <c r="J77" s="4">
        <v>0</v>
      </c>
      <c r="K77" s="5">
        <v>0</v>
      </c>
      <c r="L77" s="4">
        <v>1.0999999999999999E-2</v>
      </c>
      <c r="M77" s="5">
        <v>3</v>
      </c>
      <c r="O77" s="12" t="s">
        <v>89</v>
      </c>
      <c r="P77" s="11">
        <f>_xlfn.CHISQ.TEST(S77:W81,AF77:AJ81)</f>
        <v>3.4778625301670669E-3</v>
      </c>
      <c r="Q77" s="16"/>
      <c r="R77" s="16" t="s">
        <v>90</v>
      </c>
      <c r="S77" s="16">
        <f>C77</f>
        <v>1</v>
      </c>
      <c r="T77" s="16">
        <f>E77</f>
        <v>1</v>
      </c>
      <c r="U77" s="16">
        <f>G77</f>
        <v>1</v>
      </c>
      <c r="V77" s="16">
        <f>I77</f>
        <v>0</v>
      </c>
      <c r="W77" s="16">
        <f>K77</f>
        <v>0</v>
      </c>
      <c r="X77" s="17">
        <f>SUM(S77:W77)</f>
        <v>3</v>
      </c>
      <c r="Y77" s="15"/>
      <c r="Z77" s="17"/>
      <c r="AA77" s="16"/>
      <c r="AB77" s="16"/>
      <c r="AC77" s="16"/>
      <c r="AD77" s="16"/>
      <c r="AE77" s="16" t="s">
        <v>91</v>
      </c>
      <c r="AF77" s="18">
        <f>$X77*S83/$X83</f>
        <v>1.2066420664206643</v>
      </c>
      <c r="AG77" s="18">
        <f t="shared" ref="AG77" si="61">$X77*T83/$X83</f>
        <v>1.1512915129151291</v>
      </c>
      <c r="AH77" s="18">
        <f t="shared" ref="AH77" si="62">$X77*U83/$X83</f>
        <v>0.5092250922509225</v>
      </c>
      <c r="AI77" s="18">
        <f t="shared" ref="AI77:AJ77" si="63">$X77*V83/$X83</f>
        <v>0.12177121771217712</v>
      </c>
      <c r="AJ77" s="18">
        <f t="shared" si="63"/>
        <v>1.107011070110701E-2</v>
      </c>
    </row>
    <row r="78" spans="1:36" x14ac:dyDescent="0.25">
      <c r="A78" s="3" t="s">
        <v>8</v>
      </c>
      <c r="B78" s="4">
        <v>0.57999999999999996</v>
      </c>
      <c r="C78" s="5">
        <v>29</v>
      </c>
      <c r="D78" s="4">
        <v>0.34</v>
      </c>
      <c r="E78" s="5">
        <v>17</v>
      </c>
      <c r="F78" s="4">
        <v>0.06</v>
      </c>
      <c r="G78" s="5">
        <v>3</v>
      </c>
      <c r="H78" s="4">
        <v>0.02</v>
      </c>
      <c r="I78" s="5">
        <v>1</v>
      </c>
      <c r="J78" s="4">
        <v>0</v>
      </c>
      <c r="K78" s="5">
        <v>0</v>
      </c>
      <c r="L78" s="4">
        <v>0.18379999999999999</v>
      </c>
      <c r="M78" s="5">
        <v>50</v>
      </c>
      <c r="O78" s="12" t="s">
        <v>92</v>
      </c>
      <c r="P78" s="9">
        <f>_xlfn.CHISQ.INV.RT(P77,16)</f>
        <v>35.422174847097089</v>
      </c>
      <c r="Q78" s="16"/>
      <c r="R78" s="16"/>
      <c r="S78" s="16">
        <f t="shared" ref="S78:S81" si="64">C78</f>
        <v>29</v>
      </c>
      <c r="T78" s="16">
        <f t="shared" ref="T78:T81" si="65">E78</f>
        <v>17</v>
      </c>
      <c r="U78" s="16">
        <f t="shared" ref="U78:U81" si="66">G78</f>
        <v>3</v>
      </c>
      <c r="V78" s="16">
        <f t="shared" ref="V78:V81" si="67">I78</f>
        <v>1</v>
      </c>
      <c r="W78" s="16">
        <f t="shared" ref="W78:W81" si="68">K78</f>
        <v>0</v>
      </c>
      <c r="X78" s="17">
        <f t="shared" ref="X78:X81" si="69">SUM(S78:W78)</f>
        <v>50</v>
      </c>
      <c r="Y78" s="15"/>
      <c r="Z78" s="17"/>
      <c r="AA78" s="16"/>
      <c r="AB78" s="16"/>
      <c r="AC78" s="16"/>
      <c r="AD78" s="16"/>
      <c r="AE78" s="16"/>
      <c r="AF78" s="18">
        <f>$X78*S83/$X83</f>
        <v>20.110701107011071</v>
      </c>
      <c r="AG78" s="18">
        <f t="shared" ref="AG78" si="70">$X78*T83/$X83</f>
        <v>19.188191881918819</v>
      </c>
      <c r="AH78" s="18">
        <f t="shared" ref="AH78" si="71">$X78*U83/$X83</f>
        <v>8.4870848708487081</v>
      </c>
      <c r="AI78" s="18">
        <f t="shared" ref="AI78:AJ78" si="72">$X78*V83/$X83</f>
        <v>2.0295202952029521</v>
      </c>
      <c r="AJ78" s="18">
        <f t="shared" si="72"/>
        <v>0.18450184501845018</v>
      </c>
    </row>
    <row r="79" spans="1:36" x14ac:dyDescent="0.25">
      <c r="A79" s="3" t="s">
        <v>9</v>
      </c>
      <c r="B79" s="4">
        <v>0.36359999999999998</v>
      </c>
      <c r="C79" s="5">
        <v>20</v>
      </c>
      <c r="D79" s="4">
        <v>0.38179999999999997</v>
      </c>
      <c r="E79" s="5">
        <v>21</v>
      </c>
      <c r="F79" s="4">
        <v>0.18179999999999999</v>
      </c>
      <c r="G79" s="5">
        <v>10</v>
      </c>
      <c r="H79" s="4">
        <v>7.2700000000000001E-2</v>
      </c>
      <c r="I79" s="5">
        <v>4</v>
      </c>
      <c r="J79" s="4">
        <v>0</v>
      </c>
      <c r="K79" s="5">
        <v>0</v>
      </c>
      <c r="L79" s="4">
        <v>0.20219999999999999</v>
      </c>
      <c r="M79" s="5">
        <v>55</v>
      </c>
      <c r="O79" s="12" t="s">
        <v>93</v>
      </c>
      <c r="P79" s="19">
        <f>SQRT(P78/(X83*MIN(5-1,5-1)))</f>
        <v>0.1807685898304176</v>
      </c>
      <c r="Q79" s="16"/>
      <c r="R79" s="16"/>
      <c r="S79" s="16">
        <f t="shared" si="64"/>
        <v>20</v>
      </c>
      <c r="T79" s="16">
        <f t="shared" si="65"/>
        <v>21</v>
      </c>
      <c r="U79" s="16">
        <f t="shared" si="66"/>
        <v>10</v>
      </c>
      <c r="V79" s="16">
        <f t="shared" si="67"/>
        <v>4</v>
      </c>
      <c r="W79" s="16">
        <f t="shared" si="68"/>
        <v>0</v>
      </c>
      <c r="X79" s="17">
        <f t="shared" si="69"/>
        <v>55</v>
      </c>
      <c r="Y79" s="15"/>
      <c r="Z79" s="17"/>
      <c r="AA79" s="16"/>
      <c r="AB79" s="16"/>
      <c r="AC79" s="16"/>
      <c r="AD79" s="16"/>
      <c r="AE79" s="16"/>
      <c r="AF79" s="18">
        <f>$X79*S83/$X83</f>
        <v>22.121771217712176</v>
      </c>
      <c r="AG79" s="18">
        <f t="shared" ref="AG79" si="73">$X79*T83/$X83</f>
        <v>21.107011070110701</v>
      </c>
      <c r="AH79" s="18">
        <f t="shared" ref="AH79" si="74">$X79*U83/$X83</f>
        <v>9.3357933579335786</v>
      </c>
      <c r="AI79" s="18">
        <f t="shared" ref="AI79:AJ79" si="75">$X79*V83/$X83</f>
        <v>2.2324723247232474</v>
      </c>
      <c r="AJ79" s="18">
        <f t="shared" si="75"/>
        <v>0.2029520295202952</v>
      </c>
    </row>
    <row r="80" spans="1:36" x14ac:dyDescent="0.25">
      <c r="A80" s="3" t="s">
        <v>10</v>
      </c>
      <c r="B80" s="4">
        <v>0.57350000000000001</v>
      </c>
      <c r="C80" s="5">
        <v>39</v>
      </c>
      <c r="D80" s="4">
        <v>0.27939999999999998</v>
      </c>
      <c r="E80" s="5">
        <v>19</v>
      </c>
      <c r="F80" s="4">
        <v>0.13239999999999999</v>
      </c>
      <c r="G80" s="5">
        <v>9</v>
      </c>
      <c r="H80" s="4">
        <v>1.47E-2</v>
      </c>
      <c r="I80" s="5">
        <v>1</v>
      </c>
      <c r="J80" s="4">
        <v>0</v>
      </c>
      <c r="K80" s="5">
        <v>0</v>
      </c>
      <c r="L80" s="4">
        <v>0.25</v>
      </c>
      <c r="M80" s="5">
        <v>68</v>
      </c>
      <c r="O80" s="16"/>
      <c r="P80" s="9" t="str">
        <f>IF(AND(P79&gt;0,P79&lt;=0.2),"Schwacher Zusammenhang",IF(AND(P79&gt;0.2,P79&lt;=0.6),"Mittlerer Zusammenhang",IF(P79&gt;0.6,"Starker Zusammenhang","")))</f>
        <v>Schwacher Zusammenhang</v>
      </c>
      <c r="Q80" s="5"/>
      <c r="R80" s="5"/>
      <c r="S80" s="16">
        <f t="shared" si="64"/>
        <v>39</v>
      </c>
      <c r="T80" s="16">
        <f t="shared" si="65"/>
        <v>19</v>
      </c>
      <c r="U80" s="16">
        <f t="shared" si="66"/>
        <v>9</v>
      </c>
      <c r="V80" s="16">
        <f t="shared" si="67"/>
        <v>1</v>
      </c>
      <c r="W80" s="16">
        <f t="shared" si="68"/>
        <v>0</v>
      </c>
      <c r="X80" s="17">
        <f t="shared" si="69"/>
        <v>68</v>
      </c>
      <c r="Y80" s="15"/>
      <c r="Z80" s="17"/>
      <c r="AA80" s="16"/>
      <c r="AB80" s="16"/>
      <c r="AC80" s="16"/>
      <c r="AD80" s="16"/>
      <c r="AE80" s="16"/>
      <c r="AF80" s="18">
        <f>$X80*S83/$X83</f>
        <v>27.350553505535057</v>
      </c>
      <c r="AG80" s="18">
        <f t="shared" ref="AG80" si="76">$X80*T83/$X83</f>
        <v>26.095940959409592</v>
      </c>
      <c r="AH80" s="18">
        <f t="shared" ref="AH80" si="77">$X80*U83/$X83</f>
        <v>11.542435424354244</v>
      </c>
      <c r="AI80" s="18">
        <f t="shared" ref="AI80:AJ80" si="78">$X80*V83/$X83</f>
        <v>2.7601476014760147</v>
      </c>
      <c r="AJ80" s="18">
        <f t="shared" si="78"/>
        <v>0.25092250922509224</v>
      </c>
    </row>
    <row r="81" spans="1:36" x14ac:dyDescent="0.25">
      <c r="A81" s="3" t="s">
        <v>11</v>
      </c>
      <c r="B81" s="4">
        <v>0.21049999999999999</v>
      </c>
      <c r="C81" s="5">
        <v>20</v>
      </c>
      <c r="D81" s="4">
        <v>0.48420000000000002</v>
      </c>
      <c r="E81" s="5">
        <v>46</v>
      </c>
      <c r="F81" s="4">
        <v>0.24210000000000001</v>
      </c>
      <c r="G81" s="5">
        <v>23</v>
      </c>
      <c r="H81" s="4">
        <v>5.2600000000000001E-2</v>
      </c>
      <c r="I81" s="5">
        <v>5</v>
      </c>
      <c r="J81" s="4">
        <v>1.0500000000000001E-2</v>
      </c>
      <c r="K81" s="5">
        <v>1</v>
      </c>
      <c r="L81" s="4">
        <v>0.3493</v>
      </c>
      <c r="M81" s="5">
        <v>95</v>
      </c>
      <c r="O81" s="15"/>
      <c r="P81" s="15"/>
      <c r="Q81" s="5"/>
      <c r="R81" s="5"/>
      <c r="S81" s="16">
        <f t="shared" si="64"/>
        <v>20</v>
      </c>
      <c r="T81" s="16">
        <f t="shared" si="65"/>
        <v>46</v>
      </c>
      <c r="U81" s="16">
        <f t="shared" si="66"/>
        <v>23</v>
      </c>
      <c r="V81" s="16">
        <f t="shared" si="67"/>
        <v>5</v>
      </c>
      <c r="W81" s="16">
        <f t="shared" si="68"/>
        <v>1</v>
      </c>
      <c r="X81" s="17">
        <f t="shared" si="69"/>
        <v>95</v>
      </c>
      <c r="Y81" s="15"/>
      <c r="Z81" s="17"/>
      <c r="AA81" s="15"/>
      <c r="AB81" s="15"/>
      <c r="AC81" s="15"/>
      <c r="AD81" s="15"/>
      <c r="AE81" s="15"/>
      <c r="AF81" s="18">
        <f>$X81*S83/$X83</f>
        <v>38.210332103321036</v>
      </c>
      <c r="AG81" s="18">
        <f t="shared" ref="AG81" si="79">$X81*T83/$X83</f>
        <v>36.457564575645755</v>
      </c>
      <c r="AH81" s="18">
        <f t="shared" ref="AH81" si="80">$X81*U83/$X83</f>
        <v>16.125461254612546</v>
      </c>
      <c r="AI81" s="18">
        <f t="shared" ref="AI81:AJ81" si="81">$X81*V83/$X83</f>
        <v>3.8560885608856088</v>
      </c>
      <c r="AJ81" s="18">
        <f t="shared" si="81"/>
        <v>0.35055350553505538</v>
      </c>
    </row>
    <row r="82" spans="1:36" x14ac:dyDescent="0.25">
      <c r="A82" s="3" t="s">
        <v>12</v>
      </c>
      <c r="B82" s="4">
        <v>0</v>
      </c>
      <c r="C82" s="5">
        <v>0</v>
      </c>
      <c r="D82" s="4">
        <v>0</v>
      </c>
      <c r="E82" s="5">
        <v>0</v>
      </c>
      <c r="F82" s="4">
        <v>0</v>
      </c>
      <c r="G82" s="5">
        <v>0</v>
      </c>
      <c r="H82" s="4">
        <v>0</v>
      </c>
      <c r="I82" s="5">
        <v>0</v>
      </c>
      <c r="J82" s="4">
        <v>0</v>
      </c>
      <c r="K82" s="5">
        <v>0</v>
      </c>
      <c r="L82" s="4">
        <v>0</v>
      </c>
      <c r="M82" s="5">
        <v>0</v>
      </c>
      <c r="O82" s="15"/>
      <c r="P82" s="15"/>
      <c r="Q82" s="5"/>
      <c r="R82" s="5"/>
      <c r="S82" s="16"/>
      <c r="T82" s="16"/>
      <c r="U82" s="16"/>
      <c r="V82" s="17"/>
      <c r="W82" s="16"/>
      <c r="X82" s="16"/>
      <c r="Y82" s="15"/>
      <c r="Z82" s="15"/>
      <c r="AA82" s="15"/>
      <c r="AB82" s="15"/>
      <c r="AC82" s="15"/>
      <c r="AD82" s="15"/>
      <c r="AE82" s="15"/>
      <c r="AF82" s="18"/>
      <c r="AG82" s="18"/>
      <c r="AH82" s="18"/>
      <c r="AI82" s="15"/>
    </row>
    <row r="83" spans="1:36" x14ac:dyDescent="0.25">
      <c r="A83" s="3" t="s">
        <v>6</v>
      </c>
      <c r="B83" s="6">
        <v>0.4007</v>
      </c>
      <c r="C83" s="3">
        <v>109</v>
      </c>
      <c r="D83" s="6">
        <v>0.38240000000000002</v>
      </c>
      <c r="E83" s="3">
        <v>104</v>
      </c>
      <c r="F83" s="6">
        <v>0.1691</v>
      </c>
      <c r="G83" s="3">
        <v>46</v>
      </c>
      <c r="H83" s="6">
        <v>4.0399999999999998E-2</v>
      </c>
      <c r="I83" s="3">
        <v>11</v>
      </c>
      <c r="J83" s="6">
        <v>3.7000000000000002E-3</v>
      </c>
      <c r="K83" s="3">
        <v>1</v>
      </c>
      <c r="L83" s="6">
        <v>1</v>
      </c>
      <c r="M83" s="3">
        <v>272</v>
      </c>
      <c r="O83" s="15"/>
      <c r="P83" s="15"/>
      <c r="Q83" s="5"/>
      <c r="R83" s="5"/>
      <c r="S83" s="17">
        <f>SUM(S77:S81)</f>
        <v>109</v>
      </c>
      <c r="T83" s="17">
        <f t="shared" ref="T83:W83" si="82">SUM(T77:T81)</f>
        <v>104</v>
      </c>
      <c r="U83" s="17">
        <f t="shared" si="82"/>
        <v>46</v>
      </c>
      <c r="V83" s="17">
        <f t="shared" si="82"/>
        <v>11</v>
      </c>
      <c r="W83" s="17">
        <f t="shared" si="82"/>
        <v>1</v>
      </c>
      <c r="X83" s="17">
        <f>SUM(X77:X82)</f>
        <v>271</v>
      </c>
      <c r="Y83" s="17"/>
      <c r="Z83" s="16"/>
      <c r="AA83" s="15"/>
      <c r="AB83" s="15"/>
      <c r="AC83" s="15"/>
      <c r="AD83" s="15"/>
      <c r="AE83" s="15"/>
      <c r="AF83" s="18"/>
      <c r="AG83" s="18"/>
      <c r="AH83" s="18"/>
      <c r="AI83" s="15"/>
    </row>
    <row r="84" spans="1:36" x14ac:dyDescent="0.25">
      <c r="A84" s="9"/>
      <c r="B84" s="9"/>
      <c r="C84" s="11"/>
      <c r="D84" s="7"/>
      <c r="E84" s="8"/>
      <c r="F84" s="12"/>
      <c r="G84" s="10"/>
      <c r="H84" s="7"/>
      <c r="I84" s="12"/>
      <c r="J84" s="13"/>
      <c r="K84" s="7"/>
      <c r="L84" s="7" t="s">
        <v>13</v>
      </c>
      <c r="M84" s="7">
        <v>272</v>
      </c>
      <c r="N84" s="8"/>
      <c r="O84" s="14"/>
    </row>
    <row r="85" spans="1:36" x14ac:dyDescent="0.25">
      <c r="A85" s="7"/>
      <c r="B85" s="7"/>
      <c r="C85" s="7"/>
      <c r="D85" s="7"/>
      <c r="E85" s="8"/>
      <c r="F85" s="12"/>
      <c r="G85" s="9"/>
      <c r="H85" s="7"/>
      <c r="I85" s="8"/>
      <c r="J85" s="8"/>
      <c r="K85" s="7"/>
      <c r="L85" s="7" t="s">
        <v>14</v>
      </c>
      <c r="M85" s="7">
        <v>0</v>
      </c>
      <c r="N85" s="8"/>
      <c r="O85" s="8"/>
    </row>
    <row r="86" spans="1:36" x14ac:dyDescent="0.25">
      <c r="E86" s="8"/>
      <c r="F86" s="12"/>
      <c r="G86" s="9"/>
      <c r="H86" s="8"/>
      <c r="I86" s="8"/>
      <c r="J86" s="8"/>
      <c r="K86" s="8"/>
      <c r="L86" s="8"/>
      <c r="M86" s="8"/>
      <c r="N86" s="8"/>
      <c r="O86" s="8"/>
    </row>
    <row r="87" spans="1:36" ht="18" x14ac:dyDescent="0.25">
      <c r="A87" s="1" t="s">
        <v>47</v>
      </c>
    </row>
    <row r="88" spans="1:36" x14ac:dyDescent="0.25">
      <c r="A88" s="2"/>
      <c r="B88" s="20" t="s">
        <v>40</v>
      </c>
      <c r="C88" s="21"/>
      <c r="D88" s="20" t="s">
        <v>41</v>
      </c>
      <c r="E88" s="21"/>
      <c r="F88" s="20" t="s">
        <v>42</v>
      </c>
      <c r="G88" s="21"/>
      <c r="H88" s="20" t="s">
        <v>43</v>
      </c>
      <c r="I88" s="21"/>
      <c r="J88" s="20" t="s">
        <v>44</v>
      </c>
      <c r="K88" s="21"/>
      <c r="L88" s="20" t="s">
        <v>6</v>
      </c>
      <c r="M88" s="21"/>
    </row>
    <row r="89" spans="1:36" x14ac:dyDescent="0.25">
      <c r="A89" s="3" t="s">
        <v>7</v>
      </c>
      <c r="B89" s="4">
        <v>0</v>
      </c>
      <c r="C89" s="5">
        <v>0</v>
      </c>
      <c r="D89" s="4">
        <v>0.33329999999999999</v>
      </c>
      <c r="E89" s="5">
        <v>1</v>
      </c>
      <c r="F89" s="4">
        <v>0</v>
      </c>
      <c r="G89" s="5">
        <v>0</v>
      </c>
      <c r="H89" s="4">
        <v>0.66670000000000007</v>
      </c>
      <c r="I89" s="5">
        <v>2</v>
      </c>
      <c r="J89" s="4">
        <v>0</v>
      </c>
      <c r="K89" s="5">
        <v>0</v>
      </c>
      <c r="L89" s="4">
        <v>1.0999999999999999E-2</v>
      </c>
      <c r="M89" s="5">
        <v>3</v>
      </c>
      <c r="O89" s="12" t="s">
        <v>89</v>
      </c>
      <c r="P89" s="11">
        <f>_xlfn.CHISQ.TEST(S89:W93,AF89:AJ93)</f>
        <v>2.4667464850554744E-4</v>
      </c>
      <c r="Q89" s="16"/>
      <c r="R89" s="16" t="s">
        <v>90</v>
      </c>
      <c r="S89" s="16">
        <f>C89</f>
        <v>0</v>
      </c>
      <c r="T89" s="16">
        <f>E89</f>
        <v>1</v>
      </c>
      <c r="U89" s="16">
        <f>G89</f>
        <v>0</v>
      </c>
      <c r="V89" s="16">
        <f>I89</f>
        <v>2</v>
      </c>
      <c r="W89" s="16">
        <f>K89</f>
        <v>0</v>
      </c>
      <c r="X89" s="17">
        <f>SUM(S89:W89)</f>
        <v>3</v>
      </c>
      <c r="Y89" s="15"/>
      <c r="Z89" s="17"/>
      <c r="AA89" s="16"/>
      <c r="AB89" s="16"/>
      <c r="AC89" s="16"/>
      <c r="AD89" s="16"/>
      <c r="AE89" s="16" t="s">
        <v>91</v>
      </c>
      <c r="AF89" s="18">
        <f>$X89*S95/$X95</f>
        <v>0.9</v>
      </c>
      <c r="AG89" s="18">
        <f t="shared" ref="AG89" si="83">$X89*T95/$X95</f>
        <v>0.85555555555555551</v>
      </c>
      <c r="AH89" s="18">
        <f t="shared" ref="AH89" si="84">$X89*U95/$X95</f>
        <v>0.71111111111111114</v>
      </c>
      <c r="AI89" s="18">
        <f t="shared" ref="AI89" si="85">$X89*V95/$X95</f>
        <v>0.41111111111111109</v>
      </c>
      <c r="AJ89" s="18">
        <f t="shared" ref="AJ89" si="86">$X89*W95/$X95</f>
        <v>0.12222222222222222</v>
      </c>
    </row>
    <row r="90" spans="1:36" x14ac:dyDescent="0.25">
      <c r="A90" s="3" t="s">
        <v>8</v>
      </c>
      <c r="B90" s="4">
        <v>0.51019999999999999</v>
      </c>
      <c r="C90" s="5">
        <v>26</v>
      </c>
      <c r="D90" s="4">
        <v>0.1837</v>
      </c>
      <c r="E90" s="5">
        <v>9</v>
      </c>
      <c r="F90" s="4">
        <v>0.24490000000000001</v>
      </c>
      <c r="G90" s="5">
        <v>12</v>
      </c>
      <c r="H90" s="4">
        <v>6.1199999999999997E-2</v>
      </c>
      <c r="I90" s="5">
        <v>3</v>
      </c>
      <c r="J90" s="4">
        <v>0</v>
      </c>
      <c r="K90" s="5">
        <v>0</v>
      </c>
      <c r="L90" s="4">
        <v>0.18010000000000001</v>
      </c>
      <c r="M90" s="5">
        <v>49</v>
      </c>
      <c r="O90" s="12" t="s">
        <v>92</v>
      </c>
      <c r="P90" s="9">
        <f>_xlfn.CHISQ.INV.RT(P89,16)</f>
        <v>43.359203893093536</v>
      </c>
      <c r="Q90" s="16"/>
      <c r="R90" s="16"/>
      <c r="S90" s="16">
        <f t="shared" ref="S90:S93" si="87">C90</f>
        <v>26</v>
      </c>
      <c r="T90" s="16">
        <f t="shared" ref="T90:T93" si="88">E90</f>
        <v>9</v>
      </c>
      <c r="U90" s="16">
        <f t="shared" ref="U90:U93" si="89">G90</f>
        <v>12</v>
      </c>
      <c r="V90" s="16">
        <f t="shared" ref="V90:V93" si="90">I90</f>
        <v>3</v>
      </c>
      <c r="W90" s="16">
        <f t="shared" ref="W90:W93" si="91">K90</f>
        <v>0</v>
      </c>
      <c r="X90" s="17">
        <f t="shared" ref="X90:X93" si="92">SUM(S90:W90)</f>
        <v>50</v>
      </c>
      <c r="Y90" s="15"/>
      <c r="Z90" s="17"/>
      <c r="AA90" s="16"/>
      <c r="AB90" s="16"/>
      <c r="AC90" s="16"/>
      <c r="AD90" s="16"/>
      <c r="AE90" s="16"/>
      <c r="AF90" s="18">
        <f>$X90*S95/$X95</f>
        <v>15</v>
      </c>
      <c r="AG90" s="18">
        <f t="shared" ref="AG90" si="93">$X90*T95/$X95</f>
        <v>14.25925925925926</v>
      </c>
      <c r="AH90" s="18">
        <f t="shared" ref="AH90" si="94">$X90*U95/$X95</f>
        <v>11.851851851851851</v>
      </c>
      <c r="AI90" s="18">
        <f t="shared" ref="AI90" si="95">$X90*V95/$X95</f>
        <v>6.8518518518518521</v>
      </c>
      <c r="AJ90" s="18">
        <f t="shared" ref="AJ90" si="96">$X90*W95/$X95</f>
        <v>2.0370370370370372</v>
      </c>
    </row>
    <row r="91" spans="1:36" x14ac:dyDescent="0.25">
      <c r="A91" s="3" t="s">
        <v>9</v>
      </c>
      <c r="B91" s="4">
        <v>0.25929999999999997</v>
      </c>
      <c r="C91" s="5">
        <v>14</v>
      </c>
      <c r="D91" s="4">
        <v>0.33329999999999999</v>
      </c>
      <c r="E91" s="5">
        <v>18</v>
      </c>
      <c r="F91" s="4">
        <v>0.25929999999999997</v>
      </c>
      <c r="G91" s="5">
        <v>14</v>
      </c>
      <c r="H91" s="4">
        <v>9.2600000000000002E-2</v>
      </c>
      <c r="I91" s="5">
        <v>5</v>
      </c>
      <c r="J91" s="4">
        <v>5.5599999999999997E-2</v>
      </c>
      <c r="K91" s="5">
        <v>3</v>
      </c>
      <c r="L91" s="4">
        <v>0.19850000000000001</v>
      </c>
      <c r="M91" s="5">
        <v>54</v>
      </c>
      <c r="O91" s="12" t="s">
        <v>93</v>
      </c>
      <c r="P91" s="19">
        <f>SQRT(P90/(X95*MIN(5-1,5-1)))</f>
        <v>0.20036818862315356</v>
      </c>
      <c r="Q91" s="16"/>
      <c r="R91" s="16"/>
      <c r="S91" s="16">
        <f t="shared" si="87"/>
        <v>14</v>
      </c>
      <c r="T91" s="16">
        <f t="shared" si="88"/>
        <v>18</v>
      </c>
      <c r="U91" s="16">
        <f t="shared" si="89"/>
        <v>14</v>
      </c>
      <c r="V91" s="16">
        <f t="shared" si="90"/>
        <v>5</v>
      </c>
      <c r="W91" s="16">
        <f t="shared" si="91"/>
        <v>3</v>
      </c>
      <c r="X91" s="17">
        <f t="shared" si="92"/>
        <v>54</v>
      </c>
      <c r="Y91" s="15"/>
      <c r="Z91" s="17"/>
      <c r="AA91" s="16"/>
      <c r="AB91" s="16"/>
      <c r="AC91" s="16"/>
      <c r="AD91" s="16"/>
      <c r="AE91" s="16"/>
      <c r="AF91" s="18">
        <f>$X91*S95/$X95</f>
        <v>16.2</v>
      </c>
      <c r="AG91" s="18">
        <f t="shared" ref="AG91" si="97">$X91*T95/$X95</f>
        <v>15.4</v>
      </c>
      <c r="AH91" s="18">
        <f t="shared" ref="AH91" si="98">$X91*U95/$X95</f>
        <v>12.8</v>
      </c>
      <c r="AI91" s="18">
        <f t="shared" ref="AI91" si="99">$X91*V95/$X95</f>
        <v>7.4</v>
      </c>
      <c r="AJ91" s="18">
        <f t="shared" ref="AJ91" si="100">$X91*W95/$X95</f>
        <v>2.2000000000000002</v>
      </c>
    </row>
    <row r="92" spans="1:36" x14ac:dyDescent="0.25">
      <c r="A92" s="3" t="s">
        <v>10</v>
      </c>
      <c r="B92" s="4">
        <v>0.35289999999999999</v>
      </c>
      <c r="C92" s="5">
        <v>24</v>
      </c>
      <c r="D92" s="4">
        <v>0.3382</v>
      </c>
      <c r="E92" s="5">
        <v>23</v>
      </c>
      <c r="F92" s="4">
        <v>0.22059999999999999</v>
      </c>
      <c r="G92" s="5">
        <v>15</v>
      </c>
      <c r="H92" s="4">
        <v>8.8200000000000001E-2</v>
      </c>
      <c r="I92" s="5">
        <v>6</v>
      </c>
      <c r="J92" s="4">
        <v>0</v>
      </c>
      <c r="K92" s="5">
        <v>0</v>
      </c>
      <c r="L92" s="4">
        <v>0.25</v>
      </c>
      <c r="M92" s="5">
        <v>68</v>
      </c>
      <c r="O92" s="16"/>
      <c r="P92" s="9" t="str">
        <f>IF(AND(P91&gt;0,P91&lt;=0.2),"Schwacher Zusammenhang",IF(AND(P91&gt;0.2,P91&lt;=0.6),"Mittlerer Zusammenhang",IF(P91&gt;0.6,"Starker Zusammenhang","")))</f>
        <v>Mittlerer Zusammenhang</v>
      </c>
      <c r="Q92" s="5"/>
      <c r="R92" s="5"/>
      <c r="S92" s="16">
        <f t="shared" si="87"/>
        <v>24</v>
      </c>
      <c r="T92" s="16">
        <f t="shared" si="88"/>
        <v>23</v>
      </c>
      <c r="U92" s="16">
        <f t="shared" si="89"/>
        <v>15</v>
      </c>
      <c r="V92" s="16">
        <f t="shared" si="90"/>
        <v>6</v>
      </c>
      <c r="W92" s="16">
        <f t="shared" si="91"/>
        <v>0</v>
      </c>
      <c r="X92" s="17">
        <f t="shared" si="92"/>
        <v>68</v>
      </c>
      <c r="Y92" s="15"/>
      <c r="Z92" s="17"/>
      <c r="AA92" s="16"/>
      <c r="AB92" s="16"/>
      <c r="AC92" s="16"/>
      <c r="AD92" s="16"/>
      <c r="AE92" s="16"/>
      <c r="AF92" s="18">
        <f>$X92*S95/$X95</f>
        <v>20.399999999999999</v>
      </c>
      <c r="AG92" s="18">
        <f t="shared" ref="AG92" si="101">$X92*T95/$X95</f>
        <v>19.392592592592592</v>
      </c>
      <c r="AH92" s="18">
        <f t="shared" ref="AH92" si="102">$X92*U95/$X95</f>
        <v>16.118518518518517</v>
      </c>
      <c r="AI92" s="18">
        <f t="shared" ref="AI92" si="103">$X92*V95/$X95</f>
        <v>9.318518518518518</v>
      </c>
      <c r="AJ92" s="18">
        <f t="shared" ref="AJ92" si="104">$X92*W95/$X95</f>
        <v>2.7703703703703701</v>
      </c>
    </row>
    <row r="93" spans="1:36" x14ac:dyDescent="0.25">
      <c r="A93" s="3" t="s">
        <v>11</v>
      </c>
      <c r="B93" s="4">
        <v>0.17710000000000001</v>
      </c>
      <c r="C93" s="5">
        <v>17</v>
      </c>
      <c r="D93" s="4">
        <v>0.27079999999999999</v>
      </c>
      <c r="E93" s="5">
        <v>26</v>
      </c>
      <c r="F93" s="4">
        <v>0.23960000000000001</v>
      </c>
      <c r="G93" s="5">
        <v>23</v>
      </c>
      <c r="H93" s="4">
        <v>0.22919999999999999</v>
      </c>
      <c r="I93" s="5">
        <v>21</v>
      </c>
      <c r="J93" s="4">
        <v>8.3299999999999999E-2</v>
      </c>
      <c r="K93" s="5">
        <v>8</v>
      </c>
      <c r="L93" s="4">
        <v>0.35289999999999999</v>
      </c>
      <c r="M93" s="5">
        <v>96</v>
      </c>
      <c r="O93" s="15"/>
      <c r="P93" s="15"/>
      <c r="Q93" s="5"/>
      <c r="R93" s="5"/>
      <c r="S93" s="16">
        <f t="shared" si="87"/>
        <v>17</v>
      </c>
      <c r="T93" s="16">
        <f t="shared" si="88"/>
        <v>26</v>
      </c>
      <c r="U93" s="16">
        <f t="shared" si="89"/>
        <v>23</v>
      </c>
      <c r="V93" s="16">
        <f t="shared" si="90"/>
        <v>21</v>
      </c>
      <c r="W93" s="16">
        <f t="shared" si="91"/>
        <v>8</v>
      </c>
      <c r="X93" s="17">
        <f t="shared" si="92"/>
        <v>95</v>
      </c>
      <c r="Y93" s="15"/>
      <c r="Z93" s="17"/>
      <c r="AA93" s="15"/>
      <c r="AB93" s="15"/>
      <c r="AC93" s="15"/>
      <c r="AD93" s="15"/>
      <c r="AE93" s="15"/>
      <c r="AF93" s="18">
        <f>$X93*S95/$X95</f>
        <v>28.5</v>
      </c>
      <c r="AG93" s="18">
        <f t="shared" ref="AG93" si="105">$X93*T95/$X95</f>
        <v>27.092592592592592</v>
      </c>
      <c r="AH93" s="18">
        <f t="shared" ref="AH93" si="106">$X93*U95/$X95</f>
        <v>22.518518518518519</v>
      </c>
      <c r="AI93" s="18">
        <f t="shared" ref="AI93" si="107">$X93*V95/$X95</f>
        <v>13.018518518518519</v>
      </c>
      <c r="AJ93" s="18">
        <f t="shared" ref="AJ93" si="108">$X93*W95/$X95</f>
        <v>3.8703703703703702</v>
      </c>
    </row>
    <row r="94" spans="1:36" x14ac:dyDescent="0.25">
      <c r="A94" s="3" t="s">
        <v>12</v>
      </c>
      <c r="B94" s="4">
        <v>0</v>
      </c>
      <c r="C94" s="5">
        <v>0</v>
      </c>
      <c r="D94" s="4">
        <v>0</v>
      </c>
      <c r="E94" s="5">
        <v>0</v>
      </c>
      <c r="F94" s="4">
        <v>0</v>
      </c>
      <c r="G94" s="5">
        <v>0</v>
      </c>
      <c r="H94" s="4">
        <v>0</v>
      </c>
      <c r="I94" s="5">
        <v>0</v>
      </c>
      <c r="J94" s="4">
        <v>0</v>
      </c>
      <c r="K94" s="5">
        <v>0</v>
      </c>
      <c r="L94" s="4">
        <v>0</v>
      </c>
      <c r="M94" s="5">
        <v>0</v>
      </c>
      <c r="O94" s="15"/>
      <c r="P94" s="15"/>
      <c r="Q94" s="5"/>
      <c r="R94" s="5"/>
      <c r="S94" s="16"/>
      <c r="T94" s="16"/>
      <c r="U94" s="16"/>
      <c r="V94" s="17"/>
      <c r="W94" s="16"/>
      <c r="X94" s="16"/>
      <c r="Y94" s="15"/>
      <c r="Z94" s="15"/>
      <c r="AA94" s="15"/>
      <c r="AB94" s="15"/>
      <c r="AC94" s="15"/>
      <c r="AD94" s="15"/>
      <c r="AE94" s="15"/>
      <c r="AF94" s="18"/>
      <c r="AG94" s="18"/>
      <c r="AH94" s="18"/>
      <c r="AI94" s="15"/>
      <c r="AJ94" s="15"/>
    </row>
    <row r="95" spans="1:36" x14ac:dyDescent="0.25">
      <c r="A95" s="3" t="s">
        <v>6</v>
      </c>
      <c r="B95" s="6">
        <v>0.29409999999999997</v>
      </c>
      <c r="C95" s="3">
        <v>81</v>
      </c>
      <c r="D95" s="6">
        <v>0.28310000000000002</v>
      </c>
      <c r="E95" s="3">
        <v>77</v>
      </c>
      <c r="F95" s="6">
        <v>0.23530000000000001</v>
      </c>
      <c r="G95" s="3">
        <v>64</v>
      </c>
      <c r="H95" s="6">
        <v>0.13969999999999999</v>
      </c>
      <c r="I95" s="3">
        <v>37</v>
      </c>
      <c r="J95" s="6">
        <v>4.0399999999999998E-2</v>
      </c>
      <c r="K95" s="3">
        <v>11</v>
      </c>
      <c r="L95" s="6">
        <v>1</v>
      </c>
      <c r="M95" s="3">
        <v>272</v>
      </c>
      <c r="O95" s="15"/>
      <c r="P95" s="15"/>
      <c r="Q95" s="5"/>
      <c r="R95" s="5"/>
      <c r="S95" s="17">
        <f>SUM(S89:S93)</f>
        <v>81</v>
      </c>
      <c r="T95" s="17">
        <f t="shared" ref="T95:W95" si="109">SUM(T89:T93)</f>
        <v>77</v>
      </c>
      <c r="U95" s="17">
        <f t="shared" si="109"/>
        <v>64</v>
      </c>
      <c r="V95" s="17">
        <f t="shared" si="109"/>
        <v>37</v>
      </c>
      <c r="W95" s="17">
        <f t="shared" si="109"/>
        <v>11</v>
      </c>
      <c r="X95" s="17">
        <f>SUM(X89:X94)</f>
        <v>270</v>
      </c>
      <c r="Y95" s="17"/>
      <c r="Z95" s="16"/>
      <c r="AA95" s="15"/>
      <c r="AB95" s="15"/>
      <c r="AC95" s="15"/>
      <c r="AD95" s="15"/>
      <c r="AE95" s="15"/>
      <c r="AF95" s="18"/>
      <c r="AG95" s="18"/>
      <c r="AH95" s="18"/>
      <c r="AI95" s="15"/>
      <c r="AJ95" s="15"/>
    </row>
    <row r="96" spans="1:36" x14ac:dyDescent="0.25">
      <c r="A96" s="9"/>
      <c r="B96" s="9"/>
      <c r="C96" s="11"/>
      <c r="D96" s="7"/>
      <c r="E96" s="8"/>
      <c r="F96" s="12"/>
      <c r="G96" s="10"/>
      <c r="H96" s="7"/>
      <c r="I96" s="12"/>
      <c r="J96" s="13"/>
      <c r="K96" s="7"/>
      <c r="L96" s="7" t="s">
        <v>13</v>
      </c>
      <c r="M96" s="7">
        <v>272</v>
      </c>
      <c r="O96" s="14"/>
    </row>
    <row r="97" spans="1:36" x14ac:dyDescent="0.25">
      <c r="A97" s="7"/>
      <c r="B97" s="7"/>
      <c r="C97" s="7"/>
      <c r="D97" s="7"/>
      <c r="E97" s="8"/>
      <c r="F97" s="12"/>
      <c r="G97" s="9"/>
      <c r="H97" s="7"/>
      <c r="I97" s="8"/>
      <c r="J97" s="8"/>
      <c r="K97" s="7"/>
      <c r="L97" s="7" t="s">
        <v>14</v>
      </c>
      <c r="M97" s="7">
        <v>0</v>
      </c>
    </row>
    <row r="98" spans="1:36" x14ac:dyDescent="0.25">
      <c r="E98" s="8"/>
      <c r="F98" s="12"/>
      <c r="G98" s="9"/>
      <c r="H98" s="8"/>
      <c r="I98" s="8"/>
      <c r="J98" s="8"/>
    </row>
    <row r="99" spans="1:36" ht="18" x14ac:dyDescent="0.25">
      <c r="A99" s="1" t="s">
        <v>48</v>
      </c>
    </row>
    <row r="100" spans="1:36" x14ac:dyDescent="0.25">
      <c r="A100" s="2"/>
      <c r="B100" s="20" t="s">
        <v>40</v>
      </c>
      <c r="C100" s="21"/>
      <c r="D100" s="20" t="s">
        <v>41</v>
      </c>
      <c r="E100" s="21"/>
      <c r="F100" s="20" t="s">
        <v>42</v>
      </c>
      <c r="G100" s="21"/>
      <c r="H100" s="20" t="s">
        <v>43</v>
      </c>
      <c r="I100" s="21"/>
      <c r="J100" s="20" t="s">
        <v>44</v>
      </c>
      <c r="K100" s="21"/>
      <c r="L100" s="20" t="s">
        <v>6</v>
      </c>
      <c r="M100" s="21"/>
    </row>
    <row r="101" spans="1:36" x14ac:dyDescent="0.25">
      <c r="A101" s="3" t="s">
        <v>7</v>
      </c>
      <c r="B101" s="4">
        <v>0</v>
      </c>
      <c r="C101" s="5">
        <v>0</v>
      </c>
      <c r="D101" s="4">
        <v>0</v>
      </c>
      <c r="E101" s="5">
        <v>0</v>
      </c>
      <c r="F101" s="4">
        <v>0.33329999999999999</v>
      </c>
      <c r="G101" s="5">
        <v>1</v>
      </c>
      <c r="H101" s="4">
        <v>0.33329999999999999</v>
      </c>
      <c r="I101" s="5">
        <v>1</v>
      </c>
      <c r="J101" s="4">
        <v>0.33329999999999999</v>
      </c>
      <c r="K101" s="5">
        <v>1</v>
      </c>
      <c r="L101" s="4">
        <v>1.0999999999999999E-2</v>
      </c>
      <c r="M101" s="5">
        <v>3</v>
      </c>
      <c r="O101" s="12" t="s">
        <v>89</v>
      </c>
      <c r="P101" s="11">
        <f>_xlfn.CHISQ.TEST(S101:W105,AF101:AJ105)</f>
        <v>1.1807917534592685E-2</v>
      </c>
      <c r="Q101" s="16"/>
      <c r="R101" s="16" t="s">
        <v>90</v>
      </c>
      <c r="S101" s="16">
        <f>C101</f>
        <v>0</v>
      </c>
      <c r="T101" s="16">
        <f>E101</f>
        <v>0</v>
      </c>
      <c r="U101" s="16">
        <f>G101</f>
        <v>1</v>
      </c>
      <c r="V101" s="16">
        <f>I101</f>
        <v>1</v>
      </c>
      <c r="W101" s="16">
        <f>K101</f>
        <v>1</v>
      </c>
      <c r="X101" s="17">
        <f>SUM(S101:W101)</f>
        <v>3</v>
      </c>
      <c r="Y101" s="15"/>
      <c r="Z101" s="17"/>
      <c r="AA101" s="16"/>
      <c r="AB101" s="16"/>
      <c r="AC101" s="16"/>
      <c r="AD101" s="16"/>
      <c r="AE101" s="16" t="s">
        <v>91</v>
      </c>
      <c r="AF101" s="18">
        <f>$X101*S107/$X107</f>
        <v>1.2352941176470589</v>
      </c>
      <c r="AG101" s="18">
        <f t="shared" ref="AG101" si="110">$X101*T107/$X107</f>
        <v>0.82720588235294112</v>
      </c>
      <c r="AH101" s="18">
        <f t="shared" ref="AH101" si="111">$X101*U107/$X107</f>
        <v>0.60661764705882348</v>
      </c>
      <c r="AI101" s="18">
        <f t="shared" ref="AI101" si="112">$X101*V107/$X107</f>
        <v>0.15441176470588236</v>
      </c>
      <c r="AJ101" s="18">
        <f t="shared" ref="AJ101" si="113">$X101*W107/$X107</f>
        <v>0.17647058823529413</v>
      </c>
    </row>
    <row r="102" spans="1:36" x14ac:dyDescent="0.25">
      <c r="A102" s="3" t="s">
        <v>8</v>
      </c>
      <c r="B102" s="4">
        <v>0.5</v>
      </c>
      <c r="C102" s="5">
        <v>25</v>
      </c>
      <c r="D102" s="4">
        <v>0.32</v>
      </c>
      <c r="E102" s="5">
        <v>16</v>
      </c>
      <c r="F102" s="4">
        <v>0.12</v>
      </c>
      <c r="G102" s="5">
        <v>6</v>
      </c>
      <c r="H102" s="4">
        <v>0.02</v>
      </c>
      <c r="I102" s="5">
        <v>1</v>
      </c>
      <c r="J102" s="4">
        <v>0.04</v>
      </c>
      <c r="K102" s="5">
        <v>2</v>
      </c>
      <c r="L102" s="4">
        <v>0.18379999999999999</v>
      </c>
      <c r="M102" s="5">
        <v>50</v>
      </c>
      <c r="O102" s="12" t="s">
        <v>92</v>
      </c>
      <c r="P102" s="9">
        <f>_xlfn.CHISQ.INV.RT(P101,16)</f>
        <v>31.442515263019807</v>
      </c>
      <c r="Q102" s="16"/>
      <c r="R102" s="16"/>
      <c r="S102" s="16">
        <f t="shared" ref="S102:S105" si="114">C102</f>
        <v>25</v>
      </c>
      <c r="T102" s="16">
        <f t="shared" ref="T102:T105" si="115">E102</f>
        <v>16</v>
      </c>
      <c r="U102" s="16">
        <f t="shared" ref="U102:U105" si="116">G102</f>
        <v>6</v>
      </c>
      <c r="V102" s="16">
        <f t="shared" ref="V102:V105" si="117">I102</f>
        <v>1</v>
      </c>
      <c r="W102" s="16">
        <f t="shared" ref="W102:W105" si="118">K102</f>
        <v>2</v>
      </c>
      <c r="X102" s="17">
        <f t="shared" ref="X102:X105" si="119">SUM(S102:W102)</f>
        <v>50</v>
      </c>
      <c r="Y102" s="15"/>
      <c r="Z102" s="17"/>
      <c r="AA102" s="16"/>
      <c r="AB102" s="16"/>
      <c r="AC102" s="16"/>
      <c r="AD102" s="16"/>
      <c r="AE102" s="16"/>
      <c r="AF102" s="18">
        <f>$X102*S107/$X107</f>
        <v>20.588235294117649</v>
      </c>
      <c r="AG102" s="18">
        <f t="shared" ref="AG102" si="120">$X102*T107/$X107</f>
        <v>13.786764705882353</v>
      </c>
      <c r="AH102" s="18">
        <f t="shared" ref="AH102" si="121">$X102*U107/$X107</f>
        <v>10.110294117647058</v>
      </c>
      <c r="AI102" s="18">
        <f t="shared" ref="AI102" si="122">$X102*V107/$X107</f>
        <v>2.5735294117647061</v>
      </c>
      <c r="AJ102" s="18">
        <f t="shared" ref="AJ102" si="123">$X102*W107/$X107</f>
        <v>2.9411764705882355</v>
      </c>
    </row>
    <row r="103" spans="1:36" x14ac:dyDescent="0.25">
      <c r="A103" s="3" t="s">
        <v>9</v>
      </c>
      <c r="B103" s="4">
        <v>0.41820000000000002</v>
      </c>
      <c r="C103" s="5">
        <v>23</v>
      </c>
      <c r="D103" s="4">
        <v>0.30909999999999999</v>
      </c>
      <c r="E103" s="5">
        <v>17</v>
      </c>
      <c r="F103" s="4">
        <v>0.18179999999999999</v>
      </c>
      <c r="G103" s="5">
        <v>10</v>
      </c>
      <c r="H103" s="4">
        <v>1.8200000000000001E-2</v>
      </c>
      <c r="I103" s="5">
        <v>1</v>
      </c>
      <c r="J103" s="4">
        <v>7.2700000000000001E-2</v>
      </c>
      <c r="K103" s="5">
        <v>4</v>
      </c>
      <c r="L103" s="4">
        <v>0.20219999999999999</v>
      </c>
      <c r="M103" s="5">
        <v>55</v>
      </c>
      <c r="O103" s="12" t="s">
        <v>93</v>
      </c>
      <c r="P103" s="19">
        <f>SQRT(P102/(X107*MIN(5-1,5-1)))</f>
        <v>0.16999814894921036</v>
      </c>
      <c r="Q103" s="16"/>
      <c r="R103" s="16"/>
      <c r="S103" s="16">
        <f t="shared" si="114"/>
        <v>23</v>
      </c>
      <c r="T103" s="16">
        <f t="shared" si="115"/>
        <v>17</v>
      </c>
      <c r="U103" s="16">
        <f t="shared" si="116"/>
        <v>10</v>
      </c>
      <c r="V103" s="16">
        <f t="shared" si="117"/>
        <v>1</v>
      </c>
      <c r="W103" s="16">
        <f t="shared" si="118"/>
        <v>4</v>
      </c>
      <c r="X103" s="17">
        <f t="shared" si="119"/>
        <v>55</v>
      </c>
      <c r="Y103" s="15"/>
      <c r="Z103" s="17"/>
      <c r="AA103" s="16"/>
      <c r="AB103" s="16"/>
      <c r="AC103" s="16"/>
      <c r="AD103" s="16"/>
      <c r="AE103" s="16"/>
      <c r="AF103" s="18">
        <f>$X103*S107/$X107</f>
        <v>22.647058823529413</v>
      </c>
      <c r="AG103" s="18">
        <f t="shared" ref="AG103" si="124">$X103*T107/$X107</f>
        <v>15.165441176470589</v>
      </c>
      <c r="AH103" s="18">
        <f t="shared" ref="AH103" si="125">$X103*U107/$X107</f>
        <v>11.121323529411764</v>
      </c>
      <c r="AI103" s="18">
        <f t="shared" ref="AI103" si="126">$X103*V107/$X107</f>
        <v>2.8308823529411766</v>
      </c>
      <c r="AJ103" s="18">
        <f t="shared" ref="AJ103" si="127">$X103*W107/$X107</f>
        <v>3.2352941176470589</v>
      </c>
    </row>
    <row r="104" spans="1:36" x14ac:dyDescent="0.25">
      <c r="A104" s="3" t="s">
        <v>10</v>
      </c>
      <c r="B104" s="4">
        <v>0.52939999999999998</v>
      </c>
      <c r="C104" s="5">
        <v>36</v>
      </c>
      <c r="D104" s="4">
        <v>0.25</v>
      </c>
      <c r="E104" s="5">
        <v>17</v>
      </c>
      <c r="F104" s="4">
        <v>0.1618</v>
      </c>
      <c r="G104" s="5">
        <v>11</v>
      </c>
      <c r="H104" s="4">
        <v>2.9399999999999999E-2</v>
      </c>
      <c r="I104" s="5">
        <v>2</v>
      </c>
      <c r="J104" s="4">
        <v>2.9399999999999999E-2</v>
      </c>
      <c r="K104" s="5">
        <v>2</v>
      </c>
      <c r="L104" s="4">
        <v>0.25</v>
      </c>
      <c r="M104" s="5">
        <v>68</v>
      </c>
      <c r="O104" s="16"/>
      <c r="P104" s="9" t="str">
        <f>IF(AND(P103&gt;0,P103&lt;=0.2),"Schwacher Zusammenhang",IF(AND(P103&gt;0.2,P103&lt;=0.6),"Mittlerer Zusammenhang",IF(P103&gt;0.6,"Starker Zusammenhang","")))</f>
        <v>Schwacher Zusammenhang</v>
      </c>
      <c r="Q104" s="5"/>
      <c r="R104" s="5"/>
      <c r="S104" s="16">
        <f t="shared" si="114"/>
        <v>36</v>
      </c>
      <c r="T104" s="16">
        <f t="shared" si="115"/>
        <v>17</v>
      </c>
      <c r="U104" s="16">
        <f t="shared" si="116"/>
        <v>11</v>
      </c>
      <c r="V104" s="16">
        <f t="shared" si="117"/>
        <v>2</v>
      </c>
      <c r="W104" s="16">
        <f t="shared" si="118"/>
        <v>2</v>
      </c>
      <c r="X104" s="17">
        <f t="shared" si="119"/>
        <v>68</v>
      </c>
      <c r="Y104" s="15"/>
      <c r="Z104" s="17"/>
      <c r="AA104" s="16"/>
      <c r="AB104" s="16"/>
      <c r="AC104" s="16"/>
      <c r="AD104" s="16"/>
      <c r="AE104" s="16"/>
      <c r="AF104" s="18">
        <f>$X104*S107/$X107</f>
        <v>28</v>
      </c>
      <c r="AG104" s="18">
        <f t="shared" ref="AG104" si="128">$X104*T107/$X107</f>
        <v>18.75</v>
      </c>
      <c r="AH104" s="18">
        <f t="shared" ref="AH104" si="129">$X104*U107/$X107</f>
        <v>13.75</v>
      </c>
      <c r="AI104" s="18">
        <f t="shared" ref="AI104" si="130">$X104*V107/$X107</f>
        <v>3.5</v>
      </c>
      <c r="AJ104" s="18">
        <f t="shared" ref="AJ104" si="131">$X104*W107/$X107</f>
        <v>4</v>
      </c>
    </row>
    <row r="105" spans="1:36" x14ac:dyDescent="0.25">
      <c r="A105" s="3" t="s">
        <v>11</v>
      </c>
      <c r="B105" s="4">
        <v>0.29170000000000001</v>
      </c>
      <c r="C105" s="5">
        <v>28</v>
      </c>
      <c r="D105" s="4">
        <v>0.26040000000000002</v>
      </c>
      <c r="E105" s="5">
        <v>25</v>
      </c>
      <c r="F105" s="4">
        <v>0.28129999999999999</v>
      </c>
      <c r="G105" s="5">
        <v>27</v>
      </c>
      <c r="H105" s="4">
        <v>9.3800000000000008E-2</v>
      </c>
      <c r="I105" s="5">
        <v>9</v>
      </c>
      <c r="J105" s="4">
        <v>7.2900000000000006E-2</v>
      </c>
      <c r="K105" s="5">
        <v>7</v>
      </c>
      <c r="L105" s="4">
        <v>0.35289999999999999</v>
      </c>
      <c r="M105" s="5">
        <v>96</v>
      </c>
      <c r="O105" s="15"/>
      <c r="P105" s="15"/>
      <c r="Q105" s="5"/>
      <c r="R105" s="5"/>
      <c r="S105" s="16">
        <f t="shared" si="114"/>
        <v>28</v>
      </c>
      <c r="T105" s="16">
        <f t="shared" si="115"/>
        <v>25</v>
      </c>
      <c r="U105" s="16">
        <f t="shared" si="116"/>
        <v>27</v>
      </c>
      <c r="V105" s="16">
        <f t="shared" si="117"/>
        <v>9</v>
      </c>
      <c r="W105" s="16">
        <f t="shared" si="118"/>
        <v>7</v>
      </c>
      <c r="X105" s="17">
        <f t="shared" si="119"/>
        <v>96</v>
      </c>
      <c r="Y105" s="15"/>
      <c r="Z105" s="17"/>
      <c r="AA105" s="15"/>
      <c r="AB105" s="15"/>
      <c r="AC105" s="15"/>
      <c r="AD105" s="15"/>
      <c r="AE105" s="15"/>
      <c r="AF105" s="18">
        <f>$X105*S107/$X107</f>
        <v>39.529411764705884</v>
      </c>
      <c r="AG105" s="18">
        <f t="shared" ref="AG105" si="132">$X105*T107/$X107</f>
        <v>26.470588235294116</v>
      </c>
      <c r="AH105" s="18">
        <f t="shared" ref="AH105" si="133">$X105*U107/$X107</f>
        <v>19.411764705882351</v>
      </c>
      <c r="AI105" s="18">
        <f t="shared" ref="AI105" si="134">$X105*V107/$X107</f>
        <v>4.9411764705882355</v>
      </c>
      <c r="AJ105" s="18">
        <f t="shared" ref="AJ105" si="135">$X105*W107/$X107</f>
        <v>5.6470588235294121</v>
      </c>
    </row>
    <row r="106" spans="1:36" x14ac:dyDescent="0.25">
      <c r="A106" s="3" t="s">
        <v>12</v>
      </c>
      <c r="B106" s="4">
        <v>0</v>
      </c>
      <c r="C106" s="5">
        <v>0</v>
      </c>
      <c r="D106" s="4">
        <v>0</v>
      </c>
      <c r="E106" s="5">
        <v>0</v>
      </c>
      <c r="F106" s="4">
        <v>0</v>
      </c>
      <c r="G106" s="5">
        <v>0</v>
      </c>
      <c r="H106" s="4">
        <v>0</v>
      </c>
      <c r="I106" s="5">
        <v>0</v>
      </c>
      <c r="J106" s="4">
        <v>0</v>
      </c>
      <c r="K106" s="5">
        <v>0</v>
      </c>
      <c r="L106" s="4">
        <v>0</v>
      </c>
      <c r="M106" s="5">
        <v>0</v>
      </c>
      <c r="O106" s="15"/>
      <c r="P106" s="15"/>
      <c r="Q106" s="5"/>
      <c r="R106" s="5"/>
      <c r="S106" s="16"/>
      <c r="T106" s="16"/>
      <c r="U106" s="16"/>
      <c r="V106" s="17"/>
      <c r="W106" s="16"/>
      <c r="X106" s="16"/>
      <c r="Y106" s="15"/>
      <c r="Z106" s="15"/>
      <c r="AA106" s="15"/>
      <c r="AB106" s="15"/>
      <c r="AC106" s="15"/>
      <c r="AD106" s="15"/>
      <c r="AE106" s="15"/>
      <c r="AF106" s="18"/>
      <c r="AG106" s="18"/>
      <c r="AH106" s="18"/>
      <c r="AI106" s="15"/>
      <c r="AJ106" s="15"/>
    </row>
    <row r="107" spans="1:36" x14ac:dyDescent="0.25">
      <c r="A107" s="3" t="s">
        <v>6</v>
      </c>
      <c r="B107" s="6">
        <v>0.4118</v>
      </c>
      <c r="C107" s="3">
        <v>112</v>
      </c>
      <c r="D107" s="6">
        <v>0.2757</v>
      </c>
      <c r="E107" s="3">
        <v>75</v>
      </c>
      <c r="F107" s="6">
        <v>0.20219999999999999</v>
      </c>
      <c r="G107" s="3">
        <v>55</v>
      </c>
      <c r="H107" s="6">
        <v>5.1499999999999997E-2</v>
      </c>
      <c r="I107" s="3">
        <v>14</v>
      </c>
      <c r="J107" s="6">
        <v>5.8799999999999998E-2</v>
      </c>
      <c r="K107" s="3">
        <v>16</v>
      </c>
      <c r="L107" s="6">
        <v>1</v>
      </c>
      <c r="M107" s="3">
        <v>272</v>
      </c>
      <c r="O107" s="15"/>
      <c r="P107" s="15"/>
      <c r="Q107" s="5"/>
      <c r="R107" s="5"/>
      <c r="S107" s="17">
        <f>SUM(S101:S105)</f>
        <v>112</v>
      </c>
      <c r="T107" s="17">
        <f t="shared" ref="T107:W107" si="136">SUM(T101:T105)</f>
        <v>75</v>
      </c>
      <c r="U107" s="17">
        <f t="shared" si="136"/>
        <v>55</v>
      </c>
      <c r="V107" s="17">
        <f t="shared" si="136"/>
        <v>14</v>
      </c>
      <c r="W107" s="17">
        <f t="shared" si="136"/>
        <v>16</v>
      </c>
      <c r="X107" s="17">
        <f>SUM(X101:X106)</f>
        <v>272</v>
      </c>
      <c r="Y107" s="17"/>
      <c r="Z107" s="16"/>
      <c r="AA107" s="15"/>
      <c r="AB107" s="15"/>
      <c r="AC107" s="15"/>
      <c r="AD107" s="15"/>
      <c r="AE107" s="15"/>
      <c r="AF107" s="18"/>
      <c r="AG107" s="18"/>
      <c r="AH107" s="18"/>
      <c r="AI107" s="15"/>
      <c r="AJ107" s="15"/>
    </row>
    <row r="108" spans="1:36" x14ac:dyDescent="0.25">
      <c r="A108" s="9"/>
      <c r="B108" s="9"/>
      <c r="C108" s="11"/>
      <c r="D108" s="7"/>
      <c r="E108" s="7"/>
      <c r="F108" s="7"/>
      <c r="G108" s="7"/>
      <c r="H108" s="7"/>
      <c r="I108" s="7"/>
      <c r="J108" s="7"/>
      <c r="K108" s="7"/>
      <c r="L108" s="7" t="s">
        <v>13</v>
      </c>
      <c r="M108" s="7">
        <v>272</v>
      </c>
    </row>
    <row r="109" spans="1:36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 t="s">
        <v>14</v>
      </c>
      <c r="M109" s="7">
        <v>0</v>
      </c>
    </row>
    <row r="111" spans="1:36" ht="18" x14ac:dyDescent="0.25">
      <c r="A111" s="1" t="s">
        <v>49</v>
      </c>
    </row>
    <row r="112" spans="1:36" x14ac:dyDescent="0.25">
      <c r="A112" s="2"/>
      <c r="B112" s="20" t="s">
        <v>40</v>
      </c>
      <c r="C112" s="21"/>
      <c r="D112" s="20" t="s">
        <v>41</v>
      </c>
      <c r="E112" s="21"/>
      <c r="F112" s="20" t="s">
        <v>42</v>
      </c>
      <c r="G112" s="21"/>
      <c r="H112" s="20" t="s">
        <v>43</v>
      </c>
      <c r="I112" s="21"/>
      <c r="J112" s="20" t="s">
        <v>44</v>
      </c>
      <c r="K112" s="21"/>
      <c r="L112" s="20" t="s">
        <v>6</v>
      </c>
      <c r="M112" s="21"/>
    </row>
    <row r="113" spans="1:36" x14ac:dyDescent="0.25">
      <c r="A113" s="3" t="s">
        <v>7</v>
      </c>
      <c r="B113" s="4">
        <v>0</v>
      </c>
      <c r="C113" s="5">
        <v>0</v>
      </c>
      <c r="D113" s="4">
        <v>0.66670000000000007</v>
      </c>
      <c r="E113" s="5">
        <v>2</v>
      </c>
      <c r="F113" s="4">
        <v>0</v>
      </c>
      <c r="G113" s="5">
        <v>0</v>
      </c>
      <c r="H113" s="4">
        <v>0</v>
      </c>
      <c r="I113" s="5">
        <v>0</v>
      </c>
      <c r="J113" s="4">
        <v>0.33329999999999999</v>
      </c>
      <c r="K113" s="5">
        <v>1</v>
      </c>
      <c r="L113" s="4">
        <v>1.0999999999999999E-2</v>
      </c>
      <c r="M113" s="5">
        <v>3</v>
      </c>
      <c r="O113" s="12" t="s">
        <v>89</v>
      </c>
      <c r="P113" s="11">
        <f>_xlfn.CHISQ.TEST(S113:W117,AF113:AJ117)</f>
        <v>2.6833025285077704E-2</v>
      </c>
      <c r="Q113" s="16"/>
      <c r="R113" s="16" t="s">
        <v>90</v>
      </c>
      <c r="S113" s="16">
        <f>C113</f>
        <v>0</v>
      </c>
      <c r="T113" s="16">
        <f>E113</f>
        <v>2</v>
      </c>
      <c r="U113" s="16">
        <f>G113</f>
        <v>0</v>
      </c>
      <c r="V113" s="16">
        <f>I113</f>
        <v>0</v>
      </c>
      <c r="W113" s="16">
        <f>K113</f>
        <v>1</v>
      </c>
      <c r="X113" s="17">
        <f>SUM(S113:W113)</f>
        <v>3</v>
      </c>
      <c r="Y113" s="15"/>
      <c r="Z113" s="17"/>
      <c r="AA113" s="16"/>
      <c r="AB113" s="16"/>
      <c r="AC113" s="16"/>
      <c r="AD113" s="16"/>
      <c r="AE113" s="16" t="s">
        <v>91</v>
      </c>
      <c r="AF113" s="18">
        <f>$X113*S119/$X119</f>
        <v>0.62867647058823528</v>
      </c>
      <c r="AG113" s="18">
        <f t="shared" ref="AG113" si="137">$X113*T119/$X119</f>
        <v>1.4338235294117647</v>
      </c>
      <c r="AH113" s="18">
        <f t="shared" ref="AH113" si="138">$X113*U119/$X119</f>
        <v>0.65073529411764708</v>
      </c>
      <c r="AI113" s="18">
        <f t="shared" ref="AI113" si="139">$X113*V119/$X119</f>
        <v>0.19852941176470587</v>
      </c>
      <c r="AJ113" s="18">
        <f t="shared" ref="AJ113" si="140">$X113*W119/$X119</f>
        <v>8.8235294117647065E-2</v>
      </c>
    </row>
    <row r="114" spans="1:36" x14ac:dyDescent="0.25">
      <c r="A114" s="3" t="s">
        <v>8</v>
      </c>
      <c r="B114" s="4">
        <v>0.34</v>
      </c>
      <c r="C114" s="5">
        <v>17</v>
      </c>
      <c r="D114" s="4">
        <v>0.4</v>
      </c>
      <c r="E114" s="5">
        <v>20</v>
      </c>
      <c r="F114" s="4">
        <v>0.22</v>
      </c>
      <c r="G114" s="5">
        <v>11</v>
      </c>
      <c r="H114" s="4">
        <v>0.02</v>
      </c>
      <c r="I114" s="5">
        <v>1</v>
      </c>
      <c r="J114" s="4">
        <v>0.02</v>
      </c>
      <c r="K114" s="5">
        <v>1</v>
      </c>
      <c r="L114" s="4">
        <v>0.18379999999999999</v>
      </c>
      <c r="M114" s="5">
        <v>50</v>
      </c>
      <c r="O114" s="12" t="s">
        <v>92</v>
      </c>
      <c r="P114" s="9">
        <f>_xlfn.CHISQ.INV.RT(P113,16)</f>
        <v>28.592518762500919</v>
      </c>
      <c r="Q114" s="16"/>
      <c r="R114" s="16"/>
      <c r="S114" s="16">
        <f t="shared" ref="S114:S117" si="141">C114</f>
        <v>17</v>
      </c>
      <c r="T114" s="16">
        <f t="shared" ref="T114:T117" si="142">E114</f>
        <v>20</v>
      </c>
      <c r="U114" s="16">
        <f t="shared" ref="U114:U117" si="143">G114</f>
        <v>11</v>
      </c>
      <c r="V114" s="16">
        <f t="shared" ref="V114:V117" si="144">I114</f>
        <v>1</v>
      </c>
      <c r="W114" s="16">
        <f t="shared" ref="W114:W117" si="145">K114</f>
        <v>1</v>
      </c>
      <c r="X114" s="17">
        <f t="shared" ref="X114:X117" si="146">SUM(S114:W114)</f>
        <v>50</v>
      </c>
      <c r="Y114" s="15"/>
      <c r="Z114" s="17"/>
      <c r="AA114" s="16"/>
      <c r="AB114" s="16"/>
      <c r="AC114" s="16"/>
      <c r="AD114" s="16"/>
      <c r="AE114" s="16"/>
      <c r="AF114" s="18">
        <f>$X114*S119/$X119</f>
        <v>10.477941176470589</v>
      </c>
      <c r="AG114" s="18">
        <f t="shared" ref="AG114" si="147">$X114*T119/$X119</f>
        <v>23.897058823529413</v>
      </c>
      <c r="AH114" s="18">
        <f t="shared" ref="AH114" si="148">$X114*U119/$X119</f>
        <v>10.845588235294118</v>
      </c>
      <c r="AI114" s="18">
        <f t="shared" ref="AI114" si="149">$X114*V119/$X119</f>
        <v>3.3088235294117645</v>
      </c>
      <c r="AJ114" s="18">
        <f t="shared" ref="AJ114" si="150">$X114*W119/$X119</f>
        <v>1.4705882352941178</v>
      </c>
    </row>
    <row r="115" spans="1:36" x14ac:dyDescent="0.25">
      <c r="A115" s="3" t="s">
        <v>9</v>
      </c>
      <c r="B115" s="4">
        <v>0.14549999999999999</v>
      </c>
      <c r="C115" s="5">
        <v>8</v>
      </c>
      <c r="D115" s="4">
        <v>0.45450000000000002</v>
      </c>
      <c r="E115" s="5">
        <v>25</v>
      </c>
      <c r="F115" s="4">
        <v>0.29089999999999999</v>
      </c>
      <c r="G115" s="5">
        <v>16</v>
      </c>
      <c r="H115" s="4">
        <v>0.1091</v>
      </c>
      <c r="I115" s="5">
        <v>6</v>
      </c>
      <c r="J115" s="4">
        <v>0</v>
      </c>
      <c r="K115" s="5">
        <v>0</v>
      </c>
      <c r="L115" s="4">
        <v>0.20219999999999999</v>
      </c>
      <c r="M115" s="5">
        <v>55</v>
      </c>
      <c r="O115" s="12" t="s">
        <v>93</v>
      </c>
      <c r="P115" s="19">
        <f>SQRT(P114/(X119*MIN(5-1,5-1)))</f>
        <v>0.16211072934409712</v>
      </c>
      <c r="Q115" s="16"/>
      <c r="R115" s="16"/>
      <c r="S115" s="16">
        <f t="shared" si="141"/>
        <v>8</v>
      </c>
      <c r="T115" s="16">
        <f t="shared" si="142"/>
        <v>25</v>
      </c>
      <c r="U115" s="16">
        <f t="shared" si="143"/>
        <v>16</v>
      </c>
      <c r="V115" s="16">
        <f t="shared" si="144"/>
        <v>6</v>
      </c>
      <c r="W115" s="16">
        <f t="shared" si="145"/>
        <v>0</v>
      </c>
      <c r="X115" s="17">
        <f t="shared" si="146"/>
        <v>55</v>
      </c>
      <c r="Y115" s="15"/>
      <c r="Z115" s="17"/>
      <c r="AA115" s="16"/>
      <c r="AB115" s="16"/>
      <c r="AC115" s="16"/>
      <c r="AD115" s="16"/>
      <c r="AE115" s="16"/>
      <c r="AF115" s="18">
        <f>$X115*S119/$X119</f>
        <v>11.525735294117647</v>
      </c>
      <c r="AG115" s="18">
        <f t="shared" ref="AG115" si="151">$X115*T119/$X119</f>
        <v>26.286764705882351</v>
      </c>
      <c r="AH115" s="18">
        <f t="shared" ref="AH115" si="152">$X115*U119/$X119</f>
        <v>11.930147058823529</v>
      </c>
      <c r="AI115" s="18">
        <f t="shared" ref="AI115" si="153">$X115*V119/$X119</f>
        <v>3.6397058823529411</v>
      </c>
      <c r="AJ115" s="18">
        <f t="shared" ref="AJ115" si="154">$X115*W119/$X119</f>
        <v>1.6176470588235294</v>
      </c>
    </row>
    <row r="116" spans="1:36" x14ac:dyDescent="0.25">
      <c r="A116" s="3" t="s">
        <v>10</v>
      </c>
      <c r="B116" s="4">
        <v>0.1618</v>
      </c>
      <c r="C116" s="5">
        <v>11</v>
      </c>
      <c r="D116" s="4">
        <v>0.47060000000000002</v>
      </c>
      <c r="E116" s="5">
        <v>32</v>
      </c>
      <c r="F116" s="4">
        <v>0.23530000000000001</v>
      </c>
      <c r="G116" s="5">
        <v>16</v>
      </c>
      <c r="H116" s="4">
        <v>0.10290000000000001</v>
      </c>
      <c r="I116" s="5">
        <v>7</v>
      </c>
      <c r="J116" s="4">
        <v>2.9399999999999999E-2</v>
      </c>
      <c r="K116" s="5">
        <v>2</v>
      </c>
      <c r="L116" s="4">
        <v>0.25</v>
      </c>
      <c r="M116" s="5">
        <v>68</v>
      </c>
      <c r="O116" s="16"/>
      <c r="P116" s="9" t="str">
        <f>IF(AND(P115&gt;0,P115&lt;=0.2),"Schwacher Zusammenhang",IF(AND(P115&gt;0.2,P115&lt;=0.6),"Mittlerer Zusammenhang",IF(P115&gt;0.6,"Starker Zusammenhang","")))</f>
        <v>Schwacher Zusammenhang</v>
      </c>
      <c r="Q116" s="5"/>
      <c r="R116" s="5"/>
      <c r="S116" s="16">
        <f t="shared" si="141"/>
        <v>11</v>
      </c>
      <c r="T116" s="16">
        <f t="shared" si="142"/>
        <v>32</v>
      </c>
      <c r="U116" s="16">
        <f t="shared" si="143"/>
        <v>16</v>
      </c>
      <c r="V116" s="16">
        <f t="shared" si="144"/>
        <v>7</v>
      </c>
      <c r="W116" s="16">
        <f t="shared" si="145"/>
        <v>2</v>
      </c>
      <c r="X116" s="17">
        <f t="shared" si="146"/>
        <v>68</v>
      </c>
      <c r="Y116" s="15"/>
      <c r="Z116" s="17"/>
      <c r="AA116" s="16"/>
      <c r="AB116" s="16"/>
      <c r="AC116" s="16"/>
      <c r="AD116" s="16"/>
      <c r="AE116" s="16"/>
      <c r="AF116" s="18">
        <f>$X116*S119/$X119</f>
        <v>14.25</v>
      </c>
      <c r="AG116" s="18">
        <f t="shared" ref="AG116" si="155">$X116*T119/$X119</f>
        <v>32.5</v>
      </c>
      <c r="AH116" s="18">
        <f t="shared" ref="AH116" si="156">$X116*U119/$X119</f>
        <v>14.75</v>
      </c>
      <c r="AI116" s="18">
        <f t="shared" ref="AI116" si="157">$X116*V119/$X119</f>
        <v>4.5</v>
      </c>
      <c r="AJ116" s="18">
        <f t="shared" ref="AJ116" si="158">$X116*W119/$X119</f>
        <v>2</v>
      </c>
    </row>
    <row r="117" spans="1:36" x14ac:dyDescent="0.25">
      <c r="A117" s="3" t="s">
        <v>11</v>
      </c>
      <c r="B117" s="4">
        <v>0.21879999999999999</v>
      </c>
      <c r="C117" s="5">
        <v>21</v>
      </c>
      <c r="D117" s="4">
        <v>0.53129999999999999</v>
      </c>
      <c r="E117" s="5">
        <v>51</v>
      </c>
      <c r="F117" s="4">
        <v>0.16669999999999999</v>
      </c>
      <c r="G117" s="5">
        <v>16</v>
      </c>
      <c r="H117" s="4">
        <v>4.1700000000000001E-2</v>
      </c>
      <c r="I117" s="5">
        <v>4</v>
      </c>
      <c r="J117" s="4">
        <v>4.1700000000000001E-2</v>
      </c>
      <c r="K117" s="5">
        <v>4</v>
      </c>
      <c r="L117" s="4">
        <v>0.35289999999999999</v>
      </c>
      <c r="M117" s="5">
        <v>96</v>
      </c>
      <c r="O117" s="15"/>
      <c r="P117" s="15"/>
      <c r="Q117" s="5"/>
      <c r="R117" s="5"/>
      <c r="S117" s="16">
        <f t="shared" si="141"/>
        <v>21</v>
      </c>
      <c r="T117" s="16">
        <f t="shared" si="142"/>
        <v>51</v>
      </c>
      <c r="U117" s="16">
        <f t="shared" si="143"/>
        <v>16</v>
      </c>
      <c r="V117" s="16">
        <f t="shared" si="144"/>
        <v>4</v>
      </c>
      <c r="W117" s="16">
        <f t="shared" si="145"/>
        <v>4</v>
      </c>
      <c r="X117" s="17">
        <f t="shared" si="146"/>
        <v>96</v>
      </c>
      <c r="Y117" s="15"/>
      <c r="Z117" s="17"/>
      <c r="AA117" s="15"/>
      <c r="AB117" s="15"/>
      <c r="AC117" s="15"/>
      <c r="AD117" s="15"/>
      <c r="AE117" s="15"/>
      <c r="AF117" s="18">
        <f>$X117*S119/$X119</f>
        <v>20.117647058823529</v>
      </c>
      <c r="AG117" s="18">
        <f t="shared" ref="AG117" si="159">$X117*T119/$X119</f>
        <v>45.882352941176471</v>
      </c>
      <c r="AH117" s="18">
        <f t="shared" ref="AH117" si="160">$X117*U119/$X119</f>
        <v>20.823529411764707</v>
      </c>
      <c r="AI117" s="18">
        <f t="shared" ref="AI117" si="161">$X117*V119/$X119</f>
        <v>6.3529411764705879</v>
      </c>
      <c r="AJ117" s="18">
        <f t="shared" ref="AJ117" si="162">$X117*W119/$X119</f>
        <v>2.8235294117647061</v>
      </c>
    </row>
    <row r="118" spans="1:36" x14ac:dyDescent="0.25">
      <c r="A118" s="3" t="s">
        <v>12</v>
      </c>
      <c r="B118" s="4">
        <v>0</v>
      </c>
      <c r="C118" s="5">
        <v>0</v>
      </c>
      <c r="D118" s="4">
        <v>0</v>
      </c>
      <c r="E118" s="5">
        <v>0</v>
      </c>
      <c r="F118" s="4">
        <v>0</v>
      </c>
      <c r="G118" s="5">
        <v>0</v>
      </c>
      <c r="H118" s="4">
        <v>0</v>
      </c>
      <c r="I118" s="5">
        <v>0</v>
      </c>
      <c r="J118" s="4">
        <v>0</v>
      </c>
      <c r="K118" s="5">
        <v>0</v>
      </c>
      <c r="L118" s="4">
        <v>0</v>
      </c>
      <c r="M118" s="5">
        <v>0</v>
      </c>
      <c r="O118" s="15"/>
      <c r="P118" s="15"/>
      <c r="Q118" s="5"/>
      <c r="R118" s="5"/>
      <c r="S118" s="16"/>
      <c r="T118" s="16"/>
      <c r="U118" s="16"/>
      <c r="V118" s="17"/>
      <c r="W118" s="16"/>
      <c r="X118" s="16"/>
      <c r="Y118" s="15"/>
      <c r="Z118" s="15"/>
      <c r="AA118" s="15"/>
      <c r="AB118" s="15"/>
      <c r="AC118" s="15"/>
      <c r="AD118" s="15"/>
      <c r="AE118" s="15"/>
      <c r="AF118" s="18"/>
      <c r="AG118" s="18"/>
      <c r="AH118" s="18"/>
      <c r="AI118" s="15"/>
      <c r="AJ118" s="15"/>
    </row>
    <row r="119" spans="1:36" x14ac:dyDescent="0.25">
      <c r="A119" s="3" t="s">
        <v>6</v>
      </c>
      <c r="B119" s="6">
        <v>0.20960000000000001</v>
      </c>
      <c r="C119" s="3">
        <v>57</v>
      </c>
      <c r="D119" s="6">
        <v>0.47789999999999999</v>
      </c>
      <c r="E119" s="3">
        <v>130</v>
      </c>
      <c r="F119" s="6">
        <v>0.21690000000000001</v>
      </c>
      <c r="G119" s="3">
        <v>59</v>
      </c>
      <c r="H119" s="6">
        <v>6.6199999999999995E-2</v>
      </c>
      <c r="I119" s="3">
        <v>18</v>
      </c>
      <c r="J119" s="6">
        <v>2.9399999999999999E-2</v>
      </c>
      <c r="K119" s="3">
        <v>8</v>
      </c>
      <c r="L119" s="6">
        <v>1</v>
      </c>
      <c r="M119" s="3">
        <v>272</v>
      </c>
      <c r="O119" s="15"/>
      <c r="P119" s="15"/>
      <c r="Q119" s="5"/>
      <c r="R119" s="5"/>
      <c r="S119" s="17">
        <f>SUM(S113:S117)</f>
        <v>57</v>
      </c>
      <c r="T119" s="17">
        <f t="shared" ref="T119:W119" si="163">SUM(T113:T117)</f>
        <v>130</v>
      </c>
      <c r="U119" s="17">
        <f t="shared" si="163"/>
        <v>59</v>
      </c>
      <c r="V119" s="17">
        <f t="shared" si="163"/>
        <v>18</v>
      </c>
      <c r="W119" s="17">
        <f t="shared" si="163"/>
        <v>8</v>
      </c>
      <c r="X119" s="17">
        <f>SUM(X113:X118)</f>
        <v>272</v>
      </c>
      <c r="Y119" s="17"/>
      <c r="Z119" s="16"/>
      <c r="AA119" s="15"/>
      <c r="AB119" s="15"/>
      <c r="AC119" s="15"/>
      <c r="AD119" s="15"/>
      <c r="AE119" s="15"/>
      <c r="AF119" s="18"/>
      <c r="AG119" s="18"/>
      <c r="AH119" s="18"/>
      <c r="AI119" s="15"/>
      <c r="AJ119" s="15"/>
    </row>
    <row r="120" spans="1:36" x14ac:dyDescent="0.25">
      <c r="A120" s="9"/>
      <c r="B120" s="9"/>
      <c r="C120" s="11"/>
      <c r="D120" s="7"/>
      <c r="E120" s="7"/>
      <c r="F120" s="7"/>
      <c r="G120" s="7"/>
      <c r="H120" s="7"/>
      <c r="I120" s="7"/>
      <c r="J120" s="7"/>
      <c r="K120" s="7"/>
      <c r="L120" s="7" t="s">
        <v>13</v>
      </c>
      <c r="M120" s="7">
        <v>272</v>
      </c>
    </row>
    <row r="121" spans="1:36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 t="s">
        <v>14</v>
      </c>
      <c r="M121" s="7">
        <v>0</v>
      </c>
    </row>
    <row r="123" spans="1:36" ht="18" x14ac:dyDescent="0.25">
      <c r="A123" s="1" t="s">
        <v>50</v>
      </c>
    </row>
    <row r="124" spans="1:36" x14ac:dyDescent="0.25">
      <c r="A124" s="2"/>
      <c r="B124" s="20" t="s">
        <v>40</v>
      </c>
      <c r="C124" s="21"/>
      <c r="D124" s="20" t="s">
        <v>41</v>
      </c>
      <c r="E124" s="21"/>
      <c r="F124" s="20" t="s">
        <v>42</v>
      </c>
      <c r="G124" s="21"/>
      <c r="H124" s="20" t="s">
        <v>43</v>
      </c>
      <c r="I124" s="21"/>
      <c r="J124" s="20" t="s">
        <v>44</v>
      </c>
      <c r="K124" s="21"/>
      <c r="L124" s="20" t="s">
        <v>6</v>
      </c>
      <c r="M124" s="21"/>
    </row>
    <row r="125" spans="1:36" x14ac:dyDescent="0.25">
      <c r="A125" s="3" t="s">
        <v>7</v>
      </c>
      <c r="B125" s="4">
        <v>0</v>
      </c>
      <c r="C125" s="5">
        <v>0</v>
      </c>
      <c r="D125" s="4">
        <v>0.33329999999999999</v>
      </c>
      <c r="E125" s="5">
        <v>1</v>
      </c>
      <c r="F125" s="4">
        <v>0.66670000000000007</v>
      </c>
      <c r="G125" s="5">
        <v>2</v>
      </c>
      <c r="H125" s="4">
        <v>0</v>
      </c>
      <c r="I125" s="5">
        <v>0</v>
      </c>
      <c r="J125" s="4">
        <v>0</v>
      </c>
      <c r="K125" s="5">
        <v>0</v>
      </c>
      <c r="L125" s="4">
        <v>1.0999999999999999E-2</v>
      </c>
      <c r="M125" s="5">
        <v>3</v>
      </c>
      <c r="O125" s="12" t="s">
        <v>89</v>
      </c>
      <c r="P125" s="11">
        <f>_xlfn.CHISQ.TEST(S125:W129,AF125:AJ129)</f>
        <v>0.62081638081767665</v>
      </c>
      <c r="Q125" s="16"/>
      <c r="R125" s="16" t="s">
        <v>90</v>
      </c>
      <c r="S125" s="16">
        <f>C125</f>
        <v>0</v>
      </c>
      <c r="T125" s="16">
        <f>E125</f>
        <v>1</v>
      </c>
      <c r="U125" s="16">
        <f>G125</f>
        <v>2</v>
      </c>
      <c r="V125" s="16">
        <f>I125</f>
        <v>0</v>
      </c>
      <c r="W125" s="16">
        <f>K125</f>
        <v>0</v>
      </c>
      <c r="X125" s="17">
        <f>SUM(S125:W125)</f>
        <v>3</v>
      </c>
      <c r="Y125" s="15"/>
      <c r="Z125" s="17"/>
      <c r="AA125" s="16"/>
      <c r="AB125" s="16"/>
      <c r="AC125" s="16"/>
      <c r="AD125" s="16"/>
      <c r="AE125" s="16" t="s">
        <v>91</v>
      </c>
      <c r="AF125" s="18">
        <f>$X125*S131/$X131</f>
        <v>0.53136531365313655</v>
      </c>
      <c r="AG125" s="18">
        <f t="shared" ref="AG125" si="164">$X125*T131/$X131</f>
        <v>1.0627306273062731</v>
      </c>
      <c r="AH125" s="18">
        <f t="shared" ref="AH125" si="165">$X125*U131/$X131</f>
        <v>0.90774907749077494</v>
      </c>
      <c r="AI125" s="18">
        <f t="shared" ref="AI125" si="166">$X125*V131/$X131</f>
        <v>0.30996309963099633</v>
      </c>
      <c r="AJ125" s="18">
        <f t="shared" ref="AJ125" si="167">$X125*W131/$X131</f>
        <v>0.18819188191881919</v>
      </c>
    </row>
    <row r="126" spans="1:36" x14ac:dyDescent="0.25">
      <c r="A126" s="3" t="s">
        <v>8</v>
      </c>
      <c r="B126" s="4">
        <v>0.2</v>
      </c>
      <c r="C126" s="5">
        <v>10</v>
      </c>
      <c r="D126" s="4">
        <v>0.32</v>
      </c>
      <c r="E126" s="5">
        <v>16</v>
      </c>
      <c r="F126" s="4">
        <v>0.34</v>
      </c>
      <c r="G126" s="5">
        <v>17</v>
      </c>
      <c r="H126" s="4">
        <v>0.08</v>
      </c>
      <c r="I126" s="5">
        <v>4</v>
      </c>
      <c r="J126" s="4">
        <v>0.06</v>
      </c>
      <c r="K126" s="5">
        <v>3</v>
      </c>
      <c r="L126" s="4">
        <v>0.18379999999999999</v>
      </c>
      <c r="M126" s="5">
        <v>50</v>
      </c>
      <c r="O126" s="12" t="s">
        <v>92</v>
      </c>
      <c r="P126" s="9">
        <f>_xlfn.CHISQ.INV.RT(P125,16)</f>
        <v>13.703169804279108</v>
      </c>
      <c r="Q126" s="16"/>
      <c r="R126" s="16"/>
      <c r="S126" s="16">
        <f t="shared" ref="S126:S129" si="168">C126</f>
        <v>10</v>
      </c>
      <c r="T126" s="16">
        <f t="shared" ref="T126:T129" si="169">E126</f>
        <v>16</v>
      </c>
      <c r="U126" s="16">
        <f t="shared" ref="U126:U129" si="170">G126</f>
        <v>17</v>
      </c>
      <c r="V126" s="16">
        <f t="shared" ref="V126:V129" si="171">I126</f>
        <v>4</v>
      </c>
      <c r="W126" s="16">
        <f t="shared" ref="W126:W129" si="172">K126</f>
        <v>3</v>
      </c>
      <c r="X126" s="17">
        <f t="shared" ref="X126:X129" si="173">SUM(S126:W126)</f>
        <v>50</v>
      </c>
      <c r="Y126" s="15"/>
      <c r="Z126" s="17"/>
      <c r="AA126" s="16"/>
      <c r="AB126" s="16"/>
      <c r="AC126" s="16"/>
      <c r="AD126" s="16"/>
      <c r="AE126" s="16"/>
      <c r="AF126" s="18">
        <f>$X126*S131/$X131</f>
        <v>8.8560885608856097</v>
      </c>
      <c r="AG126" s="18">
        <f t="shared" ref="AG126" si="174">$X126*T131/$X131</f>
        <v>17.712177121771219</v>
      </c>
      <c r="AH126" s="18">
        <f t="shared" ref="AH126" si="175">$X126*U131/$X131</f>
        <v>15.129151291512915</v>
      </c>
      <c r="AI126" s="18">
        <f t="shared" ref="AI126" si="176">$X126*V131/$X131</f>
        <v>5.1660516605166054</v>
      </c>
      <c r="AJ126" s="18">
        <f t="shared" ref="AJ126" si="177">$X126*W131/$X131</f>
        <v>3.1365313653136533</v>
      </c>
    </row>
    <row r="127" spans="1:36" x14ac:dyDescent="0.25">
      <c r="A127" s="3" t="s">
        <v>9</v>
      </c>
      <c r="B127" s="4">
        <v>0.1636</v>
      </c>
      <c r="C127" s="5">
        <v>9</v>
      </c>
      <c r="D127" s="4">
        <v>0.2727</v>
      </c>
      <c r="E127" s="5">
        <v>15</v>
      </c>
      <c r="F127" s="4">
        <v>0.29089999999999999</v>
      </c>
      <c r="G127" s="5">
        <v>16</v>
      </c>
      <c r="H127" s="4">
        <v>0.2</v>
      </c>
      <c r="I127" s="5">
        <v>11</v>
      </c>
      <c r="J127" s="4">
        <v>7.2700000000000001E-2</v>
      </c>
      <c r="K127" s="5">
        <v>4</v>
      </c>
      <c r="L127" s="4">
        <v>0.20219999999999999</v>
      </c>
      <c r="M127" s="5">
        <v>55</v>
      </c>
      <c r="O127" s="12" t="s">
        <v>93</v>
      </c>
      <c r="P127" s="19">
        <f>SQRT(P126/(X131*MIN(5-1,5-1)))</f>
        <v>0.11243353840137316</v>
      </c>
      <c r="Q127" s="16"/>
      <c r="R127" s="16"/>
      <c r="S127" s="16">
        <f t="shared" si="168"/>
        <v>9</v>
      </c>
      <c r="T127" s="16">
        <f t="shared" si="169"/>
        <v>15</v>
      </c>
      <c r="U127" s="16">
        <f t="shared" si="170"/>
        <v>16</v>
      </c>
      <c r="V127" s="16">
        <f t="shared" si="171"/>
        <v>11</v>
      </c>
      <c r="W127" s="16">
        <f t="shared" si="172"/>
        <v>4</v>
      </c>
      <c r="X127" s="17">
        <f t="shared" si="173"/>
        <v>55</v>
      </c>
      <c r="Y127" s="15"/>
      <c r="Z127" s="17"/>
      <c r="AA127" s="16"/>
      <c r="AB127" s="16"/>
      <c r="AC127" s="16"/>
      <c r="AD127" s="16"/>
      <c r="AE127" s="16"/>
      <c r="AF127" s="18">
        <f>$X127*S131/$X131</f>
        <v>9.7416974169741692</v>
      </c>
      <c r="AG127" s="18">
        <f t="shared" ref="AG127" si="178">$X127*T131/$X131</f>
        <v>19.483394833948338</v>
      </c>
      <c r="AH127" s="18">
        <f t="shared" ref="AH127" si="179">$X127*U131/$X131</f>
        <v>16.642066420664207</v>
      </c>
      <c r="AI127" s="18">
        <f t="shared" ref="AI127" si="180">$X127*V131/$X131</f>
        <v>5.682656826568266</v>
      </c>
      <c r="AJ127" s="18">
        <f t="shared" ref="AJ127" si="181">$X127*W131/$X131</f>
        <v>3.4501845018450186</v>
      </c>
    </row>
    <row r="128" spans="1:36" x14ac:dyDescent="0.25">
      <c r="A128" s="3" t="s">
        <v>10</v>
      </c>
      <c r="B128" s="4">
        <v>0.1618</v>
      </c>
      <c r="C128" s="5">
        <v>11</v>
      </c>
      <c r="D128" s="4">
        <v>0.39710000000000001</v>
      </c>
      <c r="E128" s="5">
        <v>27</v>
      </c>
      <c r="F128" s="4">
        <v>0.25</v>
      </c>
      <c r="G128" s="5">
        <v>17</v>
      </c>
      <c r="H128" s="4">
        <v>0.10290000000000001</v>
      </c>
      <c r="I128" s="5">
        <v>7</v>
      </c>
      <c r="J128" s="4">
        <v>8.8200000000000001E-2</v>
      </c>
      <c r="K128" s="5">
        <v>6</v>
      </c>
      <c r="L128" s="4">
        <v>0.25</v>
      </c>
      <c r="M128" s="5">
        <v>68</v>
      </c>
      <c r="O128" s="16"/>
      <c r="P128" s="9" t="str">
        <f>IF(AND(P127&gt;0,P127&lt;=0.2),"Schwacher Zusammenhang",IF(AND(P127&gt;0.2,P127&lt;=0.6),"Mittlerer Zusammenhang",IF(P127&gt;0.6,"Starker Zusammenhang","")))</f>
        <v>Schwacher Zusammenhang</v>
      </c>
      <c r="Q128" s="5"/>
      <c r="R128" s="5"/>
      <c r="S128" s="16">
        <f t="shared" si="168"/>
        <v>11</v>
      </c>
      <c r="T128" s="16">
        <f t="shared" si="169"/>
        <v>27</v>
      </c>
      <c r="U128" s="16">
        <f t="shared" si="170"/>
        <v>17</v>
      </c>
      <c r="V128" s="16">
        <f t="shared" si="171"/>
        <v>7</v>
      </c>
      <c r="W128" s="16">
        <f t="shared" si="172"/>
        <v>6</v>
      </c>
      <c r="X128" s="17">
        <f t="shared" si="173"/>
        <v>68</v>
      </c>
      <c r="Y128" s="15"/>
      <c r="Z128" s="17"/>
      <c r="AA128" s="16"/>
      <c r="AB128" s="16"/>
      <c r="AC128" s="16"/>
      <c r="AD128" s="16"/>
      <c r="AE128" s="16"/>
      <c r="AF128" s="18">
        <f>$X128*S131/$X131</f>
        <v>12.044280442804428</v>
      </c>
      <c r="AG128" s="18">
        <f t="shared" ref="AG128" si="182">$X128*T131/$X131</f>
        <v>24.088560885608857</v>
      </c>
      <c r="AH128" s="18">
        <f t="shared" ref="AH128" si="183">$X128*U131/$X131</f>
        <v>20.575645756457565</v>
      </c>
      <c r="AI128" s="18">
        <f t="shared" ref="AI128" si="184">$X128*V131/$X131</f>
        <v>7.0258302583025829</v>
      </c>
      <c r="AJ128" s="18">
        <f t="shared" ref="AJ128" si="185">$X128*W131/$X131</f>
        <v>4.2656826568265682</v>
      </c>
    </row>
    <row r="129" spans="1:36" x14ac:dyDescent="0.25">
      <c r="A129" s="3" t="s">
        <v>11</v>
      </c>
      <c r="B129" s="4">
        <v>0.1895</v>
      </c>
      <c r="C129" s="5">
        <v>18</v>
      </c>
      <c r="D129" s="4">
        <v>0.38950000000000001</v>
      </c>
      <c r="E129" s="5">
        <v>37</v>
      </c>
      <c r="F129" s="4">
        <v>0.31580000000000003</v>
      </c>
      <c r="G129" s="5">
        <v>30</v>
      </c>
      <c r="H129" s="4">
        <v>6.3200000000000006E-2</v>
      </c>
      <c r="I129" s="5">
        <v>6</v>
      </c>
      <c r="J129" s="4">
        <v>4.2099999999999999E-2</v>
      </c>
      <c r="K129" s="5">
        <v>4</v>
      </c>
      <c r="L129" s="4">
        <v>0.3493</v>
      </c>
      <c r="M129" s="5">
        <v>95</v>
      </c>
      <c r="O129" s="15"/>
      <c r="P129" s="15"/>
      <c r="Q129" s="5"/>
      <c r="R129" s="5"/>
      <c r="S129" s="16">
        <f t="shared" si="168"/>
        <v>18</v>
      </c>
      <c r="T129" s="16">
        <f t="shared" si="169"/>
        <v>37</v>
      </c>
      <c r="U129" s="16">
        <f t="shared" si="170"/>
        <v>30</v>
      </c>
      <c r="V129" s="16">
        <f t="shared" si="171"/>
        <v>6</v>
      </c>
      <c r="W129" s="16">
        <f t="shared" si="172"/>
        <v>4</v>
      </c>
      <c r="X129" s="17">
        <f t="shared" si="173"/>
        <v>95</v>
      </c>
      <c r="Y129" s="15"/>
      <c r="Z129" s="17"/>
      <c r="AA129" s="15"/>
      <c r="AB129" s="15"/>
      <c r="AC129" s="15"/>
      <c r="AD129" s="15"/>
      <c r="AE129" s="15"/>
      <c r="AF129" s="18">
        <f>$X129*S131/$X131</f>
        <v>16.826568265682656</v>
      </c>
      <c r="AG129" s="18">
        <f t="shared" ref="AG129" si="186">$X129*T131/$X131</f>
        <v>33.653136531365313</v>
      </c>
      <c r="AH129" s="18">
        <f t="shared" ref="AH129" si="187">$X129*U131/$X131</f>
        <v>28.745387453874539</v>
      </c>
      <c r="AI129" s="18">
        <f t="shared" ref="AI129" si="188">$X129*V131/$X131</f>
        <v>9.8154981549815492</v>
      </c>
      <c r="AJ129" s="18">
        <f t="shared" ref="AJ129" si="189">$X129*W131/$X131</f>
        <v>5.9594095940959413</v>
      </c>
    </row>
    <row r="130" spans="1:36" x14ac:dyDescent="0.25">
      <c r="A130" s="3" t="s">
        <v>12</v>
      </c>
      <c r="B130" s="4">
        <v>0</v>
      </c>
      <c r="C130" s="5">
        <v>0</v>
      </c>
      <c r="D130" s="4">
        <v>0</v>
      </c>
      <c r="E130" s="5">
        <v>0</v>
      </c>
      <c r="F130" s="4">
        <v>0</v>
      </c>
      <c r="G130" s="5">
        <v>0</v>
      </c>
      <c r="H130" s="4">
        <v>0</v>
      </c>
      <c r="I130" s="5">
        <v>0</v>
      </c>
      <c r="J130" s="4">
        <v>0</v>
      </c>
      <c r="K130" s="5">
        <v>0</v>
      </c>
      <c r="L130" s="4">
        <v>0</v>
      </c>
      <c r="M130" s="5">
        <v>0</v>
      </c>
      <c r="O130" s="15"/>
      <c r="P130" s="15"/>
      <c r="Q130" s="5"/>
      <c r="R130" s="5"/>
      <c r="S130" s="16"/>
      <c r="T130" s="16"/>
      <c r="U130" s="16"/>
      <c r="V130" s="17"/>
      <c r="W130" s="16"/>
      <c r="X130" s="16"/>
      <c r="Y130" s="15"/>
      <c r="Z130" s="15"/>
      <c r="AA130" s="15"/>
      <c r="AB130" s="15"/>
      <c r="AC130" s="15"/>
      <c r="AD130" s="15"/>
      <c r="AE130" s="15"/>
      <c r="AF130" s="18"/>
      <c r="AG130" s="18"/>
      <c r="AH130" s="18"/>
      <c r="AI130" s="15"/>
      <c r="AJ130" s="15"/>
    </row>
    <row r="131" spans="1:36" x14ac:dyDescent="0.25">
      <c r="A131" s="3" t="s">
        <v>6</v>
      </c>
      <c r="B131" s="6">
        <v>0.17649999999999999</v>
      </c>
      <c r="C131" s="3">
        <v>48</v>
      </c>
      <c r="D131" s="6">
        <v>0.35289999999999999</v>
      </c>
      <c r="E131" s="3">
        <v>96</v>
      </c>
      <c r="F131" s="6">
        <v>0.30149999999999999</v>
      </c>
      <c r="G131" s="3">
        <v>82</v>
      </c>
      <c r="H131" s="6">
        <v>0.10290000000000001</v>
      </c>
      <c r="I131" s="3">
        <v>28</v>
      </c>
      <c r="J131" s="6">
        <v>6.25E-2</v>
      </c>
      <c r="K131" s="3">
        <v>17</v>
      </c>
      <c r="L131" s="6">
        <v>1</v>
      </c>
      <c r="M131" s="3">
        <v>272</v>
      </c>
      <c r="O131" s="15"/>
      <c r="P131" s="15"/>
      <c r="Q131" s="5"/>
      <c r="R131" s="5"/>
      <c r="S131" s="17">
        <f>SUM(S125:S129)</f>
        <v>48</v>
      </c>
      <c r="T131" s="17">
        <f t="shared" ref="T131:W131" si="190">SUM(T125:T129)</f>
        <v>96</v>
      </c>
      <c r="U131" s="17">
        <f t="shared" si="190"/>
        <v>82</v>
      </c>
      <c r="V131" s="17">
        <f t="shared" si="190"/>
        <v>28</v>
      </c>
      <c r="W131" s="17">
        <f t="shared" si="190"/>
        <v>17</v>
      </c>
      <c r="X131" s="17">
        <f>SUM(X125:X130)</f>
        <v>271</v>
      </c>
      <c r="Y131" s="17"/>
      <c r="Z131" s="16"/>
      <c r="AA131" s="15"/>
      <c r="AB131" s="15"/>
      <c r="AC131" s="15"/>
      <c r="AD131" s="15"/>
      <c r="AE131" s="15"/>
      <c r="AF131" s="18"/>
      <c r="AG131" s="18"/>
      <c r="AH131" s="18"/>
      <c r="AI131" s="15"/>
      <c r="AJ131" s="15"/>
    </row>
    <row r="132" spans="1:36" x14ac:dyDescent="0.25">
      <c r="A132" s="9"/>
      <c r="B132" s="9"/>
      <c r="C132" s="11"/>
      <c r="D132" s="7"/>
      <c r="E132" s="7"/>
      <c r="F132" s="7"/>
      <c r="G132" s="7"/>
      <c r="H132" s="7"/>
      <c r="I132" s="7"/>
      <c r="J132" s="7"/>
      <c r="K132" s="7"/>
      <c r="L132" s="7" t="s">
        <v>13</v>
      </c>
      <c r="M132" s="7">
        <v>272</v>
      </c>
    </row>
    <row r="133" spans="1:36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 t="s">
        <v>14</v>
      </c>
      <c r="M133" s="7">
        <v>0</v>
      </c>
    </row>
    <row r="135" spans="1:36" ht="18" x14ac:dyDescent="0.25">
      <c r="A135" s="1" t="s">
        <v>51</v>
      </c>
    </row>
    <row r="136" spans="1:36" x14ac:dyDescent="0.25">
      <c r="A136" s="2"/>
      <c r="B136" s="20" t="s">
        <v>40</v>
      </c>
      <c r="C136" s="21"/>
      <c r="D136" s="20" t="s">
        <v>41</v>
      </c>
      <c r="E136" s="21"/>
      <c r="F136" s="20" t="s">
        <v>42</v>
      </c>
      <c r="G136" s="21"/>
      <c r="H136" s="20" t="s">
        <v>43</v>
      </c>
      <c r="I136" s="21"/>
      <c r="J136" s="20" t="s">
        <v>44</v>
      </c>
      <c r="K136" s="21"/>
      <c r="L136" s="20" t="s">
        <v>6</v>
      </c>
      <c r="M136" s="21"/>
    </row>
    <row r="137" spans="1:36" x14ac:dyDescent="0.25">
      <c r="A137" s="3" t="s">
        <v>7</v>
      </c>
      <c r="B137" s="4">
        <v>0</v>
      </c>
      <c r="C137" s="5">
        <v>0</v>
      </c>
      <c r="D137" s="4">
        <v>0.33329999999999999</v>
      </c>
      <c r="E137" s="5">
        <v>1</v>
      </c>
      <c r="F137" s="4">
        <v>0.66670000000000007</v>
      </c>
      <c r="G137" s="5">
        <v>2</v>
      </c>
      <c r="H137" s="4">
        <v>0</v>
      </c>
      <c r="I137" s="5">
        <v>0</v>
      </c>
      <c r="J137" s="4">
        <v>0</v>
      </c>
      <c r="K137" s="5">
        <v>0</v>
      </c>
      <c r="L137" s="4">
        <v>1.0999999999999999E-2</v>
      </c>
      <c r="M137" s="5">
        <v>3</v>
      </c>
      <c r="O137" s="12" t="s">
        <v>89</v>
      </c>
      <c r="P137" s="11">
        <f>_xlfn.CHISQ.TEST(S137:W141,AF137:AJ141)</f>
        <v>0.65034240694705825</v>
      </c>
      <c r="Q137" s="16"/>
      <c r="R137" s="16" t="s">
        <v>90</v>
      </c>
      <c r="S137" s="16">
        <f>C137</f>
        <v>0</v>
      </c>
      <c r="T137" s="16">
        <f>E137</f>
        <v>1</v>
      </c>
      <c r="U137" s="16">
        <f>G137</f>
        <v>2</v>
      </c>
      <c r="V137" s="16">
        <f>I137</f>
        <v>0</v>
      </c>
      <c r="W137" s="16">
        <f>K137</f>
        <v>0</v>
      </c>
      <c r="X137" s="17">
        <f>SUM(S137:W137)</f>
        <v>3</v>
      </c>
      <c r="Y137" s="15"/>
      <c r="Z137" s="17"/>
      <c r="AA137" s="16"/>
      <c r="AB137" s="16"/>
      <c r="AC137" s="16"/>
      <c r="AD137" s="16"/>
      <c r="AE137" s="16" t="s">
        <v>91</v>
      </c>
      <c r="AF137" s="18">
        <f>$X137*S143/$X143</f>
        <v>0.73062730627306272</v>
      </c>
      <c r="AG137" s="18">
        <f t="shared" ref="AG137" si="191">$X137*T143/$X143</f>
        <v>1.4059040590405905</v>
      </c>
      <c r="AH137" s="18">
        <f t="shared" ref="AH137" si="192">$X137*U143/$X143</f>
        <v>0.70848708487084866</v>
      </c>
      <c r="AI137" s="18">
        <f t="shared" ref="AI137" si="193">$X137*V143/$X143</f>
        <v>0.11070110701107011</v>
      </c>
      <c r="AJ137" s="18">
        <f t="shared" ref="AJ137" si="194">$X137*W143/$X143</f>
        <v>4.4280442804428041E-2</v>
      </c>
    </row>
    <row r="138" spans="1:36" x14ac:dyDescent="0.25">
      <c r="A138" s="3" t="s">
        <v>8</v>
      </c>
      <c r="B138" s="4">
        <v>0.34</v>
      </c>
      <c r="C138" s="5">
        <v>17</v>
      </c>
      <c r="D138" s="4">
        <v>0.38</v>
      </c>
      <c r="E138" s="5">
        <v>19</v>
      </c>
      <c r="F138" s="4">
        <v>0.26</v>
      </c>
      <c r="G138" s="5">
        <v>13</v>
      </c>
      <c r="H138" s="4">
        <v>0</v>
      </c>
      <c r="I138" s="5">
        <v>0</v>
      </c>
      <c r="J138" s="4">
        <v>0.02</v>
      </c>
      <c r="K138" s="5">
        <v>1</v>
      </c>
      <c r="L138" s="4">
        <v>0.18379999999999999</v>
      </c>
      <c r="M138" s="5">
        <v>50</v>
      </c>
      <c r="O138" s="12" t="s">
        <v>92</v>
      </c>
      <c r="P138" s="9">
        <f>_xlfn.CHISQ.INV.RT(P137,16)</f>
        <v>13.304967785925315</v>
      </c>
      <c r="Q138" s="16"/>
      <c r="R138" s="16"/>
      <c r="S138" s="16">
        <f t="shared" ref="S138:S141" si="195">C138</f>
        <v>17</v>
      </c>
      <c r="T138" s="16">
        <f t="shared" ref="T138:T141" si="196">E138</f>
        <v>19</v>
      </c>
      <c r="U138" s="16">
        <f t="shared" ref="U138:U141" si="197">G138</f>
        <v>13</v>
      </c>
      <c r="V138" s="16">
        <f t="shared" ref="V138:V141" si="198">I138</f>
        <v>0</v>
      </c>
      <c r="W138" s="16">
        <f t="shared" ref="W138:W141" si="199">K138</f>
        <v>1</v>
      </c>
      <c r="X138" s="17">
        <f t="shared" ref="X138:X141" si="200">SUM(S138:W138)</f>
        <v>50</v>
      </c>
      <c r="Y138" s="15"/>
      <c r="Z138" s="17"/>
      <c r="AA138" s="16"/>
      <c r="AB138" s="16"/>
      <c r="AC138" s="16"/>
      <c r="AD138" s="16"/>
      <c r="AE138" s="16"/>
      <c r="AF138" s="18">
        <f>$X138*S143/$X143</f>
        <v>12.177121771217712</v>
      </c>
      <c r="AG138" s="18">
        <f t="shared" ref="AG138" si="201">$X138*T143/$X143</f>
        <v>23.431734317343174</v>
      </c>
      <c r="AH138" s="18">
        <f t="shared" ref="AH138" si="202">$X138*U143/$X143</f>
        <v>11.808118081180812</v>
      </c>
      <c r="AI138" s="18">
        <f t="shared" ref="AI138" si="203">$X138*V143/$X143</f>
        <v>1.8450184501845019</v>
      </c>
      <c r="AJ138" s="18">
        <f t="shared" ref="AJ138" si="204">$X138*W143/$X143</f>
        <v>0.73800738007380073</v>
      </c>
    </row>
    <row r="139" spans="1:36" x14ac:dyDescent="0.25">
      <c r="A139" s="3" t="s">
        <v>9</v>
      </c>
      <c r="B139" s="4">
        <v>0.2545</v>
      </c>
      <c r="C139" s="5">
        <v>14</v>
      </c>
      <c r="D139" s="4">
        <v>0.45450000000000002</v>
      </c>
      <c r="E139" s="5">
        <v>25</v>
      </c>
      <c r="F139" s="4">
        <v>0.2364</v>
      </c>
      <c r="G139" s="5">
        <v>13</v>
      </c>
      <c r="H139" s="4">
        <v>5.45E-2</v>
      </c>
      <c r="I139" s="5">
        <v>3</v>
      </c>
      <c r="J139" s="4">
        <v>0</v>
      </c>
      <c r="K139" s="5">
        <v>0</v>
      </c>
      <c r="L139" s="4">
        <v>0.20219999999999999</v>
      </c>
      <c r="M139" s="5">
        <v>55</v>
      </c>
      <c r="O139" s="12" t="s">
        <v>93</v>
      </c>
      <c r="P139" s="19">
        <f>SQRT(P138/(X143*MIN(5-1,5-1)))</f>
        <v>0.11078788526761997</v>
      </c>
      <c r="Q139" s="16"/>
      <c r="R139" s="16"/>
      <c r="S139" s="16">
        <f t="shared" si="195"/>
        <v>14</v>
      </c>
      <c r="T139" s="16">
        <f t="shared" si="196"/>
        <v>25</v>
      </c>
      <c r="U139" s="16">
        <f t="shared" si="197"/>
        <v>13</v>
      </c>
      <c r="V139" s="16">
        <f t="shared" si="198"/>
        <v>3</v>
      </c>
      <c r="W139" s="16">
        <f t="shared" si="199"/>
        <v>0</v>
      </c>
      <c r="X139" s="17">
        <f t="shared" si="200"/>
        <v>55</v>
      </c>
      <c r="Y139" s="15"/>
      <c r="Z139" s="17"/>
      <c r="AA139" s="16"/>
      <c r="AB139" s="16"/>
      <c r="AC139" s="16"/>
      <c r="AD139" s="16"/>
      <c r="AE139" s="16"/>
      <c r="AF139" s="18">
        <f>$X139*S143/$X143</f>
        <v>13.394833948339484</v>
      </c>
      <c r="AG139" s="18">
        <f t="shared" ref="AG139" si="205">$X139*T143/$X143</f>
        <v>25.774907749077492</v>
      </c>
      <c r="AH139" s="18">
        <f t="shared" ref="AH139" si="206">$X139*U143/$X143</f>
        <v>12.988929889298893</v>
      </c>
      <c r="AI139" s="18">
        <f t="shared" ref="AI139" si="207">$X139*V143/$X143</f>
        <v>2.0295202952029521</v>
      </c>
      <c r="AJ139" s="18">
        <f t="shared" ref="AJ139" si="208">$X139*W143/$X143</f>
        <v>0.81180811808118081</v>
      </c>
    </row>
    <row r="140" spans="1:36" x14ac:dyDescent="0.25">
      <c r="A140" s="3" t="s">
        <v>10</v>
      </c>
      <c r="B140" s="4">
        <v>0.17910000000000001</v>
      </c>
      <c r="C140" s="5">
        <v>12</v>
      </c>
      <c r="D140" s="4">
        <v>0.52239999999999998</v>
      </c>
      <c r="E140" s="5">
        <v>35</v>
      </c>
      <c r="F140" s="4">
        <v>0.23880000000000001</v>
      </c>
      <c r="G140" s="5">
        <v>16</v>
      </c>
      <c r="H140" s="4">
        <v>2.9899999999999999E-2</v>
      </c>
      <c r="I140" s="5">
        <v>2</v>
      </c>
      <c r="J140" s="4">
        <v>2.9899999999999999E-2</v>
      </c>
      <c r="K140" s="5">
        <v>2</v>
      </c>
      <c r="L140" s="4">
        <v>0.24629999999999999</v>
      </c>
      <c r="M140" s="5">
        <v>67</v>
      </c>
      <c r="O140" s="16"/>
      <c r="P140" s="9" t="str">
        <f>IF(AND(P139&gt;0,P139&lt;=0.2),"Schwacher Zusammenhang",IF(AND(P139&gt;0.2,P139&lt;=0.6),"Mittlerer Zusammenhang",IF(P139&gt;0.6,"Starker Zusammenhang","")))</f>
        <v>Schwacher Zusammenhang</v>
      </c>
      <c r="Q140" s="5"/>
      <c r="R140" s="5"/>
      <c r="S140" s="16">
        <f t="shared" si="195"/>
        <v>12</v>
      </c>
      <c r="T140" s="16">
        <f t="shared" si="196"/>
        <v>35</v>
      </c>
      <c r="U140" s="16">
        <f t="shared" si="197"/>
        <v>16</v>
      </c>
      <c r="V140" s="16">
        <f t="shared" si="198"/>
        <v>2</v>
      </c>
      <c r="W140" s="16">
        <f t="shared" si="199"/>
        <v>2</v>
      </c>
      <c r="X140" s="17">
        <f t="shared" si="200"/>
        <v>67</v>
      </c>
      <c r="Y140" s="15"/>
      <c r="Z140" s="17"/>
      <c r="AA140" s="16"/>
      <c r="AB140" s="16"/>
      <c r="AC140" s="16"/>
      <c r="AD140" s="16"/>
      <c r="AE140" s="16"/>
      <c r="AF140" s="18">
        <f>$X140*S143/$X143</f>
        <v>16.317343173431734</v>
      </c>
      <c r="AG140" s="18">
        <f t="shared" ref="AG140" si="209">$X140*T143/$X143</f>
        <v>31.398523985239851</v>
      </c>
      <c r="AH140" s="18">
        <f t="shared" ref="AH140" si="210">$X140*U143/$X143</f>
        <v>15.822878228782288</v>
      </c>
      <c r="AI140" s="18">
        <f t="shared" ref="AI140" si="211">$X140*V143/$X143</f>
        <v>2.4723247232472323</v>
      </c>
      <c r="AJ140" s="18">
        <f t="shared" ref="AJ140" si="212">$X140*W143/$X143</f>
        <v>0.98892988929889303</v>
      </c>
    </row>
    <row r="141" spans="1:36" x14ac:dyDescent="0.25">
      <c r="A141" s="3" t="s">
        <v>11</v>
      </c>
      <c r="B141" s="4">
        <v>0.23960000000000001</v>
      </c>
      <c r="C141" s="5">
        <v>23</v>
      </c>
      <c r="D141" s="4">
        <v>0.48959999999999998</v>
      </c>
      <c r="E141" s="5">
        <v>47</v>
      </c>
      <c r="F141" s="4">
        <v>0.20830000000000001</v>
      </c>
      <c r="G141" s="5">
        <v>20</v>
      </c>
      <c r="H141" s="4">
        <v>5.21E-2</v>
      </c>
      <c r="I141" s="5">
        <v>5</v>
      </c>
      <c r="J141" s="4">
        <v>1.04E-2</v>
      </c>
      <c r="K141" s="5">
        <v>1</v>
      </c>
      <c r="L141" s="4">
        <v>0.35289999999999999</v>
      </c>
      <c r="M141" s="5">
        <v>96</v>
      </c>
      <c r="O141" s="15"/>
      <c r="P141" s="15"/>
      <c r="Q141" s="5"/>
      <c r="R141" s="5"/>
      <c r="S141" s="16">
        <f t="shared" si="195"/>
        <v>23</v>
      </c>
      <c r="T141" s="16">
        <f t="shared" si="196"/>
        <v>47</v>
      </c>
      <c r="U141" s="16">
        <f t="shared" si="197"/>
        <v>20</v>
      </c>
      <c r="V141" s="16">
        <f t="shared" si="198"/>
        <v>5</v>
      </c>
      <c r="W141" s="16">
        <f t="shared" si="199"/>
        <v>1</v>
      </c>
      <c r="X141" s="17">
        <f t="shared" si="200"/>
        <v>96</v>
      </c>
      <c r="Y141" s="15"/>
      <c r="Z141" s="17"/>
      <c r="AA141" s="15"/>
      <c r="AB141" s="15"/>
      <c r="AC141" s="15"/>
      <c r="AD141" s="15"/>
      <c r="AE141" s="15"/>
      <c r="AF141" s="18">
        <f>$X141*S143/$X143</f>
        <v>23.380073800738007</v>
      </c>
      <c r="AG141" s="18">
        <f t="shared" ref="AG141" si="213">$X141*T143/$X143</f>
        <v>44.988929889298895</v>
      </c>
      <c r="AH141" s="18">
        <f t="shared" ref="AH141" si="214">$X141*U143/$X143</f>
        <v>22.671586715867157</v>
      </c>
      <c r="AI141" s="18">
        <f t="shared" ref="AI141" si="215">$X141*V143/$X143</f>
        <v>3.5424354243542435</v>
      </c>
      <c r="AJ141" s="18">
        <f t="shared" ref="AJ141" si="216">$X141*W143/$X143</f>
        <v>1.4169741697416973</v>
      </c>
    </row>
    <row r="142" spans="1:36" x14ac:dyDescent="0.25">
      <c r="A142" s="3" t="s">
        <v>12</v>
      </c>
      <c r="B142" s="4">
        <v>0</v>
      </c>
      <c r="C142" s="5">
        <v>0</v>
      </c>
      <c r="D142" s="4">
        <v>0</v>
      </c>
      <c r="E142" s="5">
        <v>0</v>
      </c>
      <c r="F142" s="4">
        <v>0</v>
      </c>
      <c r="G142" s="5">
        <v>0</v>
      </c>
      <c r="H142" s="4">
        <v>0</v>
      </c>
      <c r="I142" s="5">
        <v>0</v>
      </c>
      <c r="J142" s="4">
        <v>0</v>
      </c>
      <c r="K142" s="5">
        <v>0</v>
      </c>
      <c r="L142" s="4">
        <v>0</v>
      </c>
      <c r="M142" s="5">
        <v>0</v>
      </c>
      <c r="O142" s="15"/>
      <c r="P142" s="15"/>
      <c r="Q142" s="5"/>
      <c r="R142" s="5"/>
      <c r="S142" s="16"/>
      <c r="T142" s="16"/>
      <c r="U142" s="16"/>
      <c r="V142" s="17"/>
      <c r="W142" s="16"/>
      <c r="X142" s="16"/>
      <c r="Y142" s="15"/>
      <c r="Z142" s="15"/>
      <c r="AA142" s="15"/>
      <c r="AB142" s="15"/>
      <c r="AC142" s="15"/>
      <c r="AD142" s="15"/>
      <c r="AE142" s="15"/>
      <c r="AF142" s="18"/>
      <c r="AG142" s="18"/>
      <c r="AH142" s="18"/>
      <c r="AI142" s="15"/>
      <c r="AJ142" s="15"/>
    </row>
    <row r="143" spans="1:36" x14ac:dyDescent="0.25">
      <c r="A143" s="3" t="s">
        <v>6</v>
      </c>
      <c r="B143" s="6">
        <v>0.24260000000000001</v>
      </c>
      <c r="C143" s="3">
        <v>66</v>
      </c>
      <c r="D143" s="6">
        <v>0.46689999999999998</v>
      </c>
      <c r="E143" s="3">
        <v>127</v>
      </c>
      <c r="F143" s="6">
        <v>0.23530000000000001</v>
      </c>
      <c r="G143" s="3">
        <v>64</v>
      </c>
      <c r="H143" s="6">
        <v>3.6799999999999999E-2</v>
      </c>
      <c r="I143" s="3">
        <v>10</v>
      </c>
      <c r="J143" s="6">
        <v>1.47E-2</v>
      </c>
      <c r="K143" s="3">
        <v>4</v>
      </c>
      <c r="L143" s="6">
        <v>1</v>
      </c>
      <c r="M143" s="3">
        <v>272</v>
      </c>
      <c r="O143" s="15"/>
      <c r="P143" s="15"/>
      <c r="Q143" s="5"/>
      <c r="R143" s="5"/>
      <c r="S143" s="17">
        <f>SUM(S137:S141)</f>
        <v>66</v>
      </c>
      <c r="T143" s="17">
        <f t="shared" ref="T143:W143" si="217">SUM(T137:T141)</f>
        <v>127</v>
      </c>
      <c r="U143" s="17">
        <f t="shared" si="217"/>
        <v>64</v>
      </c>
      <c r="V143" s="17">
        <f t="shared" si="217"/>
        <v>10</v>
      </c>
      <c r="W143" s="17">
        <f t="shared" si="217"/>
        <v>4</v>
      </c>
      <c r="X143" s="17">
        <f>SUM(X137:X142)</f>
        <v>271</v>
      </c>
      <c r="Y143" s="17"/>
      <c r="Z143" s="16"/>
      <c r="AA143" s="15"/>
      <c r="AB143" s="15"/>
      <c r="AC143" s="15"/>
      <c r="AD143" s="15"/>
      <c r="AE143" s="15"/>
      <c r="AF143" s="18"/>
      <c r="AG143" s="18"/>
      <c r="AH143" s="18"/>
      <c r="AI143" s="15"/>
      <c r="AJ143" s="15"/>
    </row>
    <row r="144" spans="1:36" x14ac:dyDescent="0.25">
      <c r="A144" s="9"/>
      <c r="B144" s="9"/>
      <c r="C144" s="11"/>
      <c r="D144" s="7"/>
      <c r="E144" s="7"/>
      <c r="F144" s="7"/>
      <c r="G144" s="7"/>
      <c r="H144" s="7"/>
      <c r="I144" s="7"/>
      <c r="J144" s="7"/>
      <c r="K144" s="7"/>
      <c r="L144" s="7" t="s">
        <v>13</v>
      </c>
      <c r="M144" s="7">
        <v>272</v>
      </c>
    </row>
    <row r="145" spans="1:36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 t="s">
        <v>14</v>
      </c>
      <c r="M145" s="7">
        <v>0</v>
      </c>
    </row>
    <row r="147" spans="1:36" ht="18" x14ac:dyDescent="0.25">
      <c r="A147" s="1" t="s">
        <v>52</v>
      </c>
    </row>
    <row r="148" spans="1:36" ht="18" x14ac:dyDescent="0.25">
      <c r="A148" s="1" t="s">
        <v>53</v>
      </c>
    </row>
    <row r="149" spans="1:36" x14ac:dyDescent="0.25">
      <c r="A149" s="2"/>
      <c r="B149" s="20" t="s">
        <v>40</v>
      </c>
      <c r="C149" s="21"/>
      <c r="D149" s="20" t="s">
        <v>41</v>
      </c>
      <c r="E149" s="21"/>
      <c r="F149" s="20" t="s">
        <v>42</v>
      </c>
      <c r="G149" s="21"/>
      <c r="H149" s="20" t="s">
        <v>43</v>
      </c>
      <c r="I149" s="21"/>
      <c r="J149" s="20" t="s">
        <v>44</v>
      </c>
      <c r="K149" s="21"/>
      <c r="L149" s="20" t="s">
        <v>6</v>
      </c>
      <c r="M149" s="21"/>
    </row>
    <row r="150" spans="1:36" x14ac:dyDescent="0.25">
      <c r="A150" s="3" t="s">
        <v>7</v>
      </c>
      <c r="B150" s="4">
        <v>0</v>
      </c>
      <c r="C150" s="5">
        <v>0</v>
      </c>
      <c r="D150" s="4">
        <v>1</v>
      </c>
      <c r="E150" s="5">
        <v>3</v>
      </c>
      <c r="F150" s="4">
        <v>0</v>
      </c>
      <c r="G150" s="5">
        <v>0</v>
      </c>
      <c r="H150" s="4">
        <v>0</v>
      </c>
      <c r="I150" s="5">
        <v>0</v>
      </c>
      <c r="J150" s="4">
        <v>0</v>
      </c>
      <c r="K150" s="5">
        <v>0</v>
      </c>
      <c r="L150" s="4">
        <v>1.11E-2</v>
      </c>
      <c r="M150" s="5">
        <v>3</v>
      </c>
      <c r="O150" s="12" t="s">
        <v>89</v>
      </c>
      <c r="P150" s="11">
        <f>_xlfn.CHISQ.TEST(S150:W154,AF150:AJ154)</f>
        <v>3.6751378171346868E-2</v>
      </c>
      <c r="Q150" s="16"/>
      <c r="R150" s="16" t="s">
        <v>90</v>
      </c>
      <c r="S150" s="16">
        <f>C150</f>
        <v>0</v>
      </c>
      <c r="T150" s="16">
        <f>E150</f>
        <v>3</v>
      </c>
      <c r="U150" s="16">
        <f>G150</f>
        <v>0</v>
      </c>
      <c r="V150" s="16">
        <f>I150</f>
        <v>0</v>
      </c>
      <c r="W150" s="16">
        <f>K150</f>
        <v>0</v>
      </c>
      <c r="X150" s="17">
        <f>SUM(S150:W150)</f>
        <v>3</v>
      </c>
      <c r="Y150" s="15"/>
      <c r="Z150" s="17"/>
      <c r="AA150" s="16"/>
      <c r="AB150" s="16"/>
      <c r="AC150" s="16"/>
      <c r="AD150" s="16"/>
      <c r="AE150" s="16" t="s">
        <v>91</v>
      </c>
      <c r="AF150" s="18">
        <f>$X150*S156/$X156</f>
        <v>0.5444444444444444</v>
      </c>
      <c r="AG150" s="18">
        <f t="shared" ref="AG150" si="218">$X150*T156/$X156</f>
        <v>1.3222222222222222</v>
      </c>
      <c r="AH150" s="18">
        <f t="shared" ref="AH150" si="219">$X150*U156/$X156</f>
        <v>0.61111111111111116</v>
      </c>
      <c r="AI150" s="18">
        <f t="shared" ref="AI150" si="220">$X150*V156/$X156</f>
        <v>0.37777777777777777</v>
      </c>
      <c r="AJ150" s="18">
        <f t="shared" ref="AJ150" si="221">$X150*W156/$X156</f>
        <v>0.14444444444444443</v>
      </c>
    </row>
    <row r="151" spans="1:36" x14ac:dyDescent="0.25">
      <c r="A151" s="3" t="s">
        <v>8</v>
      </c>
      <c r="B151" s="4">
        <v>0.14000000000000001</v>
      </c>
      <c r="C151" s="5">
        <v>7</v>
      </c>
      <c r="D151" s="4">
        <v>0.5</v>
      </c>
      <c r="E151" s="5">
        <v>25</v>
      </c>
      <c r="F151" s="4">
        <v>0.2</v>
      </c>
      <c r="G151" s="5">
        <v>10</v>
      </c>
      <c r="H151" s="4">
        <v>0.12</v>
      </c>
      <c r="I151" s="5">
        <v>6</v>
      </c>
      <c r="J151" s="4">
        <v>0.04</v>
      </c>
      <c r="K151" s="5">
        <v>2</v>
      </c>
      <c r="L151" s="4">
        <v>0.1845</v>
      </c>
      <c r="M151" s="5">
        <v>50</v>
      </c>
      <c r="O151" s="12" t="s">
        <v>92</v>
      </c>
      <c r="P151" s="9">
        <f>_xlfn.CHISQ.INV.RT(P150,16)</f>
        <v>27.449298577061981</v>
      </c>
      <c r="Q151" s="16"/>
      <c r="R151" s="16"/>
      <c r="S151" s="16">
        <f t="shared" ref="S151:S154" si="222">C151</f>
        <v>7</v>
      </c>
      <c r="T151" s="16">
        <f t="shared" ref="T151:T154" si="223">E151</f>
        <v>25</v>
      </c>
      <c r="U151" s="16">
        <f t="shared" ref="U151:U154" si="224">G151</f>
        <v>10</v>
      </c>
      <c r="V151" s="16">
        <f t="shared" ref="V151:V154" si="225">I151</f>
        <v>6</v>
      </c>
      <c r="W151" s="16">
        <f t="shared" ref="W151:W154" si="226">K151</f>
        <v>2</v>
      </c>
      <c r="X151" s="17">
        <f t="shared" ref="X151:X154" si="227">SUM(S151:W151)</f>
        <v>50</v>
      </c>
      <c r="Y151" s="15"/>
      <c r="Z151" s="17"/>
      <c r="AA151" s="16"/>
      <c r="AB151" s="16"/>
      <c r="AC151" s="16"/>
      <c r="AD151" s="16"/>
      <c r="AE151" s="16"/>
      <c r="AF151" s="18">
        <f>$X151*S156/$X156</f>
        <v>9.0740740740740744</v>
      </c>
      <c r="AG151" s="18">
        <f t="shared" ref="AG151" si="228">$X151*T156/$X156</f>
        <v>22.037037037037038</v>
      </c>
      <c r="AH151" s="18">
        <f t="shared" ref="AH151" si="229">$X151*U156/$X156</f>
        <v>10.185185185185185</v>
      </c>
      <c r="AI151" s="18">
        <f t="shared" ref="AI151" si="230">$X151*V156/$X156</f>
        <v>6.2962962962962967</v>
      </c>
      <c r="AJ151" s="18">
        <f t="shared" ref="AJ151" si="231">$X151*W156/$X156</f>
        <v>2.4074074074074074</v>
      </c>
    </row>
    <row r="152" spans="1:36" x14ac:dyDescent="0.25">
      <c r="A152" s="3" t="s">
        <v>9</v>
      </c>
      <c r="B152" s="4">
        <v>0.21820000000000001</v>
      </c>
      <c r="C152" s="5">
        <v>12</v>
      </c>
      <c r="D152" s="4">
        <v>0.32729999999999998</v>
      </c>
      <c r="E152" s="5">
        <v>18</v>
      </c>
      <c r="F152" s="4">
        <v>0.21820000000000001</v>
      </c>
      <c r="G152" s="5">
        <v>12</v>
      </c>
      <c r="H152" s="4">
        <v>0.21820000000000001</v>
      </c>
      <c r="I152" s="5">
        <v>12</v>
      </c>
      <c r="J152" s="4">
        <v>1.8200000000000001E-2</v>
      </c>
      <c r="K152" s="5">
        <v>1</v>
      </c>
      <c r="L152" s="4">
        <v>0.20300000000000001</v>
      </c>
      <c r="M152" s="5">
        <v>55</v>
      </c>
      <c r="O152" s="12" t="s">
        <v>93</v>
      </c>
      <c r="P152" s="19">
        <f>SQRT(P151/(X156*MIN(5-1,5-1)))</f>
        <v>0.15942401701432352</v>
      </c>
      <c r="Q152" s="16"/>
      <c r="R152" s="16"/>
      <c r="S152" s="16">
        <f t="shared" si="222"/>
        <v>12</v>
      </c>
      <c r="T152" s="16">
        <f t="shared" si="223"/>
        <v>18</v>
      </c>
      <c r="U152" s="16">
        <f t="shared" si="224"/>
        <v>12</v>
      </c>
      <c r="V152" s="16">
        <f t="shared" si="225"/>
        <v>12</v>
      </c>
      <c r="W152" s="16">
        <f t="shared" si="226"/>
        <v>1</v>
      </c>
      <c r="X152" s="17">
        <f t="shared" si="227"/>
        <v>55</v>
      </c>
      <c r="Y152" s="15"/>
      <c r="Z152" s="17"/>
      <c r="AA152" s="16"/>
      <c r="AB152" s="16"/>
      <c r="AC152" s="16"/>
      <c r="AD152" s="16"/>
      <c r="AE152" s="16"/>
      <c r="AF152" s="18">
        <f>$X152*S156/$X156</f>
        <v>9.981481481481481</v>
      </c>
      <c r="AG152" s="18">
        <f t="shared" ref="AG152" si="232">$X152*T156/$X156</f>
        <v>24.24074074074074</v>
      </c>
      <c r="AH152" s="18">
        <f t="shared" ref="AH152" si="233">$X152*U156/$X156</f>
        <v>11.203703703703704</v>
      </c>
      <c r="AI152" s="18">
        <f t="shared" ref="AI152" si="234">$X152*V156/$X156</f>
        <v>6.9259259259259256</v>
      </c>
      <c r="AJ152" s="18">
        <f t="shared" ref="AJ152" si="235">$X152*W156/$X156</f>
        <v>2.6481481481481484</v>
      </c>
    </row>
    <row r="153" spans="1:36" x14ac:dyDescent="0.25">
      <c r="A153" s="3" t="s">
        <v>10</v>
      </c>
      <c r="B153" s="4">
        <v>8.8200000000000001E-2</v>
      </c>
      <c r="C153" s="5">
        <v>6</v>
      </c>
      <c r="D153" s="4">
        <v>0.4118</v>
      </c>
      <c r="E153" s="5">
        <v>28</v>
      </c>
      <c r="F153" s="4">
        <v>0.26469999999999999</v>
      </c>
      <c r="G153" s="5">
        <v>18</v>
      </c>
      <c r="H153" s="4">
        <v>0.17649999999999999</v>
      </c>
      <c r="I153" s="5">
        <v>12</v>
      </c>
      <c r="J153" s="4">
        <v>5.8799999999999998E-2</v>
      </c>
      <c r="K153" s="5">
        <v>4</v>
      </c>
      <c r="L153" s="4">
        <v>0.25090000000000001</v>
      </c>
      <c r="M153" s="5">
        <v>68</v>
      </c>
      <c r="O153" s="16"/>
      <c r="P153" s="9" t="str">
        <f>IF(AND(P152&gt;0,P152&lt;=0.2),"Schwacher Zusammenhang",IF(AND(P152&gt;0.2,P152&lt;=0.6),"Mittlerer Zusammenhang",IF(P152&gt;0.6,"Starker Zusammenhang","")))</f>
        <v>Schwacher Zusammenhang</v>
      </c>
      <c r="Q153" s="5"/>
      <c r="R153" s="5"/>
      <c r="S153" s="16">
        <f t="shared" si="222"/>
        <v>6</v>
      </c>
      <c r="T153" s="16">
        <f t="shared" si="223"/>
        <v>28</v>
      </c>
      <c r="U153" s="16">
        <f t="shared" si="224"/>
        <v>18</v>
      </c>
      <c r="V153" s="16">
        <f t="shared" si="225"/>
        <v>12</v>
      </c>
      <c r="W153" s="16">
        <f t="shared" si="226"/>
        <v>4</v>
      </c>
      <c r="X153" s="17">
        <f t="shared" si="227"/>
        <v>68</v>
      </c>
      <c r="Y153" s="15"/>
      <c r="Z153" s="17"/>
      <c r="AA153" s="16"/>
      <c r="AB153" s="16"/>
      <c r="AC153" s="16"/>
      <c r="AD153" s="16"/>
      <c r="AE153" s="16"/>
      <c r="AF153" s="18">
        <f>$X153*S156/$X156</f>
        <v>12.34074074074074</v>
      </c>
      <c r="AG153" s="18">
        <f t="shared" ref="AG153" si="236">$X153*T156/$X156</f>
        <v>29.970370370370372</v>
      </c>
      <c r="AH153" s="18">
        <f t="shared" ref="AH153" si="237">$X153*U156/$X156</f>
        <v>13.851851851851851</v>
      </c>
      <c r="AI153" s="18">
        <f t="shared" ref="AI153" si="238">$X153*V156/$X156</f>
        <v>8.5629629629629633</v>
      </c>
      <c r="AJ153" s="18">
        <f t="shared" ref="AJ153" si="239">$X153*W156/$X156</f>
        <v>3.2740740740740741</v>
      </c>
    </row>
    <row r="154" spans="1:36" x14ac:dyDescent="0.25">
      <c r="A154" s="3" t="s">
        <v>11</v>
      </c>
      <c r="B154" s="4">
        <v>0.25530000000000003</v>
      </c>
      <c r="C154" s="5">
        <v>24</v>
      </c>
      <c r="D154" s="4">
        <v>0.47870000000000001</v>
      </c>
      <c r="E154" s="5">
        <v>45</v>
      </c>
      <c r="F154" s="4">
        <v>0.15959999999999999</v>
      </c>
      <c r="G154" s="5">
        <v>15</v>
      </c>
      <c r="H154" s="4">
        <v>4.2599999999999999E-2</v>
      </c>
      <c r="I154" s="5">
        <v>4</v>
      </c>
      <c r="J154" s="4">
        <v>6.3799999999999996E-2</v>
      </c>
      <c r="K154" s="5">
        <v>6</v>
      </c>
      <c r="L154" s="4">
        <v>0.34689999999999999</v>
      </c>
      <c r="M154" s="5">
        <v>94</v>
      </c>
      <c r="O154" s="15"/>
      <c r="P154" s="15"/>
      <c r="Q154" s="5"/>
      <c r="R154" s="5"/>
      <c r="S154" s="16">
        <f t="shared" si="222"/>
        <v>24</v>
      </c>
      <c r="T154" s="16">
        <f t="shared" si="223"/>
        <v>45</v>
      </c>
      <c r="U154" s="16">
        <f t="shared" si="224"/>
        <v>15</v>
      </c>
      <c r="V154" s="16">
        <f t="shared" si="225"/>
        <v>4</v>
      </c>
      <c r="W154" s="16">
        <f t="shared" si="226"/>
        <v>6</v>
      </c>
      <c r="X154" s="17">
        <f t="shared" si="227"/>
        <v>94</v>
      </c>
      <c r="Y154" s="15"/>
      <c r="Z154" s="17"/>
      <c r="AA154" s="15"/>
      <c r="AB154" s="15"/>
      <c r="AC154" s="15"/>
      <c r="AD154" s="15"/>
      <c r="AE154" s="15"/>
      <c r="AF154" s="18">
        <f>$X154*S156/$X156</f>
        <v>17.05925925925926</v>
      </c>
      <c r="AG154" s="18">
        <f t="shared" ref="AG154" si="240">$X154*T156/$X156</f>
        <v>41.42962962962963</v>
      </c>
      <c r="AH154" s="18">
        <f t="shared" ref="AH154" si="241">$X154*U156/$X156</f>
        <v>19.148148148148149</v>
      </c>
      <c r="AI154" s="18">
        <f t="shared" ref="AI154" si="242">$X154*V156/$X156</f>
        <v>11.837037037037037</v>
      </c>
      <c r="AJ154" s="18">
        <f t="shared" ref="AJ154" si="243">$X154*W156/$X156</f>
        <v>4.5259259259259261</v>
      </c>
    </row>
    <row r="155" spans="1:36" x14ac:dyDescent="0.25">
      <c r="A155" s="3" t="s">
        <v>12</v>
      </c>
      <c r="B155" s="4">
        <v>0</v>
      </c>
      <c r="C155" s="5">
        <v>0</v>
      </c>
      <c r="D155" s="4">
        <v>0</v>
      </c>
      <c r="E155" s="5">
        <v>0</v>
      </c>
      <c r="F155" s="4">
        <v>0</v>
      </c>
      <c r="G155" s="5">
        <v>0</v>
      </c>
      <c r="H155" s="4">
        <v>0</v>
      </c>
      <c r="I155" s="5">
        <v>0</v>
      </c>
      <c r="J155" s="4">
        <v>0</v>
      </c>
      <c r="K155" s="5">
        <v>0</v>
      </c>
      <c r="L155" s="4">
        <v>0</v>
      </c>
      <c r="M155" s="5">
        <v>0</v>
      </c>
      <c r="O155" s="15"/>
      <c r="P155" s="15"/>
      <c r="Q155" s="5"/>
      <c r="R155" s="5"/>
      <c r="S155" s="16"/>
      <c r="T155" s="16"/>
      <c r="U155" s="16"/>
      <c r="V155" s="17"/>
      <c r="W155" s="16"/>
      <c r="X155" s="16"/>
      <c r="Y155" s="15"/>
      <c r="Z155" s="15"/>
      <c r="AA155" s="15"/>
      <c r="AB155" s="15"/>
      <c r="AC155" s="15"/>
      <c r="AD155" s="15"/>
      <c r="AE155" s="15"/>
      <c r="AF155" s="18"/>
      <c r="AG155" s="18"/>
      <c r="AH155" s="18"/>
      <c r="AI155" s="15"/>
      <c r="AJ155" s="15"/>
    </row>
    <row r="156" spans="1:36" x14ac:dyDescent="0.25">
      <c r="A156" s="3" t="s">
        <v>6</v>
      </c>
      <c r="B156" s="6">
        <v>0.18079999999999999</v>
      </c>
      <c r="C156" s="3">
        <v>49</v>
      </c>
      <c r="D156" s="6">
        <v>0.43909999999999999</v>
      </c>
      <c r="E156" s="3">
        <v>119</v>
      </c>
      <c r="F156" s="6">
        <v>0.20300000000000001</v>
      </c>
      <c r="G156" s="3">
        <v>55</v>
      </c>
      <c r="H156" s="6">
        <v>0.1255</v>
      </c>
      <c r="I156" s="3">
        <v>34</v>
      </c>
      <c r="J156" s="6">
        <v>4.8000000000000001E-2</v>
      </c>
      <c r="K156" s="3">
        <v>13</v>
      </c>
      <c r="L156" s="6">
        <v>1</v>
      </c>
      <c r="M156" s="3">
        <v>271</v>
      </c>
      <c r="O156" s="15"/>
      <c r="P156" s="15"/>
      <c r="Q156" s="5"/>
      <c r="R156" s="5"/>
      <c r="S156" s="17">
        <f>SUM(S150:S154)</f>
        <v>49</v>
      </c>
      <c r="T156" s="17">
        <f t="shared" ref="T156:W156" si="244">SUM(T150:T154)</f>
        <v>119</v>
      </c>
      <c r="U156" s="17">
        <f t="shared" si="244"/>
        <v>55</v>
      </c>
      <c r="V156" s="17">
        <f t="shared" si="244"/>
        <v>34</v>
      </c>
      <c r="W156" s="17">
        <f t="shared" si="244"/>
        <v>13</v>
      </c>
      <c r="X156" s="17">
        <f>SUM(X150:X155)</f>
        <v>270</v>
      </c>
      <c r="Y156" s="17"/>
      <c r="Z156" s="16"/>
      <c r="AA156" s="15"/>
      <c r="AB156" s="15"/>
      <c r="AC156" s="15"/>
      <c r="AD156" s="15"/>
      <c r="AE156" s="15"/>
      <c r="AF156" s="18"/>
      <c r="AG156" s="18"/>
      <c r="AH156" s="18"/>
      <c r="AI156" s="15"/>
      <c r="AJ156" s="15"/>
    </row>
    <row r="157" spans="1:36" x14ac:dyDescent="0.25">
      <c r="A157" s="9"/>
      <c r="B157" s="9"/>
      <c r="C157" s="11"/>
      <c r="D157" s="7"/>
      <c r="E157" s="7"/>
      <c r="F157" s="7"/>
      <c r="G157" s="7"/>
      <c r="H157" s="7"/>
      <c r="I157" s="7"/>
      <c r="J157" s="7"/>
      <c r="K157" s="7"/>
      <c r="L157" s="7" t="s">
        <v>13</v>
      </c>
      <c r="M157" s="7">
        <v>271</v>
      </c>
    </row>
    <row r="158" spans="1:36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 t="s">
        <v>14</v>
      </c>
      <c r="M158" s="7">
        <v>1</v>
      </c>
    </row>
    <row r="160" spans="1:36" ht="18" x14ac:dyDescent="0.25">
      <c r="A160" s="1" t="s">
        <v>54</v>
      </c>
    </row>
    <row r="161" spans="1:36" x14ac:dyDescent="0.25">
      <c r="A161" s="2"/>
      <c r="B161" s="20" t="s">
        <v>40</v>
      </c>
      <c r="C161" s="21"/>
      <c r="D161" s="20" t="s">
        <v>41</v>
      </c>
      <c r="E161" s="21"/>
      <c r="F161" s="20" t="s">
        <v>42</v>
      </c>
      <c r="G161" s="21"/>
      <c r="H161" s="20" t="s">
        <v>43</v>
      </c>
      <c r="I161" s="21"/>
      <c r="J161" s="20" t="s">
        <v>44</v>
      </c>
      <c r="K161" s="21"/>
      <c r="L161" s="20" t="s">
        <v>6</v>
      </c>
      <c r="M161" s="21"/>
    </row>
    <row r="162" spans="1:36" x14ac:dyDescent="0.25">
      <c r="A162" s="3" t="s">
        <v>7</v>
      </c>
      <c r="B162" s="4">
        <v>0</v>
      </c>
      <c r="C162" s="5">
        <v>0</v>
      </c>
      <c r="D162" s="4">
        <v>0</v>
      </c>
      <c r="E162" s="5">
        <v>0</v>
      </c>
      <c r="F162" s="4">
        <v>0</v>
      </c>
      <c r="G162" s="5">
        <v>0</v>
      </c>
      <c r="H162" s="4">
        <v>0</v>
      </c>
      <c r="I162" s="5">
        <v>0</v>
      </c>
      <c r="J162" s="4">
        <v>1</v>
      </c>
      <c r="K162" s="5">
        <v>3</v>
      </c>
      <c r="L162" s="4">
        <v>1.11E-2</v>
      </c>
      <c r="M162" s="5">
        <v>3</v>
      </c>
      <c r="O162" s="12" t="s">
        <v>89</v>
      </c>
      <c r="P162" s="11">
        <f>_xlfn.CHISQ.TEST(S162:W166,AF162:AJ166)</f>
        <v>0.62004031431793283</v>
      </c>
      <c r="Q162" s="16"/>
      <c r="R162" s="16" t="s">
        <v>90</v>
      </c>
      <c r="S162" s="16">
        <f>C162</f>
        <v>0</v>
      </c>
      <c r="T162" s="16">
        <f>E162</f>
        <v>0</v>
      </c>
      <c r="U162" s="16">
        <f>G162</f>
        <v>0</v>
      </c>
      <c r="V162" s="16">
        <f>I162</f>
        <v>0</v>
      </c>
      <c r="W162" s="16">
        <f>K162</f>
        <v>3</v>
      </c>
      <c r="X162" s="17">
        <f>SUM(S162:W162)</f>
        <v>3</v>
      </c>
      <c r="Y162" s="15"/>
      <c r="Z162" s="17"/>
      <c r="AA162" s="16"/>
      <c r="AB162" s="16"/>
      <c r="AC162" s="16"/>
      <c r="AD162" s="16"/>
      <c r="AE162" s="16" t="s">
        <v>91</v>
      </c>
      <c r="AF162" s="18">
        <f>$X162*S168/$X168</f>
        <v>4.4609665427509292E-2</v>
      </c>
      <c r="AG162" s="18">
        <f t="shared" ref="AG162" si="245">$X162*T168/$X168</f>
        <v>0.17843866171003717</v>
      </c>
      <c r="AH162" s="18">
        <f t="shared" ref="AH162" si="246">$X162*U168/$X168</f>
        <v>0.379182156133829</v>
      </c>
      <c r="AI162" s="18">
        <f t="shared" ref="AI162" si="247">$X162*V168/$X168</f>
        <v>0.59107806691449816</v>
      </c>
      <c r="AJ162" s="18">
        <f t="shared" ref="AJ162" si="248">$X162*W168/$X168</f>
        <v>1.8066914498141264</v>
      </c>
    </row>
    <row r="163" spans="1:36" x14ac:dyDescent="0.25">
      <c r="A163" s="3" t="s">
        <v>8</v>
      </c>
      <c r="B163" s="4">
        <v>0</v>
      </c>
      <c r="C163" s="5">
        <v>0</v>
      </c>
      <c r="D163" s="4">
        <v>0.12</v>
      </c>
      <c r="E163" s="5">
        <v>6</v>
      </c>
      <c r="F163" s="4">
        <v>0.1</v>
      </c>
      <c r="G163" s="5">
        <v>5</v>
      </c>
      <c r="H163" s="4">
        <v>0.12</v>
      </c>
      <c r="I163" s="5">
        <v>6</v>
      </c>
      <c r="J163" s="4">
        <v>0.66</v>
      </c>
      <c r="K163" s="5">
        <v>33</v>
      </c>
      <c r="L163" s="4">
        <v>0.1845</v>
      </c>
      <c r="M163" s="5">
        <v>50</v>
      </c>
      <c r="O163" s="12" t="s">
        <v>92</v>
      </c>
      <c r="P163" s="9">
        <f>_xlfn.CHISQ.INV.RT(P162,16)</f>
        <v>13.71360266561055</v>
      </c>
      <c r="Q163" s="16"/>
      <c r="R163" s="16"/>
      <c r="S163" s="16">
        <f t="shared" ref="S163:S166" si="249">C163</f>
        <v>0</v>
      </c>
      <c r="T163" s="16">
        <f t="shared" ref="T163:T166" si="250">E163</f>
        <v>6</v>
      </c>
      <c r="U163" s="16">
        <f t="shared" ref="U163:U166" si="251">G163</f>
        <v>5</v>
      </c>
      <c r="V163" s="16">
        <f t="shared" ref="V163:V166" si="252">I163</f>
        <v>6</v>
      </c>
      <c r="W163" s="16">
        <f t="shared" ref="W163:W166" si="253">K163</f>
        <v>33</v>
      </c>
      <c r="X163" s="17">
        <f t="shared" ref="X163:X166" si="254">SUM(S163:W163)</f>
        <v>50</v>
      </c>
      <c r="Y163" s="15"/>
      <c r="Z163" s="17"/>
      <c r="AA163" s="16"/>
      <c r="AB163" s="16"/>
      <c r="AC163" s="16"/>
      <c r="AD163" s="16"/>
      <c r="AE163" s="16"/>
      <c r="AF163" s="18">
        <f>$X163*S168/$X168</f>
        <v>0.74349442379182151</v>
      </c>
      <c r="AG163" s="18">
        <f t="shared" ref="AG163" si="255">$X163*T168/$X168</f>
        <v>2.9739776951672861</v>
      </c>
      <c r="AH163" s="18">
        <f t="shared" ref="AH163" si="256">$X163*U168/$X168</f>
        <v>6.3197026022304836</v>
      </c>
      <c r="AI163" s="18">
        <f t="shared" ref="AI163" si="257">$X163*V168/$X168</f>
        <v>9.8513011152416361</v>
      </c>
      <c r="AJ163" s="18">
        <f t="shared" ref="AJ163" si="258">$X163*W168/$X168</f>
        <v>30.111524163568774</v>
      </c>
    </row>
    <row r="164" spans="1:36" x14ac:dyDescent="0.25">
      <c r="A164" s="3" t="s">
        <v>9</v>
      </c>
      <c r="B164" s="4">
        <v>3.7000000000000012E-2</v>
      </c>
      <c r="C164" s="5">
        <v>2</v>
      </c>
      <c r="D164" s="4">
        <v>5.5599999999999997E-2</v>
      </c>
      <c r="E164" s="5">
        <v>3</v>
      </c>
      <c r="F164" s="4">
        <v>0.16669999999999999</v>
      </c>
      <c r="G164" s="5">
        <v>9</v>
      </c>
      <c r="H164" s="4">
        <v>0.2407</v>
      </c>
      <c r="I164" s="5">
        <v>13</v>
      </c>
      <c r="J164" s="4">
        <v>0.5</v>
      </c>
      <c r="K164" s="5">
        <v>27</v>
      </c>
      <c r="L164" s="4">
        <v>0.1993</v>
      </c>
      <c r="M164" s="5">
        <v>54</v>
      </c>
      <c r="O164" s="12" t="s">
        <v>93</v>
      </c>
      <c r="P164" s="19">
        <f>SQRT(P163/(X168*MIN(5-1,5-1)))</f>
        <v>0.11289368401275879</v>
      </c>
      <c r="Q164" s="16"/>
      <c r="R164" s="16"/>
      <c r="S164" s="16">
        <f t="shared" si="249"/>
        <v>2</v>
      </c>
      <c r="T164" s="16">
        <f t="shared" si="250"/>
        <v>3</v>
      </c>
      <c r="U164" s="16">
        <f t="shared" si="251"/>
        <v>9</v>
      </c>
      <c r="V164" s="16">
        <f t="shared" si="252"/>
        <v>13</v>
      </c>
      <c r="W164" s="16">
        <f t="shared" si="253"/>
        <v>27</v>
      </c>
      <c r="X164" s="17">
        <f t="shared" si="254"/>
        <v>54</v>
      </c>
      <c r="Y164" s="15"/>
      <c r="Z164" s="17"/>
      <c r="AA164" s="16"/>
      <c r="AB164" s="16"/>
      <c r="AC164" s="16"/>
      <c r="AD164" s="16"/>
      <c r="AE164" s="16"/>
      <c r="AF164" s="18">
        <f>$X164*S168/$X168</f>
        <v>0.80297397769516732</v>
      </c>
      <c r="AG164" s="18">
        <f t="shared" ref="AG164" si="259">$X164*T168/$X168</f>
        <v>3.2118959107806693</v>
      </c>
      <c r="AH164" s="18">
        <f t="shared" ref="AH164" si="260">$X164*U168/$X168</f>
        <v>6.8252788104089221</v>
      </c>
      <c r="AI164" s="18">
        <f t="shared" ref="AI164" si="261">$X164*V168/$X168</f>
        <v>10.639405204460967</v>
      </c>
      <c r="AJ164" s="18">
        <f t="shared" ref="AJ164" si="262">$X164*W168/$X168</f>
        <v>32.520446096654275</v>
      </c>
    </row>
    <row r="165" spans="1:36" x14ac:dyDescent="0.25">
      <c r="A165" s="3" t="s">
        <v>10</v>
      </c>
      <c r="B165" s="4">
        <v>1.47E-2</v>
      </c>
      <c r="C165" s="5">
        <v>1</v>
      </c>
      <c r="D165" s="4">
        <v>5.8799999999999998E-2</v>
      </c>
      <c r="E165" s="5">
        <v>4</v>
      </c>
      <c r="F165" s="4">
        <v>0.13239999999999999</v>
      </c>
      <c r="G165" s="5">
        <v>9</v>
      </c>
      <c r="H165" s="4">
        <v>0.22059999999999999</v>
      </c>
      <c r="I165" s="5">
        <v>15</v>
      </c>
      <c r="J165" s="4">
        <v>0.57350000000000001</v>
      </c>
      <c r="K165" s="5">
        <v>39</v>
      </c>
      <c r="L165" s="4">
        <v>0.25090000000000001</v>
      </c>
      <c r="M165" s="5">
        <v>68</v>
      </c>
      <c r="O165" s="16"/>
      <c r="P165" s="9" t="str">
        <f>IF(AND(P164&gt;0,P164&lt;=0.2),"Schwacher Zusammenhang",IF(AND(P164&gt;0.2,P164&lt;=0.6),"Mittlerer Zusammenhang",IF(P164&gt;0.6,"Starker Zusammenhang","")))</f>
        <v>Schwacher Zusammenhang</v>
      </c>
      <c r="Q165" s="5"/>
      <c r="R165" s="5"/>
      <c r="S165" s="16">
        <f t="shared" si="249"/>
        <v>1</v>
      </c>
      <c r="T165" s="16">
        <f t="shared" si="250"/>
        <v>4</v>
      </c>
      <c r="U165" s="16">
        <f t="shared" si="251"/>
        <v>9</v>
      </c>
      <c r="V165" s="16">
        <f t="shared" si="252"/>
        <v>15</v>
      </c>
      <c r="W165" s="16">
        <f t="shared" si="253"/>
        <v>39</v>
      </c>
      <c r="X165" s="17">
        <f t="shared" si="254"/>
        <v>68</v>
      </c>
      <c r="Y165" s="15"/>
      <c r="Z165" s="17"/>
      <c r="AA165" s="16"/>
      <c r="AB165" s="16"/>
      <c r="AC165" s="16"/>
      <c r="AD165" s="16"/>
      <c r="AE165" s="16"/>
      <c r="AF165" s="18">
        <f>$X165*S168/$X168</f>
        <v>1.0111524163568772</v>
      </c>
      <c r="AG165" s="18">
        <f t="shared" ref="AG165" si="263">$X165*T168/$X168</f>
        <v>4.044609665427509</v>
      </c>
      <c r="AH165" s="18">
        <f t="shared" ref="AH165" si="264">$X165*U168/$X168</f>
        <v>8.5947955390334574</v>
      </c>
      <c r="AI165" s="18">
        <f t="shared" ref="AI165" si="265">$X165*V168/$X168</f>
        <v>13.397769516728625</v>
      </c>
      <c r="AJ165" s="18">
        <f t="shared" ref="AJ165" si="266">$X165*W168/$X168</f>
        <v>40.951672862453535</v>
      </c>
    </row>
    <row r="166" spans="1:36" x14ac:dyDescent="0.25">
      <c r="A166" s="3" t="s">
        <v>11</v>
      </c>
      <c r="B166" s="4">
        <v>1.06E-2</v>
      </c>
      <c r="C166" s="5">
        <v>1</v>
      </c>
      <c r="D166" s="4">
        <v>3.1899999999999998E-2</v>
      </c>
      <c r="E166" s="5">
        <v>3</v>
      </c>
      <c r="F166" s="4">
        <v>0.11700000000000001</v>
      </c>
      <c r="G166" s="5">
        <v>11</v>
      </c>
      <c r="H166" s="4">
        <v>0.2021</v>
      </c>
      <c r="I166" s="5">
        <v>19</v>
      </c>
      <c r="J166" s="4">
        <v>0.63829999999999998</v>
      </c>
      <c r="K166" s="5">
        <v>60</v>
      </c>
      <c r="L166" s="4">
        <v>0.34689999999999999</v>
      </c>
      <c r="M166" s="5">
        <v>94</v>
      </c>
      <c r="O166" s="15"/>
      <c r="P166" s="15"/>
      <c r="Q166" s="5"/>
      <c r="R166" s="5"/>
      <c r="S166" s="16">
        <f t="shared" si="249"/>
        <v>1</v>
      </c>
      <c r="T166" s="16">
        <f t="shared" si="250"/>
        <v>3</v>
      </c>
      <c r="U166" s="16">
        <f t="shared" si="251"/>
        <v>11</v>
      </c>
      <c r="V166" s="16">
        <f t="shared" si="252"/>
        <v>19</v>
      </c>
      <c r="W166" s="16">
        <f t="shared" si="253"/>
        <v>60</v>
      </c>
      <c r="X166" s="17">
        <f t="shared" si="254"/>
        <v>94</v>
      </c>
      <c r="Y166" s="15"/>
      <c r="Z166" s="17"/>
      <c r="AA166" s="15"/>
      <c r="AB166" s="15"/>
      <c r="AC166" s="15"/>
      <c r="AD166" s="15"/>
      <c r="AE166" s="15"/>
      <c r="AF166" s="18">
        <f>$X166*S168/$X168</f>
        <v>1.3977695167286246</v>
      </c>
      <c r="AG166" s="18">
        <f t="shared" ref="AG166" si="267">$X166*T168/$X168</f>
        <v>5.5910780669144984</v>
      </c>
      <c r="AH166" s="18">
        <f t="shared" ref="AH166" si="268">$X166*U168/$X168</f>
        <v>11.881040892193308</v>
      </c>
      <c r="AI166" s="18">
        <f t="shared" ref="AI166" si="269">$X166*V168/$X168</f>
        <v>18.520446096654275</v>
      </c>
      <c r="AJ166" s="18">
        <f t="shared" ref="AJ166" si="270">$X166*W168/$X168</f>
        <v>56.609665427509292</v>
      </c>
    </row>
    <row r="167" spans="1:36" x14ac:dyDescent="0.25">
      <c r="A167" s="3" t="s">
        <v>12</v>
      </c>
      <c r="B167" s="4">
        <v>0</v>
      </c>
      <c r="C167" s="5">
        <v>0</v>
      </c>
      <c r="D167" s="4">
        <v>0</v>
      </c>
      <c r="E167" s="5">
        <v>0</v>
      </c>
      <c r="F167" s="4">
        <v>0</v>
      </c>
      <c r="G167" s="5">
        <v>0</v>
      </c>
      <c r="H167" s="4">
        <v>0</v>
      </c>
      <c r="I167" s="5">
        <v>0</v>
      </c>
      <c r="J167" s="4">
        <v>0</v>
      </c>
      <c r="K167" s="5">
        <v>0</v>
      </c>
      <c r="L167" s="4">
        <v>0</v>
      </c>
      <c r="M167" s="5">
        <v>0</v>
      </c>
      <c r="O167" s="15"/>
      <c r="P167" s="15"/>
      <c r="Q167" s="5"/>
      <c r="R167" s="5"/>
      <c r="S167" s="16"/>
      <c r="T167" s="16"/>
      <c r="U167" s="16"/>
      <c r="V167" s="17"/>
      <c r="W167" s="16"/>
      <c r="X167" s="16"/>
      <c r="Y167" s="15"/>
      <c r="Z167" s="15"/>
      <c r="AA167" s="15"/>
      <c r="AB167" s="15"/>
      <c r="AC167" s="15"/>
      <c r="AD167" s="15"/>
      <c r="AE167" s="15"/>
      <c r="AF167" s="18"/>
      <c r="AG167" s="18"/>
      <c r="AH167" s="18"/>
      <c r="AI167" s="15"/>
      <c r="AJ167" s="15"/>
    </row>
    <row r="168" spans="1:36" x14ac:dyDescent="0.25">
      <c r="A168" s="3" t="s">
        <v>6</v>
      </c>
      <c r="B168" s="6">
        <v>1.4800000000000001E-2</v>
      </c>
      <c r="C168" s="3">
        <v>4</v>
      </c>
      <c r="D168" s="6">
        <v>5.8999999999999997E-2</v>
      </c>
      <c r="E168" s="3">
        <v>16</v>
      </c>
      <c r="F168" s="6">
        <v>0.1255</v>
      </c>
      <c r="G168" s="3">
        <v>34</v>
      </c>
      <c r="H168" s="6">
        <v>0.1956</v>
      </c>
      <c r="I168" s="3">
        <v>53</v>
      </c>
      <c r="J168" s="6">
        <v>0.5978</v>
      </c>
      <c r="K168" s="3">
        <v>162</v>
      </c>
      <c r="L168" s="6">
        <v>1</v>
      </c>
      <c r="M168" s="3">
        <v>271</v>
      </c>
      <c r="O168" s="15"/>
      <c r="P168" s="15"/>
      <c r="Q168" s="5"/>
      <c r="R168" s="5"/>
      <c r="S168" s="17">
        <f>SUM(S162:S166)</f>
        <v>4</v>
      </c>
      <c r="T168" s="17">
        <f t="shared" ref="T168:W168" si="271">SUM(T162:T166)</f>
        <v>16</v>
      </c>
      <c r="U168" s="17">
        <f t="shared" si="271"/>
        <v>34</v>
      </c>
      <c r="V168" s="17">
        <f t="shared" si="271"/>
        <v>53</v>
      </c>
      <c r="W168" s="17">
        <f t="shared" si="271"/>
        <v>162</v>
      </c>
      <c r="X168" s="17">
        <f>SUM(X162:X167)</f>
        <v>269</v>
      </c>
      <c r="Y168" s="17"/>
      <c r="Z168" s="16"/>
      <c r="AA168" s="15"/>
      <c r="AB168" s="15"/>
      <c r="AC168" s="15"/>
      <c r="AD168" s="15"/>
      <c r="AE168" s="15"/>
      <c r="AF168" s="18"/>
      <c r="AG168" s="18"/>
      <c r="AH168" s="18"/>
      <c r="AI168" s="15"/>
      <c r="AJ168" s="15"/>
    </row>
    <row r="169" spans="1:36" x14ac:dyDescent="0.25">
      <c r="A169" s="9"/>
      <c r="B169" s="9"/>
      <c r="C169" s="11"/>
      <c r="D169" s="7"/>
      <c r="E169" s="7"/>
      <c r="F169" s="7"/>
      <c r="G169" s="7"/>
      <c r="H169" s="7"/>
      <c r="I169" s="7"/>
      <c r="J169" s="7"/>
      <c r="K169" s="7"/>
      <c r="L169" s="7" t="s">
        <v>13</v>
      </c>
      <c r="M169" s="7">
        <v>271</v>
      </c>
    </row>
    <row r="170" spans="1:36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 t="s">
        <v>14</v>
      </c>
      <c r="M170" s="7">
        <v>1</v>
      </c>
    </row>
    <row r="172" spans="1:36" ht="18" x14ac:dyDescent="0.25">
      <c r="A172" s="1" t="s">
        <v>55</v>
      </c>
    </row>
    <row r="173" spans="1:36" x14ac:dyDescent="0.25">
      <c r="A173" s="2"/>
      <c r="B173" s="20" t="s">
        <v>40</v>
      </c>
      <c r="C173" s="21"/>
      <c r="D173" s="20" t="s">
        <v>41</v>
      </c>
      <c r="E173" s="21"/>
      <c r="F173" s="20" t="s">
        <v>42</v>
      </c>
      <c r="G173" s="21"/>
      <c r="H173" s="20" t="s">
        <v>43</v>
      </c>
      <c r="I173" s="21"/>
      <c r="J173" s="20" t="s">
        <v>44</v>
      </c>
      <c r="K173" s="21"/>
      <c r="L173" s="20" t="s">
        <v>6</v>
      </c>
      <c r="M173" s="21"/>
    </row>
    <row r="174" spans="1:36" x14ac:dyDescent="0.25">
      <c r="A174" s="3" t="s">
        <v>7</v>
      </c>
      <c r="B174" s="4">
        <v>0</v>
      </c>
      <c r="C174" s="5">
        <v>0</v>
      </c>
      <c r="D174" s="4">
        <v>0</v>
      </c>
      <c r="E174" s="5">
        <v>0</v>
      </c>
      <c r="F174" s="4">
        <v>1</v>
      </c>
      <c r="G174" s="5">
        <v>3</v>
      </c>
      <c r="H174" s="4">
        <v>0</v>
      </c>
      <c r="I174" s="5">
        <v>0</v>
      </c>
      <c r="J174" s="4">
        <v>0</v>
      </c>
      <c r="K174" s="5">
        <v>0</v>
      </c>
      <c r="L174" s="4">
        <v>1.11E-2</v>
      </c>
      <c r="M174" s="5">
        <v>3</v>
      </c>
      <c r="O174" s="12" t="s">
        <v>89</v>
      </c>
      <c r="P174" s="11">
        <f>_xlfn.CHISQ.TEST(S174:W178,AF174:AJ178)</f>
        <v>0.80282939297278888</v>
      </c>
      <c r="Q174" s="16"/>
      <c r="R174" s="16" t="s">
        <v>90</v>
      </c>
      <c r="S174" s="16">
        <f>C174</f>
        <v>0</v>
      </c>
      <c r="T174" s="16">
        <f>E174</f>
        <v>0</v>
      </c>
      <c r="U174" s="16">
        <f>G174</f>
        <v>3</v>
      </c>
      <c r="V174" s="16">
        <f>I174</f>
        <v>0</v>
      </c>
      <c r="W174" s="16">
        <f>K174</f>
        <v>0</v>
      </c>
      <c r="X174" s="17">
        <f>SUM(S174:W174)</f>
        <v>3</v>
      </c>
      <c r="Y174" s="15"/>
      <c r="Z174" s="17"/>
      <c r="AA174" s="16"/>
      <c r="AB174" s="16"/>
      <c r="AC174" s="16"/>
      <c r="AD174" s="16"/>
      <c r="AE174" s="16" t="s">
        <v>91</v>
      </c>
      <c r="AF174" s="18">
        <f>$X174*S180/$X180</f>
        <v>0.19101123595505617</v>
      </c>
      <c r="AG174" s="18">
        <f t="shared" ref="AG174" si="272">$X174*T180/$X180</f>
        <v>0.88764044943820219</v>
      </c>
      <c r="AH174" s="18">
        <f t="shared" ref="AH174" si="273">$X174*U180/$X180</f>
        <v>1.0449438202247192</v>
      </c>
      <c r="AI174" s="18">
        <f t="shared" ref="AI174" si="274">$X174*V180/$X180</f>
        <v>0.6179775280898876</v>
      </c>
      <c r="AJ174" s="18">
        <f t="shared" ref="AJ174" si="275">$X174*W180/$X180</f>
        <v>0.25842696629213485</v>
      </c>
    </row>
    <row r="175" spans="1:36" x14ac:dyDescent="0.25">
      <c r="A175" s="3" t="s">
        <v>8</v>
      </c>
      <c r="B175" s="4">
        <v>8.1600000000000006E-2</v>
      </c>
      <c r="C175" s="5">
        <v>4</v>
      </c>
      <c r="D175" s="4">
        <v>0.28570000000000001</v>
      </c>
      <c r="E175" s="5">
        <v>14</v>
      </c>
      <c r="F175" s="4">
        <v>0.38779999999999998</v>
      </c>
      <c r="G175" s="5">
        <v>19</v>
      </c>
      <c r="H175" s="4">
        <v>0.1837</v>
      </c>
      <c r="I175" s="5">
        <v>9</v>
      </c>
      <c r="J175" s="4">
        <v>6.1199999999999997E-2</v>
      </c>
      <c r="K175" s="5">
        <v>3</v>
      </c>
      <c r="L175" s="4">
        <v>0.18079999999999999</v>
      </c>
      <c r="M175" s="5">
        <v>49</v>
      </c>
      <c r="O175" s="12" t="s">
        <v>92</v>
      </c>
      <c r="P175" s="9">
        <f>_xlfn.CHISQ.INV.RT(P174,16)</f>
        <v>11.107058567984158</v>
      </c>
      <c r="Q175" s="16"/>
      <c r="R175" s="16"/>
      <c r="S175" s="16">
        <f t="shared" ref="S175:S178" si="276">C175</f>
        <v>4</v>
      </c>
      <c r="T175" s="16">
        <f t="shared" ref="T175:T178" si="277">E175</f>
        <v>14</v>
      </c>
      <c r="U175" s="16">
        <f t="shared" ref="U175:U178" si="278">G175</f>
        <v>19</v>
      </c>
      <c r="V175" s="16">
        <f t="shared" ref="V175:V178" si="279">I175</f>
        <v>9</v>
      </c>
      <c r="W175" s="16">
        <f t="shared" ref="W175:W178" si="280">K175</f>
        <v>3</v>
      </c>
      <c r="X175" s="17">
        <f t="shared" ref="X175:X178" si="281">SUM(S175:W175)</f>
        <v>49</v>
      </c>
      <c r="Y175" s="15"/>
      <c r="Z175" s="17"/>
      <c r="AA175" s="16"/>
      <c r="AB175" s="16"/>
      <c r="AC175" s="16"/>
      <c r="AD175" s="16"/>
      <c r="AE175" s="16"/>
      <c r="AF175" s="18">
        <f>$X175*S180/$X180</f>
        <v>3.1198501872659175</v>
      </c>
      <c r="AG175" s="18">
        <f t="shared" ref="AG175" si="282">$X175*T180/$X180</f>
        <v>14.49812734082397</v>
      </c>
      <c r="AH175" s="18">
        <f t="shared" ref="AH175" si="283">$X175*U180/$X180</f>
        <v>17.067415730337078</v>
      </c>
      <c r="AI175" s="18">
        <f t="shared" ref="AI175" si="284">$X175*V180/$X180</f>
        <v>10.093632958801498</v>
      </c>
      <c r="AJ175" s="18">
        <f t="shared" ref="AJ175" si="285">$X175*W180/$X180</f>
        <v>4.2209737827715355</v>
      </c>
    </row>
    <row r="176" spans="1:36" x14ac:dyDescent="0.25">
      <c r="A176" s="3" t="s">
        <v>9</v>
      </c>
      <c r="B176" s="4">
        <v>5.5599999999999997E-2</v>
      </c>
      <c r="C176" s="5">
        <v>3</v>
      </c>
      <c r="D176" s="4">
        <v>0.33329999999999999</v>
      </c>
      <c r="E176" s="5">
        <v>18</v>
      </c>
      <c r="F176" s="4">
        <v>0.31480000000000002</v>
      </c>
      <c r="G176" s="5">
        <v>17</v>
      </c>
      <c r="H176" s="4">
        <v>0.1852</v>
      </c>
      <c r="I176" s="5">
        <v>10</v>
      </c>
      <c r="J176" s="4">
        <v>0.1111</v>
      </c>
      <c r="K176" s="5">
        <v>6</v>
      </c>
      <c r="L176" s="4">
        <v>0.1993</v>
      </c>
      <c r="M176" s="5">
        <v>54</v>
      </c>
      <c r="O176" s="12" t="s">
        <v>93</v>
      </c>
      <c r="P176" s="19">
        <f>SQRT(P175/(X180*MIN(5-1,5-1)))</f>
        <v>0.10197974099309565</v>
      </c>
      <c r="Q176" s="16"/>
      <c r="R176" s="16"/>
      <c r="S176" s="16">
        <f t="shared" si="276"/>
        <v>3</v>
      </c>
      <c r="T176" s="16">
        <f t="shared" si="277"/>
        <v>18</v>
      </c>
      <c r="U176" s="16">
        <f t="shared" si="278"/>
        <v>17</v>
      </c>
      <c r="V176" s="16">
        <f t="shared" si="279"/>
        <v>10</v>
      </c>
      <c r="W176" s="16">
        <f t="shared" si="280"/>
        <v>6</v>
      </c>
      <c r="X176" s="17">
        <f t="shared" si="281"/>
        <v>54</v>
      </c>
      <c r="Y176" s="15"/>
      <c r="Z176" s="17"/>
      <c r="AA176" s="16"/>
      <c r="AB176" s="16"/>
      <c r="AC176" s="16"/>
      <c r="AD176" s="16"/>
      <c r="AE176" s="16"/>
      <c r="AF176" s="18">
        <f>$X176*S180/$X180</f>
        <v>3.4382022471910112</v>
      </c>
      <c r="AG176" s="18">
        <f t="shared" ref="AG176" si="286">$X176*T180/$X180</f>
        <v>15.97752808988764</v>
      </c>
      <c r="AH176" s="18">
        <f t="shared" ref="AH176" si="287">$X176*U180/$X180</f>
        <v>18.808988764044944</v>
      </c>
      <c r="AI176" s="18">
        <f t="shared" ref="AI176" si="288">$X176*V180/$X180</f>
        <v>11.123595505617978</v>
      </c>
      <c r="AJ176" s="18">
        <f t="shared" ref="AJ176" si="289">$X176*W180/$X180</f>
        <v>4.6516853932584272</v>
      </c>
    </row>
    <row r="177" spans="1:36" x14ac:dyDescent="0.25">
      <c r="A177" s="3" t="s">
        <v>10</v>
      </c>
      <c r="B177" s="4">
        <v>4.4800000000000013E-2</v>
      </c>
      <c r="C177" s="5">
        <v>3</v>
      </c>
      <c r="D177" s="4">
        <v>0.34329999999999999</v>
      </c>
      <c r="E177" s="5">
        <v>23</v>
      </c>
      <c r="F177" s="4">
        <v>0.35820000000000002</v>
      </c>
      <c r="G177" s="5">
        <v>24</v>
      </c>
      <c r="H177" s="4">
        <v>0.19400000000000001</v>
      </c>
      <c r="I177" s="5">
        <v>13</v>
      </c>
      <c r="J177" s="4">
        <v>5.9700000000000003E-2</v>
      </c>
      <c r="K177" s="5">
        <v>4</v>
      </c>
      <c r="L177" s="4">
        <v>0.2472</v>
      </c>
      <c r="M177" s="5">
        <v>67</v>
      </c>
      <c r="O177" s="16"/>
      <c r="P177" s="9" t="str">
        <f>IF(AND(P176&gt;0,P176&lt;=0.2),"Schwacher Zusammenhang",IF(AND(P176&gt;0.2,P176&lt;=0.6),"Mittlerer Zusammenhang",IF(P176&gt;0.6,"Starker Zusammenhang","")))</f>
        <v>Schwacher Zusammenhang</v>
      </c>
      <c r="Q177" s="5"/>
      <c r="R177" s="5"/>
      <c r="S177" s="16">
        <f t="shared" si="276"/>
        <v>3</v>
      </c>
      <c r="T177" s="16">
        <f t="shared" si="277"/>
        <v>23</v>
      </c>
      <c r="U177" s="16">
        <f t="shared" si="278"/>
        <v>24</v>
      </c>
      <c r="V177" s="16">
        <f t="shared" si="279"/>
        <v>13</v>
      </c>
      <c r="W177" s="16">
        <f t="shared" si="280"/>
        <v>4</v>
      </c>
      <c r="X177" s="17">
        <f t="shared" si="281"/>
        <v>67</v>
      </c>
      <c r="Y177" s="15"/>
      <c r="Z177" s="17"/>
      <c r="AA177" s="16"/>
      <c r="AB177" s="16"/>
      <c r="AC177" s="16"/>
      <c r="AD177" s="16"/>
      <c r="AE177" s="16"/>
      <c r="AF177" s="18">
        <f>$X177*S180/$X180</f>
        <v>4.2659176029962547</v>
      </c>
      <c r="AG177" s="18">
        <f t="shared" ref="AG177" si="290">$X177*T180/$X180</f>
        <v>19.823970037453183</v>
      </c>
      <c r="AH177" s="18">
        <f t="shared" ref="AH177" si="291">$X177*U180/$X180</f>
        <v>23.337078651685392</v>
      </c>
      <c r="AI177" s="18">
        <f t="shared" ref="AI177" si="292">$X177*V180/$X180</f>
        <v>13.801498127340825</v>
      </c>
      <c r="AJ177" s="18">
        <f t="shared" ref="AJ177" si="293">$X177*W180/$X180</f>
        <v>5.7715355805243442</v>
      </c>
    </row>
    <row r="178" spans="1:36" x14ac:dyDescent="0.25">
      <c r="A178" s="3" t="s">
        <v>11</v>
      </c>
      <c r="B178" s="4">
        <v>7.4499999999999997E-2</v>
      </c>
      <c r="C178" s="5">
        <v>7</v>
      </c>
      <c r="D178" s="4">
        <v>0.25530000000000003</v>
      </c>
      <c r="E178" s="5">
        <v>24</v>
      </c>
      <c r="F178" s="4">
        <v>0.31909999999999999</v>
      </c>
      <c r="G178" s="5">
        <v>30</v>
      </c>
      <c r="H178" s="4">
        <v>0.2447</v>
      </c>
      <c r="I178" s="5">
        <v>23</v>
      </c>
      <c r="J178" s="4">
        <v>0.10639999999999999</v>
      </c>
      <c r="K178" s="5">
        <v>10</v>
      </c>
      <c r="L178" s="4">
        <v>0.34689999999999999</v>
      </c>
      <c r="M178" s="5">
        <v>94</v>
      </c>
      <c r="O178" s="15"/>
      <c r="P178" s="15"/>
      <c r="Q178" s="5"/>
      <c r="R178" s="5"/>
      <c r="S178" s="16">
        <f t="shared" si="276"/>
        <v>7</v>
      </c>
      <c r="T178" s="16">
        <f t="shared" si="277"/>
        <v>24</v>
      </c>
      <c r="U178" s="16">
        <f t="shared" si="278"/>
        <v>30</v>
      </c>
      <c r="V178" s="16">
        <f t="shared" si="279"/>
        <v>23</v>
      </c>
      <c r="W178" s="16">
        <f t="shared" si="280"/>
        <v>10</v>
      </c>
      <c r="X178" s="17">
        <f t="shared" si="281"/>
        <v>94</v>
      </c>
      <c r="Y178" s="15"/>
      <c r="Z178" s="17"/>
      <c r="AA178" s="15"/>
      <c r="AB178" s="15"/>
      <c r="AC178" s="15"/>
      <c r="AD178" s="15"/>
      <c r="AE178" s="15"/>
      <c r="AF178" s="18">
        <f>$X178*S180/$X180</f>
        <v>5.9850187265917603</v>
      </c>
      <c r="AG178" s="18">
        <f t="shared" ref="AG178" si="294">$X178*T180/$X180</f>
        <v>27.812734082397004</v>
      </c>
      <c r="AH178" s="18">
        <f t="shared" ref="AH178" si="295">$X178*U180/$X180</f>
        <v>32.741573033707866</v>
      </c>
      <c r="AI178" s="18">
        <f t="shared" ref="AI178" si="296">$X178*V180/$X180</f>
        <v>19.363295880149813</v>
      </c>
      <c r="AJ178" s="18">
        <f t="shared" ref="AJ178" si="297">$X178*W180/$X180</f>
        <v>8.0973782771535578</v>
      </c>
    </row>
    <row r="179" spans="1:36" x14ac:dyDescent="0.25">
      <c r="A179" s="3" t="s">
        <v>12</v>
      </c>
      <c r="B179" s="4">
        <v>0</v>
      </c>
      <c r="C179" s="5">
        <v>0</v>
      </c>
      <c r="D179" s="4">
        <v>0</v>
      </c>
      <c r="E179" s="5">
        <v>0</v>
      </c>
      <c r="F179" s="4">
        <v>0</v>
      </c>
      <c r="G179" s="5">
        <v>0</v>
      </c>
      <c r="H179" s="4">
        <v>0</v>
      </c>
      <c r="I179" s="5">
        <v>0</v>
      </c>
      <c r="J179" s="4">
        <v>0</v>
      </c>
      <c r="K179" s="5">
        <v>0</v>
      </c>
      <c r="L179" s="4">
        <v>0</v>
      </c>
      <c r="M179" s="5">
        <v>0</v>
      </c>
      <c r="O179" s="15"/>
      <c r="P179" s="15"/>
      <c r="Q179" s="5"/>
      <c r="R179" s="5"/>
      <c r="S179" s="16"/>
      <c r="T179" s="16"/>
      <c r="U179" s="16"/>
      <c r="V179" s="17"/>
      <c r="W179" s="16"/>
      <c r="X179" s="16"/>
      <c r="Y179" s="15"/>
      <c r="Z179" s="15"/>
      <c r="AA179" s="15"/>
      <c r="AB179" s="15"/>
      <c r="AC179" s="15"/>
      <c r="AD179" s="15"/>
      <c r="AE179" s="15"/>
      <c r="AF179" s="18"/>
      <c r="AG179" s="18"/>
      <c r="AH179" s="18"/>
      <c r="AI179" s="15"/>
      <c r="AJ179" s="15"/>
    </row>
    <row r="180" spans="1:36" x14ac:dyDescent="0.25">
      <c r="A180" s="3" t="s">
        <v>6</v>
      </c>
      <c r="B180" s="6">
        <v>6.2699999999999992E-2</v>
      </c>
      <c r="C180" s="3">
        <v>17</v>
      </c>
      <c r="D180" s="6">
        <v>0.29149999999999998</v>
      </c>
      <c r="E180" s="3">
        <v>79</v>
      </c>
      <c r="F180" s="6">
        <v>0.34320000000000001</v>
      </c>
      <c r="G180" s="3">
        <v>93</v>
      </c>
      <c r="H180" s="6">
        <v>0.20300000000000001</v>
      </c>
      <c r="I180" s="3">
        <v>55</v>
      </c>
      <c r="J180" s="6">
        <v>8.4900000000000003E-2</v>
      </c>
      <c r="K180" s="3">
        <v>23</v>
      </c>
      <c r="L180" s="6">
        <v>1</v>
      </c>
      <c r="M180" s="3">
        <v>271</v>
      </c>
      <c r="O180" s="15"/>
      <c r="P180" s="15"/>
      <c r="Q180" s="5"/>
      <c r="R180" s="5"/>
      <c r="S180" s="17">
        <f>SUM(S174:S178)</f>
        <v>17</v>
      </c>
      <c r="T180" s="17">
        <f t="shared" ref="T180:W180" si="298">SUM(T174:T178)</f>
        <v>79</v>
      </c>
      <c r="U180" s="17">
        <f t="shared" si="298"/>
        <v>93</v>
      </c>
      <c r="V180" s="17">
        <f t="shared" si="298"/>
        <v>55</v>
      </c>
      <c r="W180" s="17">
        <f t="shared" si="298"/>
        <v>23</v>
      </c>
      <c r="X180" s="17">
        <f>SUM(X174:X179)</f>
        <v>267</v>
      </c>
      <c r="Y180" s="17"/>
      <c r="Z180" s="16"/>
      <c r="AA180" s="15"/>
      <c r="AB180" s="15"/>
      <c r="AC180" s="15"/>
      <c r="AD180" s="15"/>
      <c r="AE180" s="15"/>
      <c r="AF180" s="18"/>
      <c r="AG180" s="18"/>
      <c r="AH180" s="18"/>
      <c r="AI180" s="15"/>
      <c r="AJ180" s="15"/>
    </row>
    <row r="181" spans="1:36" x14ac:dyDescent="0.25">
      <c r="A181" s="9"/>
      <c r="B181" s="9"/>
      <c r="C181" s="11"/>
      <c r="D181" s="7"/>
      <c r="E181" s="7"/>
      <c r="F181" s="7"/>
      <c r="G181" s="7"/>
      <c r="H181" s="7"/>
      <c r="I181" s="7"/>
      <c r="J181" s="7"/>
      <c r="K181" s="7"/>
      <c r="L181" s="7" t="s">
        <v>13</v>
      </c>
      <c r="M181" s="7">
        <v>271</v>
      </c>
      <c r="O181" s="5"/>
      <c r="P181" s="5"/>
      <c r="Q181" s="5"/>
      <c r="R181" s="5"/>
      <c r="S181" s="5"/>
    </row>
    <row r="182" spans="1:36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 t="s">
        <v>14</v>
      </c>
      <c r="M182" s="7">
        <v>1</v>
      </c>
      <c r="O182" s="5"/>
      <c r="P182" s="5"/>
      <c r="Q182" s="5"/>
      <c r="R182" s="5"/>
      <c r="S182" s="5"/>
    </row>
    <row r="183" spans="1:36" x14ac:dyDescent="0.25">
      <c r="O183" s="5"/>
      <c r="P183" s="5"/>
      <c r="Q183" s="5"/>
      <c r="R183" s="5"/>
      <c r="S183" s="5"/>
    </row>
    <row r="184" spans="1:36" ht="18" x14ac:dyDescent="0.25">
      <c r="A184" s="1" t="s">
        <v>56</v>
      </c>
    </row>
    <row r="185" spans="1:36" x14ac:dyDescent="0.25">
      <c r="A185" s="2"/>
      <c r="B185" s="20" t="s">
        <v>40</v>
      </c>
      <c r="C185" s="21"/>
      <c r="D185" s="20" t="s">
        <v>41</v>
      </c>
      <c r="E185" s="21"/>
      <c r="F185" s="20" t="s">
        <v>42</v>
      </c>
      <c r="G185" s="21"/>
      <c r="H185" s="20" t="s">
        <v>43</v>
      </c>
      <c r="I185" s="21"/>
      <c r="J185" s="20" t="s">
        <v>44</v>
      </c>
      <c r="K185" s="21"/>
      <c r="L185" s="20" t="s">
        <v>6</v>
      </c>
      <c r="M185" s="21"/>
    </row>
    <row r="186" spans="1:36" x14ac:dyDescent="0.25">
      <c r="A186" s="3" t="s">
        <v>7</v>
      </c>
      <c r="B186" s="4">
        <v>0</v>
      </c>
      <c r="C186" s="5">
        <v>0</v>
      </c>
      <c r="D186" s="4">
        <v>0.33329999999999999</v>
      </c>
      <c r="E186" s="5">
        <v>1</v>
      </c>
      <c r="F186" s="4">
        <v>0.33329999999999999</v>
      </c>
      <c r="G186" s="5">
        <v>1</v>
      </c>
      <c r="H186" s="4">
        <v>0</v>
      </c>
      <c r="I186" s="5">
        <v>0</v>
      </c>
      <c r="J186" s="4">
        <v>0.33329999999999999</v>
      </c>
      <c r="K186" s="5">
        <v>1</v>
      </c>
      <c r="L186" s="4">
        <v>1.11E-2</v>
      </c>
      <c r="M186" s="5">
        <v>3</v>
      </c>
      <c r="O186" s="12" t="s">
        <v>89</v>
      </c>
      <c r="P186" s="11">
        <f>_xlfn.CHISQ.TEST(S186:W190,AF186:AJ190)</f>
        <v>1.5921817788560673E-2</v>
      </c>
      <c r="Q186" s="16"/>
      <c r="R186" s="16" t="s">
        <v>90</v>
      </c>
      <c r="S186" s="16">
        <f>C186</f>
        <v>0</v>
      </c>
      <c r="T186" s="16">
        <f>E186</f>
        <v>1</v>
      </c>
      <c r="U186" s="16">
        <f>G186</f>
        <v>1</v>
      </c>
      <c r="V186" s="16">
        <f>I186</f>
        <v>0</v>
      </c>
      <c r="W186" s="16">
        <f>K186</f>
        <v>1</v>
      </c>
      <c r="X186" s="17">
        <f>SUM(S186:W186)</f>
        <v>3</v>
      </c>
      <c r="Y186" s="15"/>
      <c r="Z186" s="17"/>
      <c r="AA186" s="16"/>
      <c r="AB186" s="16"/>
      <c r="AC186" s="16"/>
      <c r="AD186" s="16"/>
      <c r="AE186" s="16" t="s">
        <v>91</v>
      </c>
      <c r="AF186" s="18">
        <f>$X186*S192/$X192</f>
        <v>0.16791044776119404</v>
      </c>
      <c r="AG186" s="18">
        <f t="shared" ref="AG186" si="299">$X186*T192/$X192</f>
        <v>0.50373134328358204</v>
      </c>
      <c r="AH186" s="18">
        <f t="shared" ref="AH186" si="300">$X186*U192/$X192</f>
        <v>0.75</v>
      </c>
      <c r="AI186" s="18">
        <f t="shared" ref="AI186" si="301">$X186*V192/$X192</f>
        <v>0.80597014925373134</v>
      </c>
      <c r="AJ186" s="18">
        <f t="shared" ref="AJ186" si="302">$X186*W192/$X192</f>
        <v>0.77238805970149249</v>
      </c>
    </row>
    <row r="187" spans="1:36" x14ac:dyDescent="0.25">
      <c r="A187" s="3" t="s">
        <v>8</v>
      </c>
      <c r="B187" s="4">
        <v>0.06</v>
      </c>
      <c r="C187" s="5">
        <v>3</v>
      </c>
      <c r="D187" s="4">
        <v>0.32</v>
      </c>
      <c r="E187" s="5">
        <v>16</v>
      </c>
      <c r="F187" s="4">
        <v>0.22</v>
      </c>
      <c r="G187" s="5">
        <v>11</v>
      </c>
      <c r="H187" s="4">
        <v>0.22</v>
      </c>
      <c r="I187" s="5">
        <v>11</v>
      </c>
      <c r="J187" s="4">
        <v>0.18</v>
      </c>
      <c r="K187" s="5">
        <v>9</v>
      </c>
      <c r="L187" s="4">
        <v>0.1845</v>
      </c>
      <c r="M187" s="5">
        <v>50</v>
      </c>
      <c r="O187" s="12" t="s">
        <v>92</v>
      </c>
      <c r="P187" s="9">
        <f>_xlfn.CHISQ.INV.RT(P186,16)</f>
        <v>30.424448291714505</v>
      </c>
      <c r="Q187" s="16"/>
      <c r="R187" s="16"/>
      <c r="S187" s="16">
        <f t="shared" ref="S187:S190" si="303">C187</f>
        <v>3</v>
      </c>
      <c r="T187" s="16">
        <f t="shared" ref="T187:T190" si="304">E187</f>
        <v>16</v>
      </c>
      <c r="U187" s="16">
        <f t="shared" ref="U187:U190" si="305">G187</f>
        <v>11</v>
      </c>
      <c r="V187" s="16">
        <f t="shared" ref="V187:V190" si="306">I187</f>
        <v>11</v>
      </c>
      <c r="W187" s="16">
        <f t="shared" ref="W187:W190" si="307">K187</f>
        <v>9</v>
      </c>
      <c r="X187" s="17">
        <f t="shared" ref="X187:X190" si="308">SUM(S187:W187)</f>
        <v>50</v>
      </c>
      <c r="Y187" s="15"/>
      <c r="Z187" s="17"/>
      <c r="AA187" s="16"/>
      <c r="AB187" s="16"/>
      <c r="AC187" s="16"/>
      <c r="AD187" s="16"/>
      <c r="AE187" s="16"/>
      <c r="AF187" s="18">
        <f>$X187*S192/$X192</f>
        <v>2.7985074626865671</v>
      </c>
      <c r="AG187" s="18">
        <f t="shared" ref="AG187" si="309">$X187*T192/$X192</f>
        <v>8.3955223880597014</v>
      </c>
      <c r="AH187" s="18">
        <f t="shared" ref="AH187" si="310">$X187*U192/$X192</f>
        <v>12.5</v>
      </c>
      <c r="AI187" s="18">
        <f t="shared" ref="AI187" si="311">$X187*V192/$X192</f>
        <v>13.432835820895523</v>
      </c>
      <c r="AJ187" s="18">
        <f t="shared" ref="AJ187" si="312">$X187*W192/$X192</f>
        <v>12.873134328358208</v>
      </c>
    </row>
    <row r="188" spans="1:36" x14ac:dyDescent="0.25">
      <c r="A188" s="3" t="s">
        <v>9</v>
      </c>
      <c r="B188" s="4">
        <v>0.1111</v>
      </c>
      <c r="C188" s="5">
        <v>6</v>
      </c>
      <c r="D188" s="4">
        <v>0.16669999999999999</v>
      </c>
      <c r="E188" s="5">
        <v>9</v>
      </c>
      <c r="F188" s="4">
        <v>0.2407</v>
      </c>
      <c r="G188" s="5">
        <v>13</v>
      </c>
      <c r="H188" s="4">
        <v>0.22220000000000001</v>
      </c>
      <c r="I188" s="5">
        <v>12</v>
      </c>
      <c r="J188" s="4">
        <v>0.25929999999999997</v>
      </c>
      <c r="K188" s="5">
        <v>14</v>
      </c>
      <c r="L188" s="4">
        <v>0.1993</v>
      </c>
      <c r="M188" s="5">
        <v>54</v>
      </c>
      <c r="O188" s="12" t="s">
        <v>93</v>
      </c>
      <c r="P188" s="19">
        <f>SQRT(P187/(X192*MIN(5-1,5-1)))</f>
        <v>0.1684666590085257</v>
      </c>
      <c r="Q188" s="16"/>
      <c r="R188" s="16"/>
      <c r="S188" s="16">
        <f t="shared" si="303"/>
        <v>6</v>
      </c>
      <c r="T188" s="16">
        <f t="shared" si="304"/>
        <v>9</v>
      </c>
      <c r="U188" s="16">
        <f t="shared" si="305"/>
        <v>13</v>
      </c>
      <c r="V188" s="16">
        <f t="shared" si="306"/>
        <v>12</v>
      </c>
      <c r="W188" s="16">
        <f t="shared" si="307"/>
        <v>14</v>
      </c>
      <c r="X188" s="17">
        <f t="shared" si="308"/>
        <v>54</v>
      </c>
      <c r="Y188" s="15"/>
      <c r="Z188" s="17"/>
      <c r="AA188" s="16"/>
      <c r="AB188" s="16"/>
      <c r="AC188" s="16"/>
      <c r="AD188" s="16"/>
      <c r="AE188" s="16"/>
      <c r="AF188" s="18">
        <f>$X188*S192/$X192</f>
        <v>3.0223880597014925</v>
      </c>
      <c r="AG188" s="18">
        <f t="shared" ref="AG188" si="313">$X188*T192/$X192</f>
        <v>9.067164179104477</v>
      </c>
      <c r="AH188" s="18">
        <f t="shared" ref="AH188" si="314">$X188*U192/$X192</f>
        <v>13.5</v>
      </c>
      <c r="AI188" s="18">
        <f t="shared" ref="AI188" si="315">$X188*V192/$X192</f>
        <v>14.507462686567164</v>
      </c>
      <c r="AJ188" s="18">
        <f t="shared" ref="AJ188" si="316">$X188*W192/$X192</f>
        <v>13.902985074626866</v>
      </c>
    </row>
    <row r="189" spans="1:36" x14ac:dyDescent="0.25">
      <c r="A189" s="3" t="s">
        <v>10</v>
      </c>
      <c r="B189" s="4">
        <v>4.5499999999999999E-2</v>
      </c>
      <c r="C189" s="5">
        <v>3</v>
      </c>
      <c r="D189" s="4">
        <v>0.19700000000000001</v>
      </c>
      <c r="E189" s="5">
        <v>13</v>
      </c>
      <c r="F189" s="4">
        <v>0.30299999999999999</v>
      </c>
      <c r="G189" s="5">
        <v>20</v>
      </c>
      <c r="H189" s="4">
        <v>0.30299999999999999</v>
      </c>
      <c r="I189" s="5">
        <v>20</v>
      </c>
      <c r="J189" s="4">
        <v>0.1515</v>
      </c>
      <c r="K189" s="5">
        <v>10</v>
      </c>
      <c r="L189" s="4">
        <v>0.24349999999999999</v>
      </c>
      <c r="M189" s="5">
        <v>66</v>
      </c>
      <c r="O189" s="16"/>
      <c r="P189" s="9" t="str">
        <f>IF(AND(P188&gt;0,P188&lt;=0.2),"Schwacher Zusammenhang",IF(AND(P188&gt;0.2,P188&lt;=0.6),"Mittlerer Zusammenhang",IF(P188&gt;0.6,"Starker Zusammenhang","")))</f>
        <v>Schwacher Zusammenhang</v>
      </c>
      <c r="Q189" s="5"/>
      <c r="R189" s="5"/>
      <c r="S189" s="16">
        <f t="shared" si="303"/>
        <v>3</v>
      </c>
      <c r="T189" s="16">
        <f t="shared" si="304"/>
        <v>13</v>
      </c>
      <c r="U189" s="16">
        <f t="shared" si="305"/>
        <v>20</v>
      </c>
      <c r="V189" s="16">
        <f t="shared" si="306"/>
        <v>20</v>
      </c>
      <c r="W189" s="16">
        <f t="shared" si="307"/>
        <v>10</v>
      </c>
      <c r="X189" s="17">
        <f t="shared" si="308"/>
        <v>66</v>
      </c>
      <c r="Y189" s="15"/>
      <c r="Z189" s="17"/>
      <c r="AA189" s="16"/>
      <c r="AB189" s="16"/>
      <c r="AC189" s="16"/>
      <c r="AD189" s="16"/>
      <c r="AE189" s="16"/>
      <c r="AF189" s="18">
        <f>$X189*S192/$X192</f>
        <v>3.6940298507462686</v>
      </c>
      <c r="AG189" s="18">
        <f t="shared" ref="AG189" si="317">$X189*T192/$X192</f>
        <v>11.082089552238806</v>
      </c>
      <c r="AH189" s="18">
        <f t="shared" ref="AH189" si="318">$X189*U192/$X192</f>
        <v>16.5</v>
      </c>
      <c r="AI189" s="18">
        <f t="shared" ref="AI189" si="319">$X189*V192/$X192</f>
        <v>17.731343283582088</v>
      </c>
      <c r="AJ189" s="18">
        <f t="shared" ref="AJ189" si="320">$X189*W192/$X192</f>
        <v>16.992537313432837</v>
      </c>
    </row>
    <row r="190" spans="1:36" x14ac:dyDescent="0.25">
      <c r="A190" s="3" t="s">
        <v>11</v>
      </c>
      <c r="B190" s="4">
        <v>3.1600000000000003E-2</v>
      </c>
      <c r="C190" s="5">
        <v>3</v>
      </c>
      <c r="D190" s="4">
        <v>6.3200000000000006E-2</v>
      </c>
      <c r="E190" s="5">
        <v>6</v>
      </c>
      <c r="F190" s="4">
        <v>0.2316</v>
      </c>
      <c r="G190" s="5">
        <v>22</v>
      </c>
      <c r="H190" s="4">
        <v>0.30530000000000002</v>
      </c>
      <c r="I190" s="5">
        <v>29</v>
      </c>
      <c r="J190" s="4">
        <v>0.36840000000000012</v>
      </c>
      <c r="K190" s="5">
        <v>35</v>
      </c>
      <c r="L190" s="4">
        <v>0.35060000000000002</v>
      </c>
      <c r="M190" s="5">
        <v>95</v>
      </c>
      <c r="O190" s="15"/>
      <c r="P190" s="15"/>
      <c r="Q190" s="5"/>
      <c r="R190" s="5"/>
      <c r="S190" s="16">
        <f t="shared" si="303"/>
        <v>3</v>
      </c>
      <c r="T190" s="16">
        <f t="shared" si="304"/>
        <v>6</v>
      </c>
      <c r="U190" s="16">
        <f t="shared" si="305"/>
        <v>22</v>
      </c>
      <c r="V190" s="16">
        <f t="shared" si="306"/>
        <v>29</v>
      </c>
      <c r="W190" s="16">
        <f t="shared" si="307"/>
        <v>35</v>
      </c>
      <c r="X190" s="17">
        <f t="shared" si="308"/>
        <v>95</v>
      </c>
      <c r="Y190" s="15"/>
      <c r="Z190" s="17"/>
      <c r="AA190" s="15"/>
      <c r="AB190" s="15"/>
      <c r="AC190" s="15"/>
      <c r="AD190" s="15"/>
      <c r="AE190" s="15"/>
      <c r="AF190" s="18">
        <f>$X190*S192/$X192</f>
        <v>5.3171641791044779</v>
      </c>
      <c r="AG190" s="18">
        <f t="shared" ref="AG190" si="321">$X190*T192/$X192</f>
        <v>15.951492537313433</v>
      </c>
      <c r="AH190" s="18">
        <f t="shared" ref="AH190" si="322">$X190*U192/$X192</f>
        <v>23.75</v>
      </c>
      <c r="AI190" s="18">
        <f t="shared" ref="AI190" si="323">$X190*V192/$X192</f>
        <v>25.522388059701491</v>
      </c>
      <c r="AJ190" s="18">
        <f t="shared" ref="AJ190" si="324">$X190*W192/$X192</f>
        <v>24.458955223880597</v>
      </c>
    </row>
    <row r="191" spans="1:36" x14ac:dyDescent="0.25">
      <c r="A191" s="3" t="s">
        <v>12</v>
      </c>
      <c r="B191" s="4">
        <v>0</v>
      </c>
      <c r="C191" s="5">
        <v>0</v>
      </c>
      <c r="D191" s="4">
        <v>0</v>
      </c>
      <c r="E191" s="5">
        <v>0</v>
      </c>
      <c r="F191" s="4">
        <v>0</v>
      </c>
      <c r="G191" s="5">
        <v>0</v>
      </c>
      <c r="H191" s="4">
        <v>0</v>
      </c>
      <c r="I191" s="5">
        <v>0</v>
      </c>
      <c r="J191" s="4">
        <v>0</v>
      </c>
      <c r="K191" s="5">
        <v>0</v>
      </c>
      <c r="L191" s="4">
        <v>0</v>
      </c>
      <c r="M191" s="5">
        <v>0</v>
      </c>
      <c r="O191" s="15"/>
      <c r="P191" s="15"/>
      <c r="Q191" s="5"/>
      <c r="R191" s="5"/>
      <c r="S191" s="16"/>
      <c r="T191" s="16"/>
      <c r="U191" s="16"/>
      <c r="V191" s="17"/>
      <c r="W191" s="16"/>
      <c r="X191" s="16"/>
      <c r="Y191" s="15"/>
      <c r="Z191" s="15"/>
      <c r="AA191" s="15"/>
      <c r="AB191" s="15"/>
      <c r="AC191" s="15"/>
      <c r="AD191" s="15"/>
      <c r="AE191" s="15"/>
      <c r="AF191" s="18"/>
      <c r="AG191" s="18"/>
      <c r="AH191" s="18"/>
      <c r="AI191" s="15"/>
      <c r="AJ191" s="15"/>
    </row>
    <row r="192" spans="1:36" x14ac:dyDescent="0.25">
      <c r="A192" s="3" t="s">
        <v>6</v>
      </c>
      <c r="B192" s="6">
        <v>5.5399999999999998E-2</v>
      </c>
      <c r="C192" s="3">
        <v>15</v>
      </c>
      <c r="D192" s="6">
        <v>0.1661</v>
      </c>
      <c r="E192" s="3">
        <v>45</v>
      </c>
      <c r="F192" s="6">
        <v>0.2472</v>
      </c>
      <c r="G192" s="3">
        <v>67</v>
      </c>
      <c r="H192" s="6">
        <v>0.26569999999999999</v>
      </c>
      <c r="I192" s="3">
        <v>72</v>
      </c>
      <c r="J192" s="6">
        <v>0.25459999999999999</v>
      </c>
      <c r="K192" s="3">
        <v>69</v>
      </c>
      <c r="L192" s="6">
        <v>1</v>
      </c>
      <c r="M192" s="3">
        <v>271</v>
      </c>
      <c r="O192" s="15"/>
      <c r="P192" s="15"/>
      <c r="Q192" s="5"/>
      <c r="R192" s="5"/>
      <c r="S192" s="17">
        <f>SUM(S186:S190)</f>
        <v>15</v>
      </c>
      <c r="T192" s="17">
        <f t="shared" ref="T192:W192" si="325">SUM(T186:T190)</f>
        <v>45</v>
      </c>
      <c r="U192" s="17">
        <f t="shared" si="325"/>
        <v>67</v>
      </c>
      <c r="V192" s="17">
        <f t="shared" si="325"/>
        <v>72</v>
      </c>
      <c r="W192" s="17">
        <f t="shared" si="325"/>
        <v>69</v>
      </c>
      <c r="X192" s="17">
        <f>SUM(X186:X191)</f>
        <v>268</v>
      </c>
      <c r="Y192" s="17"/>
      <c r="Z192" s="16"/>
      <c r="AA192" s="15"/>
      <c r="AB192" s="15"/>
      <c r="AC192" s="15"/>
      <c r="AD192" s="15"/>
      <c r="AE192" s="15"/>
      <c r="AF192" s="18"/>
      <c r="AG192" s="18"/>
      <c r="AH192" s="18"/>
      <c r="AI192" s="15"/>
      <c r="AJ192" s="15"/>
    </row>
    <row r="193" spans="1:36" x14ac:dyDescent="0.25">
      <c r="A193" s="9"/>
      <c r="B193" s="9"/>
      <c r="C193" s="11"/>
      <c r="D193" s="7"/>
      <c r="E193" s="7"/>
      <c r="F193" s="7"/>
      <c r="G193" s="7"/>
      <c r="H193" s="7"/>
      <c r="I193" s="7"/>
      <c r="J193" s="7"/>
      <c r="K193" s="7"/>
      <c r="L193" s="7" t="s">
        <v>13</v>
      </c>
      <c r="M193" s="7">
        <v>271</v>
      </c>
    </row>
    <row r="194" spans="1:36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 t="s">
        <v>14</v>
      </c>
      <c r="M194" s="7">
        <v>1</v>
      </c>
    </row>
    <row r="196" spans="1:36" ht="18" x14ac:dyDescent="0.25">
      <c r="A196" s="1" t="s">
        <v>57</v>
      </c>
    </row>
    <row r="197" spans="1:36" ht="18" x14ac:dyDescent="0.25">
      <c r="A197" s="1" t="s">
        <v>58</v>
      </c>
    </row>
    <row r="198" spans="1:36" x14ac:dyDescent="0.25">
      <c r="A198" s="2"/>
      <c r="B198" s="20" t="s">
        <v>40</v>
      </c>
      <c r="C198" s="21"/>
      <c r="D198" s="20" t="s">
        <v>41</v>
      </c>
      <c r="E198" s="21"/>
      <c r="F198" s="20" t="s">
        <v>42</v>
      </c>
      <c r="G198" s="21"/>
      <c r="H198" s="20" t="s">
        <v>43</v>
      </c>
      <c r="I198" s="21"/>
      <c r="J198" s="20" t="s">
        <v>44</v>
      </c>
      <c r="K198" s="21"/>
      <c r="L198" s="20" t="s">
        <v>6</v>
      </c>
      <c r="M198" s="21"/>
    </row>
    <row r="199" spans="1:36" x14ac:dyDescent="0.25">
      <c r="A199" s="3" t="s">
        <v>7</v>
      </c>
      <c r="B199" s="4">
        <v>0</v>
      </c>
      <c r="C199" s="5">
        <v>0</v>
      </c>
      <c r="D199" s="4">
        <v>0</v>
      </c>
      <c r="E199" s="5">
        <v>0</v>
      </c>
      <c r="F199" s="4">
        <v>1</v>
      </c>
      <c r="G199" s="5">
        <v>3</v>
      </c>
      <c r="H199" s="4">
        <v>0</v>
      </c>
      <c r="I199" s="5">
        <v>0</v>
      </c>
      <c r="J199" s="4">
        <v>0</v>
      </c>
      <c r="K199" s="5">
        <v>0</v>
      </c>
      <c r="L199" s="4">
        <v>1.11E-2</v>
      </c>
      <c r="M199" s="5">
        <v>3</v>
      </c>
      <c r="O199" s="12" t="s">
        <v>89</v>
      </c>
      <c r="P199" s="11">
        <f>_xlfn.CHISQ.TEST(S199:W203,AF199:AJ203)</f>
        <v>0.2733896551955321</v>
      </c>
      <c r="Q199" s="16"/>
      <c r="R199" s="16" t="s">
        <v>90</v>
      </c>
      <c r="S199" s="16">
        <f>C199</f>
        <v>0</v>
      </c>
      <c r="T199" s="16">
        <f>E199</f>
        <v>0</v>
      </c>
      <c r="U199" s="16">
        <f>G199</f>
        <v>3</v>
      </c>
      <c r="V199" s="16">
        <f>I199</f>
        <v>0</v>
      </c>
      <c r="W199" s="16">
        <f>K199</f>
        <v>0</v>
      </c>
      <c r="X199" s="17">
        <f>SUM(S199:W199)</f>
        <v>3</v>
      </c>
      <c r="Y199" s="15"/>
      <c r="Z199" s="17"/>
      <c r="AA199" s="16"/>
      <c r="AB199" s="16"/>
      <c r="AC199" s="16"/>
      <c r="AD199" s="16"/>
      <c r="AE199" s="16" t="s">
        <v>91</v>
      </c>
      <c r="AF199" s="18">
        <f>$X199*S205/$X205</f>
        <v>0.15498154981549817</v>
      </c>
      <c r="AG199" s="18">
        <f t="shared" ref="AG199" si="326">$X199*T205/$X205</f>
        <v>0.59778597785977861</v>
      </c>
      <c r="AH199" s="18">
        <f t="shared" ref="AH199" si="327">$X199*U205/$X205</f>
        <v>0.80811808118081185</v>
      </c>
      <c r="AI199" s="18">
        <f t="shared" ref="AI199" si="328">$X199*V205/$X205</f>
        <v>0.66420664206642066</v>
      </c>
      <c r="AJ199" s="18">
        <f t="shared" ref="AJ199" si="329">$X199*W205/$X205</f>
        <v>0.77490774907749083</v>
      </c>
    </row>
    <row r="200" spans="1:36" x14ac:dyDescent="0.25">
      <c r="A200" s="3" t="s">
        <v>8</v>
      </c>
      <c r="B200" s="4">
        <v>0</v>
      </c>
      <c r="C200" s="5">
        <v>0</v>
      </c>
      <c r="D200" s="4">
        <v>0.2</v>
      </c>
      <c r="E200" s="5">
        <v>10</v>
      </c>
      <c r="F200" s="4">
        <v>0.26</v>
      </c>
      <c r="G200" s="5">
        <v>13</v>
      </c>
      <c r="H200" s="4">
        <v>0.32</v>
      </c>
      <c r="I200" s="5">
        <v>16</v>
      </c>
      <c r="J200" s="4">
        <v>0.22</v>
      </c>
      <c r="K200" s="5">
        <v>11</v>
      </c>
      <c r="L200" s="4">
        <v>0.1845</v>
      </c>
      <c r="M200" s="5">
        <v>50</v>
      </c>
      <c r="O200" s="12" t="s">
        <v>92</v>
      </c>
      <c r="P200" s="9">
        <f>_xlfn.CHISQ.INV.RT(P199,16)</f>
        <v>18.909395378896861</v>
      </c>
      <c r="Q200" s="16"/>
      <c r="R200" s="16"/>
      <c r="S200" s="16">
        <f t="shared" ref="S200:S203" si="330">C200</f>
        <v>0</v>
      </c>
      <c r="T200" s="16">
        <f t="shared" ref="T200:T203" si="331">E200</f>
        <v>10</v>
      </c>
      <c r="U200" s="16">
        <f t="shared" ref="U200:U203" si="332">G200</f>
        <v>13</v>
      </c>
      <c r="V200" s="16">
        <f t="shared" ref="V200:V203" si="333">I200</f>
        <v>16</v>
      </c>
      <c r="W200" s="16">
        <f t="shared" ref="W200:W203" si="334">K200</f>
        <v>11</v>
      </c>
      <c r="X200" s="17">
        <f t="shared" ref="X200:X203" si="335">SUM(S200:W200)</f>
        <v>50</v>
      </c>
      <c r="Y200" s="15"/>
      <c r="Z200" s="17"/>
      <c r="AA200" s="16"/>
      <c r="AB200" s="16"/>
      <c r="AC200" s="16"/>
      <c r="AD200" s="16"/>
      <c r="AE200" s="16"/>
      <c r="AF200" s="18">
        <f>$X200*S205/$X205</f>
        <v>2.5830258302583027</v>
      </c>
      <c r="AG200" s="18">
        <f t="shared" ref="AG200" si="336">$X200*T205/$X205</f>
        <v>9.9630996309963091</v>
      </c>
      <c r="AH200" s="18">
        <f t="shared" ref="AH200" si="337">$X200*U205/$X205</f>
        <v>13.468634686346864</v>
      </c>
      <c r="AI200" s="18">
        <f t="shared" ref="AI200" si="338">$X200*V205/$X205</f>
        <v>11.07011070110701</v>
      </c>
      <c r="AJ200" s="18">
        <f t="shared" ref="AJ200" si="339">$X200*W205/$X205</f>
        <v>12.915129151291513</v>
      </c>
    </row>
    <row r="201" spans="1:36" x14ac:dyDescent="0.25">
      <c r="A201" s="3" t="s">
        <v>9</v>
      </c>
      <c r="B201" s="4">
        <v>7.2700000000000001E-2</v>
      </c>
      <c r="C201" s="5">
        <v>4</v>
      </c>
      <c r="D201" s="4">
        <v>0.18179999999999999</v>
      </c>
      <c r="E201" s="5">
        <v>10</v>
      </c>
      <c r="F201" s="4">
        <v>0.32729999999999998</v>
      </c>
      <c r="G201" s="5">
        <v>18</v>
      </c>
      <c r="H201" s="4">
        <v>0.1636</v>
      </c>
      <c r="I201" s="5">
        <v>9</v>
      </c>
      <c r="J201" s="4">
        <v>0.2545</v>
      </c>
      <c r="K201" s="5">
        <v>14</v>
      </c>
      <c r="L201" s="4">
        <v>0.20300000000000001</v>
      </c>
      <c r="M201" s="5">
        <v>55</v>
      </c>
      <c r="O201" s="12" t="s">
        <v>93</v>
      </c>
      <c r="P201" s="19">
        <f>SQRT(P200/(X205*MIN(5-1,5-1)))</f>
        <v>0.13207608291416403</v>
      </c>
      <c r="Q201" s="16"/>
      <c r="R201" s="16"/>
      <c r="S201" s="16">
        <f t="shared" si="330"/>
        <v>4</v>
      </c>
      <c r="T201" s="16">
        <f t="shared" si="331"/>
        <v>10</v>
      </c>
      <c r="U201" s="16">
        <f t="shared" si="332"/>
        <v>18</v>
      </c>
      <c r="V201" s="16">
        <f t="shared" si="333"/>
        <v>9</v>
      </c>
      <c r="W201" s="16">
        <f t="shared" si="334"/>
        <v>14</v>
      </c>
      <c r="X201" s="17">
        <f t="shared" si="335"/>
        <v>55</v>
      </c>
      <c r="Y201" s="15"/>
      <c r="Z201" s="17"/>
      <c r="AA201" s="16"/>
      <c r="AB201" s="16"/>
      <c r="AC201" s="16"/>
      <c r="AD201" s="16"/>
      <c r="AE201" s="16"/>
      <c r="AF201" s="18">
        <f>$X201*S205/$X205</f>
        <v>2.841328413284133</v>
      </c>
      <c r="AG201" s="18">
        <f t="shared" ref="AG201" si="340">$X201*T205/$X205</f>
        <v>10.959409594095941</v>
      </c>
      <c r="AH201" s="18">
        <f t="shared" ref="AH201" si="341">$X201*U205/$X205</f>
        <v>14.815498154981549</v>
      </c>
      <c r="AI201" s="18">
        <f t="shared" ref="AI201" si="342">$X201*V205/$X205</f>
        <v>12.177121771217712</v>
      </c>
      <c r="AJ201" s="18">
        <f t="shared" ref="AJ201" si="343">$X201*W205/$X205</f>
        <v>14.206642066420665</v>
      </c>
    </row>
    <row r="202" spans="1:36" x14ac:dyDescent="0.25">
      <c r="A202" s="3" t="s">
        <v>10</v>
      </c>
      <c r="B202" s="4">
        <v>7.3499999999999996E-2</v>
      </c>
      <c r="C202" s="5">
        <v>5</v>
      </c>
      <c r="D202" s="4">
        <v>0.22059999999999999</v>
      </c>
      <c r="E202" s="5">
        <v>15</v>
      </c>
      <c r="F202" s="4">
        <v>0.23530000000000001</v>
      </c>
      <c r="G202" s="5">
        <v>16</v>
      </c>
      <c r="H202" s="4">
        <v>0.25</v>
      </c>
      <c r="I202" s="5">
        <v>17</v>
      </c>
      <c r="J202" s="4">
        <v>0.22059999999999999</v>
      </c>
      <c r="K202" s="5">
        <v>15</v>
      </c>
      <c r="L202" s="4">
        <v>0.25090000000000001</v>
      </c>
      <c r="M202" s="5">
        <v>68</v>
      </c>
      <c r="O202" s="16"/>
      <c r="P202" s="9" t="str">
        <f>IF(AND(P201&gt;0,P201&lt;=0.2),"Schwacher Zusammenhang",IF(AND(P201&gt;0.2,P201&lt;=0.6),"Mittlerer Zusammenhang",IF(P201&gt;0.6,"Starker Zusammenhang","")))</f>
        <v>Schwacher Zusammenhang</v>
      </c>
      <c r="Q202" s="5"/>
      <c r="R202" s="5"/>
      <c r="S202" s="16">
        <f t="shared" si="330"/>
        <v>5</v>
      </c>
      <c r="T202" s="16">
        <f t="shared" si="331"/>
        <v>15</v>
      </c>
      <c r="U202" s="16">
        <f t="shared" si="332"/>
        <v>16</v>
      </c>
      <c r="V202" s="16">
        <f t="shared" si="333"/>
        <v>17</v>
      </c>
      <c r="W202" s="16">
        <f t="shared" si="334"/>
        <v>15</v>
      </c>
      <c r="X202" s="17">
        <f t="shared" si="335"/>
        <v>68</v>
      </c>
      <c r="Y202" s="15"/>
      <c r="Z202" s="17"/>
      <c r="AA202" s="16"/>
      <c r="AB202" s="16"/>
      <c r="AC202" s="16"/>
      <c r="AD202" s="16"/>
      <c r="AE202" s="16"/>
      <c r="AF202" s="18">
        <f>$X202*S205/$X205</f>
        <v>3.5129151291512914</v>
      </c>
      <c r="AG202" s="18">
        <f t="shared" ref="AG202" si="344">$X202*T205/$X205</f>
        <v>13.549815498154981</v>
      </c>
      <c r="AH202" s="18">
        <f t="shared" ref="AH202" si="345">$X202*U205/$X205</f>
        <v>18.317343173431734</v>
      </c>
      <c r="AI202" s="18">
        <f t="shared" ref="AI202" si="346">$X202*V205/$X205</f>
        <v>15.055350553505535</v>
      </c>
      <c r="AJ202" s="18">
        <f t="shared" ref="AJ202" si="347">$X202*W205/$X205</f>
        <v>17.564575645756456</v>
      </c>
    </row>
    <row r="203" spans="1:36" x14ac:dyDescent="0.25">
      <c r="A203" s="3" t="s">
        <v>11</v>
      </c>
      <c r="B203" s="4">
        <v>5.2600000000000001E-2</v>
      </c>
      <c r="C203" s="5">
        <v>5</v>
      </c>
      <c r="D203" s="4">
        <v>0.2</v>
      </c>
      <c r="E203" s="5">
        <v>19</v>
      </c>
      <c r="F203" s="4">
        <v>0.24210000000000001</v>
      </c>
      <c r="G203" s="5">
        <v>23</v>
      </c>
      <c r="H203" s="4">
        <v>0.1895</v>
      </c>
      <c r="I203" s="5">
        <v>18</v>
      </c>
      <c r="J203" s="4">
        <v>0.31580000000000003</v>
      </c>
      <c r="K203" s="5">
        <v>30</v>
      </c>
      <c r="L203" s="4">
        <v>0.35060000000000002</v>
      </c>
      <c r="M203" s="5">
        <v>95</v>
      </c>
      <c r="O203" s="15"/>
      <c r="P203" s="15"/>
      <c r="Q203" s="5"/>
      <c r="R203" s="5"/>
      <c r="S203" s="16">
        <f t="shared" si="330"/>
        <v>5</v>
      </c>
      <c r="T203" s="16">
        <f t="shared" si="331"/>
        <v>19</v>
      </c>
      <c r="U203" s="16">
        <f t="shared" si="332"/>
        <v>23</v>
      </c>
      <c r="V203" s="16">
        <f t="shared" si="333"/>
        <v>18</v>
      </c>
      <c r="W203" s="16">
        <f t="shared" si="334"/>
        <v>30</v>
      </c>
      <c r="X203" s="17">
        <f t="shared" si="335"/>
        <v>95</v>
      </c>
      <c r="Y203" s="15"/>
      <c r="Z203" s="17"/>
      <c r="AA203" s="15"/>
      <c r="AB203" s="15"/>
      <c r="AC203" s="15"/>
      <c r="AD203" s="15"/>
      <c r="AE203" s="15"/>
      <c r="AF203" s="18">
        <f>$X203*S205/$X205</f>
        <v>4.9077490774907746</v>
      </c>
      <c r="AG203" s="18">
        <f t="shared" ref="AG203" si="348">$X203*T205/$X205</f>
        <v>18.929889298892988</v>
      </c>
      <c r="AH203" s="18">
        <f t="shared" ref="AH203" si="349">$X203*U205/$X205</f>
        <v>25.59040590405904</v>
      </c>
      <c r="AI203" s="18">
        <f t="shared" ref="AI203" si="350">$X203*V205/$X205</f>
        <v>21.033210332103319</v>
      </c>
      <c r="AJ203" s="18">
        <f t="shared" ref="AJ203" si="351">$X203*W205/$X205</f>
        <v>24.538745387453876</v>
      </c>
    </row>
    <row r="204" spans="1:36" x14ac:dyDescent="0.25">
      <c r="A204" s="3" t="s">
        <v>12</v>
      </c>
      <c r="B204" s="4">
        <v>0</v>
      </c>
      <c r="C204" s="5">
        <v>0</v>
      </c>
      <c r="D204" s="4">
        <v>0</v>
      </c>
      <c r="E204" s="5">
        <v>0</v>
      </c>
      <c r="F204" s="4">
        <v>0</v>
      </c>
      <c r="G204" s="5">
        <v>0</v>
      </c>
      <c r="H204" s="4">
        <v>0</v>
      </c>
      <c r="I204" s="5">
        <v>0</v>
      </c>
      <c r="J204" s="4">
        <v>0</v>
      </c>
      <c r="K204" s="5">
        <v>0</v>
      </c>
      <c r="L204" s="4">
        <v>0</v>
      </c>
      <c r="M204" s="5">
        <v>0</v>
      </c>
      <c r="O204" s="15"/>
      <c r="P204" s="15"/>
      <c r="Q204" s="5"/>
      <c r="R204" s="5"/>
      <c r="S204" s="16"/>
      <c r="T204" s="16"/>
      <c r="U204" s="16"/>
      <c r="V204" s="17"/>
      <c r="W204" s="16"/>
      <c r="X204" s="16"/>
      <c r="Y204" s="15"/>
      <c r="Z204" s="15"/>
      <c r="AA204" s="15"/>
      <c r="AB204" s="15"/>
      <c r="AC204" s="15"/>
      <c r="AD204" s="15"/>
      <c r="AE204" s="15"/>
      <c r="AF204" s="18"/>
      <c r="AG204" s="18"/>
      <c r="AH204" s="18"/>
      <c r="AI204" s="15"/>
      <c r="AJ204" s="15"/>
    </row>
    <row r="205" spans="1:36" x14ac:dyDescent="0.25">
      <c r="A205" s="3" t="s">
        <v>6</v>
      </c>
      <c r="B205" s="6">
        <v>5.1700000000000003E-2</v>
      </c>
      <c r="C205" s="3">
        <v>14</v>
      </c>
      <c r="D205" s="6">
        <v>0.1993</v>
      </c>
      <c r="E205" s="3">
        <v>54</v>
      </c>
      <c r="F205" s="6">
        <v>0.26939999999999997</v>
      </c>
      <c r="G205" s="3">
        <v>73</v>
      </c>
      <c r="H205" s="6">
        <v>0.22140000000000001</v>
      </c>
      <c r="I205" s="3">
        <v>60</v>
      </c>
      <c r="J205" s="6">
        <v>0.25829999999999997</v>
      </c>
      <c r="K205" s="3">
        <v>70</v>
      </c>
      <c r="L205" s="6">
        <v>1</v>
      </c>
      <c r="M205" s="3">
        <v>271</v>
      </c>
      <c r="O205" s="15"/>
      <c r="P205" s="15"/>
      <c r="Q205" s="5"/>
      <c r="R205" s="5"/>
      <c r="S205" s="17">
        <f>SUM(S199:S203)</f>
        <v>14</v>
      </c>
      <c r="T205" s="17">
        <f t="shared" ref="T205:W205" si="352">SUM(T199:T203)</f>
        <v>54</v>
      </c>
      <c r="U205" s="17">
        <f t="shared" si="352"/>
        <v>73</v>
      </c>
      <c r="V205" s="17">
        <f t="shared" si="352"/>
        <v>60</v>
      </c>
      <c r="W205" s="17">
        <f t="shared" si="352"/>
        <v>70</v>
      </c>
      <c r="X205" s="17">
        <f>SUM(X199:X204)</f>
        <v>271</v>
      </c>
      <c r="Y205" s="17"/>
      <c r="Z205" s="16"/>
      <c r="AA205" s="15"/>
      <c r="AB205" s="15"/>
      <c r="AC205" s="15"/>
      <c r="AD205" s="15"/>
      <c r="AE205" s="15"/>
      <c r="AF205" s="18"/>
      <c r="AG205" s="18"/>
      <c r="AH205" s="18"/>
      <c r="AI205" s="15"/>
      <c r="AJ205" s="15"/>
    </row>
    <row r="206" spans="1:36" x14ac:dyDescent="0.25">
      <c r="A206" s="9"/>
      <c r="B206" s="9"/>
      <c r="C206" s="11"/>
      <c r="D206" s="7"/>
      <c r="E206" s="7"/>
      <c r="F206" s="7"/>
      <c r="G206" s="7"/>
      <c r="H206" s="7"/>
      <c r="I206" s="7"/>
      <c r="J206" s="7"/>
      <c r="K206" s="7"/>
      <c r="L206" s="7" t="s">
        <v>13</v>
      </c>
      <c r="M206" s="7">
        <v>271</v>
      </c>
    </row>
    <row r="207" spans="1:36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 t="s">
        <v>14</v>
      </c>
      <c r="M207" s="7">
        <v>1</v>
      </c>
    </row>
    <row r="209" spans="1:36" ht="18" x14ac:dyDescent="0.25">
      <c r="A209" s="1" t="s">
        <v>59</v>
      </c>
    </row>
    <row r="210" spans="1:36" x14ac:dyDescent="0.25">
      <c r="A210" s="2"/>
      <c r="B210" s="20" t="s">
        <v>40</v>
      </c>
      <c r="C210" s="21"/>
      <c r="D210" s="20" t="s">
        <v>41</v>
      </c>
      <c r="E210" s="21"/>
      <c r="F210" s="20" t="s">
        <v>42</v>
      </c>
      <c r="G210" s="21"/>
      <c r="H210" s="20" t="s">
        <v>43</v>
      </c>
      <c r="I210" s="21"/>
      <c r="J210" s="20" t="s">
        <v>44</v>
      </c>
      <c r="K210" s="21"/>
      <c r="L210" s="20" t="s">
        <v>6</v>
      </c>
      <c r="M210" s="21"/>
    </row>
    <row r="211" spans="1:36" x14ac:dyDescent="0.25">
      <c r="A211" s="3" t="s">
        <v>7</v>
      </c>
      <c r="B211" s="4">
        <v>0</v>
      </c>
      <c r="C211" s="5">
        <v>0</v>
      </c>
      <c r="D211" s="4">
        <v>0</v>
      </c>
      <c r="E211" s="5">
        <v>0</v>
      </c>
      <c r="F211" s="4">
        <v>0.33329999999999999</v>
      </c>
      <c r="G211" s="5">
        <v>1</v>
      </c>
      <c r="H211" s="4">
        <v>0</v>
      </c>
      <c r="I211" s="5">
        <v>0</v>
      </c>
      <c r="J211" s="4">
        <v>0.66670000000000007</v>
      </c>
      <c r="K211" s="5">
        <v>2</v>
      </c>
      <c r="L211" s="4">
        <v>1.11E-2</v>
      </c>
      <c r="M211" s="5">
        <v>3</v>
      </c>
      <c r="O211" s="12" t="s">
        <v>89</v>
      </c>
      <c r="P211" s="11">
        <f>_xlfn.CHISQ.TEST(S211:W215,AF211:AJ215)</f>
        <v>8.9670938932163491E-2</v>
      </c>
      <c r="Q211" s="16"/>
      <c r="R211" s="16" t="s">
        <v>90</v>
      </c>
      <c r="S211" s="16">
        <f>C211</f>
        <v>0</v>
      </c>
      <c r="T211" s="16">
        <f>E211</f>
        <v>0</v>
      </c>
      <c r="U211" s="16">
        <f>G211</f>
        <v>1</v>
      </c>
      <c r="V211" s="16">
        <f>I211</f>
        <v>0</v>
      </c>
      <c r="W211" s="16">
        <f>K211</f>
        <v>2</v>
      </c>
      <c r="X211" s="17">
        <f>SUM(S211:W211)</f>
        <v>3</v>
      </c>
      <c r="Y211" s="15"/>
      <c r="Z211" s="17"/>
      <c r="AA211" s="16"/>
      <c r="AB211" s="16"/>
      <c r="AC211" s="16"/>
      <c r="AD211" s="16"/>
      <c r="AE211" s="16" t="s">
        <v>91</v>
      </c>
      <c r="AF211" s="18">
        <f>$X211*S217/$X217</f>
        <v>2.2140221402214021E-2</v>
      </c>
      <c r="AG211" s="18">
        <f t="shared" ref="AG211" si="353">$X211*T217/$X217</f>
        <v>8.8560885608856083E-2</v>
      </c>
      <c r="AH211" s="18">
        <f t="shared" ref="AH211" si="354">$X211*U217/$X217</f>
        <v>0.46494464944649444</v>
      </c>
      <c r="AI211" s="18">
        <f t="shared" ref="AI211" si="355">$X211*V217/$X217</f>
        <v>0.59778597785977861</v>
      </c>
      <c r="AJ211" s="18">
        <f t="shared" ref="AJ211" si="356">$X211*W217/$X217</f>
        <v>1.8265682656826567</v>
      </c>
    </row>
    <row r="212" spans="1:36" x14ac:dyDescent="0.25">
      <c r="A212" s="3" t="s">
        <v>8</v>
      </c>
      <c r="B212" s="4">
        <v>0</v>
      </c>
      <c r="C212" s="5">
        <v>0</v>
      </c>
      <c r="D212" s="4">
        <v>0.02</v>
      </c>
      <c r="E212" s="5">
        <v>1</v>
      </c>
      <c r="F212" s="4">
        <v>0.24</v>
      </c>
      <c r="G212" s="5">
        <v>12</v>
      </c>
      <c r="H212" s="4">
        <v>0.28000000000000003</v>
      </c>
      <c r="I212" s="5">
        <v>14</v>
      </c>
      <c r="J212" s="4">
        <v>0.46</v>
      </c>
      <c r="K212" s="5">
        <v>23</v>
      </c>
      <c r="L212" s="4">
        <v>0.1845</v>
      </c>
      <c r="M212" s="5">
        <v>50</v>
      </c>
      <c r="O212" s="12" t="s">
        <v>92</v>
      </c>
      <c r="P212" s="9">
        <f>_xlfn.CHISQ.INV.RT(P211,16)</f>
        <v>23.992385449187168</v>
      </c>
      <c r="Q212" s="16"/>
      <c r="R212" s="16"/>
      <c r="S212" s="16">
        <f t="shared" ref="S212:S215" si="357">C212</f>
        <v>0</v>
      </c>
      <c r="T212" s="16">
        <f t="shared" ref="T212:T215" si="358">E212</f>
        <v>1</v>
      </c>
      <c r="U212" s="16">
        <f t="shared" ref="U212:U215" si="359">G212</f>
        <v>12</v>
      </c>
      <c r="V212" s="16">
        <f t="shared" ref="V212:V215" si="360">I212</f>
        <v>14</v>
      </c>
      <c r="W212" s="16">
        <f t="shared" ref="W212:W215" si="361">K212</f>
        <v>23</v>
      </c>
      <c r="X212" s="17">
        <f t="shared" ref="X212:X215" si="362">SUM(S212:W212)</f>
        <v>50</v>
      </c>
      <c r="Y212" s="15"/>
      <c r="Z212" s="17"/>
      <c r="AA212" s="16"/>
      <c r="AB212" s="16"/>
      <c r="AC212" s="16"/>
      <c r="AD212" s="16"/>
      <c r="AE212" s="16"/>
      <c r="AF212" s="18">
        <f>$X212*S217/$X217</f>
        <v>0.36900369003690037</v>
      </c>
      <c r="AG212" s="18">
        <f t="shared" ref="AG212" si="363">$X212*T217/$X217</f>
        <v>1.4760147601476015</v>
      </c>
      <c r="AH212" s="18">
        <f t="shared" ref="AH212" si="364">$X212*U217/$X217</f>
        <v>7.7490774907749076</v>
      </c>
      <c r="AI212" s="18">
        <f t="shared" ref="AI212" si="365">$X212*V217/$X217</f>
        <v>9.9630996309963091</v>
      </c>
      <c r="AJ212" s="18">
        <f t="shared" ref="AJ212" si="366">$X212*W217/$X217</f>
        <v>30.44280442804428</v>
      </c>
    </row>
    <row r="213" spans="1:36" x14ac:dyDescent="0.25">
      <c r="A213" s="3" t="s">
        <v>9</v>
      </c>
      <c r="B213" s="4">
        <v>0</v>
      </c>
      <c r="C213" s="5">
        <v>0</v>
      </c>
      <c r="D213" s="4">
        <v>0</v>
      </c>
      <c r="E213" s="5">
        <v>0</v>
      </c>
      <c r="F213" s="4">
        <v>0.1273</v>
      </c>
      <c r="G213" s="5">
        <v>7</v>
      </c>
      <c r="H213" s="4">
        <v>0.30909999999999999</v>
      </c>
      <c r="I213" s="5">
        <v>17</v>
      </c>
      <c r="J213" s="4">
        <v>0.56359999999999999</v>
      </c>
      <c r="K213" s="5">
        <v>31</v>
      </c>
      <c r="L213" s="4">
        <v>0.20300000000000001</v>
      </c>
      <c r="M213" s="5">
        <v>55</v>
      </c>
      <c r="O213" s="12" t="s">
        <v>93</v>
      </c>
      <c r="P213" s="19">
        <f>SQRT(P212/(X217*MIN(5-1,5-1)))</f>
        <v>0.14877229886253776</v>
      </c>
      <c r="Q213" s="16"/>
      <c r="R213" s="16"/>
      <c r="S213" s="16">
        <f t="shared" si="357"/>
        <v>0</v>
      </c>
      <c r="T213" s="16">
        <f t="shared" si="358"/>
        <v>0</v>
      </c>
      <c r="U213" s="16">
        <f t="shared" si="359"/>
        <v>7</v>
      </c>
      <c r="V213" s="16">
        <f t="shared" si="360"/>
        <v>17</v>
      </c>
      <c r="W213" s="16">
        <f t="shared" si="361"/>
        <v>31</v>
      </c>
      <c r="X213" s="17">
        <f t="shared" si="362"/>
        <v>55</v>
      </c>
      <c r="Y213" s="15"/>
      <c r="Z213" s="17"/>
      <c r="AA213" s="16"/>
      <c r="AB213" s="16"/>
      <c r="AC213" s="16"/>
      <c r="AD213" s="16"/>
      <c r="AE213" s="16"/>
      <c r="AF213" s="18">
        <f>$X213*S217/$X217</f>
        <v>0.4059040590405904</v>
      </c>
      <c r="AG213" s="18">
        <f t="shared" ref="AG213" si="367">$X213*T217/$X217</f>
        <v>1.6236162361623616</v>
      </c>
      <c r="AH213" s="18">
        <f t="shared" ref="AH213" si="368">$X213*U217/$X217</f>
        <v>8.523985239852399</v>
      </c>
      <c r="AI213" s="18">
        <f t="shared" ref="AI213" si="369">$X213*V217/$X217</f>
        <v>10.959409594095941</v>
      </c>
      <c r="AJ213" s="18">
        <f t="shared" ref="AJ213" si="370">$X213*W217/$X217</f>
        <v>33.487084870848712</v>
      </c>
    </row>
    <row r="214" spans="1:36" x14ac:dyDescent="0.25">
      <c r="A214" s="3" t="s">
        <v>10</v>
      </c>
      <c r="B214" s="4">
        <v>1.47E-2</v>
      </c>
      <c r="C214" s="5">
        <v>1</v>
      </c>
      <c r="D214" s="4">
        <v>5.8799999999999998E-2</v>
      </c>
      <c r="E214" s="5">
        <v>4</v>
      </c>
      <c r="F214" s="4">
        <v>0.17649999999999999</v>
      </c>
      <c r="G214" s="5">
        <v>12</v>
      </c>
      <c r="H214" s="4">
        <v>0.17649999999999999</v>
      </c>
      <c r="I214" s="5">
        <v>12</v>
      </c>
      <c r="J214" s="4">
        <v>0.57350000000000001</v>
      </c>
      <c r="K214" s="5">
        <v>39</v>
      </c>
      <c r="L214" s="4">
        <v>0.25090000000000001</v>
      </c>
      <c r="M214" s="5">
        <v>68</v>
      </c>
      <c r="O214" s="16"/>
      <c r="P214" s="9" t="str">
        <f>IF(AND(P213&gt;0,P213&lt;=0.2),"Schwacher Zusammenhang",IF(AND(P213&gt;0.2,P213&lt;=0.6),"Mittlerer Zusammenhang",IF(P213&gt;0.6,"Starker Zusammenhang","")))</f>
        <v>Schwacher Zusammenhang</v>
      </c>
      <c r="Q214" s="5"/>
      <c r="R214" s="5"/>
      <c r="S214" s="16">
        <f t="shared" si="357"/>
        <v>1</v>
      </c>
      <c r="T214" s="16">
        <f t="shared" si="358"/>
        <v>4</v>
      </c>
      <c r="U214" s="16">
        <f t="shared" si="359"/>
        <v>12</v>
      </c>
      <c r="V214" s="16">
        <f t="shared" si="360"/>
        <v>12</v>
      </c>
      <c r="W214" s="16">
        <f t="shared" si="361"/>
        <v>39</v>
      </c>
      <c r="X214" s="17">
        <f t="shared" si="362"/>
        <v>68</v>
      </c>
      <c r="Y214" s="15"/>
      <c r="Z214" s="17"/>
      <c r="AA214" s="16"/>
      <c r="AB214" s="16"/>
      <c r="AC214" s="16"/>
      <c r="AD214" s="16"/>
      <c r="AE214" s="16"/>
      <c r="AF214" s="18">
        <f>$X214*S217/$X217</f>
        <v>0.50184501845018448</v>
      </c>
      <c r="AG214" s="18">
        <f t="shared" ref="AG214" si="371">$X214*T217/$X217</f>
        <v>2.0073800738007379</v>
      </c>
      <c r="AH214" s="18">
        <f t="shared" ref="AH214" si="372">$X214*U217/$X217</f>
        <v>10.538745387453874</v>
      </c>
      <c r="AI214" s="18">
        <f t="shared" ref="AI214" si="373">$X214*V217/$X217</f>
        <v>13.549815498154981</v>
      </c>
      <c r="AJ214" s="18">
        <f t="shared" ref="AJ214" si="374">$X214*W217/$X217</f>
        <v>41.402214022140221</v>
      </c>
    </row>
    <row r="215" spans="1:36" x14ac:dyDescent="0.25">
      <c r="A215" s="3" t="s">
        <v>11</v>
      </c>
      <c r="B215" s="4">
        <v>1.0500000000000001E-2</v>
      </c>
      <c r="C215" s="5">
        <v>1</v>
      </c>
      <c r="D215" s="4">
        <v>3.1600000000000003E-2</v>
      </c>
      <c r="E215" s="5">
        <v>3</v>
      </c>
      <c r="F215" s="4">
        <v>0.1053</v>
      </c>
      <c r="G215" s="5">
        <v>10</v>
      </c>
      <c r="H215" s="4">
        <v>0.1158</v>
      </c>
      <c r="I215" s="5">
        <v>11</v>
      </c>
      <c r="J215" s="4">
        <v>0.73680000000000012</v>
      </c>
      <c r="K215" s="5">
        <v>70</v>
      </c>
      <c r="L215" s="4">
        <v>0.35060000000000002</v>
      </c>
      <c r="M215" s="5">
        <v>95</v>
      </c>
      <c r="O215" s="15"/>
      <c r="P215" s="15"/>
      <c r="Q215" s="5"/>
      <c r="R215" s="5"/>
      <c r="S215" s="16">
        <f t="shared" si="357"/>
        <v>1</v>
      </c>
      <c r="T215" s="16">
        <f t="shared" si="358"/>
        <v>3</v>
      </c>
      <c r="U215" s="16">
        <f t="shared" si="359"/>
        <v>10</v>
      </c>
      <c r="V215" s="16">
        <f t="shared" si="360"/>
        <v>11</v>
      </c>
      <c r="W215" s="16">
        <f t="shared" si="361"/>
        <v>70</v>
      </c>
      <c r="X215" s="17">
        <f t="shared" si="362"/>
        <v>95</v>
      </c>
      <c r="Y215" s="15"/>
      <c r="Z215" s="17"/>
      <c r="AA215" s="15"/>
      <c r="AB215" s="15"/>
      <c r="AC215" s="15"/>
      <c r="AD215" s="15"/>
      <c r="AE215" s="15"/>
      <c r="AF215" s="18">
        <f>$X215*S217/$X217</f>
        <v>0.70110701107011075</v>
      </c>
      <c r="AG215" s="18">
        <f t="shared" ref="AG215" si="375">$X215*T217/$X217</f>
        <v>2.804428044280443</v>
      </c>
      <c r="AH215" s="18">
        <f t="shared" ref="AH215" si="376">$X215*U217/$X217</f>
        <v>14.723247232472325</v>
      </c>
      <c r="AI215" s="18">
        <f t="shared" ref="AI215" si="377">$X215*V217/$X217</f>
        <v>18.929889298892988</v>
      </c>
      <c r="AJ215" s="18">
        <f t="shared" ref="AJ215" si="378">$X215*W217/$X217</f>
        <v>57.841328413284131</v>
      </c>
    </row>
    <row r="216" spans="1:36" x14ac:dyDescent="0.25">
      <c r="A216" s="3" t="s">
        <v>12</v>
      </c>
      <c r="B216" s="4">
        <v>0</v>
      </c>
      <c r="C216" s="5">
        <v>0</v>
      </c>
      <c r="D216" s="4">
        <v>0</v>
      </c>
      <c r="E216" s="5">
        <v>0</v>
      </c>
      <c r="F216" s="4">
        <v>0</v>
      </c>
      <c r="G216" s="5">
        <v>0</v>
      </c>
      <c r="H216" s="4">
        <v>0</v>
      </c>
      <c r="I216" s="5">
        <v>0</v>
      </c>
      <c r="J216" s="4">
        <v>0</v>
      </c>
      <c r="K216" s="5">
        <v>0</v>
      </c>
      <c r="L216" s="4">
        <v>0</v>
      </c>
      <c r="M216" s="5">
        <v>0</v>
      </c>
      <c r="O216" s="15"/>
      <c r="P216" s="15"/>
      <c r="Q216" s="5"/>
      <c r="R216" s="5"/>
      <c r="S216" s="16"/>
      <c r="T216" s="16"/>
      <c r="U216" s="16"/>
      <c r="V216" s="17"/>
      <c r="W216" s="16"/>
      <c r="X216" s="16"/>
      <c r="Y216" s="15"/>
      <c r="Z216" s="15"/>
      <c r="AA216" s="15"/>
      <c r="AB216" s="15"/>
      <c r="AC216" s="15"/>
      <c r="AD216" s="15"/>
      <c r="AE216" s="15"/>
      <c r="AF216" s="18"/>
      <c r="AG216" s="18"/>
      <c r="AH216" s="18"/>
      <c r="AI216" s="15"/>
      <c r="AJ216" s="15"/>
    </row>
    <row r="217" spans="1:36" x14ac:dyDescent="0.25">
      <c r="A217" s="3" t="s">
        <v>6</v>
      </c>
      <c r="B217" s="6">
        <v>7.4000000000000003E-3</v>
      </c>
      <c r="C217" s="3">
        <v>2</v>
      </c>
      <c r="D217" s="6">
        <v>2.9499999999999998E-2</v>
      </c>
      <c r="E217" s="3">
        <v>8</v>
      </c>
      <c r="F217" s="6">
        <v>0.155</v>
      </c>
      <c r="G217" s="3">
        <v>42</v>
      </c>
      <c r="H217" s="6">
        <v>0.1993</v>
      </c>
      <c r="I217" s="3">
        <v>54</v>
      </c>
      <c r="J217" s="6">
        <v>0.6089</v>
      </c>
      <c r="K217" s="3">
        <v>165</v>
      </c>
      <c r="L217" s="6">
        <v>1</v>
      </c>
      <c r="M217" s="3">
        <v>271</v>
      </c>
      <c r="O217" s="15"/>
      <c r="P217" s="15"/>
      <c r="Q217" s="5"/>
      <c r="R217" s="5"/>
      <c r="S217" s="17">
        <f>SUM(S211:S215)</f>
        <v>2</v>
      </c>
      <c r="T217" s="17">
        <f t="shared" ref="T217:W217" si="379">SUM(T211:T215)</f>
        <v>8</v>
      </c>
      <c r="U217" s="17">
        <f t="shared" si="379"/>
        <v>42</v>
      </c>
      <c r="V217" s="17">
        <f t="shared" si="379"/>
        <v>54</v>
      </c>
      <c r="W217" s="17">
        <f t="shared" si="379"/>
        <v>165</v>
      </c>
      <c r="X217" s="17">
        <f>SUM(X211:X216)</f>
        <v>271</v>
      </c>
      <c r="Y217" s="17"/>
      <c r="Z217" s="16"/>
      <c r="AA217" s="15"/>
      <c r="AB217" s="15"/>
      <c r="AC217" s="15"/>
      <c r="AD217" s="15"/>
      <c r="AE217" s="15"/>
      <c r="AF217" s="18"/>
      <c r="AG217" s="18"/>
      <c r="AH217" s="18"/>
      <c r="AI217" s="15"/>
      <c r="AJ217" s="15"/>
    </row>
    <row r="218" spans="1:36" x14ac:dyDescent="0.25">
      <c r="A218" s="9"/>
      <c r="B218" s="9"/>
      <c r="C218" s="11"/>
      <c r="D218" s="7"/>
      <c r="E218" s="7"/>
      <c r="F218" s="7"/>
      <c r="G218" s="7"/>
      <c r="H218" s="7"/>
      <c r="I218" s="7"/>
      <c r="J218" s="7"/>
      <c r="K218" s="7"/>
      <c r="L218" s="7" t="s">
        <v>13</v>
      </c>
      <c r="M218" s="7">
        <v>271</v>
      </c>
      <c r="O218" s="5"/>
      <c r="P218" s="5"/>
      <c r="Q218" s="5"/>
      <c r="R218" s="5"/>
      <c r="S218" s="5"/>
    </row>
    <row r="219" spans="1:36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 t="s">
        <v>14</v>
      </c>
      <c r="M219" s="7">
        <v>1</v>
      </c>
    </row>
    <row r="221" spans="1:36" ht="18" x14ac:dyDescent="0.25">
      <c r="A221" s="1" t="s">
        <v>60</v>
      </c>
    </row>
    <row r="222" spans="1:36" x14ac:dyDescent="0.25">
      <c r="A222" s="2"/>
      <c r="B222" s="20" t="s">
        <v>40</v>
      </c>
      <c r="C222" s="21"/>
      <c r="D222" s="20" t="s">
        <v>41</v>
      </c>
      <c r="E222" s="21"/>
      <c r="F222" s="20" t="s">
        <v>42</v>
      </c>
      <c r="G222" s="21"/>
      <c r="H222" s="20" t="s">
        <v>43</v>
      </c>
      <c r="I222" s="21"/>
      <c r="J222" s="20" t="s">
        <v>44</v>
      </c>
      <c r="K222" s="21"/>
      <c r="L222" s="20" t="s">
        <v>6</v>
      </c>
      <c r="M222" s="21"/>
    </row>
    <row r="223" spans="1:36" x14ac:dyDescent="0.25">
      <c r="A223" s="3" t="s">
        <v>7</v>
      </c>
      <c r="B223" s="4">
        <v>0</v>
      </c>
      <c r="C223" s="5">
        <v>0</v>
      </c>
      <c r="D223" s="4">
        <v>0</v>
      </c>
      <c r="E223" s="5">
        <v>0</v>
      </c>
      <c r="F223" s="4">
        <v>0.33329999999999999</v>
      </c>
      <c r="G223" s="5">
        <v>1</v>
      </c>
      <c r="H223" s="4">
        <v>0</v>
      </c>
      <c r="I223" s="5">
        <v>0</v>
      </c>
      <c r="J223" s="4">
        <v>0.66670000000000007</v>
      </c>
      <c r="K223" s="5">
        <v>2</v>
      </c>
      <c r="L223" s="4">
        <v>1.11E-2</v>
      </c>
      <c r="M223" s="5">
        <v>3</v>
      </c>
      <c r="O223" s="12" t="s">
        <v>89</v>
      </c>
      <c r="P223" s="11">
        <f>_xlfn.CHISQ.TEST(S223:W227,AF223:AJ227)</f>
        <v>0.11993635904382385</v>
      </c>
      <c r="Q223" s="16"/>
      <c r="R223" s="16" t="s">
        <v>90</v>
      </c>
      <c r="S223" s="16">
        <f>C223</f>
        <v>0</v>
      </c>
      <c r="T223" s="16">
        <f>E223</f>
        <v>0</v>
      </c>
      <c r="U223" s="16">
        <f>G223</f>
        <v>1</v>
      </c>
      <c r="V223" s="16">
        <f>I223</f>
        <v>0</v>
      </c>
      <c r="W223" s="16">
        <f>K223</f>
        <v>2</v>
      </c>
      <c r="X223" s="17">
        <f>SUM(S223:W223)</f>
        <v>3</v>
      </c>
      <c r="Y223" s="15"/>
      <c r="Z223" s="17"/>
      <c r="AA223" s="16"/>
      <c r="AB223" s="16"/>
      <c r="AC223" s="16"/>
      <c r="AD223" s="16"/>
      <c r="AE223" s="16" t="s">
        <v>91</v>
      </c>
      <c r="AF223" s="18">
        <f>$X223*S229/$X229</f>
        <v>0.23247232472324722</v>
      </c>
      <c r="AG223" s="18">
        <f t="shared" ref="AG223" si="380">$X223*T229/$X229</f>
        <v>0.71955719557195574</v>
      </c>
      <c r="AH223" s="18">
        <f t="shared" ref="AH223" si="381">$X223*U229/$X229</f>
        <v>0.65313653136531369</v>
      </c>
      <c r="AI223" s="18">
        <f t="shared" ref="AI223" si="382">$X223*V229/$X229</f>
        <v>0.47601476014760147</v>
      </c>
      <c r="AJ223" s="18">
        <f t="shared" ref="AJ223" si="383">$X223*W229/$X229</f>
        <v>0.91881918819188191</v>
      </c>
    </row>
    <row r="224" spans="1:36" x14ac:dyDescent="0.25">
      <c r="A224" s="3" t="s">
        <v>8</v>
      </c>
      <c r="B224" s="4">
        <v>0.14000000000000001</v>
      </c>
      <c r="C224" s="5">
        <v>7</v>
      </c>
      <c r="D224" s="4">
        <v>0.26</v>
      </c>
      <c r="E224" s="5">
        <v>13</v>
      </c>
      <c r="F224" s="4">
        <v>0.24</v>
      </c>
      <c r="G224" s="5">
        <v>12</v>
      </c>
      <c r="H224" s="4">
        <v>0.08</v>
      </c>
      <c r="I224" s="5">
        <v>4</v>
      </c>
      <c r="J224" s="4">
        <v>0.28000000000000003</v>
      </c>
      <c r="K224" s="5">
        <v>14</v>
      </c>
      <c r="L224" s="4">
        <v>0.1845</v>
      </c>
      <c r="M224" s="5">
        <v>50</v>
      </c>
      <c r="O224" s="12" t="s">
        <v>92</v>
      </c>
      <c r="P224" s="9">
        <f>_xlfn.CHISQ.INV.RT(P223,16)</f>
        <v>22.773087866047703</v>
      </c>
      <c r="Q224" s="16"/>
      <c r="R224" s="16"/>
      <c r="S224" s="16">
        <f t="shared" ref="S224:S227" si="384">C224</f>
        <v>7</v>
      </c>
      <c r="T224" s="16">
        <f t="shared" ref="T224:T227" si="385">E224</f>
        <v>13</v>
      </c>
      <c r="U224" s="16">
        <f t="shared" ref="U224:U227" si="386">G224</f>
        <v>12</v>
      </c>
      <c r="V224" s="16">
        <f t="shared" ref="V224:V227" si="387">I224</f>
        <v>4</v>
      </c>
      <c r="W224" s="16">
        <f t="shared" ref="W224:W227" si="388">K224</f>
        <v>14</v>
      </c>
      <c r="X224" s="17">
        <f t="shared" ref="X224:X227" si="389">SUM(S224:W224)</f>
        <v>50</v>
      </c>
      <c r="Y224" s="15"/>
      <c r="Z224" s="17"/>
      <c r="AA224" s="16"/>
      <c r="AB224" s="16"/>
      <c r="AC224" s="16"/>
      <c r="AD224" s="16"/>
      <c r="AE224" s="16"/>
      <c r="AF224" s="18">
        <f>$X224*S229/$X229</f>
        <v>3.8745387453874538</v>
      </c>
      <c r="AG224" s="18">
        <f t="shared" ref="AG224" si="390">$X224*T229/$X229</f>
        <v>11.992619926199263</v>
      </c>
      <c r="AH224" s="18">
        <f t="shared" ref="AH224" si="391">$X224*U229/$X229</f>
        <v>10.885608856088561</v>
      </c>
      <c r="AI224" s="18">
        <f t="shared" ref="AI224" si="392">$X224*V229/$X229</f>
        <v>7.9335793357933575</v>
      </c>
      <c r="AJ224" s="18">
        <f t="shared" ref="AJ224" si="393">$X224*W229/$X229</f>
        <v>15.313653136531366</v>
      </c>
    </row>
    <row r="225" spans="1:36" x14ac:dyDescent="0.25">
      <c r="A225" s="3" t="s">
        <v>9</v>
      </c>
      <c r="B225" s="4">
        <v>9.0899999999999995E-2</v>
      </c>
      <c r="C225" s="5">
        <v>5</v>
      </c>
      <c r="D225" s="4">
        <v>0.29089999999999999</v>
      </c>
      <c r="E225" s="5">
        <v>16</v>
      </c>
      <c r="F225" s="4">
        <v>0.18179999999999999</v>
      </c>
      <c r="G225" s="5">
        <v>10</v>
      </c>
      <c r="H225" s="4">
        <v>0.1636</v>
      </c>
      <c r="I225" s="5">
        <v>9</v>
      </c>
      <c r="J225" s="4">
        <v>0.2727</v>
      </c>
      <c r="K225" s="5">
        <v>15</v>
      </c>
      <c r="L225" s="4">
        <v>0.20300000000000001</v>
      </c>
      <c r="M225" s="5">
        <v>55</v>
      </c>
      <c r="O225" s="12" t="s">
        <v>93</v>
      </c>
      <c r="P225" s="19">
        <f>SQRT(P224/(X229*MIN(5-1,5-1)))</f>
        <v>0.14494269088251885</v>
      </c>
      <c r="Q225" s="16"/>
      <c r="R225" s="16"/>
      <c r="S225" s="16">
        <f t="shared" si="384"/>
        <v>5</v>
      </c>
      <c r="T225" s="16">
        <f t="shared" si="385"/>
        <v>16</v>
      </c>
      <c r="U225" s="16">
        <f t="shared" si="386"/>
        <v>10</v>
      </c>
      <c r="V225" s="16">
        <f t="shared" si="387"/>
        <v>9</v>
      </c>
      <c r="W225" s="16">
        <f t="shared" si="388"/>
        <v>15</v>
      </c>
      <c r="X225" s="17">
        <f t="shared" si="389"/>
        <v>55</v>
      </c>
      <c r="Y225" s="15"/>
      <c r="Z225" s="17"/>
      <c r="AA225" s="16"/>
      <c r="AB225" s="16"/>
      <c r="AC225" s="16"/>
      <c r="AD225" s="16"/>
      <c r="AE225" s="16"/>
      <c r="AF225" s="18">
        <f>$X225*S229/$X229</f>
        <v>4.2619926199261995</v>
      </c>
      <c r="AG225" s="18">
        <f t="shared" ref="AG225" si="394">$X225*T229/$X229</f>
        <v>13.191881918819188</v>
      </c>
      <c r="AH225" s="18">
        <f t="shared" ref="AH225" si="395">$X225*U229/$X229</f>
        <v>11.974169741697416</v>
      </c>
      <c r="AI225" s="18">
        <f t="shared" ref="AI225" si="396">$X225*V229/$X229</f>
        <v>8.7269372693726943</v>
      </c>
      <c r="AJ225" s="18">
        <f t="shared" ref="AJ225" si="397">$X225*W229/$X229</f>
        <v>16.845018450184501</v>
      </c>
    </row>
    <row r="226" spans="1:36" x14ac:dyDescent="0.25">
      <c r="A226" s="3" t="s">
        <v>10</v>
      </c>
      <c r="B226" s="4">
        <v>0.10290000000000001</v>
      </c>
      <c r="C226" s="5">
        <v>7</v>
      </c>
      <c r="D226" s="4">
        <v>0.23530000000000001</v>
      </c>
      <c r="E226" s="5">
        <v>16</v>
      </c>
      <c r="F226" s="4">
        <v>0.23530000000000001</v>
      </c>
      <c r="G226" s="5">
        <v>16</v>
      </c>
      <c r="H226" s="4">
        <v>0.23530000000000001</v>
      </c>
      <c r="I226" s="5">
        <v>16</v>
      </c>
      <c r="J226" s="4">
        <v>0.19120000000000001</v>
      </c>
      <c r="K226" s="5">
        <v>13</v>
      </c>
      <c r="L226" s="4">
        <v>0.25090000000000001</v>
      </c>
      <c r="M226" s="5">
        <v>68</v>
      </c>
      <c r="O226" s="16"/>
      <c r="P226" s="9" t="str">
        <f>IF(AND(P225&gt;0,P225&lt;=0.2),"Schwacher Zusammenhang",IF(AND(P225&gt;0.2,P225&lt;=0.6),"Mittlerer Zusammenhang",IF(P225&gt;0.6,"Starker Zusammenhang","")))</f>
        <v>Schwacher Zusammenhang</v>
      </c>
      <c r="Q226" s="5"/>
      <c r="R226" s="5"/>
      <c r="S226" s="16">
        <f t="shared" si="384"/>
        <v>7</v>
      </c>
      <c r="T226" s="16">
        <f t="shared" si="385"/>
        <v>16</v>
      </c>
      <c r="U226" s="16">
        <f t="shared" si="386"/>
        <v>16</v>
      </c>
      <c r="V226" s="16">
        <f t="shared" si="387"/>
        <v>16</v>
      </c>
      <c r="W226" s="16">
        <f t="shared" si="388"/>
        <v>13</v>
      </c>
      <c r="X226" s="17">
        <f t="shared" si="389"/>
        <v>68</v>
      </c>
      <c r="Y226" s="15"/>
      <c r="Z226" s="17"/>
      <c r="AA226" s="16"/>
      <c r="AB226" s="16"/>
      <c r="AC226" s="16"/>
      <c r="AD226" s="16"/>
      <c r="AE226" s="16"/>
      <c r="AF226" s="18">
        <f>$X226*S229/$X229</f>
        <v>5.269372693726937</v>
      </c>
      <c r="AG226" s="18">
        <f t="shared" ref="AG226" si="398">$X226*T229/$X229</f>
        <v>16.309963099630995</v>
      </c>
      <c r="AH226" s="18">
        <f t="shared" ref="AH226" si="399">$X226*U229/$X229</f>
        <v>14.804428044280442</v>
      </c>
      <c r="AI226" s="18">
        <f t="shared" ref="AI226" si="400">$X226*V229/$X229</f>
        <v>10.789667896678967</v>
      </c>
      <c r="AJ226" s="18">
        <f t="shared" ref="AJ226" si="401">$X226*W229/$X229</f>
        <v>20.826568265682656</v>
      </c>
    </row>
    <row r="227" spans="1:36" x14ac:dyDescent="0.25">
      <c r="A227" s="3" t="s">
        <v>11</v>
      </c>
      <c r="B227" s="4">
        <v>2.1100000000000001E-2</v>
      </c>
      <c r="C227" s="5">
        <v>2</v>
      </c>
      <c r="D227" s="4">
        <v>0.21049999999999999</v>
      </c>
      <c r="E227" s="5">
        <v>20</v>
      </c>
      <c r="F227" s="4">
        <v>0.21049999999999999</v>
      </c>
      <c r="G227" s="5">
        <v>20</v>
      </c>
      <c r="H227" s="4">
        <v>0.1474</v>
      </c>
      <c r="I227" s="5">
        <v>14</v>
      </c>
      <c r="J227" s="4">
        <v>0.41049999999999998</v>
      </c>
      <c r="K227" s="5">
        <v>39</v>
      </c>
      <c r="L227" s="4">
        <v>0.35060000000000002</v>
      </c>
      <c r="M227" s="5">
        <v>95</v>
      </c>
      <c r="O227" s="15"/>
      <c r="P227" s="15"/>
      <c r="Q227" s="5"/>
      <c r="R227" s="5"/>
      <c r="S227" s="16">
        <f t="shared" si="384"/>
        <v>2</v>
      </c>
      <c r="T227" s="16">
        <f t="shared" si="385"/>
        <v>20</v>
      </c>
      <c r="U227" s="16">
        <f t="shared" si="386"/>
        <v>20</v>
      </c>
      <c r="V227" s="16">
        <f t="shared" si="387"/>
        <v>14</v>
      </c>
      <c r="W227" s="16">
        <f t="shared" si="388"/>
        <v>39</v>
      </c>
      <c r="X227" s="17">
        <f t="shared" si="389"/>
        <v>95</v>
      </c>
      <c r="Y227" s="15"/>
      <c r="Z227" s="17"/>
      <c r="AA227" s="15"/>
      <c r="AB227" s="15"/>
      <c r="AC227" s="15"/>
      <c r="AD227" s="15"/>
      <c r="AE227" s="15"/>
      <c r="AF227" s="18">
        <f>$X227*S229/$X229</f>
        <v>7.3616236162361623</v>
      </c>
      <c r="AG227" s="18">
        <f t="shared" ref="AG227" si="402">$X227*T229/$X229</f>
        <v>22.785977859778598</v>
      </c>
      <c r="AH227" s="18">
        <f t="shared" ref="AH227" si="403">$X227*U229/$X229</f>
        <v>20.682656826568266</v>
      </c>
      <c r="AI227" s="18">
        <f t="shared" ref="AI227" si="404">$X227*V229/$X229</f>
        <v>15.07380073800738</v>
      </c>
      <c r="AJ227" s="18">
        <f t="shared" ref="AJ227" si="405">$X227*W229/$X229</f>
        <v>29.095940959409592</v>
      </c>
    </row>
    <row r="228" spans="1:36" x14ac:dyDescent="0.25">
      <c r="A228" s="3" t="s">
        <v>12</v>
      </c>
      <c r="B228" s="4">
        <v>0</v>
      </c>
      <c r="C228" s="5">
        <v>0</v>
      </c>
      <c r="D228" s="4">
        <v>0</v>
      </c>
      <c r="E228" s="5">
        <v>0</v>
      </c>
      <c r="F228" s="4">
        <v>0</v>
      </c>
      <c r="G228" s="5">
        <v>0</v>
      </c>
      <c r="H228" s="4">
        <v>0</v>
      </c>
      <c r="I228" s="5">
        <v>0</v>
      </c>
      <c r="J228" s="4">
        <v>0</v>
      </c>
      <c r="K228" s="5">
        <v>0</v>
      </c>
      <c r="L228" s="4">
        <v>0</v>
      </c>
      <c r="M228" s="5">
        <v>0</v>
      </c>
      <c r="O228" s="15"/>
      <c r="P228" s="15"/>
      <c r="Q228" s="5"/>
      <c r="R228" s="5"/>
      <c r="S228" s="16"/>
      <c r="T228" s="16"/>
      <c r="U228" s="16"/>
      <c r="V228" s="17"/>
      <c r="W228" s="16"/>
      <c r="X228" s="16"/>
      <c r="Y228" s="15"/>
      <c r="Z228" s="15"/>
      <c r="AA228" s="15"/>
      <c r="AB228" s="15"/>
      <c r="AC228" s="15"/>
      <c r="AD228" s="15"/>
      <c r="AE228" s="15"/>
      <c r="AF228" s="18"/>
      <c r="AG228" s="18"/>
      <c r="AH228" s="18"/>
      <c r="AI228" s="15"/>
      <c r="AJ228" s="15"/>
    </row>
    <row r="229" spans="1:36" x14ac:dyDescent="0.25">
      <c r="A229" s="3" t="s">
        <v>6</v>
      </c>
      <c r="B229" s="6">
        <v>7.7499999999999999E-2</v>
      </c>
      <c r="C229" s="3">
        <v>21</v>
      </c>
      <c r="D229" s="6">
        <v>0.2399</v>
      </c>
      <c r="E229" s="3">
        <v>65</v>
      </c>
      <c r="F229" s="6">
        <v>0.2177</v>
      </c>
      <c r="G229" s="3">
        <v>59</v>
      </c>
      <c r="H229" s="6">
        <v>0.15870000000000001</v>
      </c>
      <c r="I229" s="3">
        <v>43</v>
      </c>
      <c r="J229" s="6">
        <v>0.30630000000000002</v>
      </c>
      <c r="K229" s="3">
        <v>83</v>
      </c>
      <c r="L229" s="6">
        <v>1</v>
      </c>
      <c r="M229" s="3">
        <v>271</v>
      </c>
      <c r="O229" s="15"/>
      <c r="P229" s="15"/>
      <c r="Q229" s="5"/>
      <c r="R229" s="5"/>
      <c r="S229" s="17">
        <f>SUM(S223:S227)</f>
        <v>21</v>
      </c>
      <c r="T229" s="17">
        <f t="shared" ref="T229:W229" si="406">SUM(T223:T227)</f>
        <v>65</v>
      </c>
      <c r="U229" s="17">
        <f t="shared" si="406"/>
        <v>59</v>
      </c>
      <c r="V229" s="17">
        <f t="shared" si="406"/>
        <v>43</v>
      </c>
      <c r="W229" s="17">
        <f t="shared" si="406"/>
        <v>83</v>
      </c>
      <c r="X229" s="17">
        <f>SUM(X223:X228)</f>
        <v>271</v>
      </c>
      <c r="Y229" s="17"/>
      <c r="Z229" s="16"/>
      <c r="AA229" s="15"/>
      <c r="AB229" s="15"/>
      <c r="AC229" s="15"/>
      <c r="AD229" s="15"/>
      <c r="AE229" s="15"/>
      <c r="AF229" s="18"/>
      <c r="AG229" s="18"/>
      <c r="AH229" s="18"/>
      <c r="AI229" s="15"/>
      <c r="AJ229" s="15"/>
    </row>
    <row r="230" spans="1:36" x14ac:dyDescent="0.25">
      <c r="A230" s="9"/>
      <c r="B230" s="9"/>
      <c r="C230" s="11"/>
      <c r="D230" s="7"/>
      <c r="E230" s="7"/>
      <c r="F230" s="7"/>
      <c r="G230" s="7"/>
      <c r="H230" s="7"/>
      <c r="I230" s="7"/>
      <c r="J230" s="7"/>
      <c r="K230" s="7"/>
      <c r="L230" s="7" t="s">
        <v>13</v>
      </c>
      <c r="M230" s="7">
        <v>271</v>
      </c>
    </row>
    <row r="231" spans="1:36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 t="s">
        <v>14</v>
      </c>
      <c r="M231" s="7">
        <v>1</v>
      </c>
    </row>
    <row r="233" spans="1:36" ht="18" x14ac:dyDescent="0.25">
      <c r="A233" s="1" t="s">
        <v>61</v>
      </c>
    </row>
    <row r="234" spans="1:36" ht="18" x14ac:dyDescent="0.25">
      <c r="A234" s="1" t="s">
        <v>62</v>
      </c>
    </row>
    <row r="235" spans="1:36" x14ac:dyDescent="0.25">
      <c r="A235" s="2"/>
      <c r="B235" s="20" t="s">
        <v>40</v>
      </c>
      <c r="C235" s="21"/>
      <c r="D235" s="20" t="s">
        <v>41</v>
      </c>
      <c r="E235" s="21"/>
      <c r="F235" s="20" t="s">
        <v>42</v>
      </c>
      <c r="G235" s="21"/>
      <c r="H235" s="20" t="s">
        <v>43</v>
      </c>
      <c r="I235" s="21"/>
      <c r="J235" s="20" t="s">
        <v>44</v>
      </c>
      <c r="K235" s="21"/>
      <c r="L235" s="20" t="s">
        <v>6</v>
      </c>
      <c r="M235" s="21"/>
    </row>
    <row r="236" spans="1:36" x14ac:dyDescent="0.25">
      <c r="A236" s="3" t="s">
        <v>7</v>
      </c>
      <c r="B236" s="4">
        <v>0</v>
      </c>
      <c r="C236" s="5">
        <v>0</v>
      </c>
      <c r="D236" s="4">
        <v>0.66670000000000007</v>
      </c>
      <c r="E236" s="5">
        <v>2</v>
      </c>
      <c r="F236" s="4">
        <v>0.33329999999999999</v>
      </c>
      <c r="G236" s="5">
        <v>1</v>
      </c>
      <c r="H236" s="4">
        <v>0</v>
      </c>
      <c r="I236" s="5">
        <v>0</v>
      </c>
      <c r="J236" s="4">
        <v>0</v>
      </c>
      <c r="K236" s="5">
        <v>0</v>
      </c>
      <c r="L236" s="4">
        <v>1.11E-2</v>
      </c>
      <c r="M236" s="5">
        <v>3</v>
      </c>
      <c r="O236" s="12" t="s">
        <v>89</v>
      </c>
      <c r="P236" s="11">
        <f>_xlfn.CHISQ.TEST(S236:W240,AF236:AJ240)</f>
        <v>0.51151733749428097</v>
      </c>
      <c r="Q236" s="16"/>
      <c r="R236" s="16" t="s">
        <v>90</v>
      </c>
      <c r="S236" s="16">
        <f>C236</f>
        <v>0</v>
      </c>
      <c r="T236" s="16">
        <f>E236</f>
        <v>2</v>
      </c>
      <c r="U236" s="16">
        <f>G236</f>
        <v>1</v>
      </c>
      <c r="V236" s="16">
        <f>I236</f>
        <v>0</v>
      </c>
      <c r="W236" s="16">
        <f>K236</f>
        <v>0</v>
      </c>
      <c r="X236" s="17">
        <f>SUM(S236:W236)</f>
        <v>3</v>
      </c>
      <c r="Y236" s="15"/>
      <c r="Z236" s="17"/>
      <c r="AA236" s="16"/>
      <c r="AB236" s="16"/>
      <c r="AC236" s="16"/>
      <c r="AD236" s="16"/>
      <c r="AE236" s="16" t="s">
        <v>91</v>
      </c>
      <c r="AF236" s="18">
        <f>$X236*S242/$X242</f>
        <v>0.40959409594095941</v>
      </c>
      <c r="AG236" s="18">
        <f t="shared" ref="AG236" si="407">$X236*T242/$X242</f>
        <v>1.2066420664206643</v>
      </c>
      <c r="AH236" s="18">
        <f t="shared" ref="AH236" si="408">$X236*U242/$X242</f>
        <v>1.018450184501845</v>
      </c>
      <c r="AI236" s="18">
        <f t="shared" ref="AI236" si="409">$X236*V242/$X242</f>
        <v>0.26568265682656828</v>
      </c>
      <c r="AJ236" s="18">
        <f t="shared" ref="AJ236" si="410">$X236*W242/$X242</f>
        <v>9.9630996309963096E-2</v>
      </c>
    </row>
    <row r="237" spans="1:36" x14ac:dyDescent="0.25">
      <c r="A237" s="3" t="s">
        <v>8</v>
      </c>
      <c r="B237" s="4">
        <v>0.08</v>
      </c>
      <c r="C237" s="5">
        <v>4</v>
      </c>
      <c r="D237" s="4">
        <v>0.32</v>
      </c>
      <c r="E237" s="5">
        <v>16</v>
      </c>
      <c r="F237" s="4">
        <v>0.5</v>
      </c>
      <c r="G237" s="5">
        <v>25</v>
      </c>
      <c r="H237" s="4">
        <v>0.08</v>
      </c>
      <c r="I237" s="5">
        <v>4</v>
      </c>
      <c r="J237" s="4">
        <v>0.02</v>
      </c>
      <c r="K237" s="5">
        <v>1</v>
      </c>
      <c r="L237" s="4">
        <v>0.1845</v>
      </c>
      <c r="M237" s="5">
        <v>50</v>
      </c>
      <c r="O237" s="12" t="s">
        <v>92</v>
      </c>
      <c r="P237" s="9">
        <f>_xlfn.CHISQ.INV.RT(P236,16)</f>
        <v>15.179715632194304</v>
      </c>
      <c r="Q237" s="16"/>
      <c r="R237" s="16"/>
      <c r="S237" s="16">
        <f t="shared" ref="S237:S240" si="411">C237</f>
        <v>4</v>
      </c>
      <c r="T237" s="16">
        <f t="shared" ref="T237:T240" si="412">E237</f>
        <v>16</v>
      </c>
      <c r="U237" s="16">
        <f t="shared" ref="U237:U240" si="413">G237</f>
        <v>25</v>
      </c>
      <c r="V237" s="16">
        <f t="shared" ref="V237:V240" si="414">I237</f>
        <v>4</v>
      </c>
      <c r="W237" s="16">
        <f t="shared" ref="W237:W240" si="415">K237</f>
        <v>1</v>
      </c>
      <c r="X237" s="17">
        <f t="shared" ref="X237:X240" si="416">SUM(S237:W237)</f>
        <v>50</v>
      </c>
      <c r="Y237" s="15"/>
      <c r="Z237" s="17"/>
      <c r="AA237" s="16"/>
      <c r="AB237" s="16"/>
      <c r="AC237" s="16"/>
      <c r="AD237" s="16"/>
      <c r="AE237" s="16"/>
      <c r="AF237" s="18">
        <f>$X237*S242/$X242</f>
        <v>6.8265682656826572</v>
      </c>
      <c r="AG237" s="18">
        <f t="shared" ref="AG237" si="417">$X237*T242/$X242</f>
        <v>20.110701107011071</v>
      </c>
      <c r="AH237" s="18">
        <f t="shared" ref="AH237" si="418">$X237*U242/$X242</f>
        <v>16.974169741697416</v>
      </c>
      <c r="AI237" s="18">
        <f t="shared" ref="AI237" si="419">$X237*V242/$X242</f>
        <v>4.4280442804428048</v>
      </c>
      <c r="AJ237" s="18">
        <f t="shared" ref="AJ237" si="420">$X237*W242/$X242</f>
        <v>1.6605166051660516</v>
      </c>
    </row>
    <row r="238" spans="1:36" x14ac:dyDescent="0.25">
      <c r="A238" s="3" t="s">
        <v>9</v>
      </c>
      <c r="B238" s="4">
        <v>0.1636</v>
      </c>
      <c r="C238" s="5">
        <v>9</v>
      </c>
      <c r="D238" s="4">
        <v>0.4</v>
      </c>
      <c r="E238" s="5">
        <v>22</v>
      </c>
      <c r="F238" s="4">
        <v>0.32729999999999998</v>
      </c>
      <c r="G238" s="5">
        <v>18</v>
      </c>
      <c r="H238" s="4">
        <v>7.2700000000000001E-2</v>
      </c>
      <c r="I238" s="5">
        <v>4</v>
      </c>
      <c r="J238" s="4">
        <v>3.6400000000000002E-2</v>
      </c>
      <c r="K238" s="5">
        <v>2</v>
      </c>
      <c r="L238" s="4">
        <v>0.20300000000000001</v>
      </c>
      <c r="M238" s="5">
        <v>55</v>
      </c>
      <c r="O238" s="12" t="s">
        <v>93</v>
      </c>
      <c r="P238" s="19">
        <f>SQRT(P237/(X242*MIN(5-1,5-1)))</f>
        <v>0.1183360794727301</v>
      </c>
      <c r="Q238" s="16"/>
      <c r="R238" s="16"/>
      <c r="S238" s="16">
        <f t="shared" si="411"/>
        <v>9</v>
      </c>
      <c r="T238" s="16">
        <f t="shared" si="412"/>
        <v>22</v>
      </c>
      <c r="U238" s="16">
        <f t="shared" si="413"/>
        <v>18</v>
      </c>
      <c r="V238" s="16">
        <f t="shared" si="414"/>
        <v>4</v>
      </c>
      <c r="W238" s="16">
        <f t="shared" si="415"/>
        <v>2</v>
      </c>
      <c r="X238" s="17">
        <f t="shared" si="416"/>
        <v>55</v>
      </c>
      <c r="Y238" s="15"/>
      <c r="Z238" s="17"/>
      <c r="AA238" s="16"/>
      <c r="AB238" s="16"/>
      <c r="AC238" s="16"/>
      <c r="AD238" s="16"/>
      <c r="AE238" s="16"/>
      <c r="AF238" s="18">
        <f>$X238*S242/$X242</f>
        <v>7.5092250922509223</v>
      </c>
      <c r="AG238" s="18">
        <f t="shared" ref="AG238" si="421">$X238*T242/$X242</f>
        <v>22.121771217712176</v>
      </c>
      <c r="AH238" s="18">
        <f t="shared" ref="AH238" si="422">$X238*U242/$X242</f>
        <v>18.671586715867157</v>
      </c>
      <c r="AI238" s="18">
        <f t="shared" ref="AI238" si="423">$X238*V242/$X242</f>
        <v>4.8708487084870846</v>
      </c>
      <c r="AJ238" s="18">
        <f t="shared" ref="AJ238" si="424">$X238*W242/$X242</f>
        <v>1.8265682656826567</v>
      </c>
    </row>
    <row r="239" spans="1:36" x14ac:dyDescent="0.25">
      <c r="A239" s="3" t="s">
        <v>10</v>
      </c>
      <c r="B239" s="4">
        <v>0.1176</v>
      </c>
      <c r="C239" s="5">
        <v>8</v>
      </c>
      <c r="D239" s="4">
        <v>0.35289999999999999</v>
      </c>
      <c r="E239" s="5">
        <v>24</v>
      </c>
      <c r="F239" s="4">
        <v>0.36759999999999998</v>
      </c>
      <c r="G239" s="5">
        <v>25</v>
      </c>
      <c r="H239" s="4">
        <v>0.13239999999999999</v>
      </c>
      <c r="I239" s="5">
        <v>9</v>
      </c>
      <c r="J239" s="4">
        <v>2.9399999999999999E-2</v>
      </c>
      <c r="K239" s="5">
        <v>2</v>
      </c>
      <c r="L239" s="4">
        <v>0.25090000000000001</v>
      </c>
      <c r="M239" s="5">
        <v>68</v>
      </c>
      <c r="O239" s="16"/>
      <c r="P239" s="9" t="str">
        <f>IF(AND(P238&gt;0,P238&lt;=0.2),"Schwacher Zusammenhang",IF(AND(P238&gt;0.2,P238&lt;=0.6),"Mittlerer Zusammenhang",IF(P238&gt;0.6,"Starker Zusammenhang","")))</f>
        <v>Schwacher Zusammenhang</v>
      </c>
      <c r="Q239" s="5"/>
      <c r="R239" s="5"/>
      <c r="S239" s="16">
        <f t="shared" si="411"/>
        <v>8</v>
      </c>
      <c r="T239" s="16">
        <f t="shared" si="412"/>
        <v>24</v>
      </c>
      <c r="U239" s="16">
        <f t="shared" si="413"/>
        <v>25</v>
      </c>
      <c r="V239" s="16">
        <f t="shared" si="414"/>
        <v>9</v>
      </c>
      <c r="W239" s="16">
        <f t="shared" si="415"/>
        <v>2</v>
      </c>
      <c r="X239" s="17">
        <f t="shared" si="416"/>
        <v>68</v>
      </c>
      <c r="Y239" s="15"/>
      <c r="Z239" s="17"/>
      <c r="AA239" s="16"/>
      <c r="AB239" s="16"/>
      <c r="AC239" s="16"/>
      <c r="AD239" s="16"/>
      <c r="AE239" s="16"/>
      <c r="AF239" s="18">
        <f>$X239*S242/$X242</f>
        <v>9.2841328413284128</v>
      </c>
      <c r="AG239" s="18">
        <f t="shared" ref="AG239" si="425">$X239*T242/$X242</f>
        <v>27.350553505535057</v>
      </c>
      <c r="AH239" s="18">
        <f t="shared" ref="AH239" si="426">$X239*U242/$X242</f>
        <v>23.084870848708487</v>
      </c>
      <c r="AI239" s="18">
        <f t="shared" ref="AI239" si="427">$X239*V242/$X242</f>
        <v>6.0221402214022142</v>
      </c>
      <c r="AJ239" s="18">
        <f t="shared" ref="AJ239" si="428">$X239*W242/$X242</f>
        <v>2.2583025830258303</v>
      </c>
    </row>
    <row r="240" spans="1:36" x14ac:dyDescent="0.25">
      <c r="A240" s="3" t="s">
        <v>11</v>
      </c>
      <c r="B240" s="4">
        <v>0.16839999999999999</v>
      </c>
      <c r="C240" s="5">
        <v>16</v>
      </c>
      <c r="D240" s="4">
        <v>0.47370000000000001</v>
      </c>
      <c r="E240" s="5">
        <v>45</v>
      </c>
      <c r="F240" s="4">
        <v>0.24210000000000001</v>
      </c>
      <c r="G240" s="5">
        <v>23</v>
      </c>
      <c r="H240" s="4">
        <v>7.3700000000000002E-2</v>
      </c>
      <c r="I240" s="5">
        <v>7</v>
      </c>
      <c r="J240" s="4">
        <v>4.2099999999999999E-2</v>
      </c>
      <c r="K240" s="5">
        <v>4</v>
      </c>
      <c r="L240" s="4">
        <v>0.35060000000000002</v>
      </c>
      <c r="M240" s="5">
        <v>95</v>
      </c>
      <c r="O240" s="15"/>
      <c r="P240" s="15"/>
      <c r="Q240" s="5"/>
      <c r="R240" s="5"/>
      <c r="S240" s="16">
        <f t="shared" si="411"/>
        <v>16</v>
      </c>
      <c r="T240" s="16">
        <f t="shared" si="412"/>
        <v>45</v>
      </c>
      <c r="U240" s="16">
        <f t="shared" si="413"/>
        <v>23</v>
      </c>
      <c r="V240" s="16">
        <f t="shared" si="414"/>
        <v>7</v>
      </c>
      <c r="W240" s="16">
        <f t="shared" si="415"/>
        <v>4</v>
      </c>
      <c r="X240" s="17">
        <f t="shared" si="416"/>
        <v>95</v>
      </c>
      <c r="Y240" s="15"/>
      <c r="Z240" s="17"/>
      <c r="AA240" s="15"/>
      <c r="AB240" s="15"/>
      <c r="AC240" s="15"/>
      <c r="AD240" s="15"/>
      <c r="AE240" s="15"/>
      <c r="AF240" s="18">
        <f>$X240*S242/$X242</f>
        <v>12.970479704797048</v>
      </c>
      <c r="AG240" s="18">
        <f t="shared" ref="AG240" si="429">$X240*T242/$X242</f>
        <v>38.210332103321036</v>
      </c>
      <c r="AH240" s="18">
        <f t="shared" ref="AH240" si="430">$X240*U242/$X242</f>
        <v>32.250922509225092</v>
      </c>
      <c r="AI240" s="18">
        <f t="shared" ref="AI240" si="431">$X240*V242/$X242</f>
        <v>8.4132841328413281</v>
      </c>
      <c r="AJ240" s="18">
        <f t="shared" ref="AJ240" si="432">$X240*W242/$X242</f>
        <v>3.1549815498154983</v>
      </c>
    </row>
    <row r="241" spans="1:36" x14ac:dyDescent="0.25">
      <c r="A241" s="3" t="s">
        <v>12</v>
      </c>
      <c r="B241" s="4">
        <v>0</v>
      </c>
      <c r="C241" s="5">
        <v>0</v>
      </c>
      <c r="D241" s="4">
        <v>0</v>
      </c>
      <c r="E241" s="5">
        <v>0</v>
      </c>
      <c r="F241" s="4">
        <v>0</v>
      </c>
      <c r="G241" s="5">
        <v>0</v>
      </c>
      <c r="H241" s="4">
        <v>0</v>
      </c>
      <c r="I241" s="5">
        <v>0</v>
      </c>
      <c r="J241" s="4">
        <v>0</v>
      </c>
      <c r="K241" s="5">
        <v>0</v>
      </c>
      <c r="L241" s="4">
        <v>0</v>
      </c>
      <c r="M241" s="5">
        <v>0</v>
      </c>
      <c r="O241" s="15"/>
      <c r="P241" s="15"/>
      <c r="Q241" s="5"/>
      <c r="R241" s="5"/>
      <c r="S241" s="16"/>
      <c r="T241" s="16"/>
      <c r="U241" s="16"/>
      <c r="V241" s="17"/>
      <c r="W241" s="16"/>
      <c r="X241" s="16"/>
      <c r="Y241" s="15"/>
      <c r="Z241" s="15"/>
      <c r="AA241" s="15"/>
      <c r="AB241" s="15"/>
      <c r="AC241" s="15"/>
      <c r="AD241" s="15"/>
      <c r="AE241" s="15"/>
      <c r="AF241" s="18"/>
      <c r="AG241" s="18"/>
      <c r="AH241" s="18"/>
      <c r="AI241" s="15"/>
      <c r="AJ241" s="15"/>
    </row>
    <row r="242" spans="1:36" x14ac:dyDescent="0.25">
      <c r="A242" s="3" t="s">
        <v>6</v>
      </c>
      <c r="B242" s="6">
        <v>0.13650000000000001</v>
      </c>
      <c r="C242" s="3">
        <v>37</v>
      </c>
      <c r="D242" s="6">
        <v>0.4022</v>
      </c>
      <c r="E242" s="3">
        <v>109</v>
      </c>
      <c r="F242" s="6">
        <v>0.33950000000000002</v>
      </c>
      <c r="G242" s="3">
        <v>92</v>
      </c>
      <c r="H242" s="6">
        <v>8.8599999999999998E-2</v>
      </c>
      <c r="I242" s="3">
        <v>24</v>
      </c>
      <c r="J242" s="6">
        <v>3.32E-2</v>
      </c>
      <c r="K242" s="3">
        <v>9</v>
      </c>
      <c r="L242" s="6">
        <v>1</v>
      </c>
      <c r="M242" s="3">
        <v>271</v>
      </c>
      <c r="O242" s="15"/>
      <c r="P242" s="15"/>
      <c r="Q242" s="5"/>
      <c r="R242" s="5"/>
      <c r="S242" s="17">
        <f>SUM(S236:S240)</f>
        <v>37</v>
      </c>
      <c r="T242" s="17">
        <f t="shared" ref="T242:W242" si="433">SUM(T236:T240)</f>
        <v>109</v>
      </c>
      <c r="U242" s="17">
        <f t="shared" si="433"/>
        <v>92</v>
      </c>
      <c r="V242" s="17">
        <f t="shared" si="433"/>
        <v>24</v>
      </c>
      <c r="W242" s="17">
        <f t="shared" si="433"/>
        <v>9</v>
      </c>
      <c r="X242" s="17">
        <f>SUM(X236:X241)</f>
        <v>271</v>
      </c>
      <c r="Y242" s="17"/>
      <c r="Z242" s="16"/>
      <c r="AA242" s="15"/>
      <c r="AB242" s="15"/>
      <c r="AC242" s="15"/>
      <c r="AD242" s="15"/>
      <c r="AE242" s="15"/>
      <c r="AF242" s="18"/>
      <c r="AG242" s="18"/>
      <c r="AH242" s="18"/>
      <c r="AI242" s="15"/>
      <c r="AJ242" s="15"/>
    </row>
    <row r="243" spans="1:36" x14ac:dyDescent="0.25">
      <c r="A243" s="9"/>
      <c r="B243" s="9"/>
      <c r="C243" s="11"/>
      <c r="D243" s="7"/>
      <c r="E243" s="7"/>
      <c r="F243" s="7"/>
      <c r="G243" s="7"/>
      <c r="H243" s="7"/>
      <c r="I243" s="7"/>
      <c r="J243" s="7"/>
      <c r="K243" s="7"/>
      <c r="L243" s="7" t="s">
        <v>13</v>
      </c>
      <c r="M243" s="7">
        <v>271</v>
      </c>
    </row>
    <row r="244" spans="1:36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 t="s">
        <v>14</v>
      </c>
      <c r="M244" s="7">
        <v>1</v>
      </c>
    </row>
    <row r="246" spans="1:36" ht="18" x14ac:dyDescent="0.25">
      <c r="A246" s="1" t="s">
        <v>63</v>
      </c>
    </row>
    <row r="247" spans="1:36" x14ac:dyDescent="0.25">
      <c r="A247" s="2"/>
      <c r="B247" s="20" t="s">
        <v>40</v>
      </c>
      <c r="C247" s="21"/>
      <c r="D247" s="20" t="s">
        <v>41</v>
      </c>
      <c r="E247" s="21"/>
      <c r="F247" s="20" t="s">
        <v>42</v>
      </c>
      <c r="G247" s="21"/>
      <c r="H247" s="20" t="s">
        <v>43</v>
      </c>
      <c r="I247" s="21"/>
      <c r="J247" s="20" t="s">
        <v>44</v>
      </c>
      <c r="K247" s="21"/>
      <c r="L247" s="20" t="s">
        <v>6</v>
      </c>
      <c r="M247" s="21"/>
    </row>
    <row r="248" spans="1:36" x14ac:dyDescent="0.25">
      <c r="A248" s="3" t="s">
        <v>7</v>
      </c>
      <c r="B248" s="4">
        <v>0</v>
      </c>
      <c r="C248" s="5">
        <v>0</v>
      </c>
      <c r="D248" s="4">
        <v>0.33329999999999999</v>
      </c>
      <c r="E248" s="5">
        <v>1</v>
      </c>
      <c r="F248" s="4">
        <v>0.66670000000000007</v>
      </c>
      <c r="G248" s="5">
        <v>2</v>
      </c>
      <c r="H248" s="4">
        <v>0</v>
      </c>
      <c r="I248" s="5">
        <v>0</v>
      </c>
      <c r="J248" s="4">
        <v>0</v>
      </c>
      <c r="K248" s="5">
        <v>0</v>
      </c>
      <c r="L248" s="4">
        <v>1.11E-2</v>
      </c>
      <c r="M248" s="5">
        <v>3</v>
      </c>
      <c r="O248" s="12" t="s">
        <v>89</v>
      </c>
      <c r="P248" s="11">
        <f>_xlfn.CHISQ.TEST(S248:W252,AF248:AJ252)</f>
        <v>0.30185455740956163</v>
      </c>
      <c r="Q248" s="16"/>
      <c r="R248" s="16" t="s">
        <v>90</v>
      </c>
      <c r="S248" s="16">
        <f>C248</f>
        <v>0</v>
      </c>
      <c r="T248" s="16">
        <f>E248</f>
        <v>1</v>
      </c>
      <c r="U248" s="16">
        <f>G248</f>
        <v>2</v>
      </c>
      <c r="V248" s="16">
        <f>I248</f>
        <v>0</v>
      </c>
      <c r="W248" s="16">
        <f>K248</f>
        <v>0</v>
      </c>
      <c r="X248" s="17">
        <f>SUM(S248:W248)</f>
        <v>3</v>
      </c>
      <c r="Y248" s="15"/>
      <c r="Z248" s="17"/>
      <c r="AA248" s="16"/>
      <c r="AB248" s="16"/>
      <c r="AC248" s="16"/>
      <c r="AD248" s="16"/>
      <c r="AE248" s="16" t="s">
        <v>91</v>
      </c>
      <c r="AF248" s="18">
        <f>$X248*S254/$X254</f>
        <v>0.2767527675276753</v>
      </c>
      <c r="AG248" s="18">
        <f t="shared" ref="AG248" si="434">$X248*T254/$X254</f>
        <v>1.2066420664206643</v>
      </c>
      <c r="AH248" s="18">
        <f t="shared" ref="AH248" si="435">$X248*U254/$X254</f>
        <v>1.1402214022140222</v>
      </c>
      <c r="AI248" s="18">
        <f t="shared" ref="AI248" si="436">$X248*V254/$X254</f>
        <v>0.2767527675276753</v>
      </c>
      <c r="AJ248" s="18">
        <f t="shared" ref="AJ248" si="437">$X248*W254/$X254</f>
        <v>9.9630996309963096E-2</v>
      </c>
    </row>
    <row r="249" spans="1:36" x14ac:dyDescent="0.25">
      <c r="A249" s="3" t="s">
        <v>8</v>
      </c>
      <c r="B249" s="4">
        <v>0.06</v>
      </c>
      <c r="C249" s="5">
        <v>3</v>
      </c>
      <c r="D249" s="4">
        <v>0.3</v>
      </c>
      <c r="E249" s="5">
        <v>15</v>
      </c>
      <c r="F249" s="4">
        <v>0.5</v>
      </c>
      <c r="G249" s="5">
        <v>25</v>
      </c>
      <c r="H249" s="4">
        <v>0.1</v>
      </c>
      <c r="I249" s="5">
        <v>5</v>
      </c>
      <c r="J249" s="4">
        <v>0.04</v>
      </c>
      <c r="K249" s="5">
        <v>2</v>
      </c>
      <c r="L249" s="4">
        <v>0.1845</v>
      </c>
      <c r="M249" s="5">
        <v>50</v>
      </c>
      <c r="O249" s="12" t="s">
        <v>92</v>
      </c>
      <c r="P249" s="9">
        <f>_xlfn.CHISQ.INV.RT(P248,16)</f>
        <v>18.384723026903696</v>
      </c>
      <c r="Q249" s="16"/>
      <c r="R249" s="16"/>
      <c r="S249" s="16">
        <f t="shared" ref="S249:S252" si="438">C249</f>
        <v>3</v>
      </c>
      <c r="T249" s="16">
        <f t="shared" ref="T249:T252" si="439">E249</f>
        <v>15</v>
      </c>
      <c r="U249" s="16">
        <f t="shared" ref="U249:U252" si="440">G249</f>
        <v>25</v>
      </c>
      <c r="V249" s="16">
        <f t="shared" ref="V249:V252" si="441">I249</f>
        <v>5</v>
      </c>
      <c r="W249" s="16">
        <f t="shared" ref="W249:W252" si="442">K249</f>
        <v>2</v>
      </c>
      <c r="X249" s="17">
        <f t="shared" ref="X249:X252" si="443">SUM(S249:W249)</f>
        <v>50</v>
      </c>
      <c r="Y249" s="15"/>
      <c r="Z249" s="17"/>
      <c r="AA249" s="16"/>
      <c r="AB249" s="16"/>
      <c r="AC249" s="16"/>
      <c r="AD249" s="16"/>
      <c r="AE249" s="16"/>
      <c r="AF249" s="18">
        <f>$X249*S254/$X254</f>
        <v>4.6125461254612548</v>
      </c>
      <c r="AG249" s="18">
        <f t="shared" ref="AG249" si="444">$X249*T254/$X254</f>
        <v>20.110701107011071</v>
      </c>
      <c r="AH249" s="18">
        <f t="shared" ref="AH249" si="445">$X249*U254/$X254</f>
        <v>19.00369003690037</v>
      </c>
      <c r="AI249" s="18">
        <f t="shared" ref="AI249" si="446">$X249*V254/$X254</f>
        <v>4.6125461254612548</v>
      </c>
      <c r="AJ249" s="18">
        <f t="shared" ref="AJ249" si="447">$X249*W254/$X254</f>
        <v>1.6605166051660516</v>
      </c>
    </row>
    <row r="250" spans="1:36" x14ac:dyDescent="0.25">
      <c r="A250" s="3" t="s">
        <v>9</v>
      </c>
      <c r="B250" s="4">
        <v>0.1091</v>
      </c>
      <c r="C250" s="5">
        <v>6</v>
      </c>
      <c r="D250" s="4">
        <v>0.4</v>
      </c>
      <c r="E250" s="5">
        <v>22</v>
      </c>
      <c r="F250" s="4">
        <v>0.38179999999999997</v>
      </c>
      <c r="G250" s="5">
        <v>21</v>
      </c>
      <c r="H250" s="4">
        <v>7.2700000000000001E-2</v>
      </c>
      <c r="I250" s="5">
        <v>4</v>
      </c>
      <c r="J250" s="4">
        <v>3.6400000000000002E-2</v>
      </c>
      <c r="K250" s="5">
        <v>2</v>
      </c>
      <c r="L250" s="4">
        <v>0.20300000000000001</v>
      </c>
      <c r="M250" s="5">
        <v>55</v>
      </c>
      <c r="O250" s="12" t="s">
        <v>93</v>
      </c>
      <c r="P250" s="19">
        <f>SQRT(P249/(X254*MIN(5-1,5-1)))</f>
        <v>0.13023085883570218</v>
      </c>
      <c r="Q250" s="16"/>
      <c r="R250" s="16"/>
      <c r="S250" s="16">
        <f t="shared" si="438"/>
        <v>6</v>
      </c>
      <c r="T250" s="16">
        <f t="shared" si="439"/>
        <v>22</v>
      </c>
      <c r="U250" s="16">
        <f t="shared" si="440"/>
        <v>21</v>
      </c>
      <c r="V250" s="16">
        <f t="shared" si="441"/>
        <v>4</v>
      </c>
      <c r="W250" s="16">
        <f t="shared" si="442"/>
        <v>2</v>
      </c>
      <c r="X250" s="17">
        <f t="shared" si="443"/>
        <v>55</v>
      </c>
      <c r="Y250" s="15"/>
      <c r="Z250" s="17"/>
      <c r="AA250" s="16"/>
      <c r="AB250" s="16"/>
      <c r="AC250" s="16"/>
      <c r="AD250" s="16"/>
      <c r="AE250" s="16"/>
      <c r="AF250" s="18">
        <f>$X250*S254/$X254</f>
        <v>5.07380073800738</v>
      </c>
      <c r="AG250" s="18">
        <f t="shared" ref="AG250" si="448">$X250*T254/$X254</f>
        <v>22.121771217712176</v>
      </c>
      <c r="AH250" s="18">
        <f t="shared" ref="AH250" si="449">$X250*U254/$X254</f>
        <v>20.904059040590408</v>
      </c>
      <c r="AI250" s="18">
        <f t="shared" ref="AI250" si="450">$X250*V254/$X254</f>
        <v>5.07380073800738</v>
      </c>
      <c r="AJ250" s="18">
        <f t="shared" ref="AJ250" si="451">$X250*W254/$X254</f>
        <v>1.8265682656826567</v>
      </c>
    </row>
    <row r="251" spans="1:36" x14ac:dyDescent="0.25">
      <c r="A251" s="3" t="s">
        <v>10</v>
      </c>
      <c r="B251" s="4">
        <v>5.8799999999999998E-2</v>
      </c>
      <c r="C251" s="5">
        <v>4</v>
      </c>
      <c r="D251" s="4">
        <v>0.32350000000000001</v>
      </c>
      <c r="E251" s="5">
        <v>22</v>
      </c>
      <c r="F251" s="4">
        <v>0.45590000000000003</v>
      </c>
      <c r="G251" s="5">
        <v>31</v>
      </c>
      <c r="H251" s="4">
        <v>0.13239999999999999</v>
      </c>
      <c r="I251" s="5">
        <v>9</v>
      </c>
      <c r="J251" s="4">
        <v>2.9399999999999999E-2</v>
      </c>
      <c r="K251" s="5">
        <v>2</v>
      </c>
      <c r="L251" s="4">
        <v>0.25090000000000001</v>
      </c>
      <c r="M251" s="5">
        <v>68</v>
      </c>
      <c r="O251" s="16"/>
      <c r="P251" s="9" t="str">
        <f>IF(AND(P250&gt;0,P250&lt;=0.2),"Schwacher Zusammenhang",IF(AND(P250&gt;0.2,P250&lt;=0.6),"Mittlerer Zusammenhang",IF(P250&gt;0.6,"Starker Zusammenhang","")))</f>
        <v>Schwacher Zusammenhang</v>
      </c>
      <c r="Q251" s="5"/>
      <c r="R251" s="5"/>
      <c r="S251" s="16">
        <f t="shared" si="438"/>
        <v>4</v>
      </c>
      <c r="T251" s="16">
        <f t="shared" si="439"/>
        <v>22</v>
      </c>
      <c r="U251" s="16">
        <f t="shared" si="440"/>
        <v>31</v>
      </c>
      <c r="V251" s="16">
        <f t="shared" si="441"/>
        <v>9</v>
      </c>
      <c r="W251" s="16">
        <f t="shared" si="442"/>
        <v>2</v>
      </c>
      <c r="X251" s="17">
        <f t="shared" si="443"/>
        <v>68</v>
      </c>
      <c r="Y251" s="15"/>
      <c r="Z251" s="17"/>
      <c r="AA251" s="16"/>
      <c r="AB251" s="16"/>
      <c r="AC251" s="16"/>
      <c r="AD251" s="16"/>
      <c r="AE251" s="16"/>
      <c r="AF251" s="18">
        <f>$X251*S254/$X254</f>
        <v>6.2730627306273066</v>
      </c>
      <c r="AG251" s="18">
        <f t="shared" ref="AG251" si="452">$X251*T254/$X254</f>
        <v>27.350553505535057</v>
      </c>
      <c r="AH251" s="18">
        <f t="shared" ref="AH251" si="453">$X251*U254/$X254</f>
        <v>25.845018450184501</v>
      </c>
      <c r="AI251" s="18">
        <f t="shared" ref="AI251" si="454">$X251*V254/$X254</f>
        <v>6.2730627306273066</v>
      </c>
      <c r="AJ251" s="18">
        <f t="shared" ref="AJ251" si="455">$X251*W254/$X254</f>
        <v>2.2583025830258303</v>
      </c>
    </row>
    <row r="252" spans="1:36" x14ac:dyDescent="0.25">
      <c r="A252" s="3" t="s">
        <v>11</v>
      </c>
      <c r="B252" s="4">
        <v>0.1263</v>
      </c>
      <c r="C252" s="5">
        <v>12</v>
      </c>
      <c r="D252" s="4">
        <v>0.51580000000000004</v>
      </c>
      <c r="E252" s="5">
        <v>49</v>
      </c>
      <c r="F252" s="4">
        <v>0.25259999999999999</v>
      </c>
      <c r="G252" s="5">
        <v>24</v>
      </c>
      <c r="H252" s="4">
        <v>7.3700000000000002E-2</v>
      </c>
      <c r="I252" s="5">
        <v>7</v>
      </c>
      <c r="J252" s="4">
        <v>3.1600000000000003E-2</v>
      </c>
      <c r="K252" s="5">
        <v>3</v>
      </c>
      <c r="L252" s="4">
        <v>0.35060000000000002</v>
      </c>
      <c r="M252" s="5">
        <v>95</v>
      </c>
      <c r="O252" s="15"/>
      <c r="P252" s="15"/>
      <c r="Q252" s="5"/>
      <c r="R252" s="5"/>
      <c r="S252" s="16">
        <f t="shared" si="438"/>
        <v>12</v>
      </c>
      <c r="T252" s="16">
        <f t="shared" si="439"/>
        <v>49</v>
      </c>
      <c r="U252" s="16">
        <f t="shared" si="440"/>
        <v>24</v>
      </c>
      <c r="V252" s="16">
        <f t="shared" si="441"/>
        <v>7</v>
      </c>
      <c r="W252" s="16">
        <f t="shared" si="442"/>
        <v>3</v>
      </c>
      <c r="X252" s="17">
        <f t="shared" si="443"/>
        <v>95</v>
      </c>
      <c r="Y252" s="15"/>
      <c r="Z252" s="17"/>
      <c r="AA252" s="15"/>
      <c r="AB252" s="15"/>
      <c r="AC252" s="15"/>
      <c r="AD252" s="15"/>
      <c r="AE252" s="15"/>
      <c r="AF252" s="18">
        <f>$X252*S254/$X254</f>
        <v>8.7638376383763834</v>
      </c>
      <c r="AG252" s="18">
        <f t="shared" ref="AG252" si="456">$X252*T254/$X254</f>
        <v>38.210332103321036</v>
      </c>
      <c r="AH252" s="18">
        <f t="shared" ref="AH252" si="457">$X252*U254/$X254</f>
        <v>36.107011070110701</v>
      </c>
      <c r="AI252" s="18">
        <f t="shared" ref="AI252" si="458">$X252*V254/$X254</f>
        <v>8.7638376383763834</v>
      </c>
      <c r="AJ252" s="18">
        <f t="shared" ref="AJ252" si="459">$X252*W254/$X254</f>
        <v>3.1549815498154983</v>
      </c>
    </row>
    <row r="253" spans="1:36" x14ac:dyDescent="0.25">
      <c r="A253" s="3" t="s">
        <v>12</v>
      </c>
      <c r="B253" s="4">
        <v>0</v>
      </c>
      <c r="C253" s="5">
        <v>0</v>
      </c>
      <c r="D253" s="4">
        <v>0</v>
      </c>
      <c r="E253" s="5">
        <v>0</v>
      </c>
      <c r="F253" s="4">
        <v>0</v>
      </c>
      <c r="G253" s="5">
        <v>0</v>
      </c>
      <c r="H253" s="4">
        <v>0</v>
      </c>
      <c r="I253" s="5">
        <v>0</v>
      </c>
      <c r="J253" s="4">
        <v>0</v>
      </c>
      <c r="K253" s="5">
        <v>0</v>
      </c>
      <c r="L253" s="4">
        <v>0</v>
      </c>
      <c r="M253" s="5">
        <v>0</v>
      </c>
      <c r="O253" s="15"/>
      <c r="P253" s="15"/>
      <c r="Q253" s="5"/>
      <c r="R253" s="5"/>
      <c r="S253" s="16"/>
      <c r="T253" s="16"/>
      <c r="U253" s="16"/>
      <c r="V253" s="17"/>
      <c r="W253" s="16"/>
      <c r="X253" s="16"/>
      <c r="Y253" s="15"/>
      <c r="Z253" s="15"/>
      <c r="AA253" s="15"/>
      <c r="AB253" s="15"/>
      <c r="AC253" s="15"/>
      <c r="AD253" s="15"/>
      <c r="AE253" s="15"/>
      <c r="AF253" s="18"/>
      <c r="AG253" s="18"/>
      <c r="AH253" s="18"/>
      <c r="AI253" s="15"/>
      <c r="AJ253" s="15"/>
    </row>
    <row r="254" spans="1:36" x14ac:dyDescent="0.25">
      <c r="A254" s="3" t="s">
        <v>6</v>
      </c>
      <c r="B254" s="6">
        <v>9.2300000000000007E-2</v>
      </c>
      <c r="C254" s="3">
        <v>25</v>
      </c>
      <c r="D254" s="6">
        <v>0.4022</v>
      </c>
      <c r="E254" s="3">
        <v>109</v>
      </c>
      <c r="F254" s="6">
        <v>0.38009999999999999</v>
      </c>
      <c r="G254" s="3">
        <v>103</v>
      </c>
      <c r="H254" s="6">
        <v>9.2300000000000007E-2</v>
      </c>
      <c r="I254" s="3">
        <v>25</v>
      </c>
      <c r="J254" s="6">
        <v>3.32E-2</v>
      </c>
      <c r="K254" s="3">
        <v>9</v>
      </c>
      <c r="L254" s="6">
        <v>1</v>
      </c>
      <c r="M254" s="3">
        <v>271</v>
      </c>
      <c r="O254" s="15"/>
      <c r="P254" s="15"/>
      <c r="Q254" s="5"/>
      <c r="R254" s="5"/>
      <c r="S254" s="17">
        <f>SUM(S248:S252)</f>
        <v>25</v>
      </c>
      <c r="T254" s="17">
        <f t="shared" ref="T254:W254" si="460">SUM(T248:T252)</f>
        <v>109</v>
      </c>
      <c r="U254" s="17">
        <f t="shared" si="460"/>
        <v>103</v>
      </c>
      <c r="V254" s="17">
        <f t="shared" si="460"/>
        <v>25</v>
      </c>
      <c r="W254" s="17">
        <f t="shared" si="460"/>
        <v>9</v>
      </c>
      <c r="X254" s="17">
        <f>SUM(X248:X253)</f>
        <v>271</v>
      </c>
      <c r="Y254" s="17"/>
      <c r="Z254" s="16"/>
      <c r="AA254" s="15"/>
      <c r="AB254" s="15"/>
      <c r="AC254" s="15"/>
      <c r="AD254" s="15"/>
      <c r="AE254" s="15"/>
      <c r="AF254" s="18"/>
      <c r="AG254" s="18"/>
      <c r="AH254" s="18"/>
      <c r="AI254" s="15"/>
      <c r="AJ254" s="15"/>
    </row>
    <row r="255" spans="1:36" x14ac:dyDescent="0.25">
      <c r="A255" s="9"/>
      <c r="B255" s="9"/>
      <c r="C255" s="11"/>
      <c r="D255" s="7"/>
      <c r="E255" s="7"/>
      <c r="F255" s="7"/>
      <c r="G255" s="7"/>
      <c r="H255" s="7"/>
      <c r="I255" s="7"/>
      <c r="J255" s="7"/>
      <c r="K255" s="7"/>
      <c r="L255" s="7" t="s">
        <v>13</v>
      </c>
      <c r="M255" s="7">
        <v>271</v>
      </c>
    </row>
    <row r="256" spans="1:36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 t="s">
        <v>14</v>
      </c>
      <c r="M256" s="7">
        <v>1</v>
      </c>
    </row>
    <row r="258" spans="1:36" ht="18" x14ac:dyDescent="0.25">
      <c r="A258" s="1" t="s">
        <v>64</v>
      </c>
    </row>
    <row r="259" spans="1:36" x14ac:dyDescent="0.25">
      <c r="A259" s="2"/>
      <c r="B259" s="20" t="s">
        <v>40</v>
      </c>
      <c r="C259" s="21"/>
      <c r="D259" s="20" t="s">
        <v>41</v>
      </c>
      <c r="E259" s="21"/>
      <c r="F259" s="20" t="s">
        <v>42</v>
      </c>
      <c r="G259" s="21"/>
      <c r="H259" s="20" t="s">
        <v>43</v>
      </c>
      <c r="I259" s="21"/>
      <c r="J259" s="20" t="s">
        <v>44</v>
      </c>
      <c r="K259" s="21"/>
      <c r="L259" s="20" t="s">
        <v>6</v>
      </c>
      <c r="M259" s="21"/>
    </row>
    <row r="260" spans="1:36" x14ac:dyDescent="0.25">
      <c r="A260" s="3" t="s">
        <v>7</v>
      </c>
      <c r="B260" s="4">
        <v>0</v>
      </c>
      <c r="C260" s="5">
        <v>0</v>
      </c>
      <c r="D260" s="4">
        <v>0.33329999999999999</v>
      </c>
      <c r="E260" s="5">
        <v>1</v>
      </c>
      <c r="F260" s="4">
        <v>0.33329999999999999</v>
      </c>
      <c r="G260" s="5">
        <v>1</v>
      </c>
      <c r="H260" s="4">
        <v>0</v>
      </c>
      <c r="I260" s="5">
        <v>0</v>
      </c>
      <c r="J260" s="4">
        <v>0.33329999999999999</v>
      </c>
      <c r="K260" s="5">
        <v>1</v>
      </c>
      <c r="L260" s="4">
        <v>1.11E-2</v>
      </c>
      <c r="M260" s="5">
        <v>3</v>
      </c>
      <c r="O260" s="12" t="s">
        <v>89</v>
      </c>
      <c r="P260" s="11">
        <f>_xlfn.CHISQ.TEST(S260:W264,AF260:AJ264)</f>
        <v>0.8497510791491687</v>
      </c>
      <c r="Q260" s="16"/>
      <c r="R260" s="16" t="s">
        <v>90</v>
      </c>
      <c r="S260" s="16">
        <f>C260</f>
        <v>0</v>
      </c>
      <c r="T260" s="16">
        <f>E260</f>
        <v>1</v>
      </c>
      <c r="U260" s="16">
        <f>G260</f>
        <v>1</v>
      </c>
      <c r="V260" s="16">
        <f>I260</f>
        <v>0</v>
      </c>
      <c r="W260" s="16">
        <f>K260</f>
        <v>1</v>
      </c>
      <c r="X260" s="17">
        <f>SUM(S260:W260)</f>
        <v>3</v>
      </c>
      <c r="Y260" s="15"/>
      <c r="Z260" s="17"/>
      <c r="AA260" s="16"/>
      <c r="AB260" s="16"/>
      <c r="AC260" s="16"/>
      <c r="AD260" s="16"/>
      <c r="AE260" s="16" t="s">
        <v>91</v>
      </c>
      <c r="AF260" s="18">
        <f>$X260*S266/$X266</f>
        <v>3.3210332103321034E-2</v>
      </c>
      <c r="AG260" s="18">
        <f t="shared" ref="AG260" si="461">$X260*T266/$X266</f>
        <v>0.25461254612546125</v>
      </c>
      <c r="AH260" s="18">
        <f t="shared" ref="AH260" si="462">$X260*U266/$X266</f>
        <v>1.1734317343173433</v>
      </c>
      <c r="AI260" s="18">
        <f t="shared" ref="AI260" si="463">$X260*V266/$X266</f>
        <v>0.85239852398523985</v>
      </c>
      <c r="AJ260" s="18">
        <f t="shared" ref="AJ260" si="464">$X260*W266/$X266</f>
        <v>0.68634686346863472</v>
      </c>
    </row>
    <row r="261" spans="1:36" x14ac:dyDescent="0.25">
      <c r="A261" s="3" t="s">
        <v>8</v>
      </c>
      <c r="B261" s="4">
        <v>0.02</v>
      </c>
      <c r="C261" s="5">
        <v>1</v>
      </c>
      <c r="D261" s="4">
        <v>0.1</v>
      </c>
      <c r="E261" s="5">
        <v>5</v>
      </c>
      <c r="F261" s="4">
        <v>0.44</v>
      </c>
      <c r="G261" s="5">
        <v>22</v>
      </c>
      <c r="H261" s="4">
        <v>0.28000000000000003</v>
      </c>
      <c r="I261" s="5">
        <v>14</v>
      </c>
      <c r="J261" s="4">
        <v>0.16</v>
      </c>
      <c r="K261" s="5">
        <v>8</v>
      </c>
      <c r="L261" s="4">
        <v>0.1845</v>
      </c>
      <c r="M261" s="5">
        <v>50</v>
      </c>
      <c r="O261" s="12" t="s">
        <v>92</v>
      </c>
      <c r="P261" s="9">
        <f>_xlfn.CHISQ.INV.RT(P260,16)</f>
        <v>10.313512949273239</v>
      </c>
      <c r="Q261" s="16"/>
      <c r="R261" s="16"/>
      <c r="S261" s="16">
        <f t="shared" ref="S261:S264" si="465">C261</f>
        <v>1</v>
      </c>
      <c r="T261" s="16">
        <f t="shared" ref="T261:T264" si="466">E261</f>
        <v>5</v>
      </c>
      <c r="U261" s="16">
        <f t="shared" ref="U261:U264" si="467">G261</f>
        <v>22</v>
      </c>
      <c r="V261" s="16">
        <f t="shared" ref="V261:V264" si="468">I261</f>
        <v>14</v>
      </c>
      <c r="W261" s="16">
        <f t="shared" ref="W261:W264" si="469">K261</f>
        <v>8</v>
      </c>
      <c r="X261" s="17">
        <f t="shared" ref="X261:X264" si="470">SUM(S261:W261)</f>
        <v>50</v>
      </c>
      <c r="Y261" s="15"/>
      <c r="Z261" s="17"/>
      <c r="AA261" s="16"/>
      <c r="AB261" s="16"/>
      <c r="AC261" s="16"/>
      <c r="AD261" s="16"/>
      <c r="AE261" s="16"/>
      <c r="AF261" s="18">
        <f>$X261*S266/$X266</f>
        <v>0.55350553505535061</v>
      </c>
      <c r="AG261" s="18">
        <f t="shared" ref="AG261" si="471">$X261*T266/$X266</f>
        <v>4.2435424354243541</v>
      </c>
      <c r="AH261" s="18">
        <f t="shared" ref="AH261" si="472">$X261*U266/$X266</f>
        <v>19.55719557195572</v>
      </c>
      <c r="AI261" s="18">
        <f t="shared" ref="AI261" si="473">$X261*V266/$X266</f>
        <v>14.206642066420665</v>
      </c>
      <c r="AJ261" s="18">
        <f t="shared" ref="AJ261" si="474">$X261*W266/$X266</f>
        <v>11.439114391143912</v>
      </c>
    </row>
    <row r="262" spans="1:36" x14ac:dyDescent="0.25">
      <c r="A262" s="3" t="s">
        <v>9</v>
      </c>
      <c r="B262" s="4">
        <v>1.8200000000000001E-2</v>
      </c>
      <c r="C262" s="5">
        <v>1</v>
      </c>
      <c r="D262" s="4">
        <v>5.45E-2</v>
      </c>
      <c r="E262" s="5">
        <v>3</v>
      </c>
      <c r="F262" s="4">
        <v>0.43640000000000001</v>
      </c>
      <c r="G262" s="5">
        <v>24</v>
      </c>
      <c r="H262" s="4">
        <v>0.2364</v>
      </c>
      <c r="I262" s="5">
        <v>13</v>
      </c>
      <c r="J262" s="4">
        <v>0.2545</v>
      </c>
      <c r="K262" s="5">
        <v>14</v>
      </c>
      <c r="L262" s="4">
        <v>0.20300000000000001</v>
      </c>
      <c r="M262" s="5">
        <v>55</v>
      </c>
      <c r="O262" s="12" t="s">
        <v>93</v>
      </c>
      <c r="P262" s="19">
        <f>SQRT(P261/(X266*MIN(5-1,5-1)))</f>
        <v>9.7541328875574332E-2</v>
      </c>
      <c r="Q262" s="16"/>
      <c r="R262" s="16"/>
      <c r="S262" s="16">
        <f t="shared" si="465"/>
        <v>1</v>
      </c>
      <c r="T262" s="16">
        <f t="shared" si="466"/>
        <v>3</v>
      </c>
      <c r="U262" s="16">
        <f t="shared" si="467"/>
        <v>24</v>
      </c>
      <c r="V262" s="16">
        <f t="shared" si="468"/>
        <v>13</v>
      </c>
      <c r="W262" s="16">
        <f t="shared" si="469"/>
        <v>14</v>
      </c>
      <c r="X262" s="17">
        <f t="shared" si="470"/>
        <v>55</v>
      </c>
      <c r="Y262" s="15"/>
      <c r="Z262" s="17"/>
      <c r="AA262" s="16"/>
      <c r="AB262" s="16"/>
      <c r="AC262" s="16"/>
      <c r="AD262" s="16"/>
      <c r="AE262" s="16"/>
      <c r="AF262" s="18">
        <f>$X262*S266/$X266</f>
        <v>0.60885608856088558</v>
      </c>
      <c r="AG262" s="18">
        <f t="shared" ref="AG262" si="475">$X262*T266/$X266</f>
        <v>4.6678966789667893</v>
      </c>
      <c r="AH262" s="18">
        <f t="shared" ref="AH262" si="476">$X262*U266/$X266</f>
        <v>21.512915129151292</v>
      </c>
      <c r="AI262" s="18">
        <f t="shared" ref="AI262" si="477">$X262*V266/$X266</f>
        <v>15.627306273062731</v>
      </c>
      <c r="AJ262" s="18">
        <f t="shared" ref="AJ262" si="478">$X262*W266/$X266</f>
        <v>12.583025830258302</v>
      </c>
    </row>
    <row r="263" spans="1:36" x14ac:dyDescent="0.25">
      <c r="A263" s="3" t="s">
        <v>10</v>
      </c>
      <c r="B263" s="4">
        <v>1.47E-2</v>
      </c>
      <c r="C263" s="5">
        <v>1</v>
      </c>
      <c r="D263" s="4">
        <v>0.10290000000000001</v>
      </c>
      <c r="E263" s="5">
        <v>7</v>
      </c>
      <c r="F263" s="4">
        <v>0.39710000000000001</v>
      </c>
      <c r="G263" s="5">
        <v>27</v>
      </c>
      <c r="H263" s="4">
        <v>0.27939999999999998</v>
      </c>
      <c r="I263" s="5">
        <v>19</v>
      </c>
      <c r="J263" s="4">
        <v>0.2059</v>
      </c>
      <c r="K263" s="5">
        <v>14</v>
      </c>
      <c r="L263" s="4">
        <v>0.25090000000000001</v>
      </c>
      <c r="M263" s="5">
        <v>68</v>
      </c>
      <c r="O263" s="16"/>
      <c r="P263" s="9" t="str">
        <f>IF(AND(P262&gt;0,P262&lt;=0.2),"Schwacher Zusammenhang",IF(AND(P262&gt;0.2,P262&lt;=0.6),"Mittlerer Zusammenhang",IF(P262&gt;0.6,"Starker Zusammenhang","")))</f>
        <v>Schwacher Zusammenhang</v>
      </c>
      <c r="Q263" s="5"/>
      <c r="R263" s="5"/>
      <c r="S263" s="16">
        <f t="shared" si="465"/>
        <v>1</v>
      </c>
      <c r="T263" s="16">
        <f t="shared" si="466"/>
        <v>7</v>
      </c>
      <c r="U263" s="16">
        <f t="shared" si="467"/>
        <v>27</v>
      </c>
      <c r="V263" s="16">
        <f t="shared" si="468"/>
        <v>19</v>
      </c>
      <c r="W263" s="16">
        <f t="shared" si="469"/>
        <v>14</v>
      </c>
      <c r="X263" s="17">
        <f t="shared" si="470"/>
        <v>68</v>
      </c>
      <c r="Y263" s="15"/>
      <c r="Z263" s="17"/>
      <c r="AA263" s="16"/>
      <c r="AB263" s="16"/>
      <c r="AC263" s="16"/>
      <c r="AD263" s="16"/>
      <c r="AE263" s="16"/>
      <c r="AF263" s="18">
        <f>$X263*S266/$X266</f>
        <v>0.75276752767527677</v>
      </c>
      <c r="AG263" s="18">
        <f t="shared" ref="AG263" si="479">$X263*T266/$X266</f>
        <v>5.7712177121771218</v>
      </c>
      <c r="AH263" s="18">
        <f t="shared" ref="AH263" si="480">$X263*U266/$X266</f>
        <v>26.597785977859779</v>
      </c>
      <c r="AI263" s="18">
        <f t="shared" ref="AI263" si="481">$X263*V266/$X266</f>
        <v>19.321033210332104</v>
      </c>
      <c r="AJ263" s="18">
        <f t="shared" ref="AJ263" si="482">$X263*W266/$X266</f>
        <v>15.55719557195572</v>
      </c>
    </row>
    <row r="264" spans="1:36" x14ac:dyDescent="0.25">
      <c r="A264" s="3" t="s">
        <v>11</v>
      </c>
      <c r="B264" s="4">
        <v>0</v>
      </c>
      <c r="C264" s="5">
        <v>0</v>
      </c>
      <c r="D264" s="4">
        <v>7.3700000000000002E-2</v>
      </c>
      <c r="E264" s="5">
        <v>7</v>
      </c>
      <c r="F264" s="4">
        <v>0.33679999999999999</v>
      </c>
      <c r="G264" s="5">
        <v>32</v>
      </c>
      <c r="H264" s="4">
        <v>0.32629999999999998</v>
      </c>
      <c r="I264" s="5">
        <v>31</v>
      </c>
      <c r="J264" s="4">
        <v>0.26319999999999999</v>
      </c>
      <c r="K264" s="5">
        <v>25</v>
      </c>
      <c r="L264" s="4">
        <v>0.35060000000000002</v>
      </c>
      <c r="M264" s="5">
        <v>95</v>
      </c>
      <c r="O264" s="15"/>
      <c r="P264" s="15"/>
      <c r="Q264" s="5"/>
      <c r="R264" s="5"/>
      <c r="S264" s="16">
        <f t="shared" si="465"/>
        <v>0</v>
      </c>
      <c r="T264" s="16">
        <f t="shared" si="466"/>
        <v>7</v>
      </c>
      <c r="U264" s="16">
        <f t="shared" si="467"/>
        <v>32</v>
      </c>
      <c r="V264" s="16">
        <f t="shared" si="468"/>
        <v>31</v>
      </c>
      <c r="W264" s="16">
        <f t="shared" si="469"/>
        <v>25</v>
      </c>
      <c r="X264" s="17">
        <f t="shared" si="470"/>
        <v>95</v>
      </c>
      <c r="Y264" s="15"/>
      <c r="Z264" s="17"/>
      <c r="AA264" s="15"/>
      <c r="AB264" s="15"/>
      <c r="AC264" s="15"/>
      <c r="AD264" s="15"/>
      <c r="AE264" s="15"/>
      <c r="AF264" s="18">
        <f>$X264*S266/$X266</f>
        <v>1.051660516605166</v>
      </c>
      <c r="AG264" s="18">
        <f t="shared" ref="AG264" si="483">$X264*T266/$X266</f>
        <v>8.0627306273062729</v>
      </c>
      <c r="AH264" s="18">
        <f t="shared" ref="AH264" si="484">$X264*U266/$X266</f>
        <v>37.158671586715869</v>
      </c>
      <c r="AI264" s="18">
        <f t="shared" ref="AI264" si="485">$X264*V266/$X266</f>
        <v>26.992619926199261</v>
      </c>
      <c r="AJ264" s="18">
        <f t="shared" ref="AJ264" si="486">$X264*W266/$X266</f>
        <v>21.73431734317343</v>
      </c>
    </row>
    <row r="265" spans="1:36" x14ac:dyDescent="0.25">
      <c r="A265" s="3" t="s">
        <v>12</v>
      </c>
      <c r="B265" s="4">
        <v>0</v>
      </c>
      <c r="C265" s="5">
        <v>0</v>
      </c>
      <c r="D265" s="4">
        <v>0</v>
      </c>
      <c r="E265" s="5">
        <v>0</v>
      </c>
      <c r="F265" s="4">
        <v>0</v>
      </c>
      <c r="G265" s="5">
        <v>0</v>
      </c>
      <c r="H265" s="4">
        <v>0</v>
      </c>
      <c r="I265" s="5">
        <v>0</v>
      </c>
      <c r="J265" s="4">
        <v>0</v>
      </c>
      <c r="K265" s="5">
        <v>0</v>
      </c>
      <c r="L265" s="4">
        <v>0</v>
      </c>
      <c r="M265" s="5">
        <v>0</v>
      </c>
      <c r="O265" s="15"/>
      <c r="P265" s="15"/>
      <c r="Q265" s="5"/>
      <c r="R265" s="5"/>
      <c r="S265" s="16"/>
      <c r="T265" s="16"/>
      <c r="U265" s="16"/>
      <c r="V265" s="17"/>
      <c r="W265" s="16"/>
      <c r="X265" s="16"/>
      <c r="Y265" s="15"/>
      <c r="Z265" s="15"/>
      <c r="AA265" s="15"/>
      <c r="AB265" s="15"/>
      <c r="AC265" s="15"/>
      <c r="AD265" s="15"/>
      <c r="AE265" s="15"/>
      <c r="AF265" s="18"/>
      <c r="AG265" s="18"/>
      <c r="AH265" s="18"/>
      <c r="AI265" s="15"/>
      <c r="AJ265" s="15"/>
    </row>
    <row r="266" spans="1:36" x14ac:dyDescent="0.25">
      <c r="A266" s="3" t="s">
        <v>6</v>
      </c>
      <c r="B266" s="6">
        <v>1.11E-2</v>
      </c>
      <c r="C266" s="3">
        <v>3</v>
      </c>
      <c r="D266" s="6">
        <v>8.4900000000000003E-2</v>
      </c>
      <c r="E266" s="3">
        <v>23</v>
      </c>
      <c r="F266" s="6">
        <v>0.3911</v>
      </c>
      <c r="G266" s="3">
        <v>106</v>
      </c>
      <c r="H266" s="6">
        <v>0.28410000000000002</v>
      </c>
      <c r="I266" s="3">
        <v>77</v>
      </c>
      <c r="J266" s="6">
        <v>0.2288</v>
      </c>
      <c r="K266" s="3">
        <v>62</v>
      </c>
      <c r="L266" s="6">
        <v>1</v>
      </c>
      <c r="M266" s="3">
        <v>271</v>
      </c>
      <c r="O266" s="15"/>
      <c r="P266" s="15"/>
      <c r="Q266" s="5"/>
      <c r="R266" s="5"/>
      <c r="S266" s="17">
        <f>SUM(S260:S264)</f>
        <v>3</v>
      </c>
      <c r="T266" s="17">
        <f t="shared" ref="T266:W266" si="487">SUM(T260:T264)</f>
        <v>23</v>
      </c>
      <c r="U266" s="17">
        <f t="shared" si="487"/>
        <v>106</v>
      </c>
      <c r="V266" s="17">
        <f t="shared" si="487"/>
        <v>77</v>
      </c>
      <c r="W266" s="17">
        <f t="shared" si="487"/>
        <v>62</v>
      </c>
      <c r="X266" s="17">
        <f>SUM(X260:X265)</f>
        <v>271</v>
      </c>
      <c r="Y266" s="17"/>
      <c r="Z266" s="16"/>
      <c r="AA266" s="15"/>
      <c r="AB266" s="15"/>
      <c r="AC266" s="15"/>
      <c r="AD266" s="15"/>
      <c r="AE266" s="15"/>
      <c r="AF266" s="18"/>
      <c r="AG266" s="18"/>
      <c r="AH266" s="18"/>
      <c r="AI266" s="15"/>
      <c r="AJ266" s="15"/>
    </row>
    <row r="267" spans="1:36" x14ac:dyDescent="0.25">
      <c r="A267" s="9"/>
      <c r="B267" s="9"/>
      <c r="C267" s="11"/>
      <c r="D267" s="7"/>
      <c r="E267" s="7"/>
      <c r="F267" s="7"/>
      <c r="G267" s="7"/>
      <c r="H267" s="7"/>
      <c r="I267" s="7"/>
      <c r="J267" s="7"/>
      <c r="K267" s="7"/>
      <c r="L267" s="7" t="s">
        <v>13</v>
      </c>
      <c r="M267" s="7">
        <v>271</v>
      </c>
    </row>
    <row r="268" spans="1:36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 t="s">
        <v>14</v>
      </c>
      <c r="M268" s="7">
        <v>1</v>
      </c>
    </row>
    <row r="270" spans="1:36" ht="18" x14ac:dyDescent="0.25">
      <c r="A270" s="1" t="s">
        <v>65</v>
      </c>
    </row>
    <row r="271" spans="1:36" x14ac:dyDescent="0.25">
      <c r="A271" s="2"/>
      <c r="B271" s="20" t="s">
        <v>40</v>
      </c>
      <c r="C271" s="21"/>
      <c r="D271" s="20" t="s">
        <v>41</v>
      </c>
      <c r="E271" s="21"/>
      <c r="F271" s="20" t="s">
        <v>42</v>
      </c>
      <c r="G271" s="21"/>
      <c r="H271" s="20" t="s">
        <v>43</v>
      </c>
      <c r="I271" s="21"/>
      <c r="J271" s="20" t="s">
        <v>44</v>
      </c>
      <c r="K271" s="21"/>
      <c r="L271" s="20" t="s">
        <v>6</v>
      </c>
      <c r="M271" s="21"/>
    </row>
    <row r="272" spans="1:36" x14ac:dyDescent="0.25">
      <c r="A272" s="3" t="s">
        <v>7</v>
      </c>
      <c r="B272" s="4">
        <v>0</v>
      </c>
      <c r="C272" s="5">
        <v>0</v>
      </c>
      <c r="D272" s="4">
        <v>0.33329999999999999</v>
      </c>
      <c r="E272" s="5">
        <v>1</v>
      </c>
      <c r="F272" s="4">
        <v>0</v>
      </c>
      <c r="G272" s="5">
        <v>0</v>
      </c>
      <c r="H272" s="4">
        <v>0.33329999999999999</v>
      </c>
      <c r="I272" s="5">
        <v>1</v>
      </c>
      <c r="J272" s="4">
        <v>0.33329999999999999</v>
      </c>
      <c r="K272" s="5">
        <v>1</v>
      </c>
      <c r="L272" s="4">
        <v>1.11E-2</v>
      </c>
      <c r="M272" s="5">
        <v>3</v>
      </c>
      <c r="O272" s="12" t="s">
        <v>89</v>
      </c>
      <c r="P272" s="11">
        <f>_xlfn.CHISQ.TEST(S272:W276,AF272:AJ276)</f>
        <v>0.48479765583516676</v>
      </c>
      <c r="Q272" s="16"/>
      <c r="R272" s="16" t="s">
        <v>90</v>
      </c>
      <c r="S272" s="16">
        <f>C272</f>
        <v>0</v>
      </c>
      <c r="T272" s="16">
        <f>E272</f>
        <v>1</v>
      </c>
      <c r="U272" s="16">
        <f>G272</f>
        <v>0</v>
      </c>
      <c r="V272" s="16">
        <f>I272</f>
        <v>1</v>
      </c>
      <c r="W272" s="16">
        <f>K272</f>
        <v>1</v>
      </c>
      <c r="X272" s="17">
        <f>SUM(S272:W272)</f>
        <v>3</v>
      </c>
      <c r="Y272" s="15"/>
      <c r="Z272" s="17"/>
      <c r="AA272" s="16"/>
      <c r="AB272" s="16"/>
      <c r="AC272" s="16"/>
      <c r="AD272" s="16"/>
      <c r="AE272" s="16" t="s">
        <v>91</v>
      </c>
      <c r="AF272" s="18">
        <f>$X272*S278/$X278</f>
        <v>4.4444444444444446E-2</v>
      </c>
      <c r="AG272" s="18">
        <f t="shared" ref="AG272" si="488">$X272*T278/$X278</f>
        <v>0.25555555555555554</v>
      </c>
      <c r="AH272" s="18">
        <f t="shared" ref="AH272" si="489">$X272*U278/$X278</f>
        <v>1.1888888888888889</v>
      </c>
      <c r="AI272" s="18">
        <f t="shared" ref="AI272" si="490">$X272*V278/$X278</f>
        <v>0.84444444444444444</v>
      </c>
      <c r="AJ272" s="18">
        <f t="shared" ref="AJ272" si="491">$X272*W278/$X278</f>
        <v>0.66666666666666663</v>
      </c>
    </row>
    <row r="273" spans="1:36" x14ac:dyDescent="0.25">
      <c r="A273" s="3" t="s">
        <v>8</v>
      </c>
      <c r="B273" s="4">
        <v>0.04</v>
      </c>
      <c r="C273" s="5">
        <v>2</v>
      </c>
      <c r="D273" s="4">
        <v>0.12</v>
      </c>
      <c r="E273" s="5">
        <v>6</v>
      </c>
      <c r="F273" s="4">
        <v>0.48</v>
      </c>
      <c r="G273" s="5">
        <v>24</v>
      </c>
      <c r="H273" s="4">
        <v>0.24</v>
      </c>
      <c r="I273" s="5">
        <v>12</v>
      </c>
      <c r="J273" s="4">
        <v>0.12</v>
      </c>
      <c r="K273" s="5">
        <v>6</v>
      </c>
      <c r="L273" s="4">
        <v>0.1845</v>
      </c>
      <c r="M273" s="5">
        <v>50</v>
      </c>
      <c r="O273" s="12" t="s">
        <v>92</v>
      </c>
      <c r="P273" s="9">
        <f>_xlfn.CHISQ.INV.RT(P272,16)</f>
        <v>15.549803761006171</v>
      </c>
      <c r="Q273" s="16"/>
      <c r="R273" s="16"/>
      <c r="S273" s="16">
        <f t="shared" ref="S273:S276" si="492">C273</f>
        <v>2</v>
      </c>
      <c r="T273" s="16">
        <f t="shared" ref="T273:T276" si="493">E273</f>
        <v>6</v>
      </c>
      <c r="U273" s="16">
        <f t="shared" ref="U273:U276" si="494">G273</f>
        <v>24</v>
      </c>
      <c r="V273" s="16">
        <f t="shared" ref="V273:V276" si="495">I273</f>
        <v>12</v>
      </c>
      <c r="W273" s="16">
        <f t="shared" ref="W273:W276" si="496">K273</f>
        <v>6</v>
      </c>
      <c r="X273" s="17">
        <f t="shared" ref="X273:X276" si="497">SUM(S273:W273)</f>
        <v>50</v>
      </c>
      <c r="Y273" s="15"/>
      <c r="Z273" s="17"/>
      <c r="AA273" s="16"/>
      <c r="AB273" s="16"/>
      <c r="AC273" s="16"/>
      <c r="AD273" s="16"/>
      <c r="AE273" s="16"/>
      <c r="AF273" s="18">
        <f>$X273*S278/$X278</f>
        <v>0.7407407407407407</v>
      </c>
      <c r="AG273" s="18">
        <f t="shared" ref="AG273" si="498">$X273*T278/$X278</f>
        <v>4.2592592592592595</v>
      </c>
      <c r="AH273" s="18">
        <f t="shared" ref="AH273" si="499">$X273*U278/$X278</f>
        <v>19.814814814814813</v>
      </c>
      <c r="AI273" s="18">
        <f t="shared" ref="AI273" si="500">$X273*V278/$X278</f>
        <v>14.074074074074074</v>
      </c>
      <c r="AJ273" s="18">
        <f t="shared" ref="AJ273" si="501">$X273*W278/$X278</f>
        <v>11.111111111111111</v>
      </c>
    </row>
    <row r="274" spans="1:36" x14ac:dyDescent="0.25">
      <c r="A274" s="3" t="s">
        <v>9</v>
      </c>
      <c r="B274" s="4">
        <v>1.8499999999999999E-2</v>
      </c>
      <c r="C274" s="5">
        <v>1</v>
      </c>
      <c r="D274" s="4">
        <v>5.5599999999999997E-2</v>
      </c>
      <c r="E274" s="5">
        <v>3</v>
      </c>
      <c r="F274" s="4">
        <v>0.40739999999999998</v>
      </c>
      <c r="G274" s="5">
        <v>22</v>
      </c>
      <c r="H274" s="4">
        <v>0.31480000000000002</v>
      </c>
      <c r="I274" s="5">
        <v>17</v>
      </c>
      <c r="J274" s="4">
        <v>0.20369999999999999</v>
      </c>
      <c r="K274" s="5">
        <v>11</v>
      </c>
      <c r="L274" s="4">
        <v>0.1993</v>
      </c>
      <c r="M274" s="5">
        <v>54</v>
      </c>
      <c r="O274" s="12" t="s">
        <v>93</v>
      </c>
      <c r="P274" s="19">
        <f>SQRT(P273/(X278*MIN(5-1,5-1)))</f>
        <v>0.11999152655657017</v>
      </c>
      <c r="Q274" s="16"/>
      <c r="R274" s="16"/>
      <c r="S274" s="16">
        <f t="shared" si="492"/>
        <v>1</v>
      </c>
      <c r="T274" s="16">
        <f t="shared" si="493"/>
        <v>3</v>
      </c>
      <c r="U274" s="16">
        <f t="shared" si="494"/>
        <v>22</v>
      </c>
      <c r="V274" s="16">
        <f t="shared" si="495"/>
        <v>17</v>
      </c>
      <c r="W274" s="16">
        <f t="shared" si="496"/>
        <v>11</v>
      </c>
      <c r="X274" s="17">
        <f t="shared" si="497"/>
        <v>54</v>
      </c>
      <c r="Y274" s="15"/>
      <c r="Z274" s="17"/>
      <c r="AA274" s="16"/>
      <c r="AB274" s="16"/>
      <c r="AC274" s="16"/>
      <c r="AD274" s="16"/>
      <c r="AE274" s="16"/>
      <c r="AF274" s="18">
        <f>$X274*S278/$X278</f>
        <v>0.8</v>
      </c>
      <c r="AG274" s="18">
        <f t="shared" ref="AG274" si="502">$X274*T278/$X278</f>
        <v>4.5999999999999996</v>
      </c>
      <c r="AH274" s="18">
        <f t="shared" ref="AH274" si="503">$X274*U278/$X278</f>
        <v>21.4</v>
      </c>
      <c r="AI274" s="18">
        <f t="shared" ref="AI274" si="504">$X274*V278/$X278</f>
        <v>15.2</v>
      </c>
      <c r="AJ274" s="18">
        <f t="shared" ref="AJ274" si="505">$X274*W278/$X278</f>
        <v>12</v>
      </c>
    </row>
    <row r="275" spans="1:36" x14ac:dyDescent="0.25">
      <c r="A275" s="3" t="s">
        <v>10</v>
      </c>
      <c r="B275" s="4">
        <v>1.47E-2</v>
      </c>
      <c r="C275" s="5">
        <v>1</v>
      </c>
      <c r="D275" s="4">
        <v>8.8200000000000001E-2</v>
      </c>
      <c r="E275" s="5">
        <v>6</v>
      </c>
      <c r="F275" s="4">
        <v>0.42649999999999999</v>
      </c>
      <c r="G275" s="5">
        <v>29</v>
      </c>
      <c r="H275" s="4">
        <v>0.25</v>
      </c>
      <c r="I275" s="5">
        <v>17</v>
      </c>
      <c r="J275" s="4">
        <v>0.22059999999999999</v>
      </c>
      <c r="K275" s="5">
        <v>15</v>
      </c>
      <c r="L275" s="4">
        <v>0.25090000000000001</v>
      </c>
      <c r="M275" s="5">
        <v>68</v>
      </c>
      <c r="O275" s="16"/>
      <c r="P275" s="9" t="str">
        <f>IF(AND(P274&gt;0,P274&lt;=0.2),"Schwacher Zusammenhang",IF(AND(P274&gt;0.2,P274&lt;=0.6),"Mittlerer Zusammenhang",IF(P274&gt;0.6,"Starker Zusammenhang","")))</f>
        <v>Schwacher Zusammenhang</v>
      </c>
      <c r="Q275" s="5"/>
      <c r="R275" s="5"/>
      <c r="S275" s="16">
        <f t="shared" si="492"/>
        <v>1</v>
      </c>
      <c r="T275" s="16">
        <f t="shared" si="493"/>
        <v>6</v>
      </c>
      <c r="U275" s="16">
        <f t="shared" si="494"/>
        <v>29</v>
      </c>
      <c r="V275" s="16">
        <f t="shared" si="495"/>
        <v>17</v>
      </c>
      <c r="W275" s="16">
        <f t="shared" si="496"/>
        <v>15</v>
      </c>
      <c r="X275" s="17">
        <f t="shared" si="497"/>
        <v>68</v>
      </c>
      <c r="Y275" s="15"/>
      <c r="Z275" s="17"/>
      <c r="AA275" s="16"/>
      <c r="AB275" s="16"/>
      <c r="AC275" s="16"/>
      <c r="AD275" s="16"/>
      <c r="AE275" s="16"/>
      <c r="AF275" s="18">
        <f>$X275*S278/$X278</f>
        <v>1.0074074074074073</v>
      </c>
      <c r="AG275" s="18">
        <f t="shared" ref="AG275" si="506">$X275*T278/$X278</f>
        <v>5.7925925925925927</v>
      </c>
      <c r="AH275" s="18">
        <f t="shared" ref="AH275" si="507">$X275*U278/$X278</f>
        <v>26.94814814814815</v>
      </c>
      <c r="AI275" s="18">
        <f t="shared" ref="AI275" si="508">$X275*V278/$X278</f>
        <v>19.140740740740739</v>
      </c>
      <c r="AJ275" s="18">
        <f t="shared" ref="AJ275" si="509">$X275*W278/$X278</f>
        <v>15.111111111111111</v>
      </c>
    </row>
    <row r="276" spans="1:36" x14ac:dyDescent="0.25">
      <c r="A276" s="3" t="s">
        <v>11</v>
      </c>
      <c r="B276" s="4">
        <v>0</v>
      </c>
      <c r="C276" s="5">
        <v>0</v>
      </c>
      <c r="D276" s="4">
        <v>7.3700000000000002E-2</v>
      </c>
      <c r="E276" s="5">
        <v>7</v>
      </c>
      <c r="F276" s="4">
        <v>0.33679999999999999</v>
      </c>
      <c r="G276" s="5">
        <v>32</v>
      </c>
      <c r="H276" s="4">
        <v>0.30530000000000002</v>
      </c>
      <c r="I276" s="5">
        <v>29</v>
      </c>
      <c r="J276" s="4">
        <v>0.28420000000000001</v>
      </c>
      <c r="K276" s="5">
        <v>27</v>
      </c>
      <c r="L276" s="4">
        <v>0.35060000000000002</v>
      </c>
      <c r="M276" s="5">
        <v>95</v>
      </c>
      <c r="O276" s="15"/>
      <c r="P276" s="15"/>
      <c r="Q276" s="5"/>
      <c r="R276" s="5"/>
      <c r="S276" s="16">
        <f t="shared" si="492"/>
        <v>0</v>
      </c>
      <c r="T276" s="16">
        <f t="shared" si="493"/>
        <v>7</v>
      </c>
      <c r="U276" s="16">
        <f t="shared" si="494"/>
        <v>32</v>
      </c>
      <c r="V276" s="16">
        <f t="shared" si="495"/>
        <v>29</v>
      </c>
      <c r="W276" s="16">
        <f t="shared" si="496"/>
        <v>27</v>
      </c>
      <c r="X276" s="17">
        <f t="shared" si="497"/>
        <v>95</v>
      </c>
      <c r="Y276" s="15"/>
      <c r="Z276" s="17"/>
      <c r="AA276" s="15"/>
      <c r="AB276" s="15"/>
      <c r="AC276" s="15"/>
      <c r="AD276" s="15"/>
      <c r="AE276" s="15"/>
      <c r="AF276" s="18">
        <f>$X276*S278/$X278</f>
        <v>1.4074074074074074</v>
      </c>
      <c r="AG276" s="18">
        <f t="shared" ref="AG276" si="510">$X276*T278/$X278</f>
        <v>8.0925925925925934</v>
      </c>
      <c r="AH276" s="18">
        <f t="shared" ref="AH276" si="511">$X276*U278/$X278</f>
        <v>37.648148148148145</v>
      </c>
      <c r="AI276" s="18">
        <f t="shared" ref="AI276" si="512">$X276*V278/$X278</f>
        <v>26.74074074074074</v>
      </c>
      <c r="AJ276" s="18">
        <f t="shared" ref="AJ276" si="513">$X276*W278/$X278</f>
        <v>21.111111111111111</v>
      </c>
    </row>
    <row r="277" spans="1:36" x14ac:dyDescent="0.25">
      <c r="A277" s="3" t="s">
        <v>12</v>
      </c>
      <c r="B277" s="4">
        <v>0</v>
      </c>
      <c r="C277" s="5">
        <v>0</v>
      </c>
      <c r="D277" s="4">
        <v>0</v>
      </c>
      <c r="E277" s="5">
        <v>0</v>
      </c>
      <c r="F277" s="4">
        <v>0</v>
      </c>
      <c r="G277" s="5">
        <v>0</v>
      </c>
      <c r="H277" s="4">
        <v>0</v>
      </c>
      <c r="I277" s="5">
        <v>0</v>
      </c>
      <c r="J277" s="4">
        <v>0</v>
      </c>
      <c r="K277" s="5">
        <v>0</v>
      </c>
      <c r="L277" s="4">
        <v>0</v>
      </c>
      <c r="M277" s="5">
        <v>0</v>
      </c>
      <c r="O277" s="15"/>
      <c r="P277" s="15"/>
      <c r="Q277" s="5"/>
      <c r="R277" s="5"/>
      <c r="S277" s="16"/>
      <c r="T277" s="16"/>
      <c r="U277" s="16"/>
      <c r="V277" s="17"/>
      <c r="W277" s="16"/>
      <c r="X277" s="16"/>
      <c r="Y277" s="15"/>
      <c r="Z277" s="15"/>
      <c r="AA277" s="15"/>
      <c r="AB277" s="15"/>
      <c r="AC277" s="15"/>
      <c r="AD277" s="15"/>
      <c r="AE277" s="15"/>
      <c r="AF277" s="18"/>
      <c r="AG277" s="18"/>
      <c r="AH277" s="18"/>
      <c r="AI277" s="15"/>
      <c r="AJ277" s="15"/>
    </row>
    <row r="278" spans="1:36" x14ac:dyDescent="0.25">
      <c r="A278" s="3" t="s">
        <v>6</v>
      </c>
      <c r="B278" s="6">
        <v>1.4800000000000001E-2</v>
      </c>
      <c r="C278" s="3">
        <v>4</v>
      </c>
      <c r="D278" s="6">
        <v>8.4900000000000003E-2</v>
      </c>
      <c r="E278" s="3">
        <v>23</v>
      </c>
      <c r="F278" s="6">
        <v>0.39479999999999998</v>
      </c>
      <c r="G278" s="3">
        <v>107</v>
      </c>
      <c r="H278" s="6">
        <v>0.28039999999999998</v>
      </c>
      <c r="I278" s="3">
        <v>76</v>
      </c>
      <c r="J278" s="6">
        <v>0.22140000000000001</v>
      </c>
      <c r="K278" s="3">
        <v>60</v>
      </c>
      <c r="L278" s="6">
        <v>1</v>
      </c>
      <c r="M278" s="3">
        <v>271</v>
      </c>
      <c r="O278" s="15"/>
      <c r="P278" s="15"/>
      <c r="Q278" s="5"/>
      <c r="R278" s="5"/>
      <c r="S278" s="17">
        <f>SUM(S272:S276)</f>
        <v>4</v>
      </c>
      <c r="T278" s="17">
        <f t="shared" ref="T278:W278" si="514">SUM(T272:T276)</f>
        <v>23</v>
      </c>
      <c r="U278" s="17">
        <f t="shared" si="514"/>
        <v>107</v>
      </c>
      <c r="V278" s="17">
        <f t="shared" si="514"/>
        <v>76</v>
      </c>
      <c r="W278" s="17">
        <f t="shared" si="514"/>
        <v>60</v>
      </c>
      <c r="X278" s="17">
        <f>SUM(X272:X277)</f>
        <v>270</v>
      </c>
      <c r="Y278" s="17"/>
      <c r="Z278" s="16"/>
      <c r="AA278" s="15"/>
      <c r="AB278" s="15"/>
      <c r="AC278" s="15"/>
      <c r="AD278" s="15"/>
      <c r="AE278" s="15"/>
      <c r="AF278" s="18"/>
      <c r="AG278" s="18"/>
      <c r="AH278" s="18"/>
      <c r="AI278" s="15"/>
      <c r="AJ278" s="15"/>
    </row>
    <row r="279" spans="1:36" x14ac:dyDescent="0.25">
      <c r="A279" s="9"/>
      <c r="B279" s="9"/>
      <c r="C279" s="11"/>
      <c r="D279" s="7"/>
      <c r="E279" s="7"/>
      <c r="F279" s="7"/>
      <c r="G279" s="7"/>
      <c r="H279" s="7"/>
      <c r="I279" s="7"/>
      <c r="J279" s="7"/>
      <c r="K279" s="7"/>
      <c r="L279" s="7" t="s">
        <v>13</v>
      </c>
      <c r="M279" s="7">
        <v>271</v>
      </c>
    </row>
    <row r="280" spans="1:36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 t="s">
        <v>14</v>
      </c>
      <c r="M280" s="7">
        <v>1</v>
      </c>
    </row>
    <row r="282" spans="1:36" ht="18" x14ac:dyDescent="0.25">
      <c r="A282" s="1" t="s">
        <v>66</v>
      </c>
    </row>
    <row r="283" spans="1:36" x14ac:dyDescent="0.25">
      <c r="A283" s="2"/>
      <c r="B283" s="20" t="s">
        <v>40</v>
      </c>
      <c r="C283" s="21"/>
      <c r="D283" s="20" t="s">
        <v>41</v>
      </c>
      <c r="E283" s="21"/>
      <c r="F283" s="20" t="s">
        <v>42</v>
      </c>
      <c r="G283" s="21"/>
      <c r="H283" s="20" t="s">
        <v>43</v>
      </c>
      <c r="I283" s="21"/>
      <c r="J283" s="20" t="s">
        <v>44</v>
      </c>
      <c r="K283" s="21"/>
      <c r="L283" s="20" t="s">
        <v>6</v>
      </c>
      <c r="M283" s="21"/>
    </row>
    <row r="284" spans="1:36" x14ac:dyDescent="0.25">
      <c r="A284" s="3" t="s">
        <v>7</v>
      </c>
      <c r="B284" s="4">
        <v>0</v>
      </c>
      <c r="C284" s="5">
        <v>0</v>
      </c>
      <c r="D284" s="4">
        <v>1</v>
      </c>
      <c r="E284" s="5">
        <v>3</v>
      </c>
      <c r="F284" s="4">
        <v>0</v>
      </c>
      <c r="G284" s="5">
        <v>0</v>
      </c>
      <c r="H284" s="4">
        <v>0</v>
      </c>
      <c r="I284" s="5">
        <v>0</v>
      </c>
      <c r="J284" s="4">
        <v>0</v>
      </c>
      <c r="K284" s="5">
        <v>0</v>
      </c>
      <c r="L284" s="4">
        <v>1.11E-2</v>
      </c>
      <c r="M284" s="5">
        <v>3</v>
      </c>
      <c r="O284" s="12" t="s">
        <v>89</v>
      </c>
      <c r="P284" s="11">
        <f>_xlfn.CHISQ.TEST(S284:W288,AF284:AJ288)</f>
        <v>0.85747029839771549</v>
      </c>
      <c r="Q284" s="16"/>
      <c r="R284" s="16" t="s">
        <v>90</v>
      </c>
      <c r="S284" s="16">
        <f>C284</f>
        <v>0</v>
      </c>
      <c r="T284" s="16">
        <f>E284</f>
        <v>3</v>
      </c>
      <c r="U284" s="16">
        <f>G284</f>
        <v>0</v>
      </c>
      <c r="V284" s="16">
        <f>I284</f>
        <v>0</v>
      </c>
      <c r="W284" s="16">
        <f>K284</f>
        <v>0</v>
      </c>
      <c r="X284" s="17">
        <f>SUM(S284:W284)</f>
        <v>3</v>
      </c>
      <c r="Y284" s="15"/>
      <c r="Z284" s="17"/>
      <c r="AA284" s="16"/>
      <c r="AB284" s="16"/>
      <c r="AC284" s="16"/>
      <c r="AD284" s="16"/>
      <c r="AE284" s="16" t="s">
        <v>91</v>
      </c>
      <c r="AF284" s="18">
        <f>$X284*S290/$X290</f>
        <v>0.26666666666666666</v>
      </c>
      <c r="AG284" s="18">
        <f t="shared" ref="AG284" si="515">$X284*T290/$X290</f>
        <v>1.4333333333333333</v>
      </c>
      <c r="AH284" s="18">
        <f t="shared" ref="AH284" si="516">$X284*U290/$X290</f>
        <v>0.96666666666666667</v>
      </c>
      <c r="AI284" s="18">
        <f t="shared" ref="AI284" si="517">$X284*V290/$X290</f>
        <v>0.14444444444444443</v>
      </c>
      <c r="AJ284" s="18">
        <f t="shared" ref="AJ284" si="518">$X284*W290/$X290</f>
        <v>0.18888888888888888</v>
      </c>
    </row>
    <row r="285" spans="1:36" x14ac:dyDescent="0.25">
      <c r="A285" s="3" t="s">
        <v>8</v>
      </c>
      <c r="B285" s="4">
        <v>0.1</v>
      </c>
      <c r="C285" s="5">
        <v>5</v>
      </c>
      <c r="D285" s="4">
        <v>0.46</v>
      </c>
      <c r="E285" s="5">
        <v>23</v>
      </c>
      <c r="F285" s="4">
        <v>0.36</v>
      </c>
      <c r="G285" s="5">
        <v>18</v>
      </c>
      <c r="H285" s="4">
        <v>0.02</v>
      </c>
      <c r="I285" s="5">
        <v>1</v>
      </c>
      <c r="J285" s="4">
        <v>0.06</v>
      </c>
      <c r="K285" s="5">
        <v>3</v>
      </c>
      <c r="L285" s="4">
        <v>0.1845</v>
      </c>
      <c r="M285" s="5">
        <v>50</v>
      </c>
      <c r="O285" s="12" t="s">
        <v>92</v>
      </c>
      <c r="P285" s="9">
        <f>_xlfn.CHISQ.INV.RT(P284,16)</f>
        <v>10.172419297443872</v>
      </c>
      <c r="Q285" s="16"/>
      <c r="R285" s="16"/>
      <c r="S285" s="16">
        <f t="shared" ref="S285:S288" si="519">C285</f>
        <v>5</v>
      </c>
      <c r="T285" s="16">
        <f t="shared" ref="T285:T288" si="520">E285</f>
        <v>23</v>
      </c>
      <c r="U285" s="16">
        <f t="shared" ref="U285:U288" si="521">G285</f>
        <v>18</v>
      </c>
      <c r="V285" s="16">
        <f t="shared" ref="V285:V288" si="522">I285</f>
        <v>1</v>
      </c>
      <c r="W285" s="16">
        <f t="shared" ref="W285:W288" si="523">K285</f>
        <v>3</v>
      </c>
      <c r="X285" s="17">
        <f t="shared" ref="X285:X288" si="524">SUM(S285:W285)</f>
        <v>50</v>
      </c>
      <c r="Y285" s="15"/>
      <c r="Z285" s="17"/>
      <c r="AA285" s="16"/>
      <c r="AB285" s="16"/>
      <c r="AC285" s="16"/>
      <c r="AD285" s="16"/>
      <c r="AE285" s="16"/>
      <c r="AF285" s="18">
        <f>$X285*S290/$X290</f>
        <v>4.4444444444444446</v>
      </c>
      <c r="AG285" s="18">
        <f t="shared" ref="AG285" si="525">$X285*T290/$X290</f>
        <v>23.888888888888889</v>
      </c>
      <c r="AH285" s="18">
        <f t="shared" ref="AH285" si="526">$X285*U290/$X290</f>
        <v>16.111111111111111</v>
      </c>
      <c r="AI285" s="18">
        <f t="shared" ref="AI285" si="527">$X285*V290/$X290</f>
        <v>2.4074074074074074</v>
      </c>
      <c r="AJ285" s="18">
        <f t="shared" ref="AJ285" si="528">$X285*W290/$X290</f>
        <v>3.1481481481481484</v>
      </c>
    </row>
    <row r="286" spans="1:36" x14ac:dyDescent="0.25">
      <c r="A286" s="3" t="s">
        <v>9</v>
      </c>
      <c r="B286" s="4">
        <v>9.2600000000000002E-2</v>
      </c>
      <c r="C286" s="5">
        <v>5</v>
      </c>
      <c r="D286" s="4">
        <v>0.48149999999999998</v>
      </c>
      <c r="E286" s="5">
        <v>26</v>
      </c>
      <c r="F286" s="4">
        <v>0.25929999999999997</v>
      </c>
      <c r="G286" s="5">
        <v>14</v>
      </c>
      <c r="H286" s="4">
        <v>9.2600000000000002E-2</v>
      </c>
      <c r="I286" s="5">
        <v>5</v>
      </c>
      <c r="J286" s="4">
        <v>7.4099999999999999E-2</v>
      </c>
      <c r="K286" s="5">
        <v>4</v>
      </c>
      <c r="L286" s="4">
        <v>0.1993</v>
      </c>
      <c r="M286" s="5">
        <v>54</v>
      </c>
      <c r="O286" s="12" t="s">
        <v>93</v>
      </c>
      <c r="P286" s="19">
        <f>SQRT(P285/(X290*MIN(5-1,5-1)))</f>
        <v>9.7051052322437353E-2</v>
      </c>
      <c r="Q286" s="16"/>
      <c r="R286" s="16"/>
      <c r="S286" s="16">
        <f t="shared" si="519"/>
        <v>5</v>
      </c>
      <c r="T286" s="16">
        <f t="shared" si="520"/>
        <v>26</v>
      </c>
      <c r="U286" s="16">
        <f t="shared" si="521"/>
        <v>14</v>
      </c>
      <c r="V286" s="16">
        <f t="shared" si="522"/>
        <v>5</v>
      </c>
      <c r="W286" s="16">
        <f t="shared" si="523"/>
        <v>4</v>
      </c>
      <c r="X286" s="17">
        <f t="shared" si="524"/>
        <v>54</v>
      </c>
      <c r="Y286" s="15"/>
      <c r="Z286" s="17"/>
      <c r="AA286" s="16"/>
      <c r="AB286" s="16"/>
      <c r="AC286" s="16"/>
      <c r="AD286" s="16"/>
      <c r="AE286" s="16"/>
      <c r="AF286" s="18">
        <f>$X286*S290/$X290</f>
        <v>4.8</v>
      </c>
      <c r="AG286" s="18">
        <f t="shared" ref="AG286" si="529">$X286*T290/$X290</f>
        <v>25.8</v>
      </c>
      <c r="AH286" s="18">
        <f t="shared" ref="AH286" si="530">$X286*U290/$X290</f>
        <v>17.399999999999999</v>
      </c>
      <c r="AI286" s="18">
        <f t="shared" ref="AI286" si="531">$X286*V290/$X290</f>
        <v>2.6</v>
      </c>
      <c r="AJ286" s="18">
        <f t="shared" ref="AJ286" si="532">$X286*W290/$X290</f>
        <v>3.4</v>
      </c>
    </row>
    <row r="287" spans="1:36" x14ac:dyDescent="0.25">
      <c r="A287" s="3" t="s">
        <v>10</v>
      </c>
      <c r="B287" s="4">
        <v>5.8799999999999998E-2</v>
      </c>
      <c r="C287" s="5">
        <v>4</v>
      </c>
      <c r="D287" s="4">
        <v>0.44119999999999998</v>
      </c>
      <c r="E287" s="5">
        <v>30</v>
      </c>
      <c r="F287" s="4">
        <v>0.39710000000000001</v>
      </c>
      <c r="G287" s="5">
        <v>27</v>
      </c>
      <c r="H287" s="4">
        <v>4.41E-2</v>
      </c>
      <c r="I287" s="5">
        <v>3</v>
      </c>
      <c r="J287" s="4">
        <v>5.8799999999999998E-2</v>
      </c>
      <c r="K287" s="5">
        <v>4</v>
      </c>
      <c r="L287" s="4">
        <v>0.25090000000000001</v>
      </c>
      <c r="M287" s="5">
        <v>68</v>
      </c>
      <c r="O287" s="16"/>
      <c r="P287" s="9" t="str">
        <f>IF(AND(P286&gt;0,P286&lt;=0.2),"Schwacher Zusammenhang",IF(AND(P286&gt;0.2,P286&lt;=0.6),"Mittlerer Zusammenhang",IF(P286&gt;0.6,"Starker Zusammenhang","")))</f>
        <v>Schwacher Zusammenhang</v>
      </c>
      <c r="Q287" s="5"/>
      <c r="R287" s="5"/>
      <c r="S287" s="16">
        <f t="shared" si="519"/>
        <v>4</v>
      </c>
      <c r="T287" s="16">
        <f t="shared" si="520"/>
        <v>30</v>
      </c>
      <c r="U287" s="16">
        <f t="shared" si="521"/>
        <v>27</v>
      </c>
      <c r="V287" s="16">
        <f t="shared" si="522"/>
        <v>3</v>
      </c>
      <c r="W287" s="16">
        <f t="shared" si="523"/>
        <v>4</v>
      </c>
      <c r="X287" s="17">
        <f t="shared" si="524"/>
        <v>68</v>
      </c>
      <c r="Y287" s="15"/>
      <c r="Z287" s="17"/>
      <c r="AA287" s="16"/>
      <c r="AB287" s="16"/>
      <c r="AC287" s="16"/>
      <c r="AD287" s="16"/>
      <c r="AE287" s="16"/>
      <c r="AF287" s="18">
        <f>$X287*S290/$X290</f>
        <v>6.0444444444444443</v>
      </c>
      <c r="AG287" s="18">
        <f t="shared" ref="AG287" si="533">$X287*T290/$X290</f>
        <v>32.488888888888887</v>
      </c>
      <c r="AH287" s="18">
        <f t="shared" ref="AH287" si="534">$X287*U290/$X290</f>
        <v>21.911111111111111</v>
      </c>
      <c r="AI287" s="18">
        <f t="shared" ref="AI287" si="535">$X287*V290/$X290</f>
        <v>3.2740740740740741</v>
      </c>
      <c r="AJ287" s="18">
        <f t="shared" ref="AJ287" si="536">$X287*W290/$X290</f>
        <v>4.2814814814814817</v>
      </c>
    </row>
    <row r="288" spans="1:36" x14ac:dyDescent="0.25">
      <c r="A288" s="3" t="s">
        <v>11</v>
      </c>
      <c r="B288" s="4">
        <v>0.1053</v>
      </c>
      <c r="C288" s="5">
        <v>10</v>
      </c>
      <c r="D288" s="4">
        <v>0.49469999999999997</v>
      </c>
      <c r="E288" s="5">
        <v>47</v>
      </c>
      <c r="F288" s="4">
        <v>0.29470000000000002</v>
      </c>
      <c r="G288" s="5">
        <v>28</v>
      </c>
      <c r="H288" s="4">
        <v>4.2099999999999999E-2</v>
      </c>
      <c r="I288" s="5">
        <v>4</v>
      </c>
      <c r="J288" s="4">
        <v>6.3200000000000006E-2</v>
      </c>
      <c r="K288" s="5">
        <v>6</v>
      </c>
      <c r="L288" s="4">
        <v>0.35060000000000002</v>
      </c>
      <c r="M288" s="5">
        <v>95</v>
      </c>
      <c r="O288" s="15"/>
      <c r="P288" s="15"/>
      <c r="Q288" s="5"/>
      <c r="R288" s="5"/>
      <c r="S288" s="16">
        <f t="shared" si="519"/>
        <v>10</v>
      </c>
      <c r="T288" s="16">
        <f t="shared" si="520"/>
        <v>47</v>
      </c>
      <c r="U288" s="16">
        <f t="shared" si="521"/>
        <v>28</v>
      </c>
      <c r="V288" s="16">
        <f t="shared" si="522"/>
        <v>4</v>
      </c>
      <c r="W288" s="16">
        <f t="shared" si="523"/>
        <v>6</v>
      </c>
      <c r="X288" s="17">
        <f t="shared" si="524"/>
        <v>95</v>
      </c>
      <c r="Y288" s="15"/>
      <c r="Z288" s="17"/>
      <c r="AA288" s="15"/>
      <c r="AB288" s="15"/>
      <c r="AC288" s="15"/>
      <c r="AD288" s="15"/>
      <c r="AE288" s="15"/>
      <c r="AF288" s="18">
        <f>$X288*S290/$X290</f>
        <v>8.4444444444444446</v>
      </c>
      <c r="AG288" s="18">
        <f t="shared" ref="AG288" si="537">$X288*T290/$X290</f>
        <v>45.388888888888886</v>
      </c>
      <c r="AH288" s="18">
        <f t="shared" ref="AH288" si="538">$X288*U290/$X290</f>
        <v>30.611111111111111</v>
      </c>
      <c r="AI288" s="18">
        <f t="shared" ref="AI288" si="539">$X288*V290/$X290</f>
        <v>4.5740740740740744</v>
      </c>
      <c r="AJ288" s="18">
        <f t="shared" ref="AJ288" si="540">$X288*W290/$X290</f>
        <v>5.9814814814814818</v>
      </c>
    </row>
    <row r="289" spans="1:36" x14ac:dyDescent="0.25">
      <c r="A289" s="3" t="s">
        <v>12</v>
      </c>
      <c r="B289" s="4">
        <v>0</v>
      </c>
      <c r="C289" s="5">
        <v>0</v>
      </c>
      <c r="D289" s="4">
        <v>0</v>
      </c>
      <c r="E289" s="5">
        <v>0</v>
      </c>
      <c r="F289" s="4">
        <v>0</v>
      </c>
      <c r="G289" s="5">
        <v>0</v>
      </c>
      <c r="H289" s="4">
        <v>0</v>
      </c>
      <c r="I289" s="5">
        <v>0</v>
      </c>
      <c r="J289" s="4">
        <v>0</v>
      </c>
      <c r="K289" s="5">
        <v>0</v>
      </c>
      <c r="L289" s="4">
        <v>0</v>
      </c>
      <c r="M289" s="5">
        <v>0</v>
      </c>
      <c r="O289" s="15"/>
      <c r="P289" s="15"/>
      <c r="Q289" s="5"/>
      <c r="R289" s="5"/>
      <c r="S289" s="16"/>
      <c r="T289" s="16"/>
      <c r="U289" s="16"/>
      <c r="V289" s="17"/>
      <c r="W289" s="16"/>
      <c r="X289" s="16"/>
      <c r="Y289" s="15"/>
      <c r="Z289" s="15"/>
      <c r="AA289" s="15"/>
      <c r="AB289" s="15"/>
      <c r="AC289" s="15"/>
      <c r="AD289" s="15"/>
      <c r="AE289" s="15"/>
      <c r="AF289" s="18"/>
      <c r="AG289" s="18"/>
      <c r="AH289" s="18"/>
      <c r="AI289" s="15"/>
      <c r="AJ289" s="15"/>
    </row>
    <row r="290" spans="1:36" x14ac:dyDescent="0.25">
      <c r="A290" s="3" t="s">
        <v>6</v>
      </c>
      <c r="B290" s="6">
        <v>8.8599999999999998E-2</v>
      </c>
      <c r="C290" s="3">
        <v>24</v>
      </c>
      <c r="D290" s="6">
        <v>0.47599999999999998</v>
      </c>
      <c r="E290" s="3">
        <v>129</v>
      </c>
      <c r="F290" s="6">
        <v>0.32100000000000001</v>
      </c>
      <c r="G290" s="3">
        <v>87</v>
      </c>
      <c r="H290" s="6">
        <v>4.8000000000000001E-2</v>
      </c>
      <c r="I290" s="3">
        <v>13</v>
      </c>
      <c r="J290" s="6">
        <v>6.2699999999999992E-2</v>
      </c>
      <c r="K290" s="3">
        <v>17</v>
      </c>
      <c r="L290" s="6">
        <v>1</v>
      </c>
      <c r="M290" s="3">
        <v>271</v>
      </c>
      <c r="O290" s="15"/>
      <c r="P290" s="15"/>
      <c r="Q290" s="5"/>
      <c r="R290" s="5"/>
      <c r="S290" s="17">
        <f>SUM(S284:S288)</f>
        <v>24</v>
      </c>
      <c r="T290" s="17">
        <f t="shared" ref="T290:W290" si="541">SUM(T284:T288)</f>
        <v>129</v>
      </c>
      <c r="U290" s="17">
        <f t="shared" si="541"/>
        <v>87</v>
      </c>
      <c r="V290" s="17">
        <f t="shared" si="541"/>
        <v>13</v>
      </c>
      <c r="W290" s="17">
        <f t="shared" si="541"/>
        <v>17</v>
      </c>
      <c r="X290" s="17">
        <f>SUM(X284:X289)</f>
        <v>270</v>
      </c>
      <c r="Y290" s="17"/>
      <c r="Z290" s="16"/>
      <c r="AA290" s="15"/>
      <c r="AB290" s="15"/>
      <c r="AC290" s="15"/>
      <c r="AD290" s="15"/>
      <c r="AE290" s="15"/>
      <c r="AF290" s="18"/>
      <c r="AG290" s="18"/>
      <c r="AH290" s="18"/>
      <c r="AI290" s="15"/>
      <c r="AJ290" s="15"/>
    </row>
    <row r="291" spans="1:36" x14ac:dyDescent="0.25">
      <c r="A291" s="9"/>
      <c r="B291" s="9"/>
      <c r="C291" s="11"/>
      <c r="D291" s="7"/>
      <c r="E291" s="7"/>
      <c r="F291" s="7"/>
      <c r="G291" s="7"/>
      <c r="H291" s="7"/>
      <c r="I291" s="7"/>
      <c r="J291" s="7"/>
      <c r="K291" s="7"/>
      <c r="L291" s="7" t="s">
        <v>13</v>
      </c>
      <c r="M291" s="7">
        <v>271</v>
      </c>
    </row>
    <row r="292" spans="1:36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 t="s">
        <v>14</v>
      </c>
      <c r="M292" s="7">
        <v>1</v>
      </c>
    </row>
    <row r="294" spans="1:36" ht="18" x14ac:dyDescent="0.25">
      <c r="A294" s="1" t="s">
        <v>67</v>
      </c>
    </row>
    <row r="295" spans="1:36" x14ac:dyDescent="0.25">
      <c r="A295" s="2"/>
      <c r="B295" s="20" t="s">
        <v>40</v>
      </c>
      <c r="C295" s="21"/>
      <c r="D295" s="20" t="s">
        <v>41</v>
      </c>
      <c r="E295" s="21"/>
      <c r="F295" s="20" t="s">
        <v>42</v>
      </c>
      <c r="G295" s="21"/>
      <c r="H295" s="20" t="s">
        <v>43</v>
      </c>
      <c r="I295" s="21"/>
      <c r="J295" s="20" t="s">
        <v>44</v>
      </c>
      <c r="K295" s="21"/>
      <c r="L295" s="20" t="s">
        <v>6</v>
      </c>
      <c r="M295" s="21"/>
    </row>
    <row r="296" spans="1:36" x14ac:dyDescent="0.25">
      <c r="A296" s="3" t="s">
        <v>7</v>
      </c>
      <c r="B296" s="4">
        <v>0.33329999999999999</v>
      </c>
      <c r="C296" s="5">
        <v>1</v>
      </c>
      <c r="D296" s="4">
        <v>0.33329999999999999</v>
      </c>
      <c r="E296" s="5">
        <v>1</v>
      </c>
      <c r="F296" s="4">
        <v>0</v>
      </c>
      <c r="G296" s="5">
        <v>0</v>
      </c>
      <c r="H296" s="4">
        <v>0</v>
      </c>
      <c r="I296" s="5">
        <v>0</v>
      </c>
      <c r="J296" s="4">
        <v>0.33329999999999999</v>
      </c>
      <c r="K296" s="5">
        <v>1</v>
      </c>
      <c r="L296" s="4">
        <v>1.11E-2</v>
      </c>
      <c r="M296" s="5">
        <v>3</v>
      </c>
      <c r="O296" s="12" t="s">
        <v>89</v>
      </c>
      <c r="P296" s="11">
        <f>_xlfn.CHISQ.TEST(S296:W300,AF296:AJ300)</f>
        <v>0.57721609056795697</v>
      </c>
      <c r="Q296" s="16"/>
      <c r="R296" s="16" t="s">
        <v>90</v>
      </c>
      <c r="S296" s="16">
        <f>C296</f>
        <v>1</v>
      </c>
      <c r="T296" s="16">
        <f>E296</f>
        <v>1</v>
      </c>
      <c r="U296" s="16">
        <f>G296</f>
        <v>0</v>
      </c>
      <c r="V296" s="16">
        <f>I296</f>
        <v>0</v>
      </c>
      <c r="W296" s="16">
        <f>K296</f>
        <v>1</v>
      </c>
      <c r="X296" s="17">
        <f>SUM(S296:W296)</f>
        <v>3</v>
      </c>
      <c r="Y296" s="15"/>
      <c r="Z296" s="17"/>
      <c r="AA296" s="16"/>
      <c r="AB296" s="16"/>
      <c r="AC296" s="16"/>
      <c r="AD296" s="16"/>
      <c r="AE296" s="16" t="s">
        <v>91</v>
      </c>
      <c r="AF296" s="18">
        <f>$X296*S302/$X302</f>
        <v>0.12177121771217712</v>
      </c>
      <c r="AG296" s="18">
        <f t="shared" ref="AG296" si="542">$X296*T302/$X302</f>
        <v>0.8302583025830258</v>
      </c>
      <c r="AH296" s="18">
        <f t="shared" ref="AH296" si="543">$X296*U302/$X302</f>
        <v>1.1845018450184501</v>
      </c>
      <c r="AI296" s="18">
        <f t="shared" ref="AI296" si="544">$X296*V302/$X302</f>
        <v>0.52029520295202947</v>
      </c>
      <c r="AJ296" s="18">
        <f t="shared" ref="AJ296" si="545">$X296*W302/$X302</f>
        <v>0.34317343173431736</v>
      </c>
    </row>
    <row r="297" spans="1:36" x14ac:dyDescent="0.25">
      <c r="A297" s="3" t="s">
        <v>8</v>
      </c>
      <c r="B297" s="4">
        <v>0.04</v>
      </c>
      <c r="C297" s="5">
        <v>2</v>
      </c>
      <c r="D297" s="4">
        <v>0.26</v>
      </c>
      <c r="E297" s="5">
        <v>13</v>
      </c>
      <c r="F297" s="4">
        <v>0.44</v>
      </c>
      <c r="G297" s="5">
        <v>22</v>
      </c>
      <c r="H297" s="4">
        <v>0.12</v>
      </c>
      <c r="I297" s="5">
        <v>6</v>
      </c>
      <c r="J297" s="4">
        <v>0.14000000000000001</v>
      </c>
      <c r="K297" s="5">
        <v>7</v>
      </c>
      <c r="L297" s="4">
        <v>0.1845</v>
      </c>
      <c r="M297" s="5">
        <v>50</v>
      </c>
      <c r="O297" s="12" t="s">
        <v>92</v>
      </c>
      <c r="P297" s="9">
        <f>_xlfn.CHISQ.INV.RT(P296,16)</f>
        <v>14.288696654687646</v>
      </c>
      <c r="Q297" s="16"/>
      <c r="R297" s="16"/>
      <c r="S297" s="16">
        <f t="shared" ref="S297:S300" si="546">C297</f>
        <v>2</v>
      </c>
      <c r="T297" s="16">
        <f t="shared" ref="T297:T300" si="547">E297</f>
        <v>13</v>
      </c>
      <c r="U297" s="16">
        <f t="shared" ref="U297:U300" si="548">G297</f>
        <v>22</v>
      </c>
      <c r="V297" s="16">
        <f t="shared" ref="V297:V300" si="549">I297</f>
        <v>6</v>
      </c>
      <c r="W297" s="16">
        <f t="shared" ref="W297:W300" si="550">K297</f>
        <v>7</v>
      </c>
      <c r="X297" s="17">
        <f t="shared" ref="X297:X300" si="551">SUM(S297:W297)</f>
        <v>50</v>
      </c>
      <c r="Y297" s="15"/>
      <c r="Z297" s="17"/>
      <c r="AA297" s="16"/>
      <c r="AB297" s="16"/>
      <c r="AC297" s="16"/>
      <c r="AD297" s="16"/>
      <c r="AE297" s="16"/>
      <c r="AF297" s="18">
        <f>$X297*S302/$X302</f>
        <v>2.0295202952029521</v>
      </c>
      <c r="AG297" s="18">
        <f t="shared" ref="AG297" si="552">$X297*T302/$X302</f>
        <v>13.837638376383763</v>
      </c>
      <c r="AH297" s="18">
        <f t="shared" ref="AH297" si="553">$X297*U302/$X302</f>
        <v>19.741697416974169</v>
      </c>
      <c r="AI297" s="18">
        <f t="shared" ref="AI297" si="554">$X297*V302/$X302</f>
        <v>8.6715867158671589</v>
      </c>
      <c r="AJ297" s="18">
        <f t="shared" ref="AJ297" si="555">$X297*W302/$X302</f>
        <v>5.719557195571956</v>
      </c>
    </row>
    <row r="298" spans="1:36" x14ac:dyDescent="0.25">
      <c r="A298" s="3" t="s">
        <v>9</v>
      </c>
      <c r="B298" s="4">
        <v>3.6400000000000002E-2</v>
      </c>
      <c r="C298" s="5">
        <v>2</v>
      </c>
      <c r="D298" s="4">
        <v>0.34549999999999997</v>
      </c>
      <c r="E298" s="5">
        <v>19</v>
      </c>
      <c r="F298" s="4">
        <v>0.34549999999999997</v>
      </c>
      <c r="G298" s="5">
        <v>19</v>
      </c>
      <c r="H298" s="4">
        <v>0.18179999999999999</v>
      </c>
      <c r="I298" s="5">
        <v>10</v>
      </c>
      <c r="J298" s="4">
        <v>9.0899999999999995E-2</v>
      </c>
      <c r="K298" s="5">
        <v>5</v>
      </c>
      <c r="L298" s="4">
        <v>0.20300000000000001</v>
      </c>
      <c r="M298" s="5">
        <v>55</v>
      </c>
      <c r="O298" s="12" t="s">
        <v>93</v>
      </c>
      <c r="P298" s="19">
        <f>SQRT(P297/(X302*MIN(5-1,5-1)))</f>
        <v>0.11481051553971064</v>
      </c>
      <c r="Q298" s="16"/>
      <c r="R298" s="16"/>
      <c r="S298" s="16">
        <f t="shared" si="546"/>
        <v>2</v>
      </c>
      <c r="T298" s="16">
        <f t="shared" si="547"/>
        <v>19</v>
      </c>
      <c r="U298" s="16">
        <f t="shared" si="548"/>
        <v>19</v>
      </c>
      <c r="V298" s="16">
        <f t="shared" si="549"/>
        <v>10</v>
      </c>
      <c r="W298" s="16">
        <f t="shared" si="550"/>
        <v>5</v>
      </c>
      <c r="X298" s="17">
        <f t="shared" si="551"/>
        <v>55</v>
      </c>
      <c r="Y298" s="15"/>
      <c r="Z298" s="17"/>
      <c r="AA298" s="16"/>
      <c r="AB298" s="16"/>
      <c r="AC298" s="16"/>
      <c r="AD298" s="16"/>
      <c r="AE298" s="16"/>
      <c r="AF298" s="18">
        <f>$X298*S302/$X302</f>
        <v>2.2324723247232474</v>
      </c>
      <c r="AG298" s="18">
        <f t="shared" ref="AG298" si="556">$X298*T302/$X302</f>
        <v>15.22140221402214</v>
      </c>
      <c r="AH298" s="18">
        <f t="shared" ref="AH298" si="557">$X298*U302/$X302</f>
        <v>21.715867158671585</v>
      </c>
      <c r="AI298" s="18">
        <f t="shared" ref="AI298" si="558">$X298*V302/$X302</f>
        <v>9.5387453874538739</v>
      </c>
      <c r="AJ298" s="18">
        <f t="shared" ref="AJ298" si="559">$X298*W302/$X302</f>
        <v>6.2915129151291511</v>
      </c>
    </row>
    <row r="299" spans="1:36" x14ac:dyDescent="0.25">
      <c r="A299" s="3" t="s">
        <v>10</v>
      </c>
      <c r="B299" s="4">
        <v>4.41E-2</v>
      </c>
      <c r="C299" s="5">
        <v>3</v>
      </c>
      <c r="D299" s="4">
        <v>0.23530000000000001</v>
      </c>
      <c r="E299" s="5">
        <v>16</v>
      </c>
      <c r="F299" s="4">
        <v>0.44119999999999998</v>
      </c>
      <c r="G299" s="5">
        <v>30</v>
      </c>
      <c r="H299" s="4">
        <v>0.1618</v>
      </c>
      <c r="I299" s="5">
        <v>11</v>
      </c>
      <c r="J299" s="4">
        <v>0.1176</v>
      </c>
      <c r="K299" s="5">
        <v>8</v>
      </c>
      <c r="L299" s="4">
        <v>0.25090000000000001</v>
      </c>
      <c r="M299" s="5">
        <v>68</v>
      </c>
      <c r="O299" s="16"/>
      <c r="P299" s="9" t="str">
        <f>IF(AND(P298&gt;0,P298&lt;=0.2),"Schwacher Zusammenhang",IF(AND(P298&gt;0.2,P298&lt;=0.6),"Mittlerer Zusammenhang",IF(P298&gt;0.6,"Starker Zusammenhang","")))</f>
        <v>Schwacher Zusammenhang</v>
      </c>
      <c r="Q299" s="5"/>
      <c r="R299" s="5"/>
      <c r="S299" s="16">
        <f t="shared" si="546"/>
        <v>3</v>
      </c>
      <c r="T299" s="16">
        <f t="shared" si="547"/>
        <v>16</v>
      </c>
      <c r="U299" s="16">
        <f t="shared" si="548"/>
        <v>30</v>
      </c>
      <c r="V299" s="16">
        <f t="shared" si="549"/>
        <v>11</v>
      </c>
      <c r="W299" s="16">
        <f t="shared" si="550"/>
        <v>8</v>
      </c>
      <c r="X299" s="17">
        <f t="shared" si="551"/>
        <v>68</v>
      </c>
      <c r="Y299" s="15"/>
      <c r="Z299" s="17"/>
      <c r="AA299" s="16"/>
      <c r="AB299" s="16"/>
      <c r="AC299" s="16"/>
      <c r="AD299" s="16"/>
      <c r="AE299" s="16"/>
      <c r="AF299" s="18">
        <f>$X299*S302/$X302</f>
        <v>2.7601476014760147</v>
      </c>
      <c r="AG299" s="18">
        <f t="shared" ref="AG299" si="560">$X299*T302/$X302</f>
        <v>18.819188191881917</v>
      </c>
      <c r="AH299" s="18">
        <f t="shared" ref="AH299" si="561">$X299*U302/$X302</f>
        <v>26.84870848708487</v>
      </c>
      <c r="AI299" s="18">
        <f t="shared" ref="AI299" si="562">$X299*V302/$X302</f>
        <v>11.793357933579335</v>
      </c>
      <c r="AJ299" s="18">
        <f t="shared" ref="AJ299" si="563">$X299*W302/$X302</f>
        <v>7.7785977859778601</v>
      </c>
    </row>
    <row r="300" spans="1:36" x14ac:dyDescent="0.25">
      <c r="A300" s="3" t="s">
        <v>11</v>
      </c>
      <c r="B300" s="4">
        <v>3.1600000000000003E-2</v>
      </c>
      <c r="C300" s="5">
        <v>3</v>
      </c>
      <c r="D300" s="4">
        <v>0.2737</v>
      </c>
      <c r="E300" s="5">
        <v>26</v>
      </c>
      <c r="F300" s="4">
        <v>0.37890000000000001</v>
      </c>
      <c r="G300" s="5">
        <v>36</v>
      </c>
      <c r="H300" s="4">
        <v>0.21049999999999999</v>
      </c>
      <c r="I300" s="5">
        <v>20</v>
      </c>
      <c r="J300" s="4">
        <v>0.1053</v>
      </c>
      <c r="K300" s="5">
        <v>10</v>
      </c>
      <c r="L300" s="4">
        <v>0.35060000000000002</v>
      </c>
      <c r="M300" s="5">
        <v>95</v>
      </c>
      <c r="O300" s="15"/>
      <c r="P300" s="15"/>
      <c r="Q300" s="5"/>
      <c r="R300" s="5"/>
      <c r="S300" s="16">
        <f t="shared" si="546"/>
        <v>3</v>
      </c>
      <c r="T300" s="16">
        <f t="shared" si="547"/>
        <v>26</v>
      </c>
      <c r="U300" s="16">
        <f t="shared" si="548"/>
        <v>36</v>
      </c>
      <c r="V300" s="16">
        <f t="shared" si="549"/>
        <v>20</v>
      </c>
      <c r="W300" s="16">
        <f t="shared" si="550"/>
        <v>10</v>
      </c>
      <c r="X300" s="17">
        <f t="shared" si="551"/>
        <v>95</v>
      </c>
      <c r="Y300" s="15"/>
      <c r="Z300" s="17"/>
      <c r="AA300" s="15"/>
      <c r="AB300" s="15"/>
      <c r="AC300" s="15"/>
      <c r="AD300" s="15"/>
      <c r="AE300" s="15"/>
      <c r="AF300" s="18">
        <f>$X300*S302/$X302</f>
        <v>3.8560885608856088</v>
      </c>
      <c r="AG300" s="18">
        <f t="shared" ref="AG300" si="564">$X300*T302/$X302</f>
        <v>26.29151291512915</v>
      </c>
      <c r="AH300" s="18">
        <f t="shared" ref="AH300" si="565">$X300*U302/$X302</f>
        <v>37.509225092250922</v>
      </c>
      <c r="AI300" s="18">
        <f t="shared" ref="AI300" si="566">$X300*V302/$X302</f>
        <v>16.476014760147603</v>
      </c>
      <c r="AJ300" s="18">
        <f t="shared" ref="AJ300" si="567">$X300*W302/$X302</f>
        <v>10.867158671586715</v>
      </c>
    </row>
    <row r="301" spans="1:36" x14ac:dyDescent="0.25">
      <c r="A301" s="3" t="s">
        <v>12</v>
      </c>
      <c r="B301" s="4">
        <v>0</v>
      </c>
      <c r="C301" s="5">
        <v>0</v>
      </c>
      <c r="D301" s="4">
        <v>0</v>
      </c>
      <c r="E301" s="5">
        <v>0</v>
      </c>
      <c r="F301" s="4">
        <v>0</v>
      </c>
      <c r="G301" s="5">
        <v>0</v>
      </c>
      <c r="H301" s="4">
        <v>0</v>
      </c>
      <c r="I301" s="5">
        <v>0</v>
      </c>
      <c r="J301" s="4">
        <v>0</v>
      </c>
      <c r="K301" s="5">
        <v>0</v>
      </c>
      <c r="L301" s="4">
        <v>0</v>
      </c>
      <c r="M301" s="5">
        <v>0</v>
      </c>
      <c r="O301" s="15"/>
      <c r="P301" s="15"/>
      <c r="Q301" s="5"/>
      <c r="R301" s="5"/>
      <c r="S301" s="16"/>
      <c r="T301" s="16"/>
      <c r="U301" s="16"/>
      <c r="V301" s="17"/>
      <c r="W301" s="16"/>
      <c r="X301" s="16"/>
      <c r="Y301" s="15"/>
      <c r="Z301" s="15"/>
      <c r="AA301" s="15"/>
      <c r="AB301" s="15"/>
      <c r="AC301" s="15"/>
      <c r="AD301" s="15"/>
      <c r="AE301" s="15"/>
      <c r="AF301" s="18"/>
      <c r="AG301" s="18"/>
      <c r="AH301" s="18"/>
      <c r="AI301" s="15"/>
      <c r="AJ301" s="15"/>
    </row>
    <row r="302" spans="1:36" x14ac:dyDescent="0.25">
      <c r="A302" s="3" t="s">
        <v>6</v>
      </c>
      <c r="B302" s="6">
        <v>4.0599999999999997E-2</v>
      </c>
      <c r="C302" s="3">
        <v>11</v>
      </c>
      <c r="D302" s="6">
        <v>0.27679999999999999</v>
      </c>
      <c r="E302" s="3">
        <v>75</v>
      </c>
      <c r="F302" s="6">
        <v>0.39479999999999998</v>
      </c>
      <c r="G302" s="3">
        <v>107</v>
      </c>
      <c r="H302" s="6">
        <v>0.1734</v>
      </c>
      <c r="I302" s="3">
        <v>47</v>
      </c>
      <c r="J302" s="6">
        <v>0.1144</v>
      </c>
      <c r="K302" s="3">
        <v>31</v>
      </c>
      <c r="L302" s="6">
        <v>1</v>
      </c>
      <c r="M302" s="3">
        <v>271</v>
      </c>
      <c r="O302" s="15"/>
      <c r="P302" s="15"/>
      <c r="Q302" s="5"/>
      <c r="R302" s="5"/>
      <c r="S302" s="17">
        <f>SUM(S296:S300)</f>
        <v>11</v>
      </c>
      <c r="T302" s="17">
        <f t="shared" ref="T302:W302" si="568">SUM(T296:T300)</f>
        <v>75</v>
      </c>
      <c r="U302" s="17">
        <f t="shared" si="568"/>
        <v>107</v>
      </c>
      <c r="V302" s="17">
        <f t="shared" si="568"/>
        <v>47</v>
      </c>
      <c r="W302" s="17">
        <f t="shared" si="568"/>
        <v>31</v>
      </c>
      <c r="X302" s="17">
        <f>SUM(X296:X301)</f>
        <v>271</v>
      </c>
      <c r="Y302" s="17"/>
      <c r="Z302" s="16"/>
      <c r="AA302" s="15"/>
      <c r="AB302" s="15"/>
      <c r="AC302" s="15"/>
      <c r="AD302" s="15"/>
      <c r="AE302" s="15"/>
      <c r="AF302" s="18"/>
      <c r="AG302" s="18"/>
      <c r="AH302" s="18"/>
      <c r="AI302" s="15"/>
      <c r="AJ302" s="15"/>
    </row>
    <row r="303" spans="1:36" x14ac:dyDescent="0.25">
      <c r="A303" s="9"/>
      <c r="B303" s="9"/>
      <c r="C303" s="11"/>
      <c r="D303" s="7"/>
      <c r="E303" s="7"/>
      <c r="F303" s="7"/>
      <c r="G303" s="7"/>
      <c r="H303" s="7"/>
      <c r="I303" s="7"/>
      <c r="J303" s="7"/>
      <c r="K303" s="7"/>
      <c r="L303" s="7" t="s">
        <v>13</v>
      </c>
      <c r="M303" s="7">
        <v>271</v>
      </c>
    </row>
    <row r="304" spans="1:36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 t="s">
        <v>14</v>
      </c>
      <c r="M304" s="7">
        <v>1</v>
      </c>
    </row>
    <row r="306" spans="1:36" ht="18" x14ac:dyDescent="0.25">
      <c r="A306" s="1" t="s">
        <v>68</v>
      </c>
    </row>
    <row r="307" spans="1:36" ht="18" x14ac:dyDescent="0.25">
      <c r="A307" s="1" t="s">
        <v>69</v>
      </c>
    </row>
    <row r="308" spans="1:36" x14ac:dyDescent="0.25">
      <c r="A308" s="2"/>
      <c r="B308" s="20" t="s">
        <v>40</v>
      </c>
      <c r="C308" s="21"/>
      <c r="D308" s="20" t="s">
        <v>41</v>
      </c>
      <c r="E308" s="21"/>
      <c r="F308" s="20" t="s">
        <v>42</v>
      </c>
      <c r="G308" s="21"/>
      <c r="H308" s="20" t="s">
        <v>70</v>
      </c>
      <c r="I308" s="21"/>
      <c r="J308" s="20" t="s">
        <v>44</v>
      </c>
      <c r="K308" s="21"/>
      <c r="L308" s="20" t="s">
        <v>6</v>
      </c>
      <c r="M308" s="21"/>
    </row>
    <row r="309" spans="1:36" x14ac:dyDescent="0.25">
      <c r="A309" s="3" t="s">
        <v>7</v>
      </c>
      <c r="B309" s="4">
        <v>0</v>
      </c>
      <c r="C309" s="5">
        <v>0</v>
      </c>
      <c r="D309" s="4">
        <v>0.33329999999999999</v>
      </c>
      <c r="E309" s="5">
        <v>1</v>
      </c>
      <c r="F309" s="4">
        <v>0</v>
      </c>
      <c r="G309" s="5">
        <v>0</v>
      </c>
      <c r="H309" s="4">
        <v>0.33329999999999999</v>
      </c>
      <c r="I309" s="5">
        <v>1</v>
      </c>
      <c r="J309" s="4">
        <v>0.33329999999999999</v>
      </c>
      <c r="K309" s="5">
        <v>1</v>
      </c>
      <c r="L309" s="4">
        <v>1.0999999999999999E-2</v>
      </c>
      <c r="M309" s="5">
        <v>3</v>
      </c>
      <c r="O309" s="12" t="s">
        <v>89</v>
      </c>
      <c r="P309" s="11">
        <f>_xlfn.CHISQ.TEST(S309:W313,AF309:AJ313)</f>
        <v>0.23051625760518307</v>
      </c>
      <c r="Q309" s="16"/>
      <c r="R309" s="16" t="s">
        <v>90</v>
      </c>
      <c r="S309" s="16">
        <f>C309</f>
        <v>0</v>
      </c>
      <c r="T309" s="16">
        <f>E309</f>
        <v>1</v>
      </c>
      <c r="U309" s="16">
        <f>G309</f>
        <v>0</v>
      </c>
      <c r="V309" s="16">
        <f>I309</f>
        <v>1</v>
      </c>
      <c r="W309" s="16">
        <f>K309</f>
        <v>1</v>
      </c>
      <c r="X309" s="17">
        <f>SUM(S309:W309)</f>
        <v>3</v>
      </c>
      <c r="Y309" s="15"/>
      <c r="Z309" s="17"/>
      <c r="AA309" s="16"/>
      <c r="AB309" s="16"/>
      <c r="AC309" s="16"/>
      <c r="AD309" s="16"/>
      <c r="AE309" s="16" t="s">
        <v>91</v>
      </c>
      <c r="AF309" s="18">
        <f>$X309*S315/$X315</f>
        <v>0.22727272727272727</v>
      </c>
      <c r="AG309" s="18">
        <f t="shared" ref="AG309" si="569">$X309*T315/$X315</f>
        <v>1.2613636363636365</v>
      </c>
      <c r="AH309" s="18">
        <f t="shared" ref="AH309" si="570">$X309*U315/$X315</f>
        <v>0.78409090909090906</v>
      </c>
      <c r="AI309" s="18">
        <f t="shared" ref="AI309" si="571">$X309*V315/$X315</f>
        <v>0.57954545454545459</v>
      </c>
      <c r="AJ309" s="18">
        <f t="shared" ref="AJ309" si="572">$X309*W315/$X315</f>
        <v>0.14772727272727273</v>
      </c>
    </row>
    <row r="310" spans="1:36" x14ac:dyDescent="0.25">
      <c r="A310" s="3" t="s">
        <v>8</v>
      </c>
      <c r="B310" s="4">
        <v>0.10639999999999999</v>
      </c>
      <c r="C310" s="5">
        <v>5</v>
      </c>
      <c r="D310" s="4">
        <v>0.36170000000000002</v>
      </c>
      <c r="E310" s="5">
        <v>17</v>
      </c>
      <c r="F310" s="4">
        <v>0.38300000000000001</v>
      </c>
      <c r="G310" s="5">
        <v>18</v>
      </c>
      <c r="H310" s="4">
        <v>0.1489</v>
      </c>
      <c r="I310" s="5">
        <v>7</v>
      </c>
      <c r="J310" s="4">
        <v>0</v>
      </c>
      <c r="K310" s="5">
        <v>0</v>
      </c>
      <c r="L310" s="4">
        <v>0.17280000000000001</v>
      </c>
      <c r="M310" s="5">
        <v>47</v>
      </c>
      <c r="O310" s="12" t="s">
        <v>92</v>
      </c>
      <c r="P310" s="9">
        <f>_xlfn.CHISQ.INV.RT(P309,16)</f>
        <v>19.77520850046076</v>
      </c>
      <c r="Q310" s="16"/>
      <c r="R310" s="16"/>
      <c r="S310" s="16">
        <f t="shared" ref="S310:S313" si="573">C310</f>
        <v>5</v>
      </c>
      <c r="T310" s="16">
        <f t="shared" ref="T310:T313" si="574">E310</f>
        <v>17</v>
      </c>
      <c r="U310" s="16">
        <f t="shared" ref="U310:U313" si="575">G310</f>
        <v>18</v>
      </c>
      <c r="V310" s="16">
        <f t="shared" ref="V310:V313" si="576">I310</f>
        <v>7</v>
      </c>
      <c r="W310" s="16">
        <f t="shared" ref="W310:W313" si="577">K310</f>
        <v>0</v>
      </c>
      <c r="X310" s="17">
        <f t="shared" ref="X310:X313" si="578">SUM(S310:W310)</f>
        <v>47</v>
      </c>
      <c r="Y310" s="15"/>
      <c r="Z310" s="17"/>
      <c r="AA310" s="16"/>
      <c r="AB310" s="16"/>
      <c r="AC310" s="16"/>
      <c r="AD310" s="16"/>
      <c r="AE310" s="16"/>
      <c r="AF310" s="18">
        <f>$X310*S315/$X315</f>
        <v>3.5606060606060606</v>
      </c>
      <c r="AG310" s="18">
        <f t="shared" ref="AG310" si="579">$X310*T315/$X315</f>
        <v>19.761363636363637</v>
      </c>
      <c r="AH310" s="18">
        <f t="shared" ref="AH310" si="580">$X310*U315/$X315</f>
        <v>12.284090909090908</v>
      </c>
      <c r="AI310" s="18">
        <f t="shared" ref="AI310" si="581">$X310*V315/$X315</f>
        <v>9.079545454545455</v>
      </c>
      <c r="AJ310" s="18">
        <f t="shared" ref="AJ310" si="582">$X310*W315/$X315</f>
        <v>2.3143939393939394</v>
      </c>
    </row>
    <row r="311" spans="1:36" x14ac:dyDescent="0.25">
      <c r="A311" s="3" t="s">
        <v>9</v>
      </c>
      <c r="B311" s="4">
        <v>0.1132</v>
      </c>
      <c r="C311" s="5">
        <v>6</v>
      </c>
      <c r="D311" s="4">
        <v>0.41510000000000002</v>
      </c>
      <c r="E311" s="5">
        <v>22</v>
      </c>
      <c r="F311" s="4">
        <v>0.16980000000000001</v>
      </c>
      <c r="G311" s="5">
        <v>9</v>
      </c>
      <c r="H311" s="4">
        <v>0.26419999999999999</v>
      </c>
      <c r="I311" s="5">
        <v>14</v>
      </c>
      <c r="J311" s="4">
        <v>3.7699999999999997E-2</v>
      </c>
      <c r="K311" s="5">
        <v>2</v>
      </c>
      <c r="L311" s="4">
        <v>0.19489999999999999</v>
      </c>
      <c r="M311" s="5">
        <v>53</v>
      </c>
      <c r="O311" s="12" t="s">
        <v>93</v>
      </c>
      <c r="P311" s="19">
        <f>SQRT(P310/(X315*MIN(5-1,5-1)))</f>
        <v>0.13684488737689071</v>
      </c>
      <c r="Q311" s="16"/>
      <c r="R311" s="16"/>
      <c r="S311" s="16">
        <f t="shared" si="573"/>
        <v>6</v>
      </c>
      <c r="T311" s="16">
        <f t="shared" si="574"/>
        <v>22</v>
      </c>
      <c r="U311" s="16">
        <f t="shared" si="575"/>
        <v>9</v>
      </c>
      <c r="V311" s="16">
        <f t="shared" si="576"/>
        <v>14</v>
      </c>
      <c r="W311" s="16">
        <f t="shared" si="577"/>
        <v>2</v>
      </c>
      <c r="X311" s="17">
        <f t="shared" si="578"/>
        <v>53</v>
      </c>
      <c r="Y311" s="15"/>
      <c r="Z311" s="17"/>
      <c r="AA311" s="16"/>
      <c r="AB311" s="16"/>
      <c r="AC311" s="16"/>
      <c r="AD311" s="16"/>
      <c r="AE311" s="16"/>
      <c r="AF311" s="18">
        <f>$X311*S315/$X315</f>
        <v>4.0151515151515156</v>
      </c>
      <c r="AG311" s="18">
        <f t="shared" ref="AG311" si="583">$X311*T315/$X315</f>
        <v>22.28409090909091</v>
      </c>
      <c r="AH311" s="18">
        <f t="shared" ref="AH311" si="584">$X311*U315/$X315</f>
        <v>13.852272727272727</v>
      </c>
      <c r="AI311" s="18">
        <f t="shared" ref="AI311" si="585">$X311*V315/$X315</f>
        <v>10.238636363636363</v>
      </c>
      <c r="AJ311" s="18">
        <f t="shared" ref="AJ311" si="586">$X311*W315/$X315</f>
        <v>2.6098484848484849</v>
      </c>
    </row>
    <row r="312" spans="1:36" x14ac:dyDescent="0.25">
      <c r="A312" s="3" t="s">
        <v>10</v>
      </c>
      <c r="B312" s="4">
        <v>4.41E-2</v>
      </c>
      <c r="C312" s="5">
        <v>3</v>
      </c>
      <c r="D312" s="4">
        <v>0.4118</v>
      </c>
      <c r="E312" s="5">
        <v>28</v>
      </c>
      <c r="F312" s="4">
        <v>0.26469999999999999</v>
      </c>
      <c r="G312" s="5">
        <v>18</v>
      </c>
      <c r="H312" s="4">
        <v>0.2059</v>
      </c>
      <c r="I312" s="5">
        <v>14</v>
      </c>
      <c r="J312" s="4">
        <v>7.3499999999999996E-2</v>
      </c>
      <c r="K312" s="5">
        <v>5</v>
      </c>
      <c r="L312" s="4">
        <v>0.25</v>
      </c>
      <c r="M312" s="5">
        <v>68</v>
      </c>
      <c r="O312" s="16"/>
      <c r="P312" s="9" t="str">
        <f>IF(AND(P311&gt;0,P311&lt;=0.2),"Schwacher Zusammenhang",IF(AND(P311&gt;0.2,P311&lt;=0.6),"Mittlerer Zusammenhang",IF(P311&gt;0.6,"Starker Zusammenhang","")))</f>
        <v>Schwacher Zusammenhang</v>
      </c>
      <c r="Q312" s="5"/>
      <c r="R312" s="5"/>
      <c r="S312" s="16">
        <f t="shared" si="573"/>
        <v>3</v>
      </c>
      <c r="T312" s="16">
        <f t="shared" si="574"/>
        <v>28</v>
      </c>
      <c r="U312" s="16">
        <f t="shared" si="575"/>
        <v>18</v>
      </c>
      <c r="V312" s="16">
        <f t="shared" si="576"/>
        <v>14</v>
      </c>
      <c r="W312" s="16">
        <f t="shared" si="577"/>
        <v>5</v>
      </c>
      <c r="X312" s="17">
        <f t="shared" si="578"/>
        <v>68</v>
      </c>
      <c r="Y312" s="15"/>
      <c r="Z312" s="17"/>
      <c r="AA312" s="16"/>
      <c r="AB312" s="16"/>
      <c r="AC312" s="16"/>
      <c r="AD312" s="16"/>
      <c r="AE312" s="16"/>
      <c r="AF312" s="18">
        <f>$X312*S315/$X315</f>
        <v>5.1515151515151514</v>
      </c>
      <c r="AG312" s="18">
        <f t="shared" ref="AG312" si="587">$X312*T315/$X315</f>
        <v>28.59090909090909</v>
      </c>
      <c r="AH312" s="18">
        <f t="shared" ref="AH312" si="588">$X312*U315/$X315</f>
        <v>17.772727272727273</v>
      </c>
      <c r="AI312" s="18">
        <f t="shared" ref="AI312" si="589">$X312*V315/$X315</f>
        <v>13.136363636363637</v>
      </c>
      <c r="AJ312" s="18">
        <f t="shared" ref="AJ312" si="590">$X312*W315/$X315</f>
        <v>3.3484848484848486</v>
      </c>
    </row>
    <row r="313" spans="1:36" x14ac:dyDescent="0.25">
      <c r="A313" s="3" t="s">
        <v>11</v>
      </c>
      <c r="B313" s="4">
        <v>6.4500000000000002E-2</v>
      </c>
      <c r="C313" s="5">
        <v>6</v>
      </c>
      <c r="D313" s="4">
        <v>0.46239999999999998</v>
      </c>
      <c r="E313" s="5">
        <v>43</v>
      </c>
      <c r="F313" s="4">
        <v>0.2581</v>
      </c>
      <c r="G313" s="5">
        <v>24</v>
      </c>
      <c r="H313" s="4">
        <v>0.1613</v>
      </c>
      <c r="I313" s="5">
        <v>15</v>
      </c>
      <c r="J313" s="4">
        <v>5.3800000000000001E-2</v>
      </c>
      <c r="K313" s="5">
        <v>5</v>
      </c>
      <c r="L313" s="4">
        <v>0.34189999999999998</v>
      </c>
      <c r="M313" s="5">
        <v>93</v>
      </c>
      <c r="O313" s="15"/>
      <c r="P313" s="15"/>
      <c r="Q313" s="5"/>
      <c r="R313" s="5"/>
      <c r="S313" s="16">
        <f t="shared" si="573"/>
        <v>6</v>
      </c>
      <c r="T313" s="16">
        <f t="shared" si="574"/>
        <v>43</v>
      </c>
      <c r="U313" s="16">
        <f t="shared" si="575"/>
        <v>24</v>
      </c>
      <c r="V313" s="16">
        <f t="shared" si="576"/>
        <v>15</v>
      </c>
      <c r="W313" s="16">
        <f t="shared" si="577"/>
        <v>5</v>
      </c>
      <c r="X313" s="17">
        <f t="shared" si="578"/>
        <v>93</v>
      </c>
      <c r="Y313" s="15"/>
      <c r="Z313" s="17"/>
      <c r="AA313" s="15"/>
      <c r="AB313" s="15"/>
      <c r="AC313" s="15"/>
      <c r="AD313" s="15"/>
      <c r="AE313" s="15"/>
      <c r="AF313" s="18">
        <f>$X313*S315/$X315</f>
        <v>7.0454545454545459</v>
      </c>
      <c r="AG313" s="18">
        <f t="shared" ref="AG313" si="591">$X313*T315/$X315</f>
        <v>39.102272727272727</v>
      </c>
      <c r="AH313" s="18">
        <f t="shared" ref="AH313" si="592">$X313*U315/$X315</f>
        <v>24.306818181818183</v>
      </c>
      <c r="AI313" s="18">
        <f t="shared" ref="AI313" si="593">$X313*V315/$X315</f>
        <v>17.96590909090909</v>
      </c>
      <c r="AJ313" s="18">
        <f t="shared" ref="AJ313" si="594">$X313*W315/$X315</f>
        <v>4.5795454545454541</v>
      </c>
    </row>
    <row r="314" spans="1:36" x14ac:dyDescent="0.25">
      <c r="A314" s="3" t="s">
        <v>12</v>
      </c>
      <c r="B314" s="4">
        <v>0</v>
      </c>
      <c r="C314" s="5">
        <v>0</v>
      </c>
      <c r="D314" s="4">
        <v>0</v>
      </c>
      <c r="E314" s="5">
        <v>0</v>
      </c>
      <c r="F314" s="4">
        <v>0</v>
      </c>
      <c r="G314" s="5">
        <v>0</v>
      </c>
      <c r="H314" s="4">
        <v>0</v>
      </c>
      <c r="I314" s="5">
        <v>0</v>
      </c>
      <c r="J314" s="4">
        <v>0</v>
      </c>
      <c r="K314" s="5">
        <v>0</v>
      </c>
      <c r="L314" s="4">
        <v>0</v>
      </c>
      <c r="M314" s="5">
        <v>0</v>
      </c>
      <c r="O314" s="15"/>
      <c r="P314" s="15"/>
      <c r="Q314" s="5"/>
      <c r="R314" s="5"/>
      <c r="S314" s="16"/>
      <c r="T314" s="16"/>
      <c r="U314" s="16"/>
      <c r="V314" s="17"/>
      <c r="W314" s="16"/>
      <c r="X314" s="16"/>
      <c r="Y314" s="15"/>
      <c r="Z314" s="15"/>
      <c r="AA314" s="15"/>
      <c r="AB314" s="15"/>
      <c r="AC314" s="15"/>
      <c r="AD314" s="15"/>
      <c r="AE314" s="15"/>
      <c r="AF314" s="18"/>
      <c r="AG314" s="18"/>
      <c r="AH314" s="18"/>
      <c r="AI314" s="15"/>
      <c r="AJ314" s="15"/>
    </row>
    <row r="315" spans="1:36" x14ac:dyDescent="0.25">
      <c r="A315" s="3" t="s">
        <v>6</v>
      </c>
      <c r="B315" s="6">
        <v>7.3499999999999996E-2</v>
      </c>
      <c r="C315" s="3">
        <v>20</v>
      </c>
      <c r="D315" s="6">
        <v>0.40810000000000002</v>
      </c>
      <c r="E315" s="3">
        <v>111</v>
      </c>
      <c r="F315" s="6">
        <v>0.25369999999999998</v>
      </c>
      <c r="G315" s="3">
        <v>69</v>
      </c>
      <c r="H315" s="6">
        <v>0.1875</v>
      </c>
      <c r="I315" s="3">
        <v>51</v>
      </c>
      <c r="J315" s="6">
        <v>4.7800000000000002E-2</v>
      </c>
      <c r="K315" s="3">
        <v>13</v>
      </c>
      <c r="L315" s="6">
        <v>1</v>
      </c>
      <c r="M315" s="3">
        <v>272</v>
      </c>
      <c r="O315" s="15"/>
      <c r="P315" s="15"/>
      <c r="Q315" s="5"/>
      <c r="R315" s="5"/>
      <c r="S315" s="17">
        <f>SUM(S309:S313)</f>
        <v>20</v>
      </c>
      <c r="T315" s="17">
        <f t="shared" ref="T315:W315" si="595">SUM(T309:T313)</f>
        <v>111</v>
      </c>
      <c r="U315" s="17">
        <f t="shared" si="595"/>
        <v>69</v>
      </c>
      <c r="V315" s="17">
        <f t="shared" si="595"/>
        <v>51</v>
      </c>
      <c r="W315" s="17">
        <f t="shared" si="595"/>
        <v>13</v>
      </c>
      <c r="X315" s="17">
        <f>SUM(X309:X314)</f>
        <v>264</v>
      </c>
      <c r="Y315" s="17"/>
      <c r="Z315" s="16"/>
      <c r="AA315" s="15"/>
      <c r="AB315" s="15"/>
      <c r="AC315" s="15"/>
      <c r="AD315" s="15"/>
      <c r="AE315" s="15"/>
      <c r="AF315" s="18"/>
      <c r="AG315" s="18"/>
      <c r="AH315" s="18"/>
      <c r="AI315" s="15"/>
      <c r="AJ315" s="15"/>
    </row>
    <row r="316" spans="1:36" x14ac:dyDescent="0.25">
      <c r="A316" s="9"/>
      <c r="B316" s="9"/>
      <c r="C316" s="11"/>
      <c r="D316" s="7"/>
      <c r="E316" s="7"/>
      <c r="F316" s="7"/>
      <c r="G316" s="7"/>
      <c r="H316" s="7"/>
      <c r="I316" s="7"/>
      <c r="J316" s="7"/>
      <c r="K316" s="7"/>
      <c r="L316" s="7" t="s">
        <v>13</v>
      </c>
      <c r="M316" s="7">
        <v>272</v>
      </c>
    </row>
    <row r="317" spans="1:36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 t="s">
        <v>14</v>
      </c>
      <c r="M317" s="7">
        <v>0</v>
      </c>
    </row>
    <row r="319" spans="1:36" ht="18" x14ac:dyDescent="0.25">
      <c r="A319" s="1" t="s">
        <v>71</v>
      </c>
    </row>
    <row r="320" spans="1:36" x14ac:dyDescent="0.25">
      <c r="A320" s="2"/>
      <c r="B320" s="20" t="s">
        <v>40</v>
      </c>
      <c r="C320" s="21"/>
      <c r="D320" s="20" t="s">
        <v>41</v>
      </c>
      <c r="E320" s="21"/>
      <c r="F320" s="20" t="s">
        <v>42</v>
      </c>
      <c r="G320" s="21"/>
      <c r="H320" s="20" t="s">
        <v>70</v>
      </c>
      <c r="I320" s="21"/>
      <c r="J320" s="20" t="s">
        <v>44</v>
      </c>
      <c r="K320" s="21"/>
      <c r="L320" s="20" t="s">
        <v>6</v>
      </c>
      <c r="M320" s="21"/>
    </row>
    <row r="321" spans="1:36" x14ac:dyDescent="0.25">
      <c r="A321" s="3" t="s">
        <v>7</v>
      </c>
      <c r="B321" s="4">
        <v>0</v>
      </c>
      <c r="C321" s="5">
        <v>0</v>
      </c>
      <c r="D321" s="4">
        <v>0.66670000000000007</v>
      </c>
      <c r="E321" s="5">
        <v>2</v>
      </c>
      <c r="F321" s="4">
        <v>0</v>
      </c>
      <c r="G321" s="5">
        <v>0</v>
      </c>
      <c r="H321" s="4">
        <v>0</v>
      </c>
      <c r="I321" s="5">
        <v>0</v>
      </c>
      <c r="J321" s="4">
        <v>0.33329999999999999</v>
      </c>
      <c r="K321" s="5">
        <v>1</v>
      </c>
      <c r="L321" s="4">
        <v>1.0999999999999999E-2</v>
      </c>
      <c r="M321" s="5">
        <v>3</v>
      </c>
      <c r="O321" s="12" t="s">
        <v>89</v>
      </c>
      <c r="P321" s="11">
        <f>_xlfn.CHISQ.TEST(S321:W325,AF321:AJ325)</f>
        <v>0.11672252211892738</v>
      </c>
      <c r="Q321" s="16"/>
      <c r="R321" s="16" t="s">
        <v>90</v>
      </c>
      <c r="S321" s="16">
        <f>C321</f>
        <v>0</v>
      </c>
      <c r="T321" s="16">
        <f>E321</f>
        <v>2</v>
      </c>
      <c r="U321" s="16">
        <f>G321</f>
        <v>0</v>
      </c>
      <c r="V321" s="16">
        <f>I321</f>
        <v>0</v>
      </c>
      <c r="W321" s="16">
        <f>K321</f>
        <v>1</v>
      </c>
      <c r="X321" s="17">
        <f>SUM(S321:W321)</f>
        <v>3</v>
      </c>
      <c r="Y321" s="15"/>
      <c r="Z321" s="17"/>
      <c r="AA321" s="16"/>
      <c r="AB321" s="16"/>
      <c r="AC321" s="16"/>
      <c r="AD321" s="16"/>
      <c r="AE321" s="16" t="s">
        <v>91</v>
      </c>
      <c r="AF321" s="18">
        <f>$X321*S327/$X327</f>
        <v>0.43173431734317341</v>
      </c>
      <c r="AG321" s="18">
        <f t="shared" ref="AG321" si="596">$X321*T327/$X327</f>
        <v>1.1955719557195572</v>
      </c>
      <c r="AH321" s="18">
        <f t="shared" ref="AH321" si="597">$X321*U327/$X327</f>
        <v>0.65313653136531369</v>
      </c>
      <c r="AI321" s="18">
        <f t="shared" ref="AI321" si="598">$X321*V327/$X327</f>
        <v>0.45387453874538747</v>
      </c>
      <c r="AJ321" s="18">
        <f t="shared" ref="AJ321" si="599">$X321*W327/$X327</f>
        <v>0.26568265682656828</v>
      </c>
    </row>
    <row r="322" spans="1:36" x14ac:dyDescent="0.25">
      <c r="A322" s="3" t="s">
        <v>8</v>
      </c>
      <c r="B322" s="4">
        <v>0.18</v>
      </c>
      <c r="C322" s="5">
        <v>9</v>
      </c>
      <c r="D322" s="4">
        <v>0.42</v>
      </c>
      <c r="E322" s="5">
        <v>21</v>
      </c>
      <c r="F322" s="4">
        <v>0.28000000000000003</v>
      </c>
      <c r="G322" s="5">
        <v>14</v>
      </c>
      <c r="H322" s="4">
        <v>0.04</v>
      </c>
      <c r="I322" s="5">
        <v>2</v>
      </c>
      <c r="J322" s="4">
        <v>0.08</v>
      </c>
      <c r="K322" s="5">
        <v>4</v>
      </c>
      <c r="L322" s="4">
        <v>0.18379999999999999</v>
      </c>
      <c r="M322" s="5">
        <v>50</v>
      </c>
      <c r="O322" s="12" t="s">
        <v>92</v>
      </c>
      <c r="P322" s="9">
        <f>_xlfn.CHISQ.INV.RT(P321,16)</f>
        <v>22.889426561604246</v>
      </c>
      <c r="Q322" s="16"/>
      <c r="R322" s="16"/>
      <c r="S322" s="16">
        <f t="shared" ref="S322:S325" si="600">C322</f>
        <v>9</v>
      </c>
      <c r="T322" s="16">
        <f t="shared" ref="T322:T325" si="601">E322</f>
        <v>21</v>
      </c>
      <c r="U322" s="16">
        <f t="shared" ref="U322:U325" si="602">G322</f>
        <v>14</v>
      </c>
      <c r="V322" s="16">
        <f t="shared" ref="V322:V325" si="603">I322</f>
        <v>2</v>
      </c>
      <c r="W322" s="16">
        <f t="shared" ref="W322:W325" si="604">K322</f>
        <v>4</v>
      </c>
      <c r="X322" s="17">
        <f t="shared" ref="X322:X325" si="605">SUM(S322:W322)</f>
        <v>50</v>
      </c>
      <c r="Y322" s="15"/>
      <c r="Z322" s="17"/>
      <c r="AA322" s="16"/>
      <c r="AB322" s="16"/>
      <c r="AC322" s="16"/>
      <c r="AD322" s="16"/>
      <c r="AE322" s="16"/>
      <c r="AF322" s="18">
        <f>$X322*S327/$X327</f>
        <v>7.195571955719557</v>
      </c>
      <c r="AG322" s="18">
        <f t="shared" ref="AG322" si="606">$X322*T327/$X327</f>
        <v>19.926199261992618</v>
      </c>
      <c r="AH322" s="18">
        <f t="shared" ref="AH322" si="607">$X322*U327/$X327</f>
        <v>10.885608856088561</v>
      </c>
      <c r="AI322" s="18">
        <f t="shared" ref="AI322" si="608">$X322*V327/$X327</f>
        <v>7.5645756457564577</v>
      </c>
      <c r="AJ322" s="18">
        <f t="shared" ref="AJ322" si="609">$X322*W327/$X327</f>
        <v>4.4280442804428048</v>
      </c>
    </row>
    <row r="323" spans="1:36" x14ac:dyDescent="0.25">
      <c r="A323" s="3" t="s">
        <v>9</v>
      </c>
      <c r="B323" s="4">
        <v>0.1273</v>
      </c>
      <c r="C323" s="5">
        <v>7</v>
      </c>
      <c r="D323" s="4">
        <v>0.41820000000000002</v>
      </c>
      <c r="E323" s="5">
        <v>23</v>
      </c>
      <c r="F323" s="4">
        <v>0.1273</v>
      </c>
      <c r="G323" s="5">
        <v>7</v>
      </c>
      <c r="H323" s="4">
        <v>0.2364</v>
      </c>
      <c r="I323" s="5">
        <v>13</v>
      </c>
      <c r="J323" s="4">
        <v>9.0899999999999995E-2</v>
      </c>
      <c r="K323" s="5">
        <v>5</v>
      </c>
      <c r="L323" s="4">
        <v>0.20219999999999999</v>
      </c>
      <c r="M323" s="5">
        <v>55</v>
      </c>
      <c r="O323" s="12" t="s">
        <v>93</v>
      </c>
      <c r="P323" s="19">
        <f>SQRT(P322/(X327*MIN(5-1,5-1)))</f>
        <v>0.14531244668008148</v>
      </c>
      <c r="Q323" s="16"/>
      <c r="R323" s="16"/>
      <c r="S323" s="16">
        <f t="shared" si="600"/>
        <v>7</v>
      </c>
      <c r="T323" s="16">
        <f t="shared" si="601"/>
        <v>23</v>
      </c>
      <c r="U323" s="16">
        <f t="shared" si="602"/>
        <v>7</v>
      </c>
      <c r="V323" s="16">
        <f t="shared" si="603"/>
        <v>13</v>
      </c>
      <c r="W323" s="16">
        <f t="shared" si="604"/>
        <v>5</v>
      </c>
      <c r="X323" s="17">
        <f t="shared" si="605"/>
        <v>55</v>
      </c>
      <c r="Y323" s="15"/>
      <c r="Z323" s="17"/>
      <c r="AA323" s="16"/>
      <c r="AB323" s="16"/>
      <c r="AC323" s="16"/>
      <c r="AD323" s="16"/>
      <c r="AE323" s="16"/>
      <c r="AF323" s="18">
        <f>$X323*S327/$X327</f>
        <v>7.915129151291513</v>
      </c>
      <c r="AG323" s="18">
        <f t="shared" ref="AG323" si="610">$X323*T327/$X327</f>
        <v>21.918819188191883</v>
      </c>
      <c r="AH323" s="18">
        <f t="shared" ref="AH323" si="611">$X323*U327/$X327</f>
        <v>11.974169741697416</v>
      </c>
      <c r="AI323" s="18">
        <f t="shared" ref="AI323" si="612">$X323*V327/$X327</f>
        <v>8.3210332103321036</v>
      </c>
      <c r="AJ323" s="18">
        <f t="shared" ref="AJ323" si="613">$X323*W327/$X327</f>
        <v>4.8708487084870846</v>
      </c>
    </row>
    <row r="324" spans="1:36" x14ac:dyDescent="0.25">
      <c r="A324" s="3" t="s">
        <v>10</v>
      </c>
      <c r="B324" s="4">
        <v>0.13239999999999999</v>
      </c>
      <c r="C324" s="5">
        <v>9</v>
      </c>
      <c r="D324" s="4">
        <v>0.27939999999999998</v>
      </c>
      <c r="E324" s="5">
        <v>19</v>
      </c>
      <c r="F324" s="4">
        <v>0.30880000000000002</v>
      </c>
      <c r="G324" s="5">
        <v>21</v>
      </c>
      <c r="H324" s="4">
        <v>0.2059</v>
      </c>
      <c r="I324" s="5">
        <v>14</v>
      </c>
      <c r="J324" s="4">
        <v>7.3499999999999996E-2</v>
      </c>
      <c r="K324" s="5">
        <v>5</v>
      </c>
      <c r="L324" s="4">
        <v>0.25</v>
      </c>
      <c r="M324" s="5">
        <v>68</v>
      </c>
      <c r="O324" s="16"/>
      <c r="P324" s="9" t="str">
        <f>IF(AND(P323&gt;0,P323&lt;=0.2),"Schwacher Zusammenhang",IF(AND(P323&gt;0.2,P323&lt;=0.6),"Mittlerer Zusammenhang",IF(P323&gt;0.6,"Starker Zusammenhang","")))</f>
        <v>Schwacher Zusammenhang</v>
      </c>
      <c r="Q324" s="5"/>
      <c r="R324" s="5"/>
      <c r="S324" s="16">
        <f t="shared" si="600"/>
        <v>9</v>
      </c>
      <c r="T324" s="16">
        <f t="shared" si="601"/>
        <v>19</v>
      </c>
      <c r="U324" s="16">
        <f t="shared" si="602"/>
        <v>21</v>
      </c>
      <c r="V324" s="16">
        <f t="shared" si="603"/>
        <v>14</v>
      </c>
      <c r="W324" s="16">
        <f t="shared" si="604"/>
        <v>5</v>
      </c>
      <c r="X324" s="17">
        <f t="shared" si="605"/>
        <v>68</v>
      </c>
      <c r="Y324" s="15"/>
      <c r="Z324" s="17"/>
      <c r="AA324" s="16"/>
      <c r="AB324" s="16"/>
      <c r="AC324" s="16"/>
      <c r="AD324" s="16"/>
      <c r="AE324" s="16"/>
      <c r="AF324" s="18">
        <f>$X324*S327/$X327</f>
        <v>9.7859778597785976</v>
      </c>
      <c r="AG324" s="18">
        <f t="shared" ref="AG324" si="614">$X324*T327/$X327</f>
        <v>27.099630996309962</v>
      </c>
      <c r="AH324" s="18">
        <f t="shared" ref="AH324" si="615">$X324*U327/$X327</f>
        <v>14.804428044280442</v>
      </c>
      <c r="AI324" s="18">
        <f t="shared" ref="AI324" si="616">$X324*V327/$X327</f>
        <v>10.287822878228782</v>
      </c>
      <c r="AJ324" s="18">
        <f t="shared" ref="AJ324" si="617">$X324*W327/$X327</f>
        <v>6.0221402214022142</v>
      </c>
    </row>
    <row r="325" spans="1:36" x14ac:dyDescent="0.25">
      <c r="A325" s="3" t="s">
        <v>11</v>
      </c>
      <c r="B325" s="4">
        <v>0.1474</v>
      </c>
      <c r="C325" s="5">
        <v>14</v>
      </c>
      <c r="D325" s="4">
        <v>0.4526</v>
      </c>
      <c r="E325" s="5">
        <v>43</v>
      </c>
      <c r="F325" s="4">
        <v>0.1789</v>
      </c>
      <c r="G325" s="5">
        <v>17</v>
      </c>
      <c r="H325" s="4">
        <v>0.1263</v>
      </c>
      <c r="I325" s="5">
        <v>12</v>
      </c>
      <c r="J325" s="4">
        <v>9.4700000000000006E-2</v>
      </c>
      <c r="K325" s="5">
        <v>9</v>
      </c>
      <c r="L325" s="4">
        <v>0.3493</v>
      </c>
      <c r="M325" s="5">
        <v>95</v>
      </c>
      <c r="O325" s="15"/>
      <c r="P325" s="15"/>
      <c r="Q325" s="5"/>
      <c r="R325" s="5"/>
      <c r="S325" s="16">
        <f t="shared" si="600"/>
        <v>14</v>
      </c>
      <c r="T325" s="16">
        <f t="shared" si="601"/>
        <v>43</v>
      </c>
      <c r="U325" s="16">
        <f t="shared" si="602"/>
        <v>17</v>
      </c>
      <c r="V325" s="16">
        <f t="shared" si="603"/>
        <v>12</v>
      </c>
      <c r="W325" s="16">
        <f t="shared" si="604"/>
        <v>9</v>
      </c>
      <c r="X325" s="17">
        <f t="shared" si="605"/>
        <v>95</v>
      </c>
      <c r="Y325" s="15"/>
      <c r="Z325" s="17"/>
      <c r="AA325" s="15"/>
      <c r="AB325" s="15"/>
      <c r="AC325" s="15"/>
      <c r="AD325" s="15"/>
      <c r="AE325" s="15"/>
      <c r="AF325" s="18">
        <f>$X325*S327/$X327</f>
        <v>13.671586715867159</v>
      </c>
      <c r="AG325" s="18">
        <f t="shared" ref="AG325" si="618">$X325*T327/$X327</f>
        <v>37.859778597785976</v>
      </c>
      <c r="AH325" s="18">
        <f t="shared" ref="AH325" si="619">$X325*U327/$X327</f>
        <v>20.682656826568266</v>
      </c>
      <c r="AI325" s="18">
        <f t="shared" ref="AI325" si="620">$X325*V327/$X327</f>
        <v>14.372693726937269</v>
      </c>
      <c r="AJ325" s="18">
        <f t="shared" ref="AJ325" si="621">$X325*W327/$X327</f>
        <v>8.4132841328413281</v>
      </c>
    </row>
    <row r="326" spans="1:36" x14ac:dyDescent="0.25">
      <c r="A326" s="3" t="s">
        <v>12</v>
      </c>
      <c r="B326" s="4">
        <v>0</v>
      </c>
      <c r="C326" s="5">
        <v>0</v>
      </c>
      <c r="D326" s="4">
        <v>0</v>
      </c>
      <c r="E326" s="5">
        <v>0</v>
      </c>
      <c r="F326" s="4">
        <v>0</v>
      </c>
      <c r="G326" s="5">
        <v>0</v>
      </c>
      <c r="H326" s="4">
        <v>0</v>
      </c>
      <c r="I326" s="5">
        <v>0</v>
      </c>
      <c r="J326" s="4">
        <v>0</v>
      </c>
      <c r="K326" s="5">
        <v>0</v>
      </c>
      <c r="L326" s="4">
        <v>0</v>
      </c>
      <c r="M326" s="5">
        <v>0</v>
      </c>
      <c r="O326" s="15"/>
      <c r="P326" s="15"/>
      <c r="Q326" s="5"/>
      <c r="R326" s="5"/>
      <c r="S326" s="16"/>
      <c r="T326" s="16"/>
      <c r="U326" s="16"/>
      <c r="V326" s="17"/>
      <c r="W326" s="16"/>
      <c r="X326" s="16"/>
      <c r="Y326" s="15"/>
      <c r="Z326" s="15"/>
      <c r="AA326" s="15"/>
      <c r="AB326" s="15"/>
      <c r="AC326" s="15"/>
      <c r="AD326" s="15"/>
      <c r="AE326" s="15"/>
      <c r="AF326" s="18"/>
      <c r="AG326" s="18"/>
      <c r="AH326" s="18"/>
      <c r="AI326" s="15"/>
      <c r="AJ326" s="15"/>
    </row>
    <row r="327" spans="1:36" x14ac:dyDescent="0.25">
      <c r="A327" s="3" t="s">
        <v>6</v>
      </c>
      <c r="B327" s="6">
        <v>0.1434</v>
      </c>
      <c r="C327" s="3">
        <v>39</v>
      </c>
      <c r="D327" s="6">
        <v>0.39710000000000001</v>
      </c>
      <c r="E327" s="3">
        <v>108</v>
      </c>
      <c r="F327" s="6">
        <v>0.21690000000000001</v>
      </c>
      <c r="G327" s="3">
        <v>59</v>
      </c>
      <c r="H327" s="6">
        <v>0.1507</v>
      </c>
      <c r="I327" s="3">
        <v>41</v>
      </c>
      <c r="J327" s="6">
        <v>8.8200000000000001E-2</v>
      </c>
      <c r="K327" s="3">
        <v>24</v>
      </c>
      <c r="L327" s="6">
        <v>1</v>
      </c>
      <c r="M327" s="3">
        <v>272</v>
      </c>
      <c r="O327" s="15"/>
      <c r="P327" s="15"/>
      <c r="Q327" s="5"/>
      <c r="R327" s="5"/>
      <c r="S327" s="17">
        <f>SUM(S321:S325)</f>
        <v>39</v>
      </c>
      <c r="T327" s="17">
        <f t="shared" ref="T327:W327" si="622">SUM(T321:T325)</f>
        <v>108</v>
      </c>
      <c r="U327" s="17">
        <f t="shared" si="622"/>
        <v>59</v>
      </c>
      <c r="V327" s="17">
        <f t="shared" si="622"/>
        <v>41</v>
      </c>
      <c r="W327" s="17">
        <f t="shared" si="622"/>
        <v>24</v>
      </c>
      <c r="X327" s="17">
        <f>SUM(X321:X326)</f>
        <v>271</v>
      </c>
      <c r="Y327" s="17"/>
      <c r="Z327" s="16"/>
      <c r="AA327" s="15"/>
      <c r="AB327" s="15"/>
      <c r="AC327" s="15"/>
      <c r="AD327" s="15"/>
      <c r="AE327" s="15"/>
      <c r="AF327" s="18"/>
      <c r="AG327" s="18"/>
      <c r="AH327" s="18"/>
      <c r="AI327" s="15"/>
      <c r="AJ327" s="15"/>
    </row>
    <row r="328" spans="1:36" x14ac:dyDescent="0.25">
      <c r="A328" s="9"/>
      <c r="B328" s="9"/>
      <c r="C328" s="11"/>
      <c r="D328" s="7"/>
      <c r="E328" s="7"/>
      <c r="F328" s="7"/>
      <c r="G328" s="7"/>
      <c r="H328" s="7"/>
      <c r="I328" s="7"/>
      <c r="J328" s="7"/>
      <c r="K328" s="7"/>
      <c r="L328" s="7" t="s">
        <v>13</v>
      </c>
      <c r="M328" s="7">
        <v>272</v>
      </c>
    </row>
    <row r="329" spans="1:36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 t="s">
        <v>14</v>
      </c>
      <c r="M329" s="7">
        <v>0</v>
      </c>
    </row>
    <row r="331" spans="1:36" ht="18" x14ac:dyDescent="0.25">
      <c r="A331" s="1" t="s">
        <v>72</v>
      </c>
    </row>
    <row r="332" spans="1:36" x14ac:dyDescent="0.25">
      <c r="A332" s="2"/>
      <c r="B332" s="20" t="s">
        <v>40</v>
      </c>
      <c r="C332" s="21"/>
      <c r="D332" s="20" t="s">
        <v>41</v>
      </c>
      <c r="E332" s="21"/>
      <c r="F332" s="20" t="s">
        <v>42</v>
      </c>
      <c r="G332" s="21"/>
      <c r="H332" s="20" t="s">
        <v>70</v>
      </c>
      <c r="I332" s="21"/>
      <c r="J332" s="20" t="s">
        <v>44</v>
      </c>
      <c r="K332" s="21"/>
      <c r="L332" s="20" t="s">
        <v>6</v>
      </c>
      <c r="M332" s="21"/>
    </row>
    <row r="333" spans="1:36" x14ac:dyDescent="0.25">
      <c r="A333" s="3" t="s">
        <v>7</v>
      </c>
      <c r="B333" s="4">
        <v>0</v>
      </c>
      <c r="C333" s="5">
        <v>0</v>
      </c>
      <c r="D333" s="4">
        <v>0.66670000000000007</v>
      </c>
      <c r="E333" s="5">
        <v>2</v>
      </c>
      <c r="F333" s="4">
        <v>0.33329999999999999</v>
      </c>
      <c r="G333" s="5">
        <v>1</v>
      </c>
      <c r="H333" s="4">
        <v>0</v>
      </c>
      <c r="I333" s="5">
        <v>0</v>
      </c>
      <c r="J333" s="4">
        <v>0</v>
      </c>
      <c r="K333" s="5">
        <v>0</v>
      </c>
      <c r="L333" s="4">
        <v>1.0999999999999999E-2</v>
      </c>
      <c r="M333" s="5">
        <v>3</v>
      </c>
      <c r="O333" s="12" t="s">
        <v>89</v>
      </c>
      <c r="P333" s="11">
        <f>_xlfn.CHISQ.TEST(S333:W337,AF333:AJ337)</f>
        <v>0.37317739880978501</v>
      </c>
      <c r="Q333" s="16"/>
      <c r="R333" s="16" t="s">
        <v>90</v>
      </c>
      <c r="S333" s="16">
        <f>C333</f>
        <v>0</v>
      </c>
      <c r="T333" s="16">
        <f>E333</f>
        <v>2</v>
      </c>
      <c r="U333" s="16">
        <f>G333</f>
        <v>1</v>
      </c>
      <c r="V333" s="16">
        <f>I333</f>
        <v>0</v>
      </c>
      <c r="W333" s="16">
        <f>K333</f>
        <v>0</v>
      </c>
      <c r="X333" s="17">
        <f>SUM(S333:W333)</f>
        <v>3</v>
      </c>
      <c r="Y333" s="15"/>
      <c r="Z333" s="17"/>
      <c r="AA333" s="16"/>
      <c r="AB333" s="16"/>
      <c r="AC333" s="16"/>
      <c r="AD333" s="16"/>
      <c r="AE333" s="16" t="s">
        <v>91</v>
      </c>
      <c r="AF333" s="18">
        <f>$X333*S339/$X339</f>
        <v>0.33088235294117646</v>
      </c>
      <c r="AG333" s="18">
        <f t="shared" ref="AG333" si="623">$X333*T339/$X339</f>
        <v>1.036764705882353</v>
      </c>
      <c r="AH333" s="18">
        <f t="shared" ref="AH333" si="624">$X333*U339/$X339</f>
        <v>1.0036764705882353</v>
      </c>
      <c r="AI333" s="18">
        <f t="shared" ref="AI333" si="625">$X333*V339/$X339</f>
        <v>0.41911764705882354</v>
      </c>
      <c r="AJ333" s="18">
        <f t="shared" ref="AJ333" si="626">$X333*W339/$X339</f>
        <v>0.20955882352941177</v>
      </c>
    </row>
    <row r="334" spans="1:36" x14ac:dyDescent="0.25">
      <c r="A334" s="3" t="s">
        <v>8</v>
      </c>
      <c r="B334" s="4">
        <v>0.18</v>
      </c>
      <c r="C334" s="5">
        <v>9</v>
      </c>
      <c r="D334" s="4">
        <v>0.4</v>
      </c>
      <c r="E334" s="5">
        <v>20</v>
      </c>
      <c r="F334" s="4">
        <v>0.34</v>
      </c>
      <c r="G334" s="5">
        <v>17</v>
      </c>
      <c r="H334" s="4">
        <v>0.04</v>
      </c>
      <c r="I334" s="5">
        <v>2</v>
      </c>
      <c r="J334" s="4">
        <v>0.04</v>
      </c>
      <c r="K334" s="5">
        <v>2</v>
      </c>
      <c r="L334" s="4">
        <v>0.18379999999999999</v>
      </c>
      <c r="M334" s="5">
        <v>50</v>
      </c>
      <c r="O334" s="12" t="s">
        <v>92</v>
      </c>
      <c r="P334" s="9">
        <f>_xlfn.CHISQ.INV.RT(P333,16)</f>
        <v>17.193602774729317</v>
      </c>
      <c r="Q334" s="16"/>
      <c r="R334" s="16"/>
      <c r="S334" s="16">
        <f t="shared" ref="S334:S337" si="627">C334</f>
        <v>9</v>
      </c>
      <c r="T334" s="16">
        <f t="shared" ref="T334:T337" si="628">E334</f>
        <v>20</v>
      </c>
      <c r="U334" s="16">
        <f t="shared" ref="U334:U337" si="629">G334</f>
        <v>17</v>
      </c>
      <c r="V334" s="16">
        <f t="shared" ref="V334:V337" si="630">I334</f>
        <v>2</v>
      </c>
      <c r="W334" s="16">
        <f t="shared" ref="W334:W337" si="631">K334</f>
        <v>2</v>
      </c>
      <c r="X334" s="17">
        <f t="shared" ref="X334:X337" si="632">SUM(S334:W334)</f>
        <v>50</v>
      </c>
      <c r="Y334" s="15"/>
      <c r="Z334" s="17"/>
      <c r="AA334" s="16"/>
      <c r="AB334" s="16"/>
      <c r="AC334" s="16"/>
      <c r="AD334" s="16"/>
      <c r="AE334" s="16"/>
      <c r="AF334" s="18">
        <f>$X334*S339/$X339</f>
        <v>5.5147058823529411</v>
      </c>
      <c r="AG334" s="18">
        <f t="shared" ref="AG334" si="633">$X334*T339/$X339</f>
        <v>17.279411764705884</v>
      </c>
      <c r="AH334" s="18">
        <f t="shared" ref="AH334" si="634">$X334*U339/$X339</f>
        <v>16.727941176470587</v>
      </c>
      <c r="AI334" s="18">
        <f t="shared" ref="AI334" si="635">$X334*V339/$X339</f>
        <v>6.9852941176470589</v>
      </c>
      <c r="AJ334" s="18">
        <f t="shared" ref="AJ334" si="636">$X334*W339/$X339</f>
        <v>3.4926470588235294</v>
      </c>
    </row>
    <row r="335" spans="1:36" x14ac:dyDescent="0.25">
      <c r="A335" s="3" t="s">
        <v>9</v>
      </c>
      <c r="B335" s="4">
        <v>5.45E-2</v>
      </c>
      <c r="C335" s="5">
        <v>3</v>
      </c>
      <c r="D335" s="4">
        <v>0.43640000000000001</v>
      </c>
      <c r="E335" s="5">
        <v>24</v>
      </c>
      <c r="F335" s="4">
        <v>0.32729999999999998</v>
      </c>
      <c r="G335" s="5">
        <v>18</v>
      </c>
      <c r="H335" s="4">
        <v>0.1273</v>
      </c>
      <c r="I335" s="5">
        <v>7</v>
      </c>
      <c r="J335" s="4">
        <v>5.45E-2</v>
      </c>
      <c r="K335" s="5">
        <v>3</v>
      </c>
      <c r="L335" s="4">
        <v>0.20219999999999999</v>
      </c>
      <c r="M335" s="5">
        <v>55</v>
      </c>
      <c r="O335" s="12" t="s">
        <v>93</v>
      </c>
      <c r="P335" s="19">
        <f>SQRT(P334/(X339*MIN(5-1,5-1)))</f>
        <v>0.1257097598707963</v>
      </c>
      <c r="Q335" s="16"/>
      <c r="R335" s="16"/>
      <c r="S335" s="16">
        <f t="shared" si="627"/>
        <v>3</v>
      </c>
      <c r="T335" s="16">
        <f t="shared" si="628"/>
        <v>24</v>
      </c>
      <c r="U335" s="16">
        <f t="shared" si="629"/>
        <v>18</v>
      </c>
      <c r="V335" s="16">
        <f t="shared" si="630"/>
        <v>7</v>
      </c>
      <c r="W335" s="16">
        <f t="shared" si="631"/>
        <v>3</v>
      </c>
      <c r="X335" s="17">
        <f t="shared" si="632"/>
        <v>55</v>
      </c>
      <c r="Y335" s="15"/>
      <c r="Z335" s="17"/>
      <c r="AA335" s="16"/>
      <c r="AB335" s="16"/>
      <c r="AC335" s="16"/>
      <c r="AD335" s="16"/>
      <c r="AE335" s="16"/>
      <c r="AF335" s="18">
        <f>$X335*S339/$X339</f>
        <v>6.0661764705882355</v>
      </c>
      <c r="AG335" s="18">
        <f t="shared" ref="AG335" si="637">$X335*T339/$X339</f>
        <v>19.007352941176471</v>
      </c>
      <c r="AH335" s="18">
        <f t="shared" ref="AH335" si="638">$X335*U339/$X339</f>
        <v>18.400735294117649</v>
      </c>
      <c r="AI335" s="18">
        <f t="shared" ref="AI335" si="639">$X335*V339/$X339</f>
        <v>7.6838235294117645</v>
      </c>
      <c r="AJ335" s="18">
        <f t="shared" ref="AJ335" si="640">$X335*W339/$X339</f>
        <v>3.8419117647058822</v>
      </c>
    </row>
    <row r="336" spans="1:36" x14ac:dyDescent="0.25">
      <c r="A336" s="3" t="s">
        <v>10</v>
      </c>
      <c r="B336" s="4">
        <v>0.1176</v>
      </c>
      <c r="C336" s="5">
        <v>8</v>
      </c>
      <c r="D336" s="4">
        <v>0.32350000000000001</v>
      </c>
      <c r="E336" s="5">
        <v>22</v>
      </c>
      <c r="F336" s="4">
        <v>0.30880000000000002</v>
      </c>
      <c r="G336" s="5">
        <v>21</v>
      </c>
      <c r="H336" s="4">
        <v>0.14710000000000001</v>
      </c>
      <c r="I336" s="5">
        <v>10</v>
      </c>
      <c r="J336" s="4">
        <v>0.10290000000000001</v>
      </c>
      <c r="K336" s="5">
        <v>7</v>
      </c>
      <c r="L336" s="4">
        <v>0.25</v>
      </c>
      <c r="M336" s="5">
        <v>68</v>
      </c>
      <c r="O336" s="16"/>
      <c r="P336" s="9" t="str">
        <f>IF(AND(P335&gt;0,P335&lt;=0.2),"Schwacher Zusammenhang",IF(AND(P335&gt;0.2,P335&lt;=0.6),"Mittlerer Zusammenhang",IF(P335&gt;0.6,"Starker Zusammenhang","")))</f>
        <v>Schwacher Zusammenhang</v>
      </c>
      <c r="Q336" s="5"/>
      <c r="R336" s="5"/>
      <c r="S336" s="16">
        <f t="shared" si="627"/>
        <v>8</v>
      </c>
      <c r="T336" s="16">
        <f t="shared" si="628"/>
        <v>22</v>
      </c>
      <c r="U336" s="16">
        <f t="shared" si="629"/>
        <v>21</v>
      </c>
      <c r="V336" s="16">
        <f t="shared" si="630"/>
        <v>10</v>
      </c>
      <c r="W336" s="16">
        <f t="shared" si="631"/>
        <v>7</v>
      </c>
      <c r="X336" s="17">
        <f t="shared" si="632"/>
        <v>68</v>
      </c>
      <c r="Y336" s="15"/>
      <c r="Z336" s="17"/>
      <c r="AA336" s="16"/>
      <c r="AB336" s="16"/>
      <c r="AC336" s="16"/>
      <c r="AD336" s="16"/>
      <c r="AE336" s="16"/>
      <c r="AF336" s="18">
        <f>$X336*S339/$X339</f>
        <v>7.5</v>
      </c>
      <c r="AG336" s="18">
        <f t="shared" ref="AG336" si="641">$X336*T339/$X339</f>
        <v>23.5</v>
      </c>
      <c r="AH336" s="18">
        <f t="shared" ref="AH336" si="642">$X336*U339/$X339</f>
        <v>22.75</v>
      </c>
      <c r="AI336" s="18">
        <f t="shared" ref="AI336" si="643">$X336*V339/$X339</f>
        <v>9.5</v>
      </c>
      <c r="AJ336" s="18">
        <f t="shared" ref="AJ336" si="644">$X336*W339/$X339</f>
        <v>4.75</v>
      </c>
    </row>
    <row r="337" spans="1:36" x14ac:dyDescent="0.25">
      <c r="A337" s="3" t="s">
        <v>11</v>
      </c>
      <c r="B337" s="4">
        <v>0.1042</v>
      </c>
      <c r="C337" s="5">
        <v>10</v>
      </c>
      <c r="D337" s="4">
        <v>0.27079999999999999</v>
      </c>
      <c r="E337" s="5">
        <v>26</v>
      </c>
      <c r="F337" s="4">
        <v>0.35420000000000001</v>
      </c>
      <c r="G337" s="5">
        <v>34</v>
      </c>
      <c r="H337" s="4">
        <v>0.19789999999999999</v>
      </c>
      <c r="I337" s="5">
        <v>19</v>
      </c>
      <c r="J337" s="4">
        <v>7.2900000000000006E-2</v>
      </c>
      <c r="K337" s="5">
        <v>7</v>
      </c>
      <c r="L337" s="4">
        <v>0.35289999999999999</v>
      </c>
      <c r="M337" s="5">
        <v>96</v>
      </c>
      <c r="O337" s="15"/>
      <c r="P337" s="15"/>
      <c r="Q337" s="5"/>
      <c r="R337" s="5"/>
      <c r="S337" s="16">
        <f t="shared" si="627"/>
        <v>10</v>
      </c>
      <c r="T337" s="16">
        <f t="shared" si="628"/>
        <v>26</v>
      </c>
      <c r="U337" s="16">
        <f t="shared" si="629"/>
        <v>34</v>
      </c>
      <c r="V337" s="16">
        <f t="shared" si="630"/>
        <v>19</v>
      </c>
      <c r="W337" s="16">
        <f t="shared" si="631"/>
        <v>7</v>
      </c>
      <c r="X337" s="17">
        <f t="shared" si="632"/>
        <v>96</v>
      </c>
      <c r="Y337" s="15"/>
      <c r="Z337" s="17"/>
      <c r="AA337" s="15"/>
      <c r="AB337" s="15"/>
      <c r="AC337" s="15"/>
      <c r="AD337" s="15"/>
      <c r="AE337" s="15"/>
      <c r="AF337" s="18">
        <f>$X337*S339/$X339</f>
        <v>10.588235294117647</v>
      </c>
      <c r="AG337" s="18">
        <f t="shared" ref="AG337" si="645">$X337*T339/$X339</f>
        <v>33.176470588235297</v>
      </c>
      <c r="AH337" s="18">
        <f t="shared" ref="AH337" si="646">$X337*U339/$X339</f>
        <v>32.117647058823529</v>
      </c>
      <c r="AI337" s="18">
        <f t="shared" ref="AI337" si="647">$X337*V339/$X339</f>
        <v>13.411764705882353</v>
      </c>
      <c r="AJ337" s="18">
        <f t="shared" ref="AJ337" si="648">$X337*W339/$X339</f>
        <v>6.7058823529411766</v>
      </c>
    </row>
    <row r="338" spans="1:36" x14ac:dyDescent="0.25">
      <c r="A338" s="3" t="s">
        <v>12</v>
      </c>
      <c r="B338" s="4">
        <v>0</v>
      </c>
      <c r="C338" s="5">
        <v>0</v>
      </c>
      <c r="D338" s="4">
        <v>0</v>
      </c>
      <c r="E338" s="5">
        <v>0</v>
      </c>
      <c r="F338" s="4">
        <v>0</v>
      </c>
      <c r="G338" s="5">
        <v>0</v>
      </c>
      <c r="H338" s="4">
        <v>0</v>
      </c>
      <c r="I338" s="5">
        <v>0</v>
      </c>
      <c r="J338" s="4">
        <v>0</v>
      </c>
      <c r="K338" s="5">
        <v>0</v>
      </c>
      <c r="L338" s="4">
        <v>0</v>
      </c>
      <c r="M338" s="5">
        <v>0</v>
      </c>
      <c r="O338" s="15"/>
      <c r="P338" s="15"/>
      <c r="Q338" s="5"/>
      <c r="R338" s="5"/>
      <c r="S338" s="16"/>
      <c r="T338" s="16"/>
      <c r="U338" s="16"/>
      <c r="V338" s="17"/>
      <c r="W338" s="16"/>
      <c r="X338" s="16"/>
      <c r="Y338" s="15"/>
      <c r="Z338" s="15"/>
      <c r="AA338" s="15"/>
      <c r="AB338" s="15"/>
      <c r="AC338" s="15"/>
      <c r="AD338" s="15"/>
      <c r="AE338" s="15"/>
      <c r="AF338" s="18"/>
      <c r="AG338" s="18"/>
      <c r="AH338" s="18"/>
      <c r="AI338" s="15"/>
      <c r="AJ338" s="15"/>
    </row>
    <row r="339" spans="1:36" x14ac:dyDescent="0.25">
      <c r="A339" s="3" t="s">
        <v>6</v>
      </c>
      <c r="B339" s="6">
        <v>0.1103</v>
      </c>
      <c r="C339" s="3">
        <v>30</v>
      </c>
      <c r="D339" s="6">
        <v>0.34560000000000002</v>
      </c>
      <c r="E339" s="3">
        <v>94</v>
      </c>
      <c r="F339" s="6">
        <v>0.33460000000000001</v>
      </c>
      <c r="G339" s="3">
        <v>91</v>
      </c>
      <c r="H339" s="6">
        <v>0.13969999999999999</v>
      </c>
      <c r="I339" s="3">
        <v>38</v>
      </c>
      <c r="J339" s="6">
        <v>6.9900000000000004E-2</v>
      </c>
      <c r="K339" s="3">
        <v>19</v>
      </c>
      <c r="L339" s="6">
        <v>1</v>
      </c>
      <c r="M339" s="3">
        <v>272</v>
      </c>
      <c r="O339" s="15"/>
      <c r="P339" s="15"/>
      <c r="Q339" s="5"/>
      <c r="R339" s="5"/>
      <c r="S339" s="17">
        <f>SUM(S333:S337)</f>
        <v>30</v>
      </c>
      <c r="T339" s="17">
        <f t="shared" ref="T339:W339" si="649">SUM(T333:T337)</f>
        <v>94</v>
      </c>
      <c r="U339" s="17">
        <f t="shared" si="649"/>
        <v>91</v>
      </c>
      <c r="V339" s="17">
        <f t="shared" si="649"/>
        <v>38</v>
      </c>
      <c r="W339" s="17">
        <f t="shared" si="649"/>
        <v>19</v>
      </c>
      <c r="X339" s="17">
        <f>SUM(X333:X338)</f>
        <v>272</v>
      </c>
      <c r="Y339" s="17"/>
      <c r="Z339" s="16"/>
      <c r="AA339" s="15"/>
      <c r="AB339" s="15"/>
      <c r="AC339" s="15"/>
      <c r="AD339" s="15"/>
      <c r="AE339" s="15"/>
      <c r="AF339" s="18"/>
      <c r="AG339" s="18"/>
      <c r="AH339" s="18"/>
      <c r="AI339" s="15"/>
      <c r="AJ339" s="15"/>
    </row>
    <row r="340" spans="1:36" x14ac:dyDescent="0.25">
      <c r="A340" s="9"/>
      <c r="B340" s="9"/>
      <c r="C340" s="11"/>
      <c r="D340" s="7"/>
      <c r="E340" s="7"/>
      <c r="F340" s="7"/>
      <c r="G340" s="7"/>
      <c r="H340" s="7"/>
      <c r="I340" s="7"/>
      <c r="J340" s="7"/>
      <c r="K340" s="7"/>
      <c r="L340" s="7" t="s">
        <v>13</v>
      </c>
      <c r="M340" s="7">
        <v>272</v>
      </c>
    </row>
    <row r="341" spans="1:36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 t="s">
        <v>14</v>
      </c>
      <c r="M341" s="7">
        <v>0</v>
      </c>
    </row>
    <row r="343" spans="1:36" ht="18" x14ac:dyDescent="0.25">
      <c r="A343" s="1" t="s">
        <v>73</v>
      </c>
    </row>
    <row r="344" spans="1:36" x14ac:dyDescent="0.25">
      <c r="A344" s="2"/>
      <c r="B344" s="20" t="s">
        <v>40</v>
      </c>
      <c r="C344" s="21"/>
      <c r="D344" s="20" t="s">
        <v>41</v>
      </c>
      <c r="E344" s="21"/>
      <c r="F344" s="20" t="s">
        <v>42</v>
      </c>
      <c r="G344" s="21"/>
      <c r="H344" s="20" t="s">
        <v>70</v>
      </c>
      <c r="I344" s="21"/>
      <c r="J344" s="20" t="s">
        <v>44</v>
      </c>
      <c r="K344" s="21"/>
      <c r="L344" s="20" t="s">
        <v>6</v>
      </c>
      <c r="M344" s="21"/>
    </row>
    <row r="345" spans="1:36" x14ac:dyDescent="0.25">
      <c r="A345" s="3" t="s">
        <v>7</v>
      </c>
      <c r="B345" s="4">
        <v>0</v>
      </c>
      <c r="C345" s="5">
        <v>0</v>
      </c>
      <c r="D345" s="4">
        <v>0.33329999999999999</v>
      </c>
      <c r="E345" s="5">
        <v>1</v>
      </c>
      <c r="F345" s="4">
        <v>0.66670000000000007</v>
      </c>
      <c r="G345" s="5">
        <v>2</v>
      </c>
      <c r="H345" s="4">
        <v>0</v>
      </c>
      <c r="I345" s="5">
        <v>0</v>
      </c>
      <c r="J345" s="4">
        <v>0</v>
      </c>
      <c r="K345" s="5">
        <v>0</v>
      </c>
      <c r="L345" s="4">
        <v>1.0999999999999999E-2</v>
      </c>
      <c r="M345" s="5">
        <v>3</v>
      </c>
      <c r="O345" s="12" t="s">
        <v>89</v>
      </c>
      <c r="P345" s="11">
        <f>_xlfn.CHISQ.TEST(S345:W349,AF345:AJ349)</f>
        <v>0.94441678484634994</v>
      </c>
      <c r="Q345" s="16"/>
      <c r="R345" s="16" t="s">
        <v>90</v>
      </c>
      <c r="S345" s="16">
        <f>C345</f>
        <v>0</v>
      </c>
      <c r="T345" s="16">
        <f>E345</f>
        <v>1</v>
      </c>
      <c r="U345" s="16">
        <f>G345</f>
        <v>2</v>
      </c>
      <c r="V345" s="16">
        <f>I345</f>
        <v>0</v>
      </c>
      <c r="W345" s="16">
        <f>K345</f>
        <v>0</v>
      </c>
      <c r="X345" s="17">
        <f>SUM(S345:W345)</f>
        <v>3</v>
      </c>
      <c r="Y345" s="15"/>
      <c r="Z345" s="17"/>
      <c r="AA345" s="16"/>
      <c r="AB345" s="16"/>
      <c r="AC345" s="16"/>
      <c r="AD345" s="16"/>
      <c r="AE345" s="16" t="s">
        <v>91</v>
      </c>
      <c r="AF345" s="18">
        <f>$X345*S351/$X351</f>
        <v>0.1449814126394052</v>
      </c>
      <c r="AG345" s="18">
        <f t="shared" ref="AG345" si="650">$X345*T351/$X351</f>
        <v>0.81412639405204457</v>
      </c>
      <c r="AH345" s="18">
        <f t="shared" ref="AH345" si="651">$X345*U351/$X351</f>
        <v>1.1598513011152416</v>
      </c>
      <c r="AI345" s="18">
        <f t="shared" ref="AI345" si="652">$X345*V351/$X351</f>
        <v>0.64684014869888473</v>
      </c>
      <c r="AJ345" s="18">
        <f t="shared" ref="AJ345" si="653">$X345*W351/$X351</f>
        <v>0.2342007434944238</v>
      </c>
    </row>
    <row r="346" spans="1:36" x14ac:dyDescent="0.25">
      <c r="A346" s="3" t="s">
        <v>8</v>
      </c>
      <c r="B346" s="4">
        <v>6.1199999999999997E-2</v>
      </c>
      <c r="C346" s="5">
        <v>3</v>
      </c>
      <c r="D346" s="4">
        <v>0.2041</v>
      </c>
      <c r="E346" s="5">
        <v>10</v>
      </c>
      <c r="F346" s="4">
        <v>0.44900000000000001</v>
      </c>
      <c r="G346" s="5">
        <v>22</v>
      </c>
      <c r="H346" s="4">
        <v>0.22450000000000001</v>
      </c>
      <c r="I346" s="5">
        <v>11</v>
      </c>
      <c r="J346" s="4">
        <v>6.1199999999999997E-2</v>
      </c>
      <c r="K346" s="5">
        <v>3</v>
      </c>
      <c r="L346" s="4">
        <v>0.18010000000000001</v>
      </c>
      <c r="M346" s="5">
        <v>49</v>
      </c>
      <c r="O346" s="12" t="s">
        <v>92</v>
      </c>
      <c r="P346" s="9">
        <f>_xlfn.CHISQ.INV.RT(P345,16)</f>
        <v>8.1454813379569764</v>
      </c>
      <c r="Q346" s="16"/>
      <c r="R346" s="16"/>
      <c r="S346" s="16">
        <f t="shared" ref="S346:S349" si="654">C346</f>
        <v>3</v>
      </c>
      <c r="T346" s="16">
        <f t="shared" ref="T346:T349" si="655">E346</f>
        <v>10</v>
      </c>
      <c r="U346" s="16">
        <f t="shared" ref="U346:U349" si="656">G346</f>
        <v>22</v>
      </c>
      <c r="V346" s="16">
        <f t="shared" ref="V346:V349" si="657">I346</f>
        <v>11</v>
      </c>
      <c r="W346" s="16">
        <f t="shared" ref="W346:W349" si="658">K346</f>
        <v>3</v>
      </c>
      <c r="X346" s="17">
        <f t="shared" ref="X346:X349" si="659">SUM(S346:W346)</f>
        <v>49</v>
      </c>
      <c r="Y346" s="15"/>
      <c r="Z346" s="17"/>
      <c r="AA346" s="16"/>
      <c r="AB346" s="16"/>
      <c r="AC346" s="16"/>
      <c r="AD346" s="16"/>
      <c r="AE346" s="16"/>
      <c r="AF346" s="18">
        <f>$X346*S351/$X351</f>
        <v>2.3680297397769516</v>
      </c>
      <c r="AG346" s="18">
        <f t="shared" ref="AG346" si="660">$X346*T351/$X351</f>
        <v>13.297397769516728</v>
      </c>
      <c r="AH346" s="18">
        <f t="shared" ref="AH346" si="661">$X346*U351/$X351</f>
        <v>18.944237918215613</v>
      </c>
      <c r="AI346" s="18">
        <f t="shared" ref="AI346" si="662">$X346*V351/$X351</f>
        <v>10.565055762081784</v>
      </c>
      <c r="AJ346" s="18">
        <f t="shared" ref="AJ346" si="663">$X346*W351/$X351</f>
        <v>3.8252788104089221</v>
      </c>
    </row>
    <row r="347" spans="1:36" x14ac:dyDescent="0.25">
      <c r="A347" s="3" t="s">
        <v>9</v>
      </c>
      <c r="B347" s="4">
        <v>1.8499999999999999E-2</v>
      </c>
      <c r="C347" s="5">
        <v>1</v>
      </c>
      <c r="D347" s="4">
        <v>0.2407</v>
      </c>
      <c r="E347" s="5">
        <v>13</v>
      </c>
      <c r="F347" s="4">
        <v>0.42590000000000011</v>
      </c>
      <c r="G347" s="5">
        <v>23</v>
      </c>
      <c r="H347" s="4">
        <v>0.22220000000000001</v>
      </c>
      <c r="I347" s="5">
        <v>12</v>
      </c>
      <c r="J347" s="4">
        <v>9.2600000000000002E-2</v>
      </c>
      <c r="K347" s="5">
        <v>5</v>
      </c>
      <c r="L347" s="4">
        <v>0.19850000000000001</v>
      </c>
      <c r="M347" s="5">
        <v>54</v>
      </c>
      <c r="O347" s="12" t="s">
        <v>93</v>
      </c>
      <c r="P347" s="19">
        <f>SQRT(P346/(X351*MIN(5-1,5-1)))</f>
        <v>8.7006608613019717E-2</v>
      </c>
      <c r="Q347" s="16"/>
      <c r="R347" s="16"/>
      <c r="S347" s="16">
        <f t="shared" si="654"/>
        <v>1</v>
      </c>
      <c r="T347" s="16">
        <f t="shared" si="655"/>
        <v>13</v>
      </c>
      <c r="U347" s="16">
        <f t="shared" si="656"/>
        <v>23</v>
      </c>
      <c r="V347" s="16">
        <f t="shared" si="657"/>
        <v>12</v>
      </c>
      <c r="W347" s="16">
        <f t="shared" si="658"/>
        <v>5</v>
      </c>
      <c r="X347" s="17">
        <f t="shared" si="659"/>
        <v>54</v>
      </c>
      <c r="Y347" s="15"/>
      <c r="Z347" s="17"/>
      <c r="AA347" s="16"/>
      <c r="AB347" s="16"/>
      <c r="AC347" s="16"/>
      <c r="AD347" s="16"/>
      <c r="AE347" s="16"/>
      <c r="AF347" s="18">
        <f>$X347*S351/$X351</f>
        <v>2.6096654275092939</v>
      </c>
      <c r="AG347" s="18">
        <f t="shared" ref="AG347" si="664">$X347*T351/$X351</f>
        <v>14.654275092936803</v>
      </c>
      <c r="AH347" s="18">
        <f t="shared" ref="AH347" si="665">$X347*U351/$X351</f>
        <v>20.877323420074351</v>
      </c>
      <c r="AI347" s="18">
        <f t="shared" ref="AI347" si="666">$X347*V351/$X351</f>
        <v>11.643122676579926</v>
      </c>
      <c r="AJ347" s="18">
        <f t="shared" ref="AJ347" si="667">$X347*W351/$X351</f>
        <v>4.2156133828996278</v>
      </c>
    </row>
    <row r="348" spans="1:36" x14ac:dyDescent="0.25">
      <c r="A348" s="3" t="s">
        <v>10</v>
      </c>
      <c r="B348" s="4">
        <v>2.9399999999999999E-2</v>
      </c>
      <c r="C348" s="5">
        <v>2</v>
      </c>
      <c r="D348" s="4">
        <v>0.32350000000000001</v>
      </c>
      <c r="E348" s="5">
        <v>22</v>
      </c>
      <c r="F348" s="4">
        <v>0.35289999999999999</v>
      </c>
      <c r="G348" s="5">
        <v>24</v>
      </c>
      <c r="H348" s="4">
        <v>0.2059</v>
      </c>
      <c r="I348" s="5">
        <v>14</v>
      </c>
      <c r="J348" s="4">
        <v>8.8200000000000001E-2</v>
      </c>
      <c r="K348" s="5">
        <v>6</v>
      </c>
      <c r="L348" s="4">
        <v>0.25</v>
      </c>
      <c r="M348" s="5">
        <v>68</v>
      </c>
      <c r="O348" s="16"/>
      <c r="P348" s="9" t="str">
        <f>IF(AND(P347&gt;0,P347&lt;=0.2),"Schwacher Zusammenhang",IF(AND(P347&gt;0.2,P347&lt;=0.6),"Mittlerer Zusammenhang",IF(P347&gt;0.6,"Starker Zusammenhang","")))</f>
        <v>Schwacher Zusammenhang</v>
      </c>
      <c r="Q348" s="5"/>
      <c r="R348" s="5"/>
      <c r="S348" s="16">
        <f t="shared" si="654"/>
        <v>2</v>
      </c>
      <c r="T348" s="16">
        <f t="shared" si="655"/>
        <v>22</v>
      </c>
      <c r="U348" s="16">
        <f t="shared" si="656"/>
        <v>24</v>
      </c>
      <c r="V348" s="16">
        <f t="shared" si="657"/>
        <v>14</v>
      </c>
      <c r="W348" s="16">
        <f t="shared" si="658"/>
        <v>6</v>
      </c>
      <c r="X348" s="17">
        <f t="shared" si="659"/>
        <v>68</v>
      </c>
      <c r="Y348" s="15"/>
      <c r="Z348" s="17"/>
      <c r="AA348" s="16"/>
      <c r="AB348" s="16"/>
      <c r="AC348" s="16"/>
      <c r="AD348" s="16"/>
      <c r="AE348" s="16"/>
      <c r="AF348" s="18">
        <f>$X348*S351/$X351</f>
        <v>3.2862453531598512</v>
      </c>
      <c r="AG348" s="18">
        <f t="shared" ref="AG348" si="668">$X348*T351/$X351</f>
        <v>18.45353159851301</v>
      </c>
      <c r="AH348" s="18">
        <f t="shared" ref="AH348" si="669">$X348*U351/$X351</f>
        <v>26.28996282527881</v>
      </c>
      <c r="AI348" s="18">
        <f t="shared" ref="AI348" si="670">$X348*V351/$X351</f>
        <v>14.661710037174721</v>
      </c>
      <c r="AJ348" s="18">
        <f t="shared" ref="AJ348" si="671">$X348*W351/$X351</f>
        <v>5.3085501858736057</v>
      </c>
    </row>
    <row r="349" spans="1:36" x14ac:dyDescent="0.25">
      <c r="A349" s="3" t="s">
        <v>11</v>
      </c>
      <c r="B349" s="4">
        <v>7.3700000000000002E-2</v>
      </c>
      <c r="C349" s="5">
        <v>7</v>
      </c>
      <c r="D349" s="4">
        <v>0.28420000000000001</v>
      </c>
      <c r="E349" s="5">
        <v>27</v>
      </c>
      <c r="F349" s="4">
        <v>0.34739999999999999</v>
      </c>
      <c r="G349" s="5">
        <v>33</v>
      </c>
      <c r="H349" s="4">
        <v>0.22109999999999999</v>
      </c>
      <c r="I349" s="5">
        <v>21</v>
      </c>
      <c r="J349" s="4">
        <v>7.3700000000000002E-2</v>
      </c>
      <c r="K349" s="5">
        <v>7</v>
      </c>
      <c r="L349" s="4">
        <v>0.3493</v>
      </c>
      <c r="M349" s="5">
        <v>95</v>
      </c>
      <c r="O349" s="15"/>
      <c r="P349" s="15"/>
      <c r="Q349" s="5"/>
      <c r="R349" s="5"/>
      <c r="S349" s="16">
        <f t="shared" si="654"/>
        <v>7</v>
      </c>
      <c r="T349" s="16">
        <f t="shared" si="655"/>
        <v>27</v>
      </c>
      <c r="U349" s="16">
        <f t="shared" si="656"/>
        <v>33</v>
      </c>
      <c r="V349" s="16">
        <f t="shared" si="657"/>
        <v>21</v>
      </c>
      <c r="W349" s="16">
        <f t="shared" si="658"/>
        <v>7</v>
      </c>
      <c r="X349" s="17">
        <f t="shared" si="659"/>
        <v>95</v>
      </c>
      <c r="Y349" s="15"/>
      <c r="Z349" s="17"/>
      <c r="AA349" s="15"/>
      <c r="AB349" s="15"/>
      <c r="AC349" s="15"/>
      <c r="AD349" s="15"/>
      <c r="AE349" s="15"/>
      <c r="AF349" s="18">
        <f>$X349*S351/$X351</f>
        <v>4.5910780669144984</v>
      </c>
      <c r="AG349" s="18">
        <f t="shared" ref="AG349" si="672">$X349*T351/$X351</f>
        <v>25.780669144981413</v>
      </c>
      <c r="AH349" s="18">
        <f t="shared" ref="AH349" si="673">$X349*U351/$X351</f>
        <v>36.728624535315987</v>
      </c>
      <c r="AI349" s="18">
        <f t="shared" ref="AI349" si="674">$X349*V351/$X351</f>
        <v>20.483271375464685</v>
      </c>
      <c r="AJ349" s="18">
        <f t="shared" ref="AJ349" si="675">$X349*W351/$X351</f>
        <v>7.4163568773234196</v>
      </c>
    </row>
    <row r="350" spans="1:36" x14ac:dyDescent="0.25">
      <c r="A350" s="3" t="s">
        <v>12</v>
      </c>
      <c r="B350" s="4">
        <v>0</v>
      </c>
      <c r="C350" s="5">
        <v>0</v>
      </c>
      <c r="D350" s="4">
        <v>0</v>
      </c>
      <c r="E350" s="5">
        <v>0</v>
      </c>
      <c r="F350" s="4">
        <v>0</v>
      </c>
      <c r="G350" s="5">
        <v>0</v>
      </c>
      <c r="H350" s="4">
        <v>0</v>
      </c>
      <c r="I350" s="5">
        <v>0</v>
      </c>
      <c r="J350" s="4">
        <v>0</v>
      </c>
      <c r="K350" s="5">
        <v>0</v>
      </c>
      <c r="L350" s="4">
        <v>0</v>
      </c>
      <c r="M350" s="5">
        <v>0</v>
      </c>
      <c r="O350" s="15"/>
      <c r="P350" s="15"/>
      <c r="Q350" s="5"/>
      <c r="R350" s="5"/>
      <c r="S350" s="16"/>
      <c r="T350" s="16"/>
      <c r="U350" s="16"/>
      <c r="V350" s="17"/>
      <c r="W350" s="16"/>
      <c r="X350" s="16"/>
      <c r="Y350" s="15"/>
      <c r="Z350" s="15"/>
      <c r="AA350" s="15"/>
      <c r="AB350" s="15"/>
      <c r="AC350" s="15"/>
      <c r="AD350" s="15"/>
      <c r="AE350" s="15"/>
      <c r="AF350" s="18"/>
      <c r="AG350" s="18"/>
      <c r="AH350" s="18"/>
      <c r="AI350" s="15"/>
      <c r="AJ350" s="15"/>
    </row>
    <row r="351" spans="1:36" x14ac:dyDescent="0.25">
      <c r="A351" s="3" t="s">
        <v>6</v>
      </c>
      <c r="B351" s="6">
        <v>4.7800000000000002E-2</v>
      </c>
      <c r="C351" s="3">
        <v>13</v>
      </c>
      <c r="D351" s="6">
        <v>0.26840000000000003</v>
      </c>
      <c r="E351" s="3">
        <v>73</v>
      </c>
      <c r="F351" s="6">
        <v>0.38240000000000002</v>
      </c>
      <c r="G351" s="3">
        <v>104</v>
      </c>
      <c r="H351" s="6">
        <v>0.2132</v>
      </c>
      <c r="I351" s="3">
        <v>58</v>
      </c>
      <c r="J351" s="6">
        <v>7.7199999999999991E-2</v>
      </c>
      <c r="K351" s="3">
        <v>21</v>
      </c>
      <c r="L351" s="6">
        <v>1</v>
      </c>
      <c r="M351" s="3">
        <v>272</v>
      </c>
      <c r="O351" s="15"/>
      <c r="P351" s="15"/>
      <c r="Q351" s="5"/>
      <c r="R351" s="5"/>
      <c r="S351" s="17">
        <f>SUM(S345:S349)</f>
        <v>13</v>
      </c>
      <c r="T351" s="17">
        <f t="shared" ref="T351:W351" si="676">SUM(T345:T349)</f>
        <v>73</v>
      </c>
      <c r="U351" s="17">
        <f t="shared" si="676"/>
        <v>104</v>
      </c>
      <c r="V351" s="17">
        <f t="shared" si="676"/>
        <v>58</v>
      </c>
      <c r="W351" s="17">
        <f t="shared" si="676"/>
        <v>21</v>
      </c>
      <c r="X351" s="17">
        <f>SUM(X345:X350)</f>
        <v>269</v>
      </c>
      <c r="Y351" s="17"/>
      <c r="Z351" s="16"/>
      <c r="AA351" s="15"/>
      <c r="AB351" s="15"/>
      <c r="AC351" s="15"/>
      <c r="AD351" s="15"/>
      <c r="AE351" s="15"/>
      <c r="AF351" s="18"/>
      <c r="AG351" s="18"/>
      <c r="AH351" s="18"/>
      <c r="AI351" s="15"/>
      <c r="AJ351" s="15"/>
    </row>
    <row r="352" spans="1:36" x14ac:dyDescent="0.25">
      <c r="A352" s="9"/>
      <c r="B352" s="9"/>
      <c r="C352" s="11"/>
      <c r="D352" s="7"/>
      <c r="E352" s="7"/>
      <c r="F352" s="7"/>
      <c r="G352" s="7"/>
      <c r="H352" s="7"/>
      <c r="I352" s="7"/>
      <c r="J352" s="7"/>
      <c r="K352" s="7"/>
      <c r="L352" s="7" t="s">
        <v>13</v>
      </c>
      <c r="M352" s="7">
        <v>272</v>
      </c>
    </row>
    <row r="353" spans="1:36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 t="s">
        <v>14</v>
      </c>
      <c r="M353" s="7">
        <v>0</v>
      </c>
    </row>
    <row r="355" spans="1:36" ht="18" x14ac:dyDescent="0.25">
      <c r="A355" s="1" t="s">
        <v>74</v>
      </c>
    </row>
    <row r="356" spans="1:36" x14ac:dyDescent="0.25">
      <c r="A356" s="2"/>
      <c r="B356" s="20" t="s">
        <v>40</v>
      </c>
      <c r="C356" s="21"/>
      <c r="D356" s="20" t="s">
        <v>41</v>
      </c>
      <c r="E356" s="21"/>
      <c r="F356" s="20" t="s">
        <v>42</v>
      </c>
      <c r="G356" s="21"/>
      <c r="H356" s="20" t="s">
        <v>70</v>
      </c>
      <c r="I356" s="21"/>
      <c r="J356" s="20" t="s">
        <v>44</v>
      </c>
      <c r="K356" s="21"/>
      <c r="L356" s="20" t="s">
        <v>6</v>
      </c>
      <c r="M356" s="21"/>
    </row>
    <row r="357" spans="1:36" x14ac:dyDescent="0.25">
      <c r="A357" s="3" t="s">
        <v>7</v>
      </c>
      <c r="B357" s="4">
        <v>0.33329999999999999</v>
      </c>
      <c r="C357" s="5">
        <v>1</v>
      </c>
      <c r="D357" s="4">
        <v>0.33329999999999999</v>
      </c>
      <c r="E357" s="5">
        <v>1</v>
      </c>
      <c r="F357" s="4">
        <v>0.33329999999999999</v>
      </c>
      <c r="G357" s="5">
        <v>1</v>
      </c>
      <c r="H357" s="4">
        <v>0</v>
      </c>
      <c r="I357" s="5">
        <v>0</v>
      </c>
      <c r="J357" s="4">
        <v>0</v>
      </c>
      <c r="K357" s="5">
        <v>0</v>
      </c>
      <c r="L357" s="4">
        <v>1.0999999999999999E-2</v>
      </c>
      <c r="M357" s="5">
        <v>3</v>
      </c>
      <c r="O357" s="12" t="s">
        <v>89</v>
      </c>
      <c r="P357" s="11">
        <f>_xlfn.CHISQ.TEST(S357:W361,AF357:AJ361)</f>
        <v>0.64127871014672466</v>
      </c>
      <c r="Q357" s="16"/>
      <c r="R357" s="16" t="s">
        <v>90</v>
      </c>
      <c r="S357" s="16">
        <f>C357</f>
        <v>1</v>
      </c>
      <c r="T357" s="16">
        <f>E357</f>
        <v>1</v>
      </c>
      <c r="U357" s="16">
        <f>G357</f>
        <v>1</v>
      </c>
      <c r="V357" s="16">
        <f>I357</f>
        <v>0</v>
      </c>
      <c r="W357" s="16">
        <f>K357</f>
        <v>0</v>
      </c>
      <c r="X357" s="17">
        <f>SUM(S357:W357)</f>
        <v>3</v>
      </c>
      <c r="Y357" s="15"/>
      <c r="Z357" s="17"/>
      <c r="AA357" s="16"/>
      <c r="AB357" s="16"/>
      <c r="AC357" s="16"/>
      <c r="AD357" s="16"/>
      <c r="AE357" s="16" t="s">
        <v>91</v>
      </c>
      <c r="AF357" s="18">
        <f>$X357*S363/$X363</f>
        <v>0.30882352941176472</v>
      </c>
      <c r="AG357" s="18">
        <f t="shared" ref="AG357" si="677">$X357*T363/$X363</f>
        <v>1.0808823529411764</v>
      </c>
      <c r="AH357" s="18">
        <f t="shared" ref="AH357" si="678">$X357*U363/$X363</f>
        <v>0.90441176470588236</v>
      </c>
      <c r="AI357" s="18">
        <f t="shared" ref="AI357" si="679">$X357*V363/$X363</f>
        <v>0.49632352941176472</v>
      </c>
      <c r="AJ357" s="18">
        <f t="shared" ref="AJ357" si="680">$X357*W363/$X363</f>
        <v>0.20955882352941177</v>
      </c>
    </row>
    <row r="358" spans="1:36" x14ac:dyDescent="0.25">
      <c r="A358" s="3" t="s">
        <v>8</v>
      </c>
      <c r="B358" s="4">
        <v>0.14000000000000001</v>
      </c>
      <c r="C358" s="5">
        <v>7</v>
      </c>
      <c r="D358" s="4">
        <v>0.3</v>
      </c>
      <c r="E358" s="5">
        <v>15</v>
      </c>
      <c r="F358" s="4">
        <v>0.34</v>
      </c>
      <c r="G358" s="5">
        <v>17</v>
      </c>
      <c r="H358" s="4">
        <v>0.12</v>
      </c>
      <c r="I358" s="5">
        <v>6</v>
      </c>
      <c r="J358" s="4">
        <v>0.1</v>
      </c>
      <c r="K358" s="5">
        <v>5</v>
      </c>
      <c r="L358" s="4">
        <v>0.18379999999999999</v>
      </c>
      <c r="M358" s="5">
        <v>50</v>
      </c>
      <c r="O358" s="12" t="s">
        <v>92</v>
      </c>
      <c r="P358" s="9">
        <f>_xlfn.CHISQ.INV.RT(P357,16)</f>
        <v>13.427531981856944</v>
      </c>
      <c r="Q358" s="16"/>
      <c r="R358" s="16"/>
      <c r="S358" s="16">
        <f t="shared" ref="S358:S361" si="681">C358</f>
        <v>7</v>
      </c>
      <c r="T358" s="16">
        <f t="shared" ref="T358:T361" si="682">E358</f>
        <v>15</v>
      </c>
      <c r="U358" s="16">
        <f t="shared" ref="U358:U361" si="683">G358</f>
        <v>17</v>
      </c>
      <c r="V358" s="16">
        <f t="shared" ref="V358:V361" si="684">I358</f>
        <v>6</v>
      </c>
      <c r="W358" s="16">
        <f t="shared" ref="W358:W361" si="685">K358</f>
        <v>5</v>
      </c>
      <c r="X358" s="17">
        <f t="shared" ref="X358:X361" si="686">SUM(S358:W358)</f>
        <v>50</v>
      </c>
      <c r="Y358" s="15"/>
      <c r="Z358" s="17"/>
      <c r="AA358" s="16"/>
      <c r="AB358" s="16"/>
      <c r="AC358" s="16"/>
      <c r="AD358" s="16"/>
      <c r="AE358" s="16"/>
      <c r="AF358" s="18">
        <f>$X358*S363/$X363</f>
        <v>5.1470588235294121</v>
      </c>
      <c r="AG358" s="18">
        <f t="shared" ref="AG358" si="687">$X358*T363/$X363</f>
        <v>18.014705882352942</v>
      </c>
      <c r="AH358" s="18">
        <f t="shared" ref="AH358" si="688">$X358*U363/$X363</f>
        <v>15.073529411764707</v>
      </c>
      <c r="AI358" s="18">
        <f t="shared" ref="AI358" si="689">$X358*V363/$X363</f>
        <v>8.2720588235294112</v>
      </c>
      <c r="AJ358" s="18">
        <f t="shared" ref="AJ358" si="690">$X358*W363/$X363</f>
        <v>3.4926470588235294</v>
      </c>
    </row>
    <row r="359" spans="1:36" x14ac:dyDescent="0.25">
      <c r="A359" s="3" t="s">
        <v>9</v>
      </c>
      <c r="B359" s="4">
        <v>7.2700000000000001E-2</v>
      </c>
      <c r="C359" s="5">
        <v>4</v>
      </c>
      <c r="D359" s="4">
        <v>0.41820000000000002</v>
      </c>
      <c r="E359" s="5">
        <v>23</v>
      </c>
      <c r="F359" s="4">
        <v>0.30909999999999999</v>
      </c>
      <c r="G359" s="5">
        <v>17</v>
      </c>
      <c r="H359" s="4">
        <v>0.1636</v>
      </c>
      <c r="I359" s="5">
        <v>9</v>
      </c>
      <c r="J359" s="4">
        <v>3.6400000000000002E-2</v>
      </c>
      <c r="K359" s="5">
        <v>2</v>
      </c>
      <c r="L359" s="4">
        <v>0.20219999999999999</v>
      </c>
      <c r="M359" s="5">
        <v>55</v>
      </c>
      <c r="O359" s="12" t="s">
        <v>93</v>
      </c>
      <c r="P359" s="19">
        <f>SQRT(P358/(X363*MIN(5-1,5-1)))</f>
        <v>0.11109222115418999</v>
      </c>
      <c r="Q359" s="16"/>
      <c r="R359" s="16"/>
      <c r="S359" s="16">
        <f t="shared" si="681"/>
        <v>4</v>
      </c>
      <c r="T359" s="16">
        <f t="shared" si="682"/>
        <v>23</v>
      </c>
      <c r="U359" s="16">
        <f t="shared" si="683"/>
        <v>17</v>
      </c>
      <c r="V359" s="16">
        <f t="shared" si="684"/>
        <v>9</v>
      </c>
      <c r="W359" s="16">
        <f t="shared" si="685"/>
        <v>2</v>
      </c>
      <c r="X359" s="17">
        <f t="shared" si="686"/>
        <v>55</v>
      </c>
      <c r="Y359" s="15"/>
      <c r="Z359" s="17"/>
      <c r="AA359" s="16"/>
      <c r="AB359" s="16"/>
      <c r="AC359" s="16"/>
      <c r="AD359" s="16"/>
      <c r="AE359" s="16"/>
      <c r="AF359" s="18">
        <f>$X359*S363/$X363</f>
        <v>5.6617647058823533</v>
      </c>
      <c r="AG359" s="18">
        <f t="shared" ref="AG359" si="691">$X359*T363/$X363</f>
        <v>19.816176470588236</v>
      </c>
      <c r="AH359" s="18">
        <f t="shared" ref="AH359" si="692">$X359*U363/$X363</f>
        <v>16.580882352941178</v>
      </c>
      <c r="AI359" s="18">
        <f t="shared" ref="AI359" si="693">$X359*V363/$X363</f>
        <v>9.0992647058823533</v>
      </c>
      <c r="AJ359" s="18">
        <f t="shared" ref="AJ359" si="694">$X359*W363/$X363</f>
        <v>3.8419117647058822</v>
      </c>
    </row>
    <row r="360" spans="1:36" x14ac:dyDescent="0.25">
      <c r="A360" s="3" t="s">
        <v>10</v>
      </c>
      <c r="B360" s="4">
        <v>5.8799999999999998E-2</v>
      </c>
      <c r="C360" s="5">
        <v>4</v>
      </c>
      <c r="D360" s="4">
        <v>0.45590000000000003</v>
      </c>
      <c r="E360" s="5">
        <v>31</v>
      </c>
      <c r="F360" s="4">
        <v>0.23530000000000001</v>
      </c>
      <c r="G360" s="5">
        <v>16</v>
      </c>
      <c r="H360" s="4">
        <v>0.19120000000000001</v>
      </c>
      <c r="I360" s="5">
        <v>13</v>
      </c>
      <c r="J360" s="4">
        <v>5.8799999999999998E-2</v>
      </c>
      <c r="K360" s="5">
        <v>4</v>
      </c>
      <c r="L360" s="4">
        <v>0.25</v>
      </c>
      <c r="M360" s="5">
        <v>68</v>
      </c>
      <c r="O360" s="16"/>
      <c r="P360" s="9" t="str">
        <f>IF(AND(P359&gt;0,P359&lt;=0.2),"Schwacher Zusammenhang",IF(AND(P359&gt;0.2,P359&lt;=0.6),"Mittlerer Zusammenhang",IF(P359&gt;0.6,"Starker Zusammenhang","")))</f>
        <v>Schwacher Zusammenhang</v>
      </c>
      <c r="Q360" s="5"/>
      <c r="R360" s="5"/>
      <c r="S360" s="16">
        <f t="shared" si="681"/>
        <v>4</v>
      </c>
      <c r="T360" s="16">
        <f t="shared" si="682"/>
        <v>31</v>
      </c>
      <c r="U360" s="16">
        <f t="shared" si="683"/>
        <v>16</v>
      </c>
      <c r="V360" s="16">
        <f t="shared" si="684"/>
        <v>13</v>
      </c>
      <c r="W360" s="16">
        <f t="shared" si="685"/>
        <v>4</v>
      </c>
      <c r="X360" s="17">
        <f t="shared" si="686"/>
        <v>68</v>
      </c>
      <c r="Y360" s="15"/>
      <c r="Z360" s="17"/>
      <c r="AA360" s="16"/>
      <c r="AB360" s="16"/>
      <c r="AC360" s="16"/>
      <c r="AD360" s="16"/>
      <c r="AE360" s="16"/>
      <c r="AF360" s="18">
        <f>$X360*S363/$X363</f>
        <v>7</v>
      </c>
      <c r="AG360" s="18">
        <f t="shared" ref="AG360" si="695">$X360*T363/$X363</f>
        <v>24.5</v>
      </c>
      <c r="AH360" s="18">
        <f t="shared" ref="AH360" si="696">$X360*U363/$X363</f>
        <v>20.5</v>
      </c>
      <c r="AI360" s="18">
        <f t="shared" ref="AI360" si="697">$X360*V363/$X363</f>
        <v>11.25</v>
      </c>
      <c r="AJ360" s="18">
        <f t="shared" ref="AJ360" si="698">$X360*W363/$X363</f>
        <v>4.75</v>
      </c>
    </row>
    <row r="361" spans="1:36" x14ac:dyDescent="0.25">
      <c r="A361" s="3" t="s">
        <v>11</v>
      </c>
      <c r="B361" s="4">
        <v>0.125</v>
      </c>
      <c r="C361" s="5">
        <v>12</v>
      </c>
      <c r="D361" s="4">
        <v>0.29170000000000001</v>
      </c>
      <c r="E361" s="5">
        <v>28</v>
      </c>
      <c r="F361" s="4">
        <v>0.32290000000000002</v>
      </c>
      <c r="G361" s="5">
        <v>31</v>
      </c>
      <c r="H361" s="4">
        <v>0.17710000000000001</v>
      </c>
      <c r="I361" s="5">
        <v>17</v>
      </c>
      <c r="J361" s="4">
        <v>8.3299999999999999E-2</v>
      </c>
      <c r="K361" s="5">
        <v>8</v>
      </c>
      <c r="L361" s="4">
        <v>0.35289999999999999</v>
      </c>
      <c r="M361" s="5">
        <v>96</v>
      </c>
      <c r="O361" s="15"/>
      <c r="P361" s="15"/>
      <c r="Q361" s="5"/>
      <c r="R361" s="5"/>
      <c r="S361" s="16">
        <f t="shared" si="681"/>
        <v>12</v>
      </c>
      <c r="T361" s="16">
        <f t="shared" si="682"/>
        <v>28</v>
      </c>
      <c r="U361" s="16">
        <f t="shared" si="683"/>
        <v>31</v>
      </c>
      <c r="V361" s="16">
        <f t="shared" si="684"/>
        <v>17</v>
      </c>
      <c r="W361" s="16">
        <f t="shared" si="685"/>
        <v>8</v>
      </c>
      <c r="X361" s="17">
        <f t="shared" si="686"/>
        <v>96</v>
      </c>
      <c r="Y361" s="15"/>
      <c r="Z361" s="17"/>
      <c r="AA361" s="15"/>
      <c r="AB361" s="15"/>
      <c r="AC361" s="15"/>
      <c r="AD361" s="15"/>
      <c r="AE361" s="15"/>
      <c r="AF361" s="18">
        <f>$X361*S363/$X363</f>
        <v>9.882352941176471</v>
      </c>
      <c r="AG361" s="18">
        <f t="shared" ref="AG361" si="699">$X361*T363/$X363</f>
        <v>34.588235294117645</v>
      </c>
      <c r="AH361" s="18">
        <f t="shared" ref="AH361" si="700">$X361*U363/$X363</f>
        <v>28.941176470588236</v>
      </c>
      <c r="AI361" s="18">
        <f t="shared" ref="AI361" si="701">$X361*V363/$X363</f>
        <v>15.882352941176471</v>
      </c>
      <c r="AJ361" s="18">
        <f t="shared" ref="AJ361" si="702">$X361*W363/$X363</f>
        <v>6.7058823529411766</v>
      </c>
    </row>
    <row r="362" spans="1:36" x14ac:dyDescent="0.25">
      <c r="A362" s="3" t="s">
        <v>12</v>
      </c>
      <c r="B362" s="4">
        <v>0</v>
      </c>
      <c r="C362" s="5">
        <v>0</v>
      </c>
      <c r="D362" s="4">
        <v>0</v>
      </c>
      <c r="E362" s="5">
        <v>0</v>
      </c>
      <c r="F362" s="4">
        <v>0</v>
      </c>
      <c r="G362" s="5">
        <v>0</v>
      </c>
      <c r="H362" s="4">
        <v>0</v>
      </c>
      <c r="I362" s="5">
        <v>0</v>
      </c>
      <c r="J362" s="4">
        <v>0</v>
      </c>
      <c r="K362" s="5">
        <v>0</v>
      </c>
      <c r="L362" s="4">
        <v>0</v>
      </c>
      <c r="M362" s="5">
        <v>0</v>
      </c>
      <c r="O362" s="15"/>
      <c r="P362" s="15"/>
      <c r="Q362" s="5"/>
      <c r="R362" s="5"/>
      <c r="S362" s="16"/>
      <c r="T362" s="16"/>
      <c r="U362" s="16"/>
      <c r="V362" s="17"/>
      <c r="W362" s="16"/>
      <c r="X362" s="16"/>
      <c r="Y362" s="15"/>
      <c r="Z362" s="15"/>
      <c r="AA362" s="15"/>
      <c r="AB362" s="15"/>
      <c r="AC362" s="15"/>
      <c r="AD362" s="15"/>
      <c r="AE362" s="15"/>
      <c r="AF362" s="18"/>
      <c r="AG362" s="18"/>
      <c r="AH362" s="18"/>
      <c r="AI362" s="15"/>
      <c r="AJ362" s="15"/>
    </row>
    <row r="363" spans="1:36" x14ac:dyDescent="0.25">
      <c r="A363" s="3" t="s">
        <v>6</v>
      </c>
      <c r="B363" s="6">
        <v>0.10290000000000001</v>
      </c>
      <c r="C363" s="3">
        <v>28</v>
      </c>
      <c r="D363" s="6">
        <v>0.36030000000000001</v>
      </c>
      <c r="E363" s="3">
        <v>98</v>
      </c>
      <c r="F363" s="6">
        <v>0.30149999999999999</v>
      </c>
      <c r="G363" s="3">
        <v>82</v>
      </c>
      <c r="H363" s="6">
        <v>0.16539999999999999</v>
      </c>
      <c r="I363" s="3">
        <v>45</v>
      </c>
      <c r="J363" s="6">
        <v>6.9900000000000004E-2</v>
      </c>
      <c r="K363" s="3">
        <v>19</v>
      </c>
      <c r="L363" s="6">
        <v>1</v>
      </c>
      <c r="M363" s="3">
        <v>272</v>
      </c>
      <c r="O363" s="15"/>
      <c r="P363" s="15"/>
      <c r="Q363" s="5"/>
      <c r="R363" s="5"/>
      <c r="S363" s="17">
        <f>SUM(S357:S361)</f>
        <v>28</v>
      </c>
      <c r="T363" s="17">
        <f t="shared" ref="T363:W363" si="703">SUM(T357:T361)</f>
        <v>98</v>
      </c>
      <c r="U363" s="17">
        <f t="shared" si="703"/>
        <v>82</v>
      </c>
      <c r="V363" s="17">
        <f t="shared" si="703"/>
        <v>45</v>
      </c>
      <c r="W363" s="17">
        <f t="shared" si="703"/>
        <v>19</v>
      </c>
      <c r="X363" s="17">
        <f>SUM(X357:X362)</f>
        <v>272</v>
      </c>
      <c r="Y363" s="17"/>
      <c r="Z363" s="16"/>
      <c r="AA363" s="15"/>
      <c r="AB363" s="15"/>
      <c r="AC363" s="15"/>
      <c r="AD363" s="15"/>
      <c r="AE363" s="15"/>
      <c r="AF363" s="18"/>
      <c r="AG363" s="18"/>
      <c r="AH363" s="18"/>
      <c r="AI363" s="15"/>
      <c r="AJ363" s="15"/>
    </row>
    <row r="364" spans="1:36" x14ac:dyDescent="0.25">
      <c r="A364" s="9"/>
      <c r="B364" s="9"/>
      <c r="C364" s="11"/>
      <c r="D364" s="7"/>
      <c r="E364" s="7"/>
      <c r="F364" s="7"/>
      <c r="G364" s="7"/>
      <c r="H364" s="7"/>
      <c r="I364" s="7"/>
      <c r="J364" s="7"/>
      <c r="K364" s="7"/>
      <c r="L364" s="7" t="s">
        <v>13</v>
      </c>
      <c r="M364" s="7">
        <v>272</v>
      </c>
    </row>
    <row r="365" spans="1:36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 t="s">
        <v>14</v>
      </c>
      <c r="M365" s="7">
        <v>0</v>
      </c>
    </row>
    <row r="367" spans="1:36" ht="18" x14ac:dyDescent="0.25">
      <c r="A367" s="1" t="s">
        <v>75</v>
      </c>
    </row>
    <row r="368" spans="1:36" ht="18" x14ac:dyDescent="0.25">
      <c r="A368" s="1" t="s">
        <v>76</v>
      </c>
    </row>
    <row r="369" spans="1:36" x14ac:dyDescent="0.25">
      <c r="A369" s="2"/>
      <c r="B369" s="20" t="s">
        <v>40</v>
      </c>
      <c r="C369" s="21"/>
      <c r="D369" s="20" t="s">
        <v>41</v>
      </c>
      <c r="E369" s="21"/>
      <c r="F369" s="20" t="s">
        <v>42</v>
      </c>
      <c r="G369" s="21"/>
      <c r="H369" s="20" t="s">
        <v>70</v>
      </c>
      <c r="I369" s="21"/>
      <c r="J369" s="20" t="s">
        <v>44</v>
      </c>
      <c r="K369" s="21"/>
      <c r="L369" s="20" t="s">
        <v>6</v>
      </c>
      <c r="M369" s="21"/>
    </row>
    <row r="370" spans="1:36" x14ac:dyDescent="0.25">
      <c r="A370" s="3" t="s">
        <v>7</v>
      </c>
      <c r="B370" s="4">
        <v>0.33329999999999999</v>
      </c>
      <c r="C370" s="5">
        <v>1</v>
      </c>
      <c r="D370" s="4">
        <v>0</v>
      </c>
      <c r="E370" s="5">
        <v>0</v>
      </c>
      <c r="F370" s="4">
        <v>0.33329999999999999</v>
      </c>
      <c r="G370" s="5">
        <v>1</v>
      </c>
      <c r="H370" s="4">
        <v>0.33329999999999999</v>
      </c>
      <c r="I370" s="5">
        <v>1</v>
      </c>
      <c r="J370" s="4">
        <v>0</v>
      </c>
      <c r="K370" s="5">
        <v>0</v>
      </c>
      <c r="L370" s="4">
        <v>1.0999999999999999E-2</v>
      </c>
      <c r="M370" s="5">
        <v>3</v>
      </c>
      <c r="O370" s="12" t="s">
        <v>89</v>
      </c>
      <c r="P370" s="11">
        <f>_xlfn.CHISQ.TEST(S370:W374,AF370:AJ374)</f>
        <v>0.25186621346434607</v>
      </c>
      <c r="Q370" s="16"/>
      <c r="R370" s="16" t="s">
        <v>90</v>
      </c>
      <c r="S370" s="16">
        <f>C370</f>
        <v>1</v>
      </c>
      <c r="T370" s="16">
        <f>E370</f>
        <v>0</v>
      </c>
      <c r="U370" s="16">
        <f>G370</f>
        <v>1</v>
      </c>
      <c r="V370" s="16">
        <f>I370</f>
        <v>1</v>
      </c>
      <c r="W370" s="16">
        <f>K370</f>
        <v>0</v>
      </c>
      <c r="X370" s="17">
        <f>SUM(S370:W370)</f>
        <v>3</v>
      </c>
      <c r="Y370" s="15"/>
      <c r="Z370" s="17"/>
      <c r="AA370" s="16"/>
      <c r="AB370" s="16"/>
      <c r="AC370" s="16"/>
      <c r="AD370" s="16"/>
      <c r="AE370" s="16" t="s">
        <v>91</v>
      </c>
      <c r="AF370" s="18">
        <f>$X370*S376/$X376</f>
        <v>0.44117647058823528</v>
      </c>
      <c r="AG370" s="18">
        <f t="shared" ref="AG370" si="704">$X370*T376/$X376</f>
        <v>1.0588235294117647</v>
      </c>
      <c r="AH370" s="18">
        <f t="shared" ref="AH370" si="705">$X370*U376/$X376</f>
        <v>0.9154411764705882</v>
      </c>
      <c r="AI370" s="18">
        <f t="shared" ref="AI370" si="706">$X370*V376/$X376</f>
        <v>0.43014705882352944</v>
      </c>
      <c r="AJ370" s="18">
        <f t="shared" ref="AJ370" si="707">$X370*W376/$X376</f>
        <v>0.15441176470588236</v>
      </c>
    </row>
    <row r="371" spans="1:36" x14ac:dyDescent="0.25">
      <c r="A371" s="3" t="s">
        <v>8</v>
      </c>
      <c r="B371" s="4">
        <v>0.12</v>
      </c>
      <c r="C371" s="5">
        <v>6</v>
      </c>
      <c r="D371" s="4">
        <v>0.46</v>
      </c>
      <c r="E371" s="5">
        <v>23</v>
      </c>
      <c r="F371" s="4">
        <v>0.26</v>
      </c>
      <c r="G371" s="5">
        <v>13</v>
      </c>
      <c r="H371" s="4">
        <v>0.1</v>
      </c>
      <c r="I371" s="5">
        <v>5</v>
      </c>
      <c r="J371" s="4">
        <v>0.06</v>
      </c>
      <c r="K371" s="5">
        <v>3</v>
      </c>
      <c r="L371" s="4">
        <v>0.18379999999999999</v>
      </c>
      <c r="M371" s="5">
        <v>50</v>
      </c>
      <c r="O371" s="12" t="s">
        <v>92</v>
      </c>
      <c r="P371" s="9">
        <f>_xlfn.CHISQ.INV.RT(P370,16)</f>
        <v>19.33113220965781</v>
      </c>
      <c r="Q371" s="16"/>
      <c r="R371" s="16"/>
      <c r="S371" s="16">
        <f t="shared" ref="S371:S374" si="708">C371</f>
        <v>6</v>
      </c>
      <c r="T371" s="16">
        <f t="shared" ref="T371:T374" si="709">E371</f>
        <v>23</v>
      </c>
      <c r="U371" s="16">
        <f t="shared" ref="U371:U374" si="710">G371</f>
        <v>13</v>
      </c>
      <c r="V371" s="16">
        <f t="shared" ref="V371:V374" si="711">I371</f>
        <v>5</v>
      </c>
      <c r="W371" s="16">
        <f t="shared" ref="W371:W374" si="712">K371</f>
        <v>3</v>
      </c>
      <c r="X371" s="17">
        <f t="shared" ref="X371:X374" si="713">SUM(S371:W371)</f>
        <v>50</v>
      </c>
      <c r="Y371" s="15"/>
      <c r="Z371" s="17"/>
      <c r="AA371" s="16"/>
      <c r="AB371" s="16"/>
      <c r="AC371" s="16"/>
      <c r="AD371" s="16"/>
      <c r="AE371" s="16"/>
      <c r="AF371" s="18">
        <f>$X371*S376/$X376</f>
        <v>7.3529411764705879</v>
      </c>
      <c r="AG371" s="18">
        <f t="shared" ref="AG371" si="714">$X371*T376/$X376</f>
        <v>17.647058823529413</v>
      </c>
      <c r="AH371" s="18">
        <f t="shared" ref="AH371" si="715">$X371*U376/$X376</f>
        <v>15.257352941176471</v>
      </c>
      <c r="AI371" s="18">
        <f t="shared" ref="AI371" si="716">$X371*V376/$X376</f>
        <v>7.1691176470588234</v>
      </c>
      <c r="AJ371" s="18">
        <f t="shared" ref="AJ371" si="717">$X371*W376/$X376</f>
        <v>2.5735294117647061</v>
      </c>
    </row>
    <row r="372" spans="1:36" x14ac:dyDescent="0.25">
      <c r="A372" s="3" t="s">
        <v>9</v>
      </c>
      <c r="B372" s="4">
        <v>0.2364</v>
      </c>
      <c r="C372" s="5">
        <v>13</v>
      </c>
      <c r="D372" s="4">
        <v>0.21820000000000001</v>
      </c>
      <c r="E372" s="5">
        <v>12</v>
      </c>
      <c r="F372" s="4">
        <v>0.34549999999999997</v>
      </c>
      <c r="G372" s="5">
        <v>19</v>
      </c>
      <c r="H372" s="4">
        <v>0.18179999999999999</v>
      </c>
      <c r="I372" s="5">
        <v>10</v>
      </c>
      <c r="J372" s="4">
        <v>1.8200000000000001E-2</v>
      </c>
      <c r="K372" s="5">
        <v>1</v>
      </c>
      <c r="L372" s="4">
        <v>0.20219999999999999</v>
      </c>
      <c r="M372" s="5">
        <v>55</v>
      </c>
      <c r="O372" s="12" t="s">
        <v>93</v>
      </c>
      <c r="P372" s="19">
        <f>SQRT(P371/(X376*MIN(5-1,5-1)))</f>
        <v>0.13329510400432462</v>
      </c>
      <c r="Q372" s="16"/>
      <c r="R372" s="16"/>
      <c r="S372" s="16">
        <f t="shared" si="708"/>
        <v>13</v>
      </c>
      <c r="T372" s="16">
        <f t="shared" si="709"/>
        <v>12</v>
      </c>
      <c r="U372" s="16">
        <f t="shared" si="710"/>
        <v>19</v>
      </c>
      <c r="V372" s="16">
        <f t="shared" si="711"/>
        <v>10</v>
      </c>
      <c r="W372" s="16">
        <f t="shared" si="712"/>
        <v>1</v>
      </c>
      <c r="X372" s="17">
        <f t="shared" si="713"/>
        <v>55</v>
      </c>
      <c r="Y372" s="15"/>
      <c r="Z372" s="17"/>
      <c r="AA372" s="16"/>
      <c r="AB372" s="16"/>
      <c r="AC372" s="16"/>
      <c r="AD372" s="16"/>
      <c r="AE372" s="16"/>
      <c r="AF372" s="18">
        <f>$X372*S376/$X376</f>
        <v>8.0882352941176467</v>
      </c>
      <c r="AG372" s="18">
        <f t="shared" ref="AG372" si="718">$X372*T376/$X376</f>
        <v>19.411764705882351</v>
      </c>
      <c r="AH372" s="18">
        <f t="shared" ref="AH372" si="719">$X372*U376/$X376</f>
        <v>16.783088235294116</v>
      </c>
      <c r="AI372" s="18">
        <f t="shared" ref="AI372" si="720">$X372*V376/$X376</f>
        <v>7.8860294117647056</v>
      </c>
      <c r="AJ372" s="18">
        <f t="shared" ref="AJ372" si="721">$X372*W376/$X376</f>
        <v>2.8308823529411766</v>
      </c>
    </row>
    <row r="373" spans="1:36" x14ac:dyDescent="0.25">
      <c r="A373" s="3" t="s">
        <v>10</v>
      </c>
      <c r="B373" s="4">
        <v>0.1618</v>
      </c>
      <c r="C373" s="5">
        <v>11</v>
      </c>
      <c r="D373" s="4">
        <v>0.4118</v>
      </c>
      <c r="E373" s="5">
        <v>28</v>
      </c>
      <c r="F373" s="4">
        <v>0.26469999999999999</v>
      </c>
      <c r="G373" s="5">
        <v>18</v>
      </c>
      <c r="H373" s="4">
        <v>0.13239999999999999</v>
      </c>
      <c r="I373" s="5">
        <v>9</v>
      </c>
      <c r="J373" s="4">
        <v>2.9399999999999999E-2</v>
      </c>
      <c r="K373" s="5">
        <v>2</v>
      </c>
      <c r="L373" s="4">
        <v>0.25</v>
      </c>
      <c r="M373" s="5">
        <v>68</v>
      </c>
      <c r="O373" s="16"/>
      <c r="P373" s="9" t="str">
        <f>IF(AND(P372&gt;0,P372&lt;=0.2),"Schwacher Zusammenhang",IF(AND(P372&gt;0.2,P372&lt;=0.6),"Mittlerer Zusammenhang",IF(P372&gt;0.6,"Starker Zusammenhang","")))</f>
        <v>Schwacher Zusammenhang</v>
      </c>
      <c r="Q373" s="5"/>
      <c r="R373" s="5"/>
      <c r="S373" s="16">
        <f t="shared" si="708"/>
        <v>11</v>
      </c>
      <c r="T373" s="16">
        <f t="shared" si="709"/>
        <v>28</v>
      </c>
      <c r="U373" s="16">
        <f t="shared" si="710"/>
        <v>18</v>
      </c>
      <c r="V373" s="16">
        <f t="shared" si="711"/>
        <v>9</v>
      </c>
      <c r="W373" s="16">
        <f t="shared" si="712"/>
        <v>2</v>
      </c>
      <c r="X373" s="17">
        <f t="shared" si="713"/>
        <v>68</v>
      </c>
      <c r="Y373" s="15"/>
      <c r="Z373" s="17"/>
      <c r="AA373" s="16"/>
      <c r="AB373" s="16"/>
      <c r="AC373" s="16"/>
      <c r="AD373" s="16"/>
      <c r="AE373" s="16"/>
      <c r="AF373" s="18">
        <f>$X373*S376/$X376</f>
        <v>10</v>
      </c>
      <c r="AG373" s="18">
        <f t="shared" ref="AG373" si="722">$X373*T376/$X376</f>
        <v>24</v>
      </c>
      <c r="AH373" s="18">
        <f t="shared" ref="AH373" si="723">$X373*U376/$X376</f>
        <v>20.75</v>
      </c>
      <c r="AI373" s="18">
        <f t="shared" ref="AI373" si="724">$X373*V376/$X376</f>
        <v>9.75</v>
      </c>
      <c r="AJ373" s="18">
        <f t="shared" ref="AJ373" si="725">$X373*W376/$X376</f>
        <v>3.5</v>
      </c>
    </row>
    <row r="374" spans="1:36" x14ac:dyDescent="0.25">
      <c r="A374" s="3" t="s">
        <v>11</v>
      </c>
      <c r="B374" s="4">
        <v>9.3800000000000008E-2</v>
      </c>
      <c r="C374" s="5">
        <v>9</v>
      </c>
      <c r="D374" s="4">
        <v>0.34380000000000011</v>
      </c>
      <c r="E374" s="5">
        <v>33</v>
      </c>
      <c r="F374" s="4">
        <v>0.33329999999999999</v>
      </c>
      <c r="G374" s="5">
        <v>32</v>
      </c>
      <c r="H374" s="4">
        <v>0.14580000000000001</v>
      </c>
      <c r="I374" s="5">
        <v>14</v>
      </c>
      <c r="J374" s="4">
        <v>8.3299999999999999E-2</v>
      </c>
      <c r="K374" s="5">
        <v>8</v>
      </c>
      <c r="L374" s="4">
        <v>0.35289999999999999</v>
      </c>
      <c r="M374" s="5">
        <v>96</v>
      </c>
      <c r="O374" s="15"/>
      <c r="P374" s="15"/>
      <c r="Q374" s="5"/>
      <c r="R374" s="5"/>
      <c r="S374" s="16">
        <f t="shared" si="708"/>
        <v>9</v>
      </c>
      <c r="T374" s="16">
        <f t="shared" si="709"/>
        <v>33</v>
      </c>
      <c r="U374" s="16">
        <f t="shared" si="710"/>
        <v>32</v>
      </c>
      <c r="V374" s="16">
        <f t="shared" si="711"/>
        <v>14</v>
      </c>
      <c r="W374" s="16">
        <f t="shared" si="712"/>
        <v>8</v>
      </c>
      <c r="X374" s="17">
        <f t="shared" si="713"/>
        <v>96</v>
      </c>
      <c r="Y374" s="15"/>
      <c r="Z374" s="17"/>
      <c r="AA374" s="15"/>
      <c r="AB374" s="15"/>
      <c r="AC374" s="15"/>
      <c r="AD374" s="15"/>
      <c r="AE374" s="15"/>
      <c r="AF374" s="18">
        <f>$X374*S376/$X376</f>
        <v>14.117647058823529</v>
      </c>
      <c r="AG374" s="18">
        <f t="shared" ref="AG374" si="726">$X374*T376/$X376</f>
        <v>33.882352941176471</v>
      </c>
      <c r="AH374" s="18">
        <f t="shared" ref="AH374" si="727">$X374*U376/$X376</f>
        <v>29.294117647058822</v>
      </c>
      <c r="AI374" s="18">
        <f t="shared" ref="AI374" si="728">$X374*V376/$X376</f>
        <v>13.764705882352942</v>
      </c>
      <c r="AJ374" s="18">
        <f t="shared" ref="AJ374" si="729">$X374*W376/$X376</f>
        <v>4.9411764705882355</v>
      </c>
    </row>
    <row r="375" spans="1:36" x14ac:dyDescent="0.25">
      <c r="A375" s="3" t="s">
        <v>12</v>
      </c>
      <c r="B375" s="4">
        <v>0</v>
      </c>
      <c r="C375" s="5">
        <v>0</v>
      </c>
      <c r="D375" s="4">
        <v>0</v>
      </c>
      <c r="E375" s="5">
        <v>0</v>
      </c>
      <c r="F375" s="4">
        <v>0</v>
      </c>
      <c r="G375" s="5">
        <v>0</v>
      </c>
      <c r="H375" s="4">
        <v>0</v>
      </c>
      <c r="I375" s="5">
        <v>0</v>
      </c>
      <c r="J375" s="4">
        <v>0</v>
      </c>
      <c r="K375" s="5">
        <v>0</v>
      </c>
      <c r="L375" s="4">
        <v>0</v>
      </c>
      <c r="M375" s="5">
        <v>0</v>
      </c>
      <c r="O375" s="15"/>
      <c r="P375" s="15"/>
      <c r="Q375" s="5"/>
      <c r="R375" s="5"/>
      <c r="S375" s="16"/>
      <c r="T375" s="16"/>
      <c r="U375" s="16"/>
      <c r="V375" s="17"/>
      <c r="W375" s="16"/>
      <c r="X375" s="16"/>
      <c r="Y375" s="15"/>
      <c r="Z375" s="15"/>
      <c r="AA375" s="15"/>
      <c r="AB375" s="15"/>
      <c r="AC375" s="15"/>
      <c r="AD375" s="15"/>
      <c r="AE375" s="15"/>
      <c r="AF375" s="18"/>
      <c r="AG375" s="18"/>
      <c r="AH375" s="18"/>
      <c r="AI375" s="15"/>
      <c r="AJ375" s="15"/>
    </row>
    <row r="376" spans="1:36" x14ac:dyDescent="0.25">
      <c r="A376" s="3" t="s">
        <v>6</v>
      </c>
      <c r="B376" s="6">
        <v>0.14710000000000001</v>
      </c>
      <c r="C376" s="3">
        <v>40</v>
      </c>
      <c r="D376" s="6">
        <v>0.35289999999999999</v>
      </c>
      <c r="E376" s="3">
        <v>96</v>
      </c>
      <c r="F376" s="6">
        <v>0.30509999999999998</v>
      </c>
      <c r="G376" s="3">
        <v>83</v>
      </c>
      <c r="H376" s="6">
        <v>0.1434</v>
      </c>
      <c r="I376" s="3">
        <v>39</v>
      </c>
      <c r="J376" s="6">
        <v>5.1499999999999997E-2</v>
      </c>
      <c r="K376" s="3">
        <v>14</v>
      </c>
      <c r="L376" s="6">
        <v>1</v>
      </c>
      <c r="M376" s="3">
        <v>272</v>
      </c>
      <c r="O376" s="15"/>
      <c r="P376" s="15"/>
      <c r="Q376" s="5"/>
      <c r="R376" s="5"/>
      <c r="S376" s="17">
        <f>SUM(S370:S374)</f>
        <v>40</v>
      </c>
      <c r="T376" s="17">
        <f t="shared" ref="T376:W376" si="730">SUM(T370:T374)</f>
        <v>96</v>
      </c>
      <c r="U376" s="17">
        <f t="shared" si="730"/>
        <v>83</v>
      </c>
      <c r="V376" s="17">
        <f t="shared" si="730"/>
        <v>39</v>
      </c>
      <c r="W376" s="17">
        <f t="shared" si="730"/>
        <v>14</v>
      </c>
      <c r="X376" s="17">
        <f>SUM(X370:X375)</f>
        <v>272</v>
      </c>
      <c r="Y376" s="17"/>
      <c r="Z376" s="16"/>
      <c r="AA376" s="15"/>
      <c r="AB376" s="15"/>
      <c r="AC376" s="15"/>
      <c r="AD376" s="15"/>
      <c r="AE376" s="15"/>
      <c r="AF376" s="18"/>
      <c r="AG376" s="18"/>
      <c r="AH376" s="18"/>
      <c r="AI376" s="15"/>
      <c r="AJ376" s="15"/>
    </row>
    <row r="377" spans="1:36" x14ac:dyDescent="0.25">
      <c r="A377" s="9"/>
      <c r="B377" s="9"/>
      <c r="C377" s="11"/>
      <c r="D377" s="7"/>
      <c r="E377" s="7"/>
      <c r="F377" s="7"/>
      <c r="G377" s="7"/>
      <c r="H377" s="7"/>
      <c r="I377" s="7"/>
      <c r="J377" s="7"/>
      <c r="K377" s="7"/>
      <c r="L377" s="7" t="s">
        <v>13</v>
      </c>
      <c r="M377" s="7">
        <v>272</v>
      </c>
    </row>
    <row r="378" spans="1:36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 t="s">
        <v>14</v>
      </c>
      <c r="M378" s="7">
        <v>0</v>
      </c>
    </row>
    <row r="380" spans="1:36" ht="18" x14ac:dyDescent="0.25">
      <c r="A380" s="1" t="s">
        <v>77</v>
      </c>
    </row>
    <row r="381" spans="1:36" x14ac:dyDescent="0.25">
      <c r="A381" s="2"/>
      <c r="B381" s="20" t="s">
        <v>40</v>
      </c>
      <c r="C381" s="21"/>
      <c r="D381" s="20" t="s">
        <v>41</v>
      </c>
      <c r="E381" s="21"/>
      <c r="F381" s="20" t="s">
        <v>42</v>
      </c>
      <c r="G381" s="21"/>
      <c r="H381" s="20" t="s">
        <v>70</v>
      </c>
      <c r="I381" s="21"/>
      <c r="J381" s="20" t="s">
        <v>44</v>
      </c>
      <c r="K381" s="21"/>
      <c r="L381" s="20" t="s">
        <v>6</v>
      </c>
      <c r="M381" s="21"/>
    </row>
    <row r="382" spans="1:36" x14ac:dyDescent="0.25">
      <c r="A382" s="3" t="s">
        <v>7</v>
      </c>
      <c r="B382" s="4">
        <v>0</v>
      </c>
      <c r="C382" s="5">
        <v>0</v>
      </c>
      <c r="D382" s="4">
        <v>0.33329999999999999</v>
      </c>
      <c r="E382" s="5">
        <v>1</v>
      </c>
      <c r="F382" s="4">
        <v>0.66670000000000007</v>
      </c>
      <c r="G382" s="5">
        <v>2</v>
      </c>
      <c r="H382" s="4">
        <v>0</v>
      </c>
      <c r="I382" s="5">
        <v>0</v>
      </c>
      <c r="J382" s="4">
        <v>0</v>
      </c>
      <c r="K382" s="5">
        <v>0</v>
      </c>
      <c r="L382" s="4">
        <v>1.0999999999999999E-2</v>
      </c>
      <c r="M382" s="5">
        <v>3</v>
      </c>
      <c r="O382" s="12" t="s">
        <v>89</v>
      </c>
      <c r="P382" s="11">
        <f>_xlfn.CHISQ.TEST(S382:W386,AF382:AJ386)</f>
        <v>5.4383833774988365E-2</v>
      </c>
      <c r="Q382" s="16"/>
      <c r="R382" s="16" t="s">
        <v>90</v>
      </c>
      <c r="S382" s="16">
        <f>C382</f>
        <v>0</v>
      </c>
      <c r="T382" s="16">
        <f>E382</f>
        <v>1</v>
      </c>
      <c r="U382" s="16">
        <f>G382</f>
        <v>2</v>
      </c>
      <c r="V382" s="16">
        <f>I382</f>
        <v>0</v>
      </c>
      <c r="W382" s="16">
        <f>K382</f>
        <v>0</v>
      </c>
      <c r="X382" s="17">
        <f>SUM(S382:W382)</f>
        <v>3</v>
      </c>
      <c r="Y382" s="15"/>
      <c r="Z382" s="17"/>
      <c r="AA382" s="16"/>
      <c r="AB382" s="16"/>
      <c r="AC382" s="16"/>
      <c r="AD382" s="16"/>
      <c r="AE382" s="16" t="s">
        <v>91</v>
      </c>
      <c r="AF382" s="18">
        <f>$X382*S388/$X388</f>
        <v>0.33088235294117646</v>
      </c>
      <c r="AG382" s="18">
        <f t="shared" ref="AG382" si="731">$X382*T388/$X388</f>
        <v>1.1580882352941178</v>
      </c>
      <c r="AH382" s="18">
        <f t="shared" ref="AH382" si="732">$X382*U388/$X388</f>
        <v>0.97058823529411764</v>
      </c>
      <c r="AI382" s="18">
        <f t="shared" ref="AI382" si="733">$X382*V388/$X388</f>
        <v>0.3860294117647059</v>
      </c>
      <c r="AJ382" s="18">
        <f t="shared" ref="AJ382" si="734">$X382*W388/$X388</f>
        <v>0.15441176470588236</v>
      </c>
    </row>
    <row r="383" spans="1:36" x14ac:dyDescent="0.25">
      <c r="A383" s="3" t="s">
        <v>8</v>
      </c>
      <c r="B383" s="4">
        <v>0.22</v>
      </c>
      <c r="C383" s="5">
        <v>11</v>
      </c>
      <c r="D383" s="4">
        <v>0.34</v>
      </c>
      <c r="E383" s="5">
        <v>17</v>
      </c>
      <c r="F383" s="4">
        <v>0.32</v>
      </c>
      <c r="G383" s="5">
        <v>16</v>
      </c>
      <c r="H383" s="4">
        <v>0.06</v>
      </c>
      <c r="I383" s="5">
        <v>3</v>
      </c>
      <c r="J383" s="4">
        <v>0.06</v>
      </c>
      <c r="K383" s="5">
        <v>3</v>
      </c>
      <c r="L383" s="4">
        <v>0.18379999999999999</v>
      </c>
      <c r="M383" s="5">
        <v>50</v>
      </c>
      <c r="O383" s="12" t="s">
        <v>92</v>
      </c>
      <c r="P383" s="9">
        <f>_xlfn.CHISQ.INV.RT(P382,16)</f>
        <v>25.974801980847435</v>
      </c>
      <c r="Q383" s="16"/>
      <c r="R383" s="16"/>
      <c r="S383" s="16">
        <f t="shared" ref="S383:S386" si="735">C383</f>
        <v>11</v>
      </c>
      <c r="T383" s="16">
        <f t="shared" ref="T383:T386" si="736">E383</f>
        <v>17</v>
      </c>
      <c r="U383" s="16">
        <f t="shared" ref="U383:U386" si="737">G383</f>
        <v>16</v>
      </c>
      <c r="V383" s="16">
        <f t="shared" ref="V383:V386" si="738">I383</f>
        <v>3</v>
      </c>
      <c r="W383" s="16">
        <f t="shared" ref="W383:W386" si="739">K383</f>
        <v>3</v>
      </c>
      <c r="X383" s="17">
        <f t="shared" ref="X383:X386" si="740">SUM(S383:W383)</f>
        <v>50</v>
      </c>
      <c r="Y383" s="15"/>
      <c r="Z383" s="17"/>
      <c r="AA383" s="16"/>
      <c r="AB383" s="16"/>
      <c r="AC383" s="16"/>
      <c r="AD383" s="16"/>
      <c r="AE383" s="16"/>
      <c r="AF383" s="18">
        <f>$X383*S388/$X388</f>
        <v>5.5147058823529411</v>
      </c>
      <c r="AG383" s="18">
        <f t="shared" ref="AG383" si="741">$X383*T388/$X388</f>
        <v>19.301470588235293</v>
      </c>
      <c r="AH383" s="18">
        <f t="shared" ref="AH383" si="742">$X383*U388/$X388</f>
        <v>16.176470588235293</v>
      </c>
      <c r="AI383" s="18">
        <f t="shared" ref="AI383" si="743">$X383*V388/$X388</f>
        <v>6.4338235294117645</v>
      </c>
      <c r="AJ383" s="18">
        <f t="shared" ref="AJ383" si="744">$X383*W388/$X388</f>
        <v>2.5735294117647061</v>
      </c>
    </row>
    <row r="384" spans="1:36" x14ac:dyDescent="0.25">
      <c r="A384" s="3" t="s">
        <v>9</v>
      </c>
      <c r="B384" s="4">
        <v>0.1091</v>
      </c>
      <c r="C384" s="5">
        <v>6</v>
      </c>
      <c r="D384" s="4">
        <v>0.49090000000000011</v>
      </c>
      <c r="E384" s="5">
        <v>27</v>
      </c>
      <c r="F384" s="4">
        <v>0.2727</v>
      </c>
      <c r="G384" s="5">
        <v>15</v>
      </c>
      <c r="H384" s="4">
        <v>5.45E-2</v>
      </c>
      <c r="I384" s="5">
        <v>3</v>
      </c>
      <c r="J384" s="4">
        <v>7.2700000000000001E-2</v>
      </c>
      <c r="K384" s="5">
        <v>4</v>
      </c>
      <c r="L384" s="4">
        <v>0.20219999999999999</v>
      </c>
      <c r="M384" s="5">
        <v>55</v>
      </c>
      <c r="O384" s="12" t="s">
        <v>93</v>
      </c>
      <c r="P384" s="19">
        <f>SQRT(P383/(X388*MIN(5-1,5-1)))</f>
        <v>0.15451180822013366</v>
      </c>
      <c r="Q384" s="16"/>
      <c r="R384" s="16"/>
      <c r="S384" s="16">
        <f t="shared" si="735"/>
        <v>6</v>
      </c>
      <c r="T384" s="16">
        <f t="shared" si="736"/>
        <v>27</v>
      </c>
      <c r="U384" s="16">
        <f t="shared" si="737"/>
        <v>15</v>
      </c>
      <c r="V384" s="16">
        <f t="shared" si="738"/>
        <v>3</v>
      </c>
      <c r="W384" s="16">
        <f t="shared" si="739"/>
        <v>4</v>
      </c>
      <c r="X384" s="17">
        <f t="shared" si="740"/>
        <v>55</v>
      </c>
      <c r="Y384" s="15"/>
      <c r="Z384" s="17"/>
      <c r="AA384" s="16"/>
      <c r="AB384" s="16"/>
      <c r="AC384" s="16"/>
      <c r="AD384" s="16"/>
      <c r="AE384" s="16"/>
      <c r="AF384" s="18">
        <f>$X384*S388/$X388</f>
        <v>6.0661764705882355</v>
      </c>
      <c r="AG384" s="18">
        <f t="shared" ref="AG384" si="745">$X384*T388/$X388</f>
        <v>21.231617647058822</v>
      </c>
      <c r="AH384" s="18">
        <f t="shared" ref="AH384" si="746">$X384*U388/$X388</f>
        <v>17.794117647058822</v>
      </c>
      <c r="AI384" s="18">
        <f t="shared" ref="AI384" si="747">$X384*V388/$X388</f>
        <v>7.0772058823529411</v>
      </c>
      <c r="AJ384" s="18">
        <f t="shared" ref="AJ384" si="748">$X384*W388/$X388</f>
        <v>2.8308823529411766</v>
      </c>
    </row>
    <row r="385" spans="1:36" x14ac:dyDescent="0.25">
      <c r="A385" s="3" t="s">
        <v>10</v>
      </c>
      <c r="B385" s="4">
        <v>0.13239999999999999</v>
      </c>
      <c r="C385" s="5">
        <v>9</v>
      </c>
      <c r="D385" s="4">
        <v>0.36759999999999998</v>
      </c>
      <c r="E385" s="5">
        <v>25</v>
      </c>
      <c r="F385" s="4">
        <v>0.35289999999999999</v>
      </c>
      <c r="G385" s="5">
        <v>24</v>
      </c>
      <c r="H385" s="4">
        <v>0.1176</v>
      </c>
      <c r="I385" s="5">
        <v>8</v>
      </c>
      <c r="J385" s="4">
        <v>2.9399999999999999E-2</v>
      </c>
      <c r="K385" s="5">
        <v>2</v>
      </c>
      <c r="L385" s="4">
        <v>0.25</v>
      </c>
      <c r="M385" s="5">
        <v>68</v>
      </c>
      <c r="O385" s="16"/>
      <c r="P385" s="9" t="str">
        <f>IF(AND(P384&gt;0,P384&lt;=0.2),"Schwacher Zusammenhang",IF(AND(P384&gt;0.2,P384&lt;=0.6),"Mittlerer Zusammenhang",IF(P384&gt;0.6,"Starker Zusammenhang","")))</f>
        <v>Schwacher Zusammenhang</v>
      </c>
      <c r="Q385" s="5"/>
      <c r="R385" s="5"/>
      <c r="S385" s="16">
        <f t="shared" si="735"/>
        <v>9</v>
      </c>
      <c r="T385" s="16">
        <f t="shared" si="736"/>
        <v>25</v>
      </c>
      <c r="U385" s="16">
        <f t="shared" si="737"/>
        <v>24</v>
      </c>
      <c r="V385" s="16">
        <f t="shared" si="738"/>
        <v>8</v>
      </c>
      <c r="W385" s="16">
        <f t="shared" si="739"/>
        <v>2</v>
      </c>
      <c r="X385" s="17">
        <f t="shared" si="740"/>
        <v>68</v>
      </c>
      <c r="Y385" s="15"/>
      <c r="Z385" s="17"/>
      <c r="AA385" s="16"/>
      <c r="AB385" s="16"/>
      <c r="AC385" s="16"/>
      <c r="AD385" s="16"/>
      <c r="AE385" s="16"/>
      <c r="AF385" s="18">
        <f>$X385*S388/$X388</f>
        <v>7.5</v>
      </c>
      <c r="AG385" s="18">
        <f t="shared" ref="AG385" si="749">$X385*T388/$X388</f>
        <v>26.25</v>
      </c>
      <c r="AH385" s="18">
        <f t="shared" ref="AH385" si="750">$X385*U388/$X388</f>
        <v>22</v>
      </c>
      <c r="AI385" s="18">
        <f t="shared" ref="AI385" si="751">$X385*V388/$X388</f>
        <v>8.75</v>
      </c>
      <c r="AJ385" s="18">
        <f t="shared" ref="AJ385" si="752">$X385*W388/$X388</f>
        <v>3.5</v>
      </c>
    </row>
    <row r="386" spans="1:36" x14ac:dyDescent="0.25">
      <c r="A386" s="3" t="s">
        <v>11</v>
      </c>
      <c r="B386" s="4">
        <v>4.1700000000000001E-2</v>
      </c>
      <c r="C386" s="5">
        <v>4</v>
      </c>
      <c r="D386" s="4">
        <v>0.36459999999999998</v>
      </c>
      <c r="E386" s="5">
        <v>35</v>
      </c>
      <c r="F386" s="4">
        <v>0.32290000000000002</v>
      </c>
      <c r="G386" s="5">
        <v>31</v>
      </c>
      <c r="H386" s="4">
        <v>0.21879999999999999</v>
      </c>
      <c r="I386" s="5">
        <v>21</v>
      </c>
      <c r="J386" s="4">
        <v>5.21E-2</v>
      </c>
      <c r="K386" s="5">
        <v>5</v>
      </c>
      <c r="L386" s="4">
        <v>0.35289999999999999</v>
      </c>
      <c r="M386" s="5">
        <v>96</v>
      </c>
      <c r="O386" s="15"/>
      <c r="P386" s="15"/>
      <c r="Q386" s="5"/>
      <c r="R386" s="5"/>
      <c r="S386" s="16">
        <f t="shared" si="735"/>
        <v>4</v>
      </c>
      <c r="T386" s="16">
        <f t="shared" si="736"/>
        <v>35</v>
      </c>
      <c r="U386" s="16">
        <f t="shared" si="737"/>
        <v>31</v>
      </c>
      <c r="V386" s="16">
        <f t="shared" si="738"/>
        <v>21</v>
      </c>
      <c r="W386" s="16">
        <f t="shared" si="739"/>
        <v>5</v>
      </c>
      <c r="X386" s="17">
        <f t="shared" si="740"/>
        <v>96</v>
      </c>
      <c r="Y386" s="15"/>
      <c r="Z386" s="17"/>
      <c r="AA386" s="15"/>
      <c r="AB386" s="15"/>
      <c r="AC386" s="15"/>
      <c r="AD386" s="15"/>
      <c r="AE386" s="15"/>
      <c r="AF386" s="18">
        <f>$X386*S388/$X388</f>
        <v>10.588235294117647</v>
      </c>
      <c r="AG386" s="18">
        <f t="shared" ref="AG386" si="753">$X386*T388/$X388</f>
        <v>37.058823529411768</v>
      </c>
      <c r="AH386" s="18">
        <f t="shared" ref="AH386" si="754">$X386*U388/$X388</f>
        <v>31.058823529411764</v>
      </c>
      <c r="AI386" s="18">
        <f t="shared" ref="AI386" si="755">$X386*V388/$X388</f>
        <v>12.352941176470589</v>
      </c>
      <c r="AJ386" s="18">
        <f t="shared" ref="AJ386" si="756">$X386*W388/$X388</f>
        <v>4.9411764705882355</v>
      </c>
    </row>
    <row r="387" spans="1:36" x14ac:dyDescent="0.25">
      <c r="A387" s="3" t="s">
        <v>12</v>
      </c>
      <c r="B387" s="4">
        <v>0</v>
      </c>
      <c r="C387" s="5">
        <v>0</v>
      </c>
      <c r="D387" s="4">
        <v>0</v>
      </c>
      <c r="E387" s="5">
        <v>0</v>
      </c>
      <c r="F387" s="4">
        <v>0</v>
      </c>
      <c r="G387" s="5">
        <v>0</v>
      </c>
      <c r="H387" s="4">
        <v>0</v>
      </c>
      <c r="I387" s="5">
        <v>0</v>
      </c>
      <c r="J387" s="4">
        <v>0</v>
      </c>
      <c r="K387" s="5">
        <v>0</v>
      </c>
      <c r="L387" s="4">
        <v>0</v>
      </c>
      <c r="M387" s="5">
        <v>0</v>
      </c>
      <c r="O387" s="15"/>
      <c r="P387" s="15"/>
      <c r="Q387" s="5"/>
      <c r="R387" s="5"/>
      <c r="S387" s="16"/>
      <c r="T387" s="16"/>
      <c r="U387" s="16"/>
      <c r="V387" s="17"/>
      <c r="W387" s="16"/>
      <c r="X387" s="16"/>
      <c r="Y387" s="15"/>
      <c r="Z387" s="15"/>
      <c r="AA387" s="15"/>
      <c r="AB387" s="15"/>
      <c r="AC387" s="15"/>
      <c r="AD387" s="15"/>
      <c r="AE387" s="15"/>
      <c r="AF387" s="18"/>
      <c r="AG387" s="18"/>
      <c r="AH387" s="18"/>
      <c r="AI387" s="15"/>
      <c r="AJ387" s="15"/>
    </row>
    <row r="388" spans="1:36" x14ac:dyDescent="0.25">
      <c r="A388" s="3" t="s">
        <v>6</v>
      </c>
      <c r="B388" s="6">
        <v>0.1103</v>
      </c>
      <c r="C388" s="3">
        <v>30</v>
      </c>
      <c r="D388" s="6">
        <v>0.38600000000000001</v>
      </c>
      <c r="E388" s="3">
        <v>105</v>
      </c>
      <c r="F388" s="6">
        <v>0.32350000000000001</v>
      </c>
      <c r="G388" s="3">
        <v>88</v>
      </c>
      <c r="H388" s="6">
        <v>0.12870000000000001</v>
      </c>
      <c r="I388" s="3">
        <v>35</v>
      </c>
      <c r="J388" s="6">
        <v>5.1499999999999997E-2</v>
      </c>
      <c r="K388" s="3">
        <v>14</v>
      </c>
      <c r="L388" s="6">
        <v>1</v>
      </c>
      <c r="M388" s="3">
        <v>272</v>
      </c>
      <c r="O388" s="15"/>
      <c r="P388" s="15"/>
      <c r="Q388" s="5"/>
      <c r="R388" s="5"/>
      <c r="S388" s="17">
        <f>SUM(S382:S386)</f>
        <v>30</v>
      </c>
      <c r="T388" s="17">
        <f t="shared" ref="T388:W388" si="757">SUM(T382:T386)</f>
        <v>105</v>
      </c>
      <c r="U388" s="17">
        <f t="shared" si="757"/>
        <v>88</v>
      </c>
      <c r="V388" s="17">
        <f t="shared" si="757"/>
        <v>35</v>
      </c>
      <c r="W388" s="17">
        <f t="shared" si="757"/>
        <v>14</v>
      </c>
      <c r="X388" s="17">
        <f>SUM(X382:X387)</f>
        <v>272</v>
      </c>
      <c r="Y388" s="17"/>
      <c r="Z388" s="16"/>
      <c r="AA388" s="15"/>
      <c r="AB388" s="15"/>
      <c r="AC388" s="15"/>
      <c r="AD388" s="15"/>
      <c r="AE388" s="15"/>
      <c r="AF388" s="18"/>
      <c r="AG388" s="18"/>
      <c r="AH388" s="18"/>
      <c r="AI388" s="15"/>
      <c r="AJ388" s="15"/>
    </row>
    <row r="389" spans="1:36" x14ac:dyDescent="0.25">
      <c r="A389" s="9"/>
      <c r="B389" s="9"/>
      <c r="C389" s="11"/>
      <c r="D389" s="7"/>
      <c r="E389" s="7"/>
      <c r="F389" s="7"/>
      <c r="G389" s="7"/>
      <c r="H389" s="7"/>
      <c r="I389" s="7"/>
      <c r="J389" s="7"/>
      <c r="K389" s="7"/>
      <c r="L389" s="7" t="s">
        <v>13</v>
      </c>
      <c r="M389" s="7">
        <v>272</v>
      </c>
    </row>
    <row r="390" spans="1:36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 t="s">
        <v>14</v>
      </c>
      <c r="M390" s="7">
        <v>0</v>
      </c>
    </row>
    <row r="392" spans="1:36" ht="18" x14ac:dyDescent="0.25">
      <c r="A392" s="1" t="s">
        <v>78</v>
      </c>
    </row>
    <row r="393" spans="1:36" x14ac:dyDescent="0.25">
      <c r="A393" s="2"/>
      <c r="B393" s="20" t="s">
        <v>40</v>
      </c>
      <c r="C393" s="21"/>
      <c r="D393" s="20" t="s">
        <v>41</v>
      </c>
      <c r="E393" s="21"/>
      <c r="F393" s="20" t="s">
        <v>42</v>
      </c>
      <c r="G393" s="21"/>
      <c r="H393" s="20" t="s">
        <v>70</v>
      </c>
      <c r="I393" s="21"/>
      <c r="J393" s="20" t="s">
        <v>44</v>
      </c>
      <c r="K393" s="21"/>
      <c r="L393" s="20" t="s">
        <v>6</v>
      </c>
      <c r="M393" s="21"/>
    </row>
    <row r="394" spans="1:36" x14ac:dyDescent="0.25">
      <c r="A394" s="3" t="s">
        <v>7</v>
      </c>
      <c r="B394" s="4">
        <v>0</v>
      </c>
      <c r="C394" s="5">
        <v>0</v>
      </c>
      <c r="D394" s="4">
        <v>0.33329999999999999</v>
      </c>
      <c r="E394" s="5">
        <v>1</v>
      </c>
      <c r="F394" s="4">
        <v>0.66670000000000007</v>
      </c>
      <c r="G394" s="5">
        <v>2</v>
      </c>
      <c r="H394" s="4">
        <v>0</v>
      </c>
      <c r="I394" s="5">
        <v>0</v>
      </c>
      <c r="J394" s="4">
        <v>0</v>
      </c>
      <c r="K394" s="5">
        <v>0</v>
      </c>
      <c r="L394" s="4">
        <v>1.0999999999999999E-2</v>
      </c>
      <c r="M394" s="5">
        <v>3</v>
      </c>
      <c r="O394" s="12" t="s">
        <v>89</v>
      </c>
      <c r="P394" s="11">
        <f>_xlfn.CHISQ.TEST(S394:W398,AF394:AJ398)</f>
        <v>0.10602505382907135</v>
      </c>
      <c r="Q394" s="16"/>
      <c r="R394" s="16" t="s">
        <v>90</v>
      </c>
      <c r="S394" s="16">
        <f>C394</f>
        <v>0</v>
      </c>
      <c r="T394" s="16">
        <f>E394</f>
        <v>1</v>
      </c>
      <c r="U394" s="16">
        <f>G394</f>
        <v>2</v>
      </c>
      <c r="V394" s="16">
        <f>I394</f>
        <v>0</v>
      </c>
      <c r="W394" s="16">
        <f>K394</f>
        <v>0</v>
      </c>
      <c r="X394" s="17">
        <f>SUM(S394:W394)</f>
        <v>3</v>
      </c>
      <c r="Y394" s="15"/>
      <c r="Z394" s="17"/>
      <c r="AA394" s="16"/>
      <c r="AB394" s="16"/>
      <c r="AC394" s="16"/>
      <c r="AD394" s="16"/>
      <c r="AE394" s="16" t="s">
        <v>91</v>
      </c>
      <c r="AF394" s="18">
        <f>$X394*S400/$X400</f>
        <v>0.22058823529411764</v>
      </c>
      <c r="AG394" s="18">
        <f t="shared" ref="AG394" si="758">$X394*T400/$X400</f>
        <v>0.9375</v>
      </c>
      <c r="AH394" s="18">
        <f t="shared" ref="AH394" si="759">$X394*U400/$X400</f>
        <v>1.0808823529411764</v>
      </c>
      <c r="AI394" s="18">
        <f t="shared" ref="AI394" si="760">$X394*V400/$X400</f>
        <v>0.45220588235294118</v>
      </c>
      <c r="AJ394" s="18">
        <f t="shared" ref="AJ394" si="761">$X394*W400/$X400</f>
        <v>0.30882352941176472</v>
      </c>
    </row>
    <row r="395" spans="1:36" x14ac:dyDescent="0.25">
      <c r="A395" s="3" t="s">
        <v>8</v>
      </c>
      <c r="B395" s="4">
        <v>0.18</v>
      </c>
      <c r="C395" s="5">
        <v>9</v>
      </c>
      <c r="D395" s="4">
        <v>0.32</v>
      </c>
      <c r="E395" s="5">
        <v>16</v>
      </c>
      <c r="F395" s="4">
        <v>0.32</v>
      </c>
      <c r="G395" s="5">
        <v>16</v>
      </c>
      <c r="H395" s="4">
        <v>0.1</v>
      </c>
      <c r="I395" s="5">
        <v>5</v>
      </c>
      <c r="J395" s="4">
        <v>0.08</v>
      </c>
      <c r="K395" s="5">
        <v>4</v>
      </c>
      <c r="L395" s="4">
        <v>0.18379999999999999</v>
      </c>
      <c r="M395" s="5">
        <v>50</v>
      </c>
      <c r="O395" s="12" t="s">
        <v>92</v>
      </c>
      <c r="P395" s="9">
        <f>_xlfn.CHISQ.INV.RT(P394,16)</f>
        <v>23.296907728945236</v>
      </c>
      <c r="Q395" s="16"/>
      <c r="R395" s="16"/>
      <c r="S395" s="16">
        <f t="shared" ref="S395:S398" si="762">C395</f>
        <v>9</v>
      </c>
      <c r="T395" s="16">
        <f t="shared" ref="T395:T398" si="763">E395</f>
        <v>16</v>
      </c>
      <c r="U395" s="16">
        <f t="shared" ref="U395:U398" si="764">G395</f>
        <v>16</v>
      </c>
      <c r="V395" s="16">
        <f t="shared" ref="V395:V398" si="765">I395</f>
        <v>5</v>
      </c>
      <c r="W395" s="16">
        <f t="shared" ref="W395:W398" si="766">K395</f>
        <v>4</v>
      </c>
      <c r="X395" s="17">
        <f t="shared" ref="X395:X398" si="767">SUM(S395:W395)</f>
        <v>50</v>
      </c>
      <c r="Y395" s="15"/>
      <c r="Z395" s="17"/>
      <c r="AA395" s="16"/>
      <c r="AB395" s="16"/>
      <c r="AC395" s="16"/>
      <c r="AD395" s="16"/>
      <c r="AE395" s="16"/>
      <c r="AF395" s="18">
        <f>$X395*S400/$X400</f>
        <v>3.6764705882352939</v>
      </c>
      <c r="AG395" s="18">
        <f t="shared" ref="AG395" si="768">$X395*T400/$X400</f>
        <v>15.625</v>
      </c>
      <c r="AH395" s="18">
        <f t="shared" ref="AH395" si="769">$X395*U400/$X400</f>
        <v>18.014705882352942</v>
      </c>
      <c r="AI395" s="18">
        <f t="shared" ref="AI395" si="770">$X395*V400/$X400</f>
        <v>7.5367647058823533</v>
      </c>
      <c r="AJ395" s="18">
        <f t="shared" ref="AJ395" si="771">$X395*W400/$X400</f>
        <v>5.1470588235294121</v>
      </c>
    </row>
    <row r="396" spans="1:36" x14ac:dyDescent="0.25">
      <c r="A396" s="3" t="s">
        <v>9</v>
      </c>
      <c r="B396" s="4">
        <v>3.6400000000000002E-2</v>
      </c>
      <c r="C396" s="5">
        <v>2</v>
      </c>
      <c r="D396" s="4">
        <v>0.32729999999999998</v>
      </c>
      <c r="E396" s="5">
        <v>18</v>
      </c>
      <c r="F396" s="4">
        <v>0.30909999999999999</v>
      </c>
      <c r="G396" s="5">
        <v>17</v>
      </c>
      <c r="H396" s="4">
        <v>0.18179999999999999</v>
      </c>
      <c r="I396" s="5">
        <v>10</v>
      </c>
      <c r="J396" s="4">
        <v>0.14549999999999999</v>
      </c>
      <c r="K396" s="5">
        <v>8</v>
      </c>
      <c r="L396" s="4">
        <v>0.20219999999999999</v>
      </c>
      <c r="M396" s="5">
        <v>55</v>
      </c>
      <c r="O396" s="12" t="s">
        <v>93</v>
      </c>
      <c r="P396" s="19">
        <f>SQRT(P395/(X400*MIN(5-1,5-1)))</f>
        <v>0.14633044459569808</v>
      </c>
      <c r="Q396" s="16"/>
      <c r="R396" s="16"/>
      <c r="S396" s="16">
        <f t="shared" si="762"/>
        <v>2</v>
      </c>
      <c r="T396" s="16">
        <f t="shared" si="763"/>
        <v>18</v>
      </c>
      <c r="U396" s="16">
        <f t="shared" si="764"/>
        <v>17</v>
      </c>
      <c r="V396" s="16">
        <f t="shared" si="765"/>
        <v>10</v>
      </c>
      <c r="W396" s="16">
        <f t="shared" si="766"/>
        <v>8</v>
      </c>
      <c r="X396" s="17">
        <f t="shared" si="767"/>
        <v>55</v>
      </c>
      <c r="Y396" s="15"/>
      <c r="Z396" s="17"/>
      <c r="AA396" s="16"/>
      <c r="AB396" s="16"/>
      <c r="AC396" s="16"/>
      <c r="AD396" s="16"/>
      <c r="AE396" s="16"/>
      <c r="AF396" s="18">
        <f>$X396*S400/$X400</f>
        <v>4.0441176470588234</v>
      </c>
      <c r="AG396" s="18">
        <f t="shared" ref="AG396" si="772">$X396*T400/$X400</f>
        <v>17.1875</v>
      </c>
      <c r="AH396" s="18">
        <f t="shared" ref="AH396" si="773">$X396*U400/$X400</f>
        <v>19.816176470588236</v>
      </c>
      <c r="AI396" s="18">
        <f t="shared" ref="AI396" si="774">$X396*V400/$X400</f>
        <v>8.2904411764705888</v>
      </c>
      <c r="AJ396" s="18">
        <f t="shared" ref="AJ396" si="775">$X396*W400/$X400</f>
        <v>5.6617647058823533</v>
      </c>
    </row>
    <row r="397" spans="1:36" x14ac:dyDescent="0.25">
      <c r="A397" s="3" t="s">
        <v>10</v>
      </c>
      <c r="B397" s="4">
        <v>8.8200000000000001E-2</v>
      </c>
      <c r="C397" s="5">
        <v>6</v>
      </c>
      <c r="D397" s="4">
        <v>0.38240000000000002</v>
      </c>
      <c r="E397" s="5">
        <v>26</v>
      </c>
      <c r="F397" s="4">
        <v>0.27939999999999998</v>
      </c>
      <c r="G397" s="5">
        <v>19</v>
      </c>
      <c r="H397" s="4">
        <v>0.13239999999999999</v>
      </c>
      <c r="I397" s="5">
        <v>9</v>
      </c>
      <c r="J397" s="4">
        <v>0.1176</v>
      </c>
      <c r="K397" s="5">
        <v>8</v>
      </c>
      <c r="L397" s="4">
        <v>0.25</v>
      </c>
      <c r="M397" s="5">
        <v>68</v>
      </c>
      <c r="O397" s="16"/>
      <c r="P397" s="9" t="str">
        <f>IF(AND(P396&gt;0,P396&lt;=0.2),"Schwacher Zusammenhang",IF(AND(P396&gt;0.2,P396&lt;=0.6),"Mittlerer Zusammenhang",IF(P396&gt;0.6,"Starker Zusammenhang","")))</f>
        <v>Schwacher Zusammenhang</v>
      </c>
      <c r="Q397" s="5"/>
      <c r="R397" s="5"/>
      <c r="S397" s="16">
        <f t="shared" si="762"/>
        <v>6</v>
      </c>
      <c r="T397" s="16">
        <f t="shared" si="763"/>
        <v>26</v>
      </c>
      <c r="U397" s="16">
        <f t="shared" si="764"/>
        <v>19</v>
      </c>
      <c r="V397" s="16">
        <f t="shared" si="765"/>
        <v>9</v>
      </c>
      <c r="W397" s="16">
        <f t="shared" si="766"/>
        <v>8</v>
      </c>
      <c r="X397" s="17">
        <f t="shared" si="767"/>
        <v>68</v>
      </c>
      <c r="Y397" s="15"/>
      <c r="Z397" s="17"/>
      <c r="AA397" s="16"/>
      <c r="AB397" s="16"/>
      <c r="AC397" s="16"/>
      <c r="AD397" s="16"/>
      <c r="AE397" s="16"/>
      <c r="AF397" s="18">
        <f>$X397*S400/$X400</f>
        <v>5</v>
      </c>
      <c r="AG397" s="18">
        <f t="shared" ref="AG397" si="776">$X397*T400/$X400</f>
        <v>21.25</v>
      </c>
      <c r="AH397" s="18">
        <f t="shared" ref="AH397" si="777">$X397*U400/$X400</f>
        <v>24.5</v>
      </c>
      <c r="AI397" s="18">
        <f t="shared" ref="AI397" si="778">$X397*V400/$X400</f>
        <v>10.25</v>
      </c>
      <c r="AJ397" s="18">
        <f t="shared" ref="AJ397" si="779">$X397*W400/$X400</f>
        <v>7</v>
      </c>
    </row>
    <row r="398" spans="1:36" x14ac:dyDescent="0.25">
      <c r="A398" s="3" t="s">
        <v>11</v>
      </c>
      <c r="B398" s="4">
        <v>3.1300000000000001E-2</v>
      </c>
      <c r="C398" s="5">
        <v>3</v>
      </c>
      <c r="D398" s="4">
        <v>0.25</v>
      </c>
      <c r="E398" s="5">
        <v>24</v>
      </c>
      <c r="F398" s="4">
        <v>0.45829999999999999</v>
      </c>
      <c r="G398" s="5">
        <v>44</v>
      </c>
      <c r="H398" s="4">
        <v>0.17710000000000001</v>
      </c>
      <c r="I398" s="5">
        <v>17</v>
      </c>
      <c r="J398" s="4">
        <v>8.3299999999999999E-2</v>
      </c>
      <c r="K398" s="5">
        <v>8</v>
      </c>
      <c r="L398" s="4">
        <v>0.35289999999999999</v>
      </c>
      <c r="M398" s="5">
        <v>96</v>
      </c>
      <c r="O398" s="15"/>
      <c r="P398" s="15"/>
      <c r="Q398" s="5"/>
      <c r="R398" s="5"/>
      <c r="S398" s="16">
        <f t="shared" si="762"/>
        <v>3</v>
      </c>
      <c r="T398" s="16">
        <f t="shared" si="763"/>
        <v>24</v>
      </c>
      <c r="U398" s="16">
        <f t="shared" si="764"/>
        <v>44</v>
      </c>
      <c r="V398" s="16">
        <f t="shared" si="765"/>
        <v>17</v>
      </c>
      <c r="W398" s="16">
        <f t="shared" si="766"/>
        <v>8</v>
      </c>
      <c r="X398" s="17">
        <f t="shared" si="767"/>
        <v>96</v>
      </c>
      <c r="Y398" s="15"/>
      <c r="Z398" s="17"/>
      <c r="AA398" s="15"/>
      <c r="AB398" s="15"/>
      <c r="AC398" s="15"/>
      <c r="AD398" s="15"/>
      <c r="AE398" s="15"/>
      <c r="AF398" s="18">
        <f>$X398*S400/$X400</f>
        <v>7.0588235294117645</v>
      </c>
      <c r="AG398" s="18">
        <f t="shared" ref="AG398" si="780">$X398*T400/$X400</f>
        <v>30</v>
      </c>
      <c r="AH398" s="18">
        <f t="shared" ref="AH398" si="781">$X398*U400/$X400</f>
        <v>34.588235294117645</v>
      </c>
      <c r="AI398" s="18">
        <f t="shared" ref="AI398" si="782">$X398*V400/$X400</f>
        <v>14.470588235294118</v>
      </c>
      <c r="AJ398" s="18">
        <f t="shared" ref="AJ398" si="783">$X398*W400/$X400</f>
        <v>9.882352941176471</v>
      </c>
    </row>
    <row r="399" spans="1:36" x14ac:dyDescent="0.25">
      <c r="A399" s="3" t="s">
        <v>12</v>
      </c>
      <c r="B399" s="4">
        <v>0</v>
      </c>
      <c r="C399" s="5">
        <v>0</v>
      </c>
      <c r="D399" s="4">
        <v>0</v>
      </c>
      <c r="E399" s="5">
        <v>0</v>
      </c>
      <c r="F399" s="4">
        <v>0</v>
      </c>
      <c r="G399" s="5">
        <v>0</v>
      </c>
      <c r="H399" s="4">
        <v>0</v>
      </c>
      <c r="I399" s="5">
        <v>0</v>
      </c>
      <c r="J399" s="4">
        <v>0</v>
      </c>
      <c r="K399" s="5">
        <v>0</v>
      </c>
      <c r="L399" s="4">
        <v>0</v>
      </c>
      <c r="M399" s="5">
        <v>0</v>
      </c>
      <c r="O399" s="15"/>
      <c r="P399" s="15"/>
      <c r="Q399" s="5"/>
      <c r="R399" s="5"/>
      <c r="S399" s="16"/>
      <c r="T399" s="16"/>
      <c r="U399" s="16"/>
      <c r="V399" s="17"/>
      <c r="W399" s="16"/>
      <c r="X399" s="16"/>
      <c r="Y399" s="15"/>
      <c r="Z399" s="15"/>
      <c r="AA399" s="15"/>
      <c r="AB399" s="15"/>
      <c r="AC399" s="15"/>
      <c r="AD399" s="15"/>
      <c r="AE399" s="15"/>
      <c r="AF399" s="18"/>
      <c r="AG399" s="18"/>
      <c r="AH399" s="18"/>
      <c r="AI399" s="15"/>
      <c r="AJ399" s="15"/>
    </row>
    <row r="400" spans="1:36" x14ac:dyDescent="0.25">
      <c r="A400" s="3" t="s">
        <v>6</v>
      </c>
      <c r="B400" s="6">
        <v>7.3499999999999996E-2</v>
      </c>
      <c r="C400" s="3">
        <v>20</v>
      </c>
      <c r="D400" s="6">
        <v>0.3125</v>
      </c>
      <c r="E400" s="3">
        <v>85</v>
      </c>
      <c r="F400" s="6">
        <v>0.36030000000000001</v>
      </c>
      <c r="G400" s="3">
        <v>98</v>
      </c>
      <c r="H400" s="6">
        <v>0.1507</v>
      </c>
      <c r="I400" s="3">
        <v>41</v>
      </c>
      <c r="J400" s="6">
        <v>0.10290000000000001</v>
      </c>
      <c r="K400" s="3">
        <v>28</v>
      </c>
      <c r="L400" s="6">
        <v>1</v>
      </c>
      <c r="M400" s="3">
        <v>272</v>
      </c>
      <c r="O400" s="15"/>
      <c r="P400" s="15"/>
      <c r="Q400" s="5"/>
      <c r="R400" s="5"/>
      <c r="S400" s="17">
        <f>SUM(S394:S398)</f>
        <v>20</v>
      </c>
      <c r="T400" s="17">
        <f t="shared" ref="T400:W400" si="784">SUM(T394:T398)</f>
        <v>85</v>
      </c>
      <c r="U400" s="17">
        <f t="shared" si="784"/>
        <v>98</v>
      </c>
      <c r="V400" s="17">
        <f t="shared" si="784"/>
        <v>41</v>
      </c>
      <c r="W400" s="17">
        <f t="shared" si="784"/>
        <v>28</v>
      </c>
      <c r="X400" s="17">
        <f>SUM(X394:X399)</f>
        <v>272</v>
      </c>
      <c r="Y400" s="17"/>
      <c r="Z400" s="16"/>
      <c r="AA400" s="15"/>
      <c r="AB400" s="15"/>
      <c r="AC400" s="15"/>
      <c r="AD400" s="15"/>
      <c r="AE400" s="15"/>
      <c r="AF400" s="18"/>
      <c r="AG400" s="18"/>
      <c r="AH400" s="18"/>
      <c r="AI400" s="15"/>
      <c r="AJ400" s="15"/>
    </row>
    <row r="401" spans="1:13" x14ac:dyDescent="0.25">
      <c r="A401" s="9"/>
      <c r="B401" s="9"/>
      <c r="C401" s="11"/>
      <c r="D401" s="7"/>
      <c r="E401" s="7"/>
      <c r="F401" s="7"/>
      <c r="G401" s="7"/>
      <c r="H401" s="7"/>
      <c r="I401" s="7"/>
      <c r="J401" s="7"/>
      <c r="K401" s="7"/>
      <c r="L401" s="7" t="s">
        <v>13</v>
      </c>
      <c r="M401" s="7">
        <v>272</v>
      </c>
    </row>
    <row r="402" spans="1:13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 t="s">
        <v>14</v>
      </c>
      <c r="M402" s="7">
        <v>0</v>
      </c>
    </row>
    <row r="404" spans="1:13" ht="18" x14ac:dyDescent="0.25">
      <c r="A404" s="1" t="s">
        <v>79</v>
      </c>
    </row>
    <row r="405" spans="1:13" x14ac:dyDescent="0.25">
      <c r="A405" s="2"/>
      <c r="B405" s="20" t="s">
        <v>40</v>
      </c>
      <c r="C405" s="21"/>
      <c r="D405" s="20" t="s">
        <v>41</v>
      </c>
      <c r="E405" s="21"/>
      <c r="F405" s="20" t="s">
        <v>42</v>
      </c>
      <c r="G405" s="21"/>
      <c r="H405" s="20" t="s">
        <v>70</v>
      </c>
      <c r="I405" s="21"/>
      <c r="J405" s="20" t="s">
        <v>44</v>
      </c>
      <c r="K405" s="21"/>
      <c r="L405" s="20" t="s">
        <v>6</v>
      </c>
      <c r="M405" s="21"/>
    </row>
    <row r="406" spans="1:13" x14ac:dyDescent="0.25">
      <c r="A406" s="3" t="s">
        <v>7</v>
      </c>
      <c r="B406" s="4">
        <v>0</v>
      </c>
      <c r="C406" s="5">
        <v>0</v>
      </c>
      <c r="D406" s="4">
        <v>0</v>
      </c>
      <c r="E406" s="5">
        <v>0</v>
      </c>
      <c r="F406" s="4">
        <v>0</v>
      </c>
      <c r="G406" s="5">
        <v>0</v>
      </c>
      <c r="H406" s="4">
        <v>0</v>
      </c>
      <c r="I406" s="5">
        <v>0</v>
      </c>
      <c r="J406" s="4">
        <v>0</v>
      </c>
      <c r="K406" s="5">
        <v>0</v>
      </c>
      <c r="L406" s="4">
        <v>0</v>
      </c>
      <c r="M406" s="5">
        <v>0</v>
      </c>
    </row>
    <row r="407" spans="1:13" x14ac:dyDescent="0.25">
      <c r="A407" s="3" t="s">
        <v>8</v>
      </c>
      <c r="B407" s="4">
        <v>0</v>
      </c>
      <c r="C407" s="5">
        <v>0</v>
      </c>
      <c r="D407" s="4">
        <v>0</v>
      </c>
      <c r="E407" s="5">
        <v>0</v>
      </c>
      <c r="F407" s="4">
        <v>0</v>
      </c>
      <c r="G407" s="5">
        <v>0</v>
      </c>
      <c r="H407" s="4">
        <v>0</v>
      </c>
      <c r="I407" s="5">
        <v>0</v>
      </c>
      <c r="J407" s="4">
        <v>0</v>
      </c>
      <c r="K407" s="5">
        <v>0</v>
      </c>
      <c r="L407" s="4">
        <v>0</v>
      </c>
      <c r="M407" s="5">
        <v>0</v>
      </c>
    </row>
    <row r="408" spans="1:13" x14ac:dyDescent="0.25">
      <c r="A408" s="3" t="s">
        <v>9</v>
      </c>
      <c r="B408" s="4">
        <v>0</v>
      </c>
      <c r="C408" s="5">
        <v>0</v>
      </c>
      <c r="D408" s="4">
        <v>0</v>
      </c>
      <c r="E408" s="5">
        <v>0</v>
      </c>
      <c r="F408" s="4">
        <v>0</v>
      </c>
      <c r="G408" s="5">
        <v>0</v>
      </c>
      <c r="H408" s="4">
        <v>0</v>
      </c>
      <c r="I408" s="5">
        <v>0</v>
      </c>
      <c r="J408" s="4">
        <v>0</v>
      </c>
      <c r="K408" s="5">
        <v>0</v>
      </c>
      <c r="L408" s="4">
        <v>0</v>
      </c>
      <c r="M408" s="5">
        <v>0</v>
      </c>
    </row>
    <row r="409" spans="1:13" x14ac:dyDescent="0.25">
      <c r="A409" s="3" t="s">
        <v>10</v>
      </c>
      <c r="B409" s="4">
        <v>0</v>
      </c>
      <c r="C409" s="5">
        <v>0</v>
      </c>
      <c r="D409" s="4">
        <v>0</v>
      </c>
      <c r="E409" s="5">
        <v>0</v>
      </c>
      <c r="F409" s="4">
        <v>0</v>
      </c>
      <c r="G409" s="5">
        <v>0</v>
      </c>
      <c r="H409" s="4">
        <v>0</v>
      </c>
      <c r="I409" s="5">
        <v>0</v>
      </c>
      <c r="J409" s="4">
        <v>0</v>
      </c>
      <c r="K409" s="5">
        <v>0</v>
      </c>
      <c r="L409" s="4">
        <v>0</v>
      </c>
      <c r="M409" s="5">
        <v>0</v>
      </c>
    </row>
    <row r="410" spans="1:13" x14ac:dyDescent="0.25">
      <c r="A410" s="3" t="s">
        <v>11</v>
      </c>
      <c r="B410" s="4">
        <v>0</v>
      </c>
      <c r="C410" s="5">
        <v>0</v>
      </c>
      <c r="D410" s="4">
        <v>0</v>
      </c>
      <c r="E410" s="5">
        <v>0</v>
      </c>
      <c r="F410" s="4">
        <v>0</v>
      </c>
      <c r="G410" s="5">
        <v>0</v>
      </c>
      <c r="H410" s="4">
        <v>0</v>
      </c>
      <c r="I410" s="5">
        <v>0</v>
      </c>
      <c r="J410" s="4">
        <v>0</v>
      </c>
      <c r="K410" s="5">
        <v>0</v>
      </c>
      <c r="L410" s="4">
        <v>0</v>
      </c>
      <c r="M410" s="5">
        <v>0</v>
      </c>
    </row>
    <row r="411" spans="1:13" x14ac:dyDescent="0.25">
      <c r="A411" s="3" t="s">
        <v>12</v>
      </c>
      <c r="B411" s="4">
        <v>0</v>
      </c>
      <c r="C411" s="5">
        <v>0</v>
      </c>
      <c r="D411" s="4">
        <v>0</v>
      </c>
      <c r="E411" s="5">
        <v>0</v>
      </c>
      <c r="F411" s="4">
        <v>0</v>
      </c>
      <c r="G411" s="5">
        <v>0</v>
      </c>
      <c r="H411" s="4">
        <v>0</v>
      </c>
      <c r="I411" s="5">
        <v>0</v>
      </c>
      <c r="J411" s="4">
        <v>0</v>
      </c>
      <c r="K411" s="5">
        <v>0</v>
      </c>
      <c r="L411" s="4">
        <v>0</v>
      </c>
      <c r="M411" s="5">
        <v>0</v>
      </c>
    </row>
    <row r="412" spans="1:13" x14ac:dyDescent="0.25">
      <c r="A412" s="3" t="s">
        <v>6</v>
      </c>
      <c r="B412" s="6">
        <v>0</v>
      </c>
      <c r="C412" s="3">
        <v>0</v>
      </c>
      <c r="D412" s="6">
        <v>0</v>
      </c>
      <c r="E412" s="3">
        <v>0</v>
      </c>
      <c r="F412" s="6">
        <v>0</v>
      </c>
      <c r="G412" s="3">
        <v>0</v>
      </c>
      <c r="H412" s="6">
        <v>0</v>
      </c>
      <c r="I412" s="3">
        <v>0</v>
      </c>
      <c r="J412" s="6">
        <v>0</v>
      </c>
      <c r="K412" s="3">
        <v>0</v>
      </c>
      <c r="L412" s="6">
        <v>1</v>
      </c>
      <c r="M412" s="3">
        <v>272</v>
      </c>
    </row>
    <row r="413" spans="1:13" x14ac:dyDescent="0.25">
      <c r="A413" s="9"/>
      <c r="B413" s="9"/>
      <c r="C413" s="9"/>
      <c r="D413" s="7"/>
      <c r="E413" s="7"/>
      <c r="F413" s="7"/>
      <c r="G413" s="7"/>
      <c r="H413" s="7"/>
      <c r="I413" s="7"/>
      <c r="J413" s="7"/>
      <c r="K413" s="7"/>
      <c r="L413" s="7" t="s">
        <v>13</v>
      </c>
      <c r="M413" s="7">
        <v>272</v>
      </c>
    </row>
    <row r="414" spans="1:13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 t="s">
        <v>14</v>
      </c>
      <c r="M414" s="7">
        <v>0</v>
      </c>
    </row>
    <row r="416" spans="1:13" ht="18" x14ac:dyDescent="0.25">
      <c r="A416" s="1" t="s">
        <v>80</v>
      </c>
    </row>
    <row r="417" spans="1:36" ht="18" x14ac:dyDescent="0.25">
      <c r="A417" s="1" t="s">
        <v>81</v>
      </c>
    </row>
    <row r="418" spans="1:36" x14ac:dyDescent="0.25">
      <c r="A418" s="2"/>
      <c r="B418" s="20" t="s">
        <v>40</v>
      </c>
      <c r="C418" s="21"/>
      <c r="D418" s="20" t="s">
        <v>41</v>
      </c>
      <c r="E418" s="21"/>
      <c r="F418" s="20" t="s">
        <v>42</v>
      </c>
      <c r="G418" s="21"/>
      <c r="H418" s="20" t="s">
        <v>70</v>
      </c>
      <c r="I418" s="21"/>
      <c r="J418" s="20" t="s">
        <v>44</v>
      </c>
      <c r="K418" s="21"/>
      <c r="L418" s="20" t="s">
        <v>6</v>
      </c>
      <c r="M418" s="21"/>
    </row>
    <row r="419" spans="1:36" x14ac:dyDescent="0.25">
      <c r="A419" s="3" t="s">
        <v>7</v>
      </c>
      <c r="B419" s="4">
        <v>0</v>
      </c>
      <c r="C419" s="5">
        <v>0</v>
      </c>
      <c r="D419" s="4">
        <v>0.33329999999999999</v>
      </c>
      <c r="E419" s="5">
        <v>1</v>
      </c>
      <c r="F419" s="4">
        <v>0.66670000000000007</v>
      </c>
      <c r="G419" s="5">
        <v>2</v>
      </c>
      <c r="H419" s="4">
        <v>0</v>
      </c>
      <c r="I419" s="5">
        <v>0</v>
      </c>
      <c r="J419" s="4">
        <v>0</v>
      </c>
      <c r="K419" s="5">
        <v>0</v>
      </c>
      <c r="L419" s="4">
        <v>1.0999999999999999E-2</v>
      </c>
      <c r="M419" s="5">
        <v>3</v>
      </c>
      <c r="O419" s="12" t="s">
        <v>89</v>
      </c>
      <c r="P419" s="11">
        <f>_xlfn.CHISQ.TEST(S419:W423,AF419:AJ423)</f>
        <v>0.61534962950614391</v>
      </c>
      <c r="Q419" s="16"/>
      <c r="R419" s="16" t="s">
        <v>90</v>
      </c>
      <c r="S419" s="16">
        <f>C419</f>
        <v>0</v>
      </c>
      <c r="T419" s="16">
        <f>E419</f>
        <v>1</v>
      </c>
      <c r="U419" s="16">
        <f>G419</f>
        <v>2</v>
      </c>
      <c r="V419" s="16">
        <f>I419</f>
        <v>0</v>
      </c>
      <c r="W419" s="16">
        <f>K419</f>
        <v>0</v>
      </c>
      <c r="X419" s="17">
        <f>SUM(S419:W419)</f>
        <v>3</v>
      </c>
      <c r="Y419" s="15"/>
      <c r="Z419" s="17"/>
      <c r="AA419" s="16"/>
      <c r="AB419" s="16"/>
      <c r="AC419" s="16"/>
      <c r="AD419" s="16"/>
      <c r="AE419" s="16" t="s">
        <v>91</v>
      </c>
      <c r="AF419" s="18">
        <f>$X419*S425/$X425</f>
        <v>0.44280442804428044</v>
      </c>
      <c r="AG419" s="18">
        <f t="shared" ref="AG419" si="785">$X419*T425/$X425</f>
        <v>1.3062730627306274</v>
      </c>
      <c r="AH419" s="18">
        <f t="shared" ref="AH419" si="786">$X419*U425/$X425</f>
        <v>0.86346863468634683</v>
      </c>
      <c r="AI419" s="18">
        <f t="shared" ref="AI419" si="787">$X419*V425/$X425</f>
        <v>0.25461254612546125</v>
      </c>
      <c r="AJ419" s="18">
        <f t="shared" ref="AJ419" si="788">$X419*W425/$X425</f>
        <v>0.13284132841328414</v>
      </c>
    </row>
    <row r="420" spans="1:36" x14ac:dyDescent="0.25">
      <c r="A420" s="3" t="s">
        <v>8</v>
      </c>
      <c r="B420" s="4">
        <v>0.12</v>
      </c>
      <c r="C420" s="5">
        <v>6</v>
      </c>
      <c r="D420" s="4">
        <v>0.4</v>
      </c>
      <c r="E420" s="5">
        <v>20</v>
      </c>
      <c r="F420" s="4">
        <v>0.38</v>
      </c>
      <c r="G420" s="5">
        <v>19</v>
      </c>
      <c r="H420" s="4">
        <v>0.04</v>
      </c>
      <c r="I420" s="5">
        <v>2</v>
      </c>
      <c r="J420" s="4">
        <v>0.06</v>
      </c>
      <c r="K420" s="5">
        <v>3</v>
      </c>
      <c r="L420" s="4">
        <v>0.18379999999999999</v>
      </c>
      <c r="M420" s="5">
        <v>50</v>
      </c>
      <c r="O420" s="12" t="s">
        <v>92</v>
      </c>
      <c r="P420" s="9">
        <f>_xlfn.CHISQ.INV.RT(P419,16)</f>
        <v>13.776638070129133</v>
      </c>
      <c r="Q420" s="16"/>
      <c r="R420" s="16"/>
      <c r="S420" s="16">
        <f t="shared" ref="S420:S423" si="789">C420</f>
        <v>6</v>
      </c>
      <c r="T420" s="16">
        <f t="shared" ref="T420:T423" si="790">E420</f>
        <v>20</v>
      </c>
      <c r="U420" s="16">
        <f t="shared" ref="U420:U423" si="791">G420</f>
        <v>19</v>
      </c>
      <c r="V420" s="16">
        <f t="shared" ref="V420:V423" si="792">I420</f>
        <v>2</v>
      </c>
      <c r="W420" s="16">
        <f t="shared" ref="W420:W423" si="793">K420</f>
        <v>3</v>
      </c>
      <c r="X420" s="17">
        <f t="shared" ref="X420:X423" si="794">SUM(S420:W420)</f>
        <v>50</v>
      </c>
      <c r="Y420" s="15"/>
      <c r="Z420" s="17"/>
      <c r="AA420" s="16"/>
      <c r="AB420" s="16"/>
      <c r="AC420" s="16"/>
      <c r="AD420" s="16"/>
      <c r="AE420" s="16"/>
      <c r="AF420" s="18">
        <f>$X420*S425/$X425</f>
        <v>7.3800738007380078</v>
      </c>
      <c r="AG420" s="18">
        <f t="shared" ref="AG420" si="795">$X420*T425/$X425</f>
        <v>21.771217712177123</v>
      </c>
      <c r="AH420" s="18">
        <f t="shared" ref="AH420" si="796">$X420*U425/$X425</f>
        <v>14.391143911439114</v>
      </c>
      <c r="AI420" s="18">
        <f t="shared" ref="AI420" si="797">$X420*V425/$X425</f>
        <v>4.2435424354243541</v>
      </c>
      <c r="AJ420" s="18">
        <f t="shared" ref="AJ420" si="798">$X420*W425/$X425</f>
        <v>2.2140221402214024</v>
      </c>
    </row>
    <row r="421" spans="1:36" x14ac:dyDescent="0.25">
      <c r="A421" s="3" t="s">
        <v>9</v>
      </c>
      <c r="B421" s="4">
        <v>0.20369999999999999</v>
      </c>
      <c r="C421" s="5">
        <v>11</v>
      </c>
      <c r="D421" s="4">
        <v>0.48149999999999998</v>
      </c>
      <c r="E421" s="5">
        <v>26</v>
      </c>
      <c r="F421" s="4">
        <v>0.20369999999999999</v>
      </c>
      <c r="G421" s="5">
        <v>11</v>
      </c>
      <c r="H421" s="4">
        <v>0.1111</v>
      </c>
      <c r="I421" s="5">
        <v>6</v>
      </c>
      <c r="J421" s="4">
        <v>0</v>
      </c>
      <c r="K421" s="5">
        <v>0</v>
      </c>
      <c r="L421" s="4">
        <v>0.19850000000000001</v>
      </c>
      <c r="M421" s="5">
        <v>54</v>
      </c>
      <c r="O421" s="12" t="s">
        <v>93</v>
      </c>
      <c r="P421" s="19">
        <f>SQRT(P420/(X425*MIN(5-1,5-1)))</f>
        <v>0.11273453645822663</v>
      </c>
      <c r="Q421" s="16"/>
      <c r="R421" s="16"/>
      <c r="S421" s="16">
        <f t="shared" si="789"/>
        <v>11</v>
      </c>
      <c r="T421" s="16">
        <f t="shared" si="790"/>
        <v>26</v>
      </c>
      <c r="U421" s="16">
        <f t="shared" si="791"/>
        <v>11</v>
      </c>
      <c r="V421" s="16">
        <f t="shared" si="792"/>
        <v>6</v>
      </c>
      <c r="W421" s="16">
        <f t="shared" si="793"/>
        <v>0</v>
      </c>
      <c r="X421" s="17">
        <f t="shared" si="794"/>
        <v>54</v>
      </c>
      <c r="Y421" s="15"/>
      <c r="Z421" s="17"/>
      <c r="AA421" s="16"/>
      <c r="AB421" s="16"/>
      <c r="AC421" s="16"/>
      <c r="AD421" s="16"/>
      <c r="AE421" s="16"/>
      <c r="AF421" s="18">
        <f>$X421*S425/$X425</f>
        <v>7.9704797047970484</v>
      </c>
      <c r="AG421" s="18">
        <f t="shared" ref="AG421" si="799">$X421*T425/$X425</f>
        <v>23.512915129151292</v>
      </c>
      <c r="AH421" s="18">
        <f t="shared" ref="AH421" si="800">$X421*U425/$X425</f>
        <v>15.542435424354244</v>
      </c>
      <c r="AI421" s="18">
        <f t="shared" ref="AI421" si="801">$X421*V425/$X425</f>
        <v>4.5830258302583022</v>
      </c>
      <c r="AJ421" s="18">
        <f t="shared" ref="AJ421" si="802">$X421*W425/$X425</f>
        <v>2.3911439114391144</v>
      </c>
    </row>
    <row r="422" spans="1:36" x14ac:dyDescent="0.25">
      <c r="A422" s="3" t="s">
        <v>10</v>
      </c>
      <c r="B422" s="4">
        <v>0.14710000000000001</v>
      </c>
      <c r="C422" s="5">
        <v>10</v>
      </c>
      <c r="D422" s="4">
        <v>0.42649999999999999</v>
      </c>
      <c r="E422" s="5">
        <v>29</v>
      </c>
      <c r="F422" s="4">
        <v>0.30880000000000002</v>
      </c>
      <c r="G422" s="5">
        <v>21</v>
      </c>
      <c r="H422" s="4">
        <v>5.8799999999999998E-2</v>
      </c>
      <c r="I422" s="5">
        <v>4</v>
      </c>
      <c r="J422" s="4">
        <v>5.8799999999999998E-2</v>
      </c>
      <c r="K422" s="5">
        <v>4</v>
      </c>
      <c r="L422" s="4">
        <v>0.25</v>
      </c>
      <c r="M422" s="5">
        <v>68</v>
      </c>
      <c r="O422" s="16"/>
      <c r="P422" s="9" t="str">
        <f>IF(AND(P421&gt;0,P421&lt;=0.2),"Schwacher Zusammenhang",IF(AND(P421&gt;0.2,P421&lt;=0.6),"Mittlerer Zusammenhang",IF(P421&gt;0.6,"Starker Zusammenhang","")))</f>
        <v>Schwacher Zusammenhang</v>
      </c>
      <c r="Q422" s="5"/>
      <c r="R422" s="5"/>
      <c r="S422" s="16">
        <f t="shared" si="789"/>
        <v>10</v>
      </c>
      <c r="T422" s="16">
        <f t="shared" si="790"/>
        <v>29</v>
      </c>
      <c r="U422" s="16">
        <f t="shared" si="791"/>
        <v>21</v>
      </c>
      <c r="V422" s="16">
        <f t="shared" si="792"/>
        <v>4</v>
      </c>
      <c r="W422" s="16">
        <f t="shared" si="793"/>
        <v>4</v>
      </c>
      <c r="X422" s="17">
        <f t="shared" si="794"/>
        <v>68</v>
      </c>
      <c r="Y422" s="15"/>
      <c r="Z422" s="17"/>
      <c r="AA422" s="16"/>
      <c r="AB422" s="16"/>
      <c r="AC422" s="16"/>
      <c r="AD422" s="16"/>
      <c r="AE422" s="16"/>
      <c r="AF422" s="18">
        <f>$X422*S425/$X425</f>
        <v>10.036900369003691</v>
      </c>
      <c r="AG422" s="18">
        <f t="shared" ref="AG422" si="803">$X422*T425/$X425</f>
        <v>29.608856088560884</v>
      </c>
      <c r="AH422" s="18">
        <f t="shared" ref="AH422" si="804">$X422*U425/$X425</f>
        <v>19.571955719557195</v>
      </c>
      <c r="AI422" s="18">
        <f t="shared" ref="AI422" si="805">$X422*V425/$X425</f>
        <v>5.7712177121771218</v>
      </c>
      <c r="AJ422" s="18">
        <f t="shared" ref="AJ422" si="806">$X422*W425/$X425</f>
        <v>3.0110701107011071</v>
      </c>
    </row>
    <row r="423" spans="1:36" x14ac:dyDescent="0.25">
      <c r="A423" s="3" t="s">
        <v>11</v>
      </c>
      <c r="B423" s="4">
        <v>0.13539999999999999</v>
      </c>
      <c r="C423" s="5">
        <v>13</v>
      </c>
      <c r="D423" s="4">
        <v>0.4375</v>
      </c>
      <c r="E423" s="5">
        <v>42</v>
      </c>
      <c r="F423" s="4">
        <v>0.26040000000000002</v>
      </c>
      <c r="G423" s="5">
        <v>25</v>
      </c>
      <c r="H423" s="4">
        <v>0.11459999999999999</v>
      </c>
      <c r="I423" s="5">
        <v>11</v>
      </c>
      <c r="J423" s="4">
        <v>5.21E-2</v>
      </c>
      <c r="K423" s="5">
        <v>5</v>
      </c>
      <c r="L423" s="4">
        <v>0.35289999999999999</v>
      </c>
      <c r="M423" s="5">
        <v>96</v>
      </c>
      <c r="O423" s="15"/>
      <c r="P423" s="15"/>
      <c r="Q423" s="5"/>
      <c r="R423" s="5"/>
      <c r="S423" s="16">
        <f t="shared" si="789"/>
        <v>13</v>
      </c>
      <c r="T423" s="16">
        <f t="shared" si="790"/>
        <v>42</v>
      </c>
      <c r="U423" s="16">
        <f t="shared" si="791"/>
        <v>25</v>
      </c>
      <c r="V423" s="16">
        <f t="shared" si="792"/>
        <v>11</v>
      </c>
      <c r="W423" s="16">
        <f t="shared" si="793"/>
        <v>5</v>
      </c>
      <c r="X423" s="17">
        <f t="shared" si="794"/>
        <v>96</v>
      </c>
      <c r="Y423" s="15"/>
      <c r="Z423" s="17"/>
      <c r="AA423" s="15"/>
      <c r="AB423" s="15"/>
      <c r="AC423" s="15"/>
      <c r="AD423" s="15"/>
      <c r="AE423" s="15"/>
      <c r="AF423" s="18">
        <f>$X423*S425/$X425</f>
        <v>14.169741697416974</v>
      </c>
      <c r="AG423" s="18">
        <f t="shared" ref="AG423" si="807">$X423*T425/$X425</f>
        <v>41.800738007380076</v>
      </c>
      <c r="AH423" s="18">
        <f t="shared" ref="AH423" si="808">$X423*U425/$X425</f>
        <v>27.630996309963098</v>
      </c>
      <c r="AI423" s="18">
        <f t="shared" ref="AI423" si="809">$X423*V425/$X425</f>
        <v>8.1476014760147599</v>
      </c>
      <c r="AJ423" s="18">
        <f t="shared" ref="AJ423" si="810">$X423*W425/$X425</f>
        <v>4.2509225092250924</v>
      </c>
    </row>
    <row r="424" spans="1:36" x14ac:dyDescent="0.25">
      <c r="A424" s="3" t="s">
        <v>12</v>
      </c>
      <c r="B424" s="4">
        <v>0</v>
      </c>
      <c r="C424" s="5">
        <v>0</v>
      </c>
      <c r="D424" s="4">
        <v>0</v>
      </c>
      <c r="E424" s="5">
        <v>0</v>
      </c>
      <c r="F424" s="4">
        <v>0</v>
      </c>
      <c r="G424" s="5">
        <v>0</v>
      </c>
      <c r="H424" s="4">
        <v>0</v>
      </c>
      <c r="I424" s="5">
        <v>0</v>
      </c>
      <c r="J424" s="4">
        <v>0</v>
      </c>
      <c r="K424" s="5">
        <v>0</v>
      </c>
      <c r="L424" s="4">
        <v>0</v>
      </c>
      <c r="M424" s="5">
        <v>0</v>
      </c>
      <c r="O424" s="15"/>
      <c r="P424" s="15"/>
      <c r="Q424" s="5"/>
      <c r="R424" s="5"/>
      <c r="S424" s="16"/>
      <c r="T424" s="16"/>
      <c r="U424" s="16"/>
      <c r="V424" s="17"/>
      <c r="W424" s="16"/>
      <c r="X424" s="16"/>
      <c r="Y424" s="15"/>
      <c r="Z424" s="15"/>
      <c r="AA424" s="15"/>
      <c r="AB424" s="15"/>
      <c r="AC424" s="15"/>
      <c r="AD424" s="15"/>
      <c r="AE424" s="15"/>
      <c r="AF424" s="18"/>
      <c r="AG424" s="18"/>
      <c r="AH424" s="18"/>
      <c r="AI424" s="15"/>
      <c r="AJ424" s="15"/>
    </row>
    <row r="425" spans="1:36" x14ac:dyDescent="0.25">
      <c r="A425" s="3" t="s">
        <v>6</v>
      </c>
      <c r="B425" s="6">
        <v>0.14710000000000001</v>
      </c>
      <c r="C425" s="3">
        <v>40</v>
      </c>
      <c r="D425" s="6">
        <v>0.43380000000000002</v>
      </c>
      <c r="E425" s="3">
        <v>118</v>
      </c>
      <c r="F425" s="6">
        <v>0.2868</v>
      </c>
      <c r="G425" s="3">
        <v>78</v>
      </c>
      <c r="H425" s="6">
        <v>8.4600000000000009E-2</v>
      </c>
      <c r="I425" s="3">
        <v>23</v>
      </c>
      <c r="J425" s="6">
        <v>4.41E-2</v>
      </c>
      <c r="K425" s="3">
        <v>12</v>
      </c>
      <c r="L425" s="6">
        <v>1</v>
      </c>
      <c r="M425" s="3">
        <v>272</v>
      </c>
      <c r="O425" s="15"/>
      <c r="P425" s="15"/>
      <c r="Q425" s="5"/>
      <c r="R425" s="5"/>
      <c r="S425" s="17">
        <f>SUM(S419:S423)</f>
        <v>40</v>
      </c>
      <c r="T425" s="17">
        <f t="shared" ref="T425:W425" si="811">SUM(T419:T423)</f>
        <v>118</v>
      </c>
      <c r="U425" s="17">
        <f t="shared" si="811"/>
        <v>78</v>
      </c>
      <c r="V425" s="17">
        <f t="shared" si="811"/>
        <v>23</v>
      </c>
      <c r="W425" s="17">
        <f t="shared" si="811"/>
        <v>12</v>
      </c>
      <c r="X425" s="17">
        <f>SUM(X419:X424)</f>
        <v>271</v>
      </c>
      <c r="Y425" s="17"/>
      <c r="Z425" s="16"/>
      <c r="AA425" s="15"/>
      <c r="AB425" s="15"/>
      <c r="AC425" s="15"/>
      <c r="AD425" s="15"/>
      <c r="AE425" s="15"/>
      <c r="AF425" s="18"/>
      <c r="AG425" s="18"/>
      <c r="AH425" s="18"/>
      <c r="AI425" s="15"/>
      <c r="AJ425" s="15"/>
    </row>
    <row r="426" spans="1:36" x14ac:dyDescent="0.25">
      <c r="A426" s="9"/>
      <c r="B426" s="9"/>
      <c r="C426" s="11"/>
      <c r="D426" s="7"/>
      <c r="E426" s="7"/>
      <c r="F426" s="7"/>
      <c r="G426" s="7"/>
      <c r="H426" s="7"/>
      <c r="I426" s="7"/>
      <c r="J426" s="7"/>
      <c r="K426" s="7"/>
      <c r="L426" s="7" t="s">
        <v>13</v>
      </c>
      <c r="M426" s="7">
        <v>272</v>
      </c>
    </row>
    <row r="427" spans="1:36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 t="s">
        <v>14</v>
      </c>
      <c r="M427" s="7">
        <v>0</v>
      </c>
    </row>
    <row r="429" spans="1:36" ht="18" x14ac:dyDescent="0.25">
      <c r="A429" s="1" t="s">
        <v>82</v>
      </c>
    </row>
    <row r="430" spans="1:36" x14ac:dyDescent="0.25">
      <c r="A430" s="2"/>
      <c r="B430" s="20" t="s">
        <v>40</v>
      </c>
      <c r="C430" s="21"/>
      <c r="D430" s="20" t="s">
        <v>41</v>
      </c>
      <c r="E430" s="21"/>
      <c r="F430" s="20" t="s">
        <v>42</v>
      </c>
      <c r="G430" s="21"/>
      <c r="H430" s="20" t="s">
        <v>70</v>
      </c>
      <c r="I430" s="21"/>
      <c r="J430" s="20" t="s">
        <v>44</v>
      </c>
      <c r="K430" s="21"/>
      <c r="L430" s="20" t="s">
        <v>6</v>
      </c>
      <c r="M430" s="21"/>
    </row>
    <row r="431" spans="1:36" x14ac:dyDescent="0.25">
      <c r="A431" s="3" t="s">
        <v>7</v>
      </c>
      <c r="B431" s="4">
        <v>0</v>
      </c>
      <c r="C431" s="5">
        <v>0</v>
      </c>
      <c r="D431" s="4">
        <v>0.33329999999999999</v>
      </c>
      <c r="E431" s="5">
        <v>1</v>
      </c>
      <c r="F431" s="4">
        <v>0.66670000000000007</v>
      </c>
      <c r="G431" s="5">
        <v>2</v>
      </c>
      <c r="H431" s="4">
        <v>0</v>
      </c>
      <c r="I431" s="5">
        <v>0</v>
      </c>
      <c r="J431" s="4">
        <v>0</v>
      </c>
      <c r="K431" s="5">
        <v>0</v>
      </c>
      <c r="L431" s="4">
        <v>1.0999999999999999E-2</v>
      </c>
      <c r="M431" s="5">
        <v>3</v>
      </c>
      <c r="O431" s="12" t="s">
        <v>89</v>
      </c>
      <c r="P431" s="11">
        <f>_xlfn.CHISQ.TEST(S431:W435,AF431:AJ435)</f>
        <v>0.2319925487844893</v>
      </c>
      <c r="Q431" s="16"/>
      <c r="R431" s="16" t="s">
        <v>90</v>
      </c>
      <c r="S431" s="16">
        <f>C431</f>
        <v>0</v>
      </c>
      <c r="T431" s="16">
        <f>E431</f>
        <v>1</v>
      </c>
      <c r="U431" s="16">
        <f>G431</f>
        <v>2</v>
      </c>
      <c r="V431" s="16">
        <f>I431</f>
        <v>0</v>
      </c>
      <c r="W431" s="16">
        <f>K431</f>
        <v>0</v>
      </c>
      <c r="X431" s="17">
        <f>SUM(S431:W431)</f>
        <v>3</v>
      </c>
      <c r="Y431" s="15"/>
      <c r="Z431" s="17"/>
      <c r="AA431" s="16"/>
      <c r="AB431" s="16"/>
      <c r="AC431" s="16"/>
      <c r="AD431" s="16"/>
      <c r="AE431" s="16" t="s">
        <v>91</v>
      </c>
      <c r="AF431" s="18">
        <f>$X431*S437/$X437</f>
        <v>0.13235294117647059</v>
      </c>
      <c r="AG431" s="18">
        <f t="shared" ref="AG431" si="812">$X431*T437/$X437</f>
        <v>0.62867647058823528</v>
      </c>
      <c r="AH431" s="18">
        <f t="shared" ref="AH431" si="813">$X431*U437/$X437</f>
        <v>1.1360294117647058</v>
      </c>
      <c r="AI431" s="18">
        <f t="shared" ref="AI431" si="814">$X431*V437/$X437</f>
        <v>0.61764705882352944</v>
      </c>
      <c r="AJ431" s="18">
        <f t="shared" ref="AJ431" si="815">$X431*W437/$X437</f>
        <v>0.48529411764705882</v>
      </c>
    </row>
    <row r="432" spans="1:36" x14ac:dyDescent="0.25">
      <c r="A432" s="3" t="s">
        <v>8</v>
      </c>
      <c r="B432" s="4">
        <v>0.04</v>
      </c>
      <c r="C432" s="5">
        <v>2</v>
      </c>
      <c r="D432" s="4">
        <v>0.3</v>
      </c>
      <c r="E432" s="5">
        <v>15</v>
      </c>
      <c r="F432" s="4">
        <v>0.44</v>
      </c>
      <c r="G432" s="5">
        <v>22</v>
      </c>
      <c r="H432" s="4">
        <v>0.06</v>
      </c>
      <c r="I432" s="5">
        <v>3</v>
      </c>
      <c r="J432" s="4">
        <v>0.16</v>
      </c>
      <c r="K432" s="5">
        <v>8</v>
      </c>
      <c r="L432" s="4">
        <v>0.18379999999999999</v>
      </c>
      <c r="M432" s="5">
        <v>50</v>
      </c>
      <c r="O432" s="12" t="s">
        <v>92</v>
      </c>
      <c r="P432" s="9">
        <f>_xlfn.CHISQ.INV.RT(P431,16)</f>
        <v>19.743576626748343</v>
      </c>
      <c r="Q432" s="16"/>
      <c r="R432" s="16"/>
      <c r="S432" s="16">
        <f t="shared" ref="S432:S435" si="816">C432</f>
        <v>2</v>
      </c>
      <c r="T432" s="16">
        <f t="shared" ref="T432:T435" si="817">E432</f>
        <v>15</v>
      </c>
      <c r="U432" s="16">
        <f t="shared" ref="U432:U435" si="818">G432</f>
        <v>22</v>
      </c>
      <c r="V432" s="16">
        <f t="shared" ref="V432:V435" si="819">I432</f>
        <v>3</v>
      </c>
      <c r="W432" s="16">
        <f t="shared" ref="W432:W435" si="820">K432</f>
        <v>8</v>
      </c>
      <c r="X432" s="17">
        <f t="shared" ref="X432:X435" si="821">SUM(S432:W432)</f>
        <v>50</v>
      </c>
      <c r="Y432" s="15"/>
      <c r="Z432" s="17"/>
      <c r="AA432" s="16"/>
      <c r="AB432" s="16"/>
      <c r="AC432" s="16"/>
      <c r="AD432" s="16"/>
      <c r="AE432" s="16"/>
      <c r="AF432" s="18">
        <f>$X432*S437/$X437</f>
        <v>2.2058823529411766</v>
      </c>
      <c r="AG432" s="18">
        <f t="shared" ref="AG432" si="822">$X432*T437/$X437</f>
        <v>10.477941176470589</v>
      </c>
      <c r="AH432" s="18">
        <f t="shared" ref="AH432" si="823">$X432*U437/$X437</f>
        <v>18.933823529411764</v>
      </c>
      <c r="AI432" s="18">
        <f t="shared" ref="AI432" si="824">$X432*V437/$X437</f>
        <v>10.294117647058824</v>
      </c>
      <c r="AJ432" s="18">
        <f t="shared" ref="AJ432" si="825">$X432*W437/$X437</f>
        <v>8.0882352941176467</v>
      </c>
    </row>
    <row r="433" spans="1:36" x14ac:dyDescent="0.25">
      <c r="A433" s="3" t="s">
        <v>9</v>
      </c>
      <c r="B433" s="4">
        <v>3.6400000000000002E-2</v>
      </c>
      <c r="C433" s="5">
        <v>2</v>
      </c>
      <c r="D433" s="4">
        <v>0.2364</v>
      </c>
      <c r="E433" s="5">
        <v>13</v>
      </c>
      <c r="F433" s="4">
        <v>0.36359999999999998</v>
      </c>
      <c r="G433" s="5">
        <v>20</v>
      </c>
      <c r="H433" s="4">
        <v>0.2545</v>
      </c>
      <c r="I433" s="5">
        <v>14</v>
      </c>
      <c r="J433" s="4">
        <v>0.1091</v>
      </c>
      <c r="K433" s="5">
        <v>6</v>
      </c>
      <c r="L433" s="4">
        <v>0.20219999999999999</v>
      </c>
      <c r="M433" s="5">
        <v>55</v>
      </c>
      <c r="O433" s="12" t="s">
        <v>93</v>
      </c>
      <c r="P433" s="19">
        <f>SQRT(P432/(X437*MIN(5-1,5-1)))</f>
        <v>0.13470957536011507</v>
      </c>
      <c r="Q433" s="16"/>
      <c r="R433" s="16"/>
      <c r="S433" s="16">
        <f t="shared" si="816"/>
        <v>2</v>
      </c>
      <c r="T433" s="16">
        <f t="shared" si="817"/>
        <v>13</v>
      </c>
      <c r="U433" s="16">
        <f t="shared" si="818"/>
        <v>20</v>
      </c>
      <c r="V433" s="16">
        <f t="shared" si="819"/>
        <v>14</v>
      </c>
      <c r="W433" s="16">
        <f t="shared" si="820"/>
        <v>6</v>
      </c>
      <c r="X433" s="17">
        <f t="shared" si="821"/>
        <v>55</v>
      </c>
      <c r="Y433" s="15"/>
      <c r="Z433" s="17"/>
      <c r="AA433" s="16"/>
      <c r="AB433" s="16"/>
      <c r="AC433" s="16"/>
      <c r="AD433" s="16"/>
      <c r="AE433" s="16"/>
      <c r="AF433" s="18">
        <f>$X433*S437/$X437</f>
        <v>2.4264705882352939</v>
      </c>
      <c r="AG433" s="18">
        <f t="shared" ref="AG433" si="826">$X433*T437/$X437</f>
        <v>11.525735294117647</v>
      </c>
      <c r="AH433" s="18">
        <f t="shared" ref="AH433" si="827">$X433*U437/$X437</f>
        <v>20.827205882352942</v>
      </c>
      <c r="AI433" s="18">
        <f t="shared" ref="AI433" si="828">$X433*V437/$X437</f>
        <v>11.323529411764707</v>
      </c>
      <c r="AJ433" s="18">
        <f t="shared" ref="AJ433" si="829">$X433*W437/$X437</f>
        <v>8.8970588235294112</v>
      </c>
    </row>
    <row r="434" spans="1:36" x14ac:dyDescent="0.25">
      <c r="A434" s="3" t="s">
        <v>10</v>
      </c>
      <c r="B434" s="4">
        <v>7.3499999999999996E-2</v>
      </c>
      <c r="C434" s="5">
        <v>5</v>
      </c>
      <c r="D434" s="4">
        <v>0.14710000000000001</v>
      </c>
      <c r="E434" s="5">
        <v>10</v>
      </c>
      <c r="F434" s="4">
        <v>0.42649999999999999</v>
      </c>
      <c r="G434" s="5">
        <v>29</v>
      </c>
      <c r="H434" s="4">
        <v>0.17649999999999999</v>
      </c>
      <c r="I434" s="5">
        <v>12</v>
      </c>
      <c r="J434" s="4">
        <v>0.17649999999999999</v>
      </c>
      <c r="K434" s="5">
        <v>12</v>
      </c>
      <c r="L434" s="4">
        <v>0.25</v>
      </c>
      <c r="M434" s="5">
        <v>68</v>
      </c>
      <c r="O434" s="16"/>
      <c r="P434" s="9" t="str">
        <f>IF(AND(P433&gt;0,P433&lt;=0.2),"Schwacher Zusammenhang",IF(AND(P433&gt;0.2,P433&lt;=0.6),"Mittlerer Zusammenhang",IF(P433&gt;0.6,"Starker Zusammenhang","")))</f>
        <v>Schwacher Zusammenhang</v>
      </c>
      <c r="Q434" s="5"/>
      <c r="R434" s="5"/>
      <c r="S434" s="16">
        <f t="shared" si="816"/>
        <v>5</v>
      </c>
      <c r="T434" s="16">
        <f t="shared" si="817"/>
        <v>10</v>
      </c>
      <c r="U434" s="16">
        <f t="shared" si="818"/>
        <v>29</v>
      </c>
      <c r="V434" s="16">
        <f t="shared" si="819"/>
        <v>12</v>
      </c>
      <c r="W434" s="16">
        <f t="shared" si="820"/>
        <v>12</v>
      </c>
      <c r="X434" s="17">
        <f t="shared" si="821"/>
        <v>68</v>
      </c>
      <c r="Y434" s="15"/>
      <c r="Z434" s="17"/>
      <c r="AA434" s="16"/>
      <c r="AB434" s="16"/>
      <c r="AC434" s="16"/>
      <c r="AD434" s="16"/>
      <c r="AE434" s="16"/>
      <c r="AF434" s="18">
        <f>$X434*S437/$X437</f>
        <v>3</v>
      </c>
      <c r="AG434" s="18">
        <f t="shared" ref="AG434" si="830">$X434*T437/$X437</f>
        <v>14.25</v>
      </c>
      <c r="AH434" s="18">
        <f t="shared" ref="AH434" si="831">$X434*U437/$X437</f>
        <v>25.75</v>
      </c>
      <c r="AI434" s="18">
        <f t="shared" ref="AI434" si="832">$X434*V437/$X437</f>
        <v>14</v>
      </c>
      <c r="AJ434" s="18">
        <f t="shared" ref="AJ434" si="833">$X434*W437/$X437</f>
        <v>11</v>
      </c>
    </row>
    <row r="435" spans="1:36" x14ac:dyDescent="0.25">
      <c r="A435" s="3" t="s">
        <v>11</v>
      </c>
      <c r="B435" s="4">
        <v>3.1300000000000001E-2</v>
      </c>
      <c r="C435" s="5">
        <v>3</v>
      </c>
      <c r="D435" s="4">
        <v>0.1875</v>
      </c>
      <c r="E435" s="5">
        <v>18</v>
      </c>
      <c r="F435" s="4">
        <v>0.3125</v>
      </c>
      <c r="G435" s="5">
        <v>30</v>
      </c>
      <c r="H435" s="4">
        <v>0.28129999999999999</v>
      </c>
      <c r="I435" s="5">
        <v>27</v>
      </c>
      <c r="J435" s="4">
        <v>0.1875</v>
      </c>
      <c r="K435" s="5">
        <v>18</v>
      </c>
      <c r="L435" s="4">
        <v>0.35289999999999999</v>
      </c>
      <c r="M435" s="5">
        <v>96</v>
      </c>
      <c r="O435" s="15"/>
      <c r="P435" s="15"/>
      <c r="Q435" s="5"/>
      <c r="R435" s="5"/>
      <c r="S435" s="16">
        <f t="shared" si="816"/>
        <v>3</v>
      </c>
      <c r="T435" s="16">
        <f t="shared" si="817"/>
        <v>18</v>
      </c>
      <c r="U435" s="16">
        <f t="shared" si="818"/>
        <v>30</v>
      </c>
      <c r="V435" s="16">
        <f t="shared" si="819"/>
        <v>27</v>
      </c>
      <c r="W435" s="16">
        <f t="shared" si="820"/>
        <v>18</v>
      </c>
      <c r="X435" s="17">
        <f t="shared" si="821"/>
        <v>96</v>
      </c>
      <c r="Y435" s="15"/>
      <c r="Z435" s="17"/>
      <c r="AA435" s="15"/>
      <c r="AB435" s="15"/>
      <c r="AC435" s="15"/>
      <c r="AD435" s="15"/>
      <c r="AE435" s="15"/>
      <c r="AF435" s="18">
        <f>$X435*S437/$X437</f>
        <v>4.2352941176470589</v>
      </c>
      <c r="AG435" s="18">
        <f t="shared" ref="AG435" si="834">$X435*T437/$X437</f>
        <v>20.117647058823529</v>
      </c>
      <c r="AH435" s="18">
        <f t="shared" ref="AH435" si="835">$X435*U437/$X437</f>
        <v>36.352941176470587</v>
      </c>
      <c r="AI435" s="18">
        <f t="shared" ref="AI435" si="836">$X435*V437/$X437</f>
        <v>19.764705882352942</v>
      </c>
      <c r="AJ435" s="18">
        <f t="shared" ref="AJ435" si="837">$X435*W437/$X437</f>
        <v>15.529411764705882</v>
      </c>
    </row>
    <row r="436" spans="1:36" x14ac:dyDescent="0.25">
      <c r="A436" s="3" t="s">
        <v>12</v>
      </c>
      <c r="B436" s="4">
        <v>0</v>
      </c>
      <c r="C436" s="5">
        <v>0</v>
      </c>
      <c r="D436" s="4">
        <v>0</v>
      </c>
      <c r="E436" s="5">
        <v>0</v>
      </c>
      <c r="F436" s="4">
        <v>0</v>
      </c>
      <c r="G436" s="5">
        <v>0</v>
      </c>
      <c r="H436" s="4">
        <v>0</v>
      </c>
      <c r="I436" s="5">
        <v>0</v>
      </c>
      <c r="J436" s="4">
        <v>0</v>
      </c>
      <c r="K436" s="5">
        <v>0</v>
      </c>
      <c r="L436" s="4">
        <v>0</v>
      </c>
      <c r="M436" s="5">
        <v>0</v>
      </c>
      <c r="O436" s="15"/>
      <c r="P436" s="15"/>
      <c r="Q436" s="5"/>
      <c r="R436" s="5"/>
      <c r="S436" s="16"/>
      <c r="T436" s="16"/>
      <c r="U436" s="16"/>
      <c r="V436" s="17"/>
      <c r="W436" s="16"/>
      <c r="X436" s="16"/>
      <c r="Y436" s="15"/>
      <c r="Z436" s="15"/>
      <c r="AA436" s="15"/>
      <c r="AB436" s="15"/>
      <c r="AC436" s="15"/>
      <c r="AD436" s="15"/>
      <c r="AE436" s="15"/>
      <c r="AF436" s="18"/>
      <c r="AG436" s="18"/>
      <c r="AH436" s="18"/>
      <c r="AI436" s="15"/>
      <c r="AJ436" s="15"/>
    </row>
    <row r="437" spans="1:36" x14ac:dyDescent="0.25">
      <c r="A437" s="3" t="s">
        <v>6</v>
      </c>
      <c r="B437" s="6">
        <v>4.41E-2</v>
      </c>
      <c r="C437" s="3">
        <v>12</v>
      </c>
      <c r="D437" s="6">
        <v>0.20960000000000001</v>
      </c>
      <c r="E437" s="3">
        <v>57</v>
      </c>
      <c r="F437" s="6">
        <v>0.37869999999999998</v>
      </c>
      <c r="G437" s="3">
        <v>103</v>
      </c>
      <c r="H437" s="6">
        <v>0.2059</v>
      </c>
      <c r="I437" s="3">
        <v>56</v>
      </c>
      <c r="J437" s="6">
        <v>0.1618</v>
      </c>
      <c r="K437" s="3">
        <v>44</v>
      </c>
      <c r="L437" s="6">
        <v>1</v>
      </c>
      <c r="M437" s="3">
        <v>272</v>
      </c>
      <c r="O437" s="15"/>
      <c r="P437" s="15"/>
      <c r="Q437" s="5"/>
      <c r="R437" s="5"/>
      <c r="S437" s="17">
        <f>SUM(S431:S435)</f>
        <v>12</v>
      </c>
      <c r="T437" s="17">
        <f t="shared" ref="T437:W437" si="838">SUM(T431:T435)</f>
        <v>57</v>
      </c>
      <c r="U437" s="17">
        <f t="shared" si="838"/>
        <v>103</v>
      </c>
      <c r="V437" s="17">
        <f t="shared" si="838"/>
        <v>56</v>
      </c>
      <c r="W437" s="17">
        <f t="shared" si="838"/>
        <v>44</v>
      </c>
      <c r="X437" s="17">
        <f>SUM(X431:X436)</f>
        <v>272</v>
      </c>
      <c r="Y437" s="17"/>
      <c r="Z437" s="16"/>
      <c r="AA437" s="15"/>
      <c r="AB437" s="15"/>
      <c r="AC437" s="15"/>
      <c r="AD437" s="15"/>
      <c r="AE437" s="15"/>
      <c r="AF437" s="18"/>
      <c r="AG437" s="18"/>
      <c r="AH437" s="18"/>
      <c r="AI437" s="15"/>
      <c r="AJ437" s="15"/>
    </row>
    <row r="438" spans="1:36" x14ac:dyDescent="0.25">
      <c r="A438" s="9"/>
      <c r="B438" s="9"/>
      <c r="C438" s="11"/>
      <c r="D438" s="7"/>
      <c r="E438" s="7"/>
      <c r="F438" s="7"/>
      <c r="G438" s="7"/>
      <c r="H438" s="7"/>
      <c r="I438" s="7"/>
      <c r="J438" s="7"/>
      <c r="K438" s="7"/>
      <c r="L438" s="7" t="s">
        <v>13</v>
      </c>
      <c r="M438" s="7">
        <v>272</v>
      </c>
    </row>
    <row r="439" spans="1:36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 t="s">
        <v>14</v>
      </c>
      <c r="M439" s="7">
        <v>0</v>
      </c>
    </row>
    <row r="441" spans="1:36" ht="18" x14ac:dyDescent="0.25">
      <c r="A441" s="1" t="s">
        <v>83</v>
      </c>
    </row>
    <row r="442" spans="1:36" x14ac:dyDescent="0.25">
      <c r="A442" s="2"/>
      <c r="B442" s="20" t="s">
        <v>40</v>
      </c>
      <c r="C442" s="21"/>
      <c r="D442" s="20" t="s">
        <v>41</v>
      </c>
      <c r="E442" s="21"/>
      <c r="F442" s="20" t="s">
        <v>42</v>
      </c>
      <c r="G442" s="21"/>
      <c r="H442" s="20" t="s">
        <v>70</v>
      </c>
      <c r="I442" s="21"/>
      <c r="J442" s="20" t="s">
        <v>44</v>
      </c>
      <c r="K442" s="21"/>
      <c r="L442" s="20" t="s">
        <v>6</v>
      </c>
      <c r="M442" s="21"/>
    </row>
    <row r="443" spans="1:36" x14ac:dyDescent="0.25">
      <c r="A443" s="3" t="s">
        <v>7</v>
      </c>
      <c r="B443" s="4">
        <v>0</v>
      </c>
      <c r="C443" s="5">
        <v>0</v>
      </c>
      <c r="D443" s="4">
        <v>0</v>
      </c>
      <c r="E443" s="5">
        <v>0</v>
      </c>
      <c r="F443" s="4">
        <v>0.33329999999999999</v>
      </c>
      <c r="G443" s="5">
        <v>1</v>
      </c>
      <c r="H443" s="4">
        <v>0.33329999999999999</v>
      </c>
      <c r="I443" s="5">
        <v>1</v>
      </c>
      <c r="J443" s="4">
        <v>0.33329999999999999</v>
      </c>
      <c r="K443" s="5">
        <v>1</v>
      </c>
      <c r="L443" s="4">
        <v>1.0999999999999999E-2</v>
      </c>
      <c r="M443" s="5">
        <v>3</v>
      </c>
      <c r="O443" s="12" t="s">
        <v>89</v>
      </c>
      <c r="P443" s="11">
        <f>_xlfn.CHISQ.TEST(S443:W447,AF443:AJ447)</f>
        <v>0.6672388284205355</v>
      </c>
      <c r="Q443" s="16"/>
      <c r="R443" s="16" t="s">
        <v>90</v>
      </c>
      <c r="S443" s="16">
        <f>C443</f>
        <v>0</v>
      </c>
      <c r="T443" s="16">
        <f>E443</f>
        <v>0</v>
      </c>
      <c r="U443" s="16">
        <f>G443</f>
        <v>1</v>
      </c>
      <c r="V443" s="16">
        <f>I443</f>
        <v>1</v>
      </c>
      <c r="W443" s="16">
        <f>K443</f>
        <v>1</v>
      </c>
      <c r="X443" s="17">
        <f>SUM(S443:W443)</f>
        <v>3</v>
      </c>
      <c r="Y443" s="15"/>
      <c r="Z443" s="17"/>
      <c r="AA443" s="16"/>
      <c r="AB443" s="16"/>
      <c r="AC443" s="16"/>
      <c r="AD443" s="16"/>
      <c r="AE443" s="16" t="s">
        <v>91</v>
      </c>
      <c r="AF443" s="18">
        <f>$X443*S449/$X449</f>
        <v>0.16544117647058823</v>
      </c>
      <c r="AG443" s="18">
        <f t="shared" ref="AG443" si="839">$X443*T449/$X449</f>
        <v>0.70588235294117652</v>
      </c>
      <c r="AH443" s="18">
        <f t="shared" ref="AH443" si="840">$X443*U449/$X449</f>
        <v>0.87132352941176472</v>
      </c>
      <c r="AI443" s="18">
        <f t="shared" ref="AI443" si="841">$X443*V449/$X449</f>
        <v>0.65073529411764708</v>
      </c>
      <c r="AJ443" s="18">
        <f t="shared" ref="AJ443" si="842">$X443*W449/$X449</f>
        <v>0.60661764705882348</v>
      </c>
    </row>
    <row r="444" spans="1:36" x14ac:dyDescent="0.25">
      <c r="A444" s="3" t="s">
        <v>8</v>
      </c>
      <c r="B444" s="4">
        <v>0.04</v>
      </c>
      <c r="C444" s="5">
        <v>2</v>
      </c>
      <c r="D444" s="4">
        <v>0.28000000000000003</v>
      </c>
      <c r="E444" s="5">
        <v>14</v>
      </c>
      <c r="F444" s="4">
        <v>0.36</v>
      </c>
      <c r="G444" s="5">
        <v>18</v>
      </c>
      <c r="H444" s="4">
        <v>0.1</v>
      </c>
      <c r="I444" s="5">
        <v>5</v>
      </c>
      <c r="J444" s="4">
        <v>0.22</v>
      </c>
      <c r="K444" s="5">
        <v>11</v>
      </c>
      <c r="L444" s="4">
        <v>0.18379999999999999</v>
      </c>
      <c r="M444" s="5">
        <v>50</v>
      </c>
      <c r="O444" s="12" t="s">
        <v>92</v>
      </c>
      <c r="P444" s="9">
        <f>_xlfn.CHISQ.INV.RT(P443,16)</f>
        <v>13.075374612243147</v>
      </c>
      <c r="Q444" s="16"/>
      <c r="R444" s="16"/>
      <c r="S444" s="16">
        <f t="shared" ref="S444:S447" si="843">C444</f>
        <v>2</v>
      </c>
      <c r="T444" s="16">
        <f t="shared" ref="T444:T447" si="844">E444</f>
        <v>14</v>
      </c>
      <c r="U444" s="16">
        <f t="shared" ref="U444:U447" si="845">G444</f>
        <v>18</v>
      </c>
      <c r="V444" s="16">
        <f t="shared" ref="V444:V447" si="846">I444</f>
        <v>5</v>
      </c>
      <c r="W444" s="16">
        <f t="shared" ref="W444:W447" si="847">K444</f>
        <v>11</v>
      </c>
      <c r="X444" s="17">
        <f t="shared" ref="X444:X447" si="848">SUM(S444:W444)</f>
        <v>50</v>
      </c>
      <c r="Y444" s="15"/>
      <c r="Z444" s="17"/>
      <c r="AA444" s="16"/>
      <c r="AB444" s="16"/>
      <c r="AC444" s="16"/>
      <c r="AD444" s="16"/>
      <c r="AE444" s="16"/>
      <c r="AF444" s="18">
        <f>$X444*S449/$X449</f>
        <v>2.7573529411764706</v>
      </c>
      <c r="AG444" s="18">
        <f t="shared" ref="AG444" si="849">$X444*T449/$X449</f>
        <v>11.764705882352942</v>
      </c>
      <c r="AH444" s="18">
        <f t="shared" ref="AH444" si="850">$X444*U449/$X449</f>
        <v>14.522058823529411</v>
      </c>
      <c r="AI444" s="18">
        <f t="shared" ref="AI444" si="851">$X444*V449/$X449</f>
        <v>10.845588235294118</v>
      </c>
      <c r="AJ444" s="18">
        <f t="shared" ref="AJ444" si="852">$X444*W449/$X449</f>
        <v>10.110294117647058</v>
      </c>
    </row>
    <row r="445" spans="1:36" x14ac:dyDescent="0.25">
      <c r="A445" s="3" t="s">
        <v>9</v>
      </c>
      <c r="B445" s="4">
        <v>5.45E-2</v>
      </c>
      <c r="C445" s="5">
        <v>3</v>
      </c>
      <c r="D445" s="4">
        <v>0.21820000000000001</v>
      </c>
      <c r="E445" s="5">
        <v>12</v>
      </c>
      <c r="F445" s="4">
        <v>0.29089999999999999</v>
      </c>
      <c r="G445" s="5">
        <v>16</v>
      </c>
      <c r="H445" s="4">
        <v>0.32729999999999998</v>
      </c>
      <c r="I445" s="5">
        <v>18</v>
      </c>
      <c r="J445" s="4">
        <v>0.1091</v>
      </c>
      <c r="K445" s="5">
        <v>6</v>
      </c>
      <c r="L445" s="4">
        <v>0.20219999999999999</v>
      </c>
      <c r="M445" s="5">
        <v>55</v>
      </c>
      <c r="O445" s="12" t="s">
        <v>93</v>
      </c>
      <c r="P445" s="19">
        <f>SQRT(P444/(X449*MIN(5-1,5-1)))</f>
        <v>0.10962576133381058</v>
      </c>
      <c r="Q445" s="16"/>
      <c r="R445" s="16"/>
      <c r="S445" s="16">
        <f t="shared" si="843"/>
        <v>3</v>
      </c>
      <c r="T445" s="16">
        <f t="shared" si="844"/>
        <v>12</v>
      </c>
      <c r="U445" s="16">
        <f t="shared" si="845"/>
        <v>16</v>
      </c>
      <c r="V445" s="16">
        <f t="shared" si="846"/>
        <v>18</v>
      </c>
      <c r="W445" s="16">
        <f t="shared" si="847"/>
        <v>6</v>
      </c>
      <c r="X445" s="17">
        <f t="shared" si="848"/>
        <v>55</v>
      </c>
      <c r="Y445" s="15"/>
      <c r="Z445" s="17"/>
      <c r="AA445" s="16"/>
      <c r="AB445" s="16"/>
      <c r="AC445" s="16"/>
      <c r="AD445" s="16"/>
      <c r="AE445" s="16"/>
      <c r="AF445" s="18">
        <f>$X445*S449/$X449</f>
        <v>3.0330882352941178</v>
      </c>
      <c r="AG445" s="18">
        <f t="shared" ref="AG445" si="853">$X445*T449/$X449</f>
        <v>12.941176470588236</v>
      </c>
      <c r="AH445" s="18">
        <f t="shared" ref="AH445" si="854">$X445*U449/$X449</f>
        <v>15.974264705882353</v>
      </c>
      <c r="AI445" s="18">
        <f t="shared" ref="AI445" si="855">$X445*V449/$X449</f>
        <v>11.930147058823529</v>
      </c>
      <c r="AJ445" s="18">
        <f t="shared" ref="AJ445" si="856">$X445*W449/$X449</f>
        <v>11.121323529411764</v>
      </c>
    </row>
    <row r="446" spans="1:36" x14ac:dyDescent="0.25">
      <c r="A446" s="3" t="s">
        <v>10</v>
      </c>
      <c r="B446" s="4">
        <v>5.8799999999999998E-2</v>
      </c>
      <c r="C446" s="5">
        <v>4</v>
      </c>
      <c r="D446" s="4">
        <v>0.25</v>
      </c>
      <c r="E446" s="5">
        <v>17</v>
      </c>
      <c r="F446" s="4">
        <v>0.23530000000000001</v>
      </c>
      <c r="G446" s="5">
        <v>16</v>
      </c>
      <c r="H446" s="4">
        <v>0.22059999999999999</v>
      </c>
      <c r="I446" s="5">
        <v>15</v>
      </c>
      <c r="J446" s="4">
        <v>0.23530000000000001</v>
      </c>
      <c r="K446" s="5">
        <v>16</v>
      </c>
      <c r="L446" s="4">
        <v>0.25</v>
      </c>
      <c r="M446" s="5">
        <v>68</v>
      </c>
      <c r="O446" s="16"/>
      <c r="P446" s="9" t="str">
        <f>IF(AND(P445&gt;0,P445&lt;=0.2),"Schwacher Zusammenhang",IF(AND(P445&gt;0.2,P445&lt;=0.6),"Mittlerer Zusammenhang",IF(P445&gt;0.6,"Starker Zusammenhang","")))</f>
        <v>Schwacher Zusammenhang</v>
      </c>
      <c r="Q446" s="5"/>
      <c r="R446" s="5"/>
      <c r="S446" s="16">
        <f t="shared" si="843"/>
        <v>4</v>
      </c>
      <c r="T446" s="16">
        <f t="shared" si="844"/>
        <v>17</v>
      </c>
      <c r="U446" s="16">
        <f t="shared" si="845"/>
        <v>16</v>
      </c>
      <c r="V446" s="16">
        <f t="shared" si="846"/>
        <v>15</v>
      </c>
      <c r="W446" s="16">
        <f t="shared" si="847"/>
        <v>16</v>
      </c>
      <c r="X446" s="17">
        <f t="shared" si="848"/>
        <v>68</v>
      </c>
      <c r="Y446" s="15"/>
      <c r="Z446" s="17"/>
      <c r="AA446" s="16"/>
      <c r="AB446" s="16"/>
      <c r="AC446" s="16"/>
      <c r="AD446" s="16"/>
      <c r="AE446" s="16"/>
      <c r="AF446" s="18">
        <f>$X446*S449/$X449</f>
        <v>3.75</v>
      </c>
      <c r="AG446" s="18">
        <f t="shared" ref="AG446" si="857">$X446*T449/$X449</f>
        <v>16</v>
      </c>
      <c r="AH446" s="18">
        <f t="shared" ref="AH446" si="858">$X446*U449/$X449</f>
        <v>19.75</v>
      </c>
      <c r="AI446" s="18">
        <f t="shared" ref="AI446" si="859">$X446*V449/$X449</f>
        <v>14.75</v>
      </c>
      <c r="AJ446" s="18">
        <f t="shared" ref="AJ446" si="860">$X446*W449/$X449</f>
        <v>13.75</v>
      </c>
    </row>
    <row r="447" spans="1:36" x14ac:dyDescent="0.25">
      <c r="A447" s="3" t="s">
        <v>11</v>
      </c>
      <c r="B447" s="4">
        <v>6.25E-2</v>
      </c>
      <c r="C447" s="5">
        <v>6</v>
      </c>
      <c r="D447" s="4">
        <v>0.21879999999999999</v>
      </c>
      <c r="E447" s="5">
        <v>21</v>
      </c>
      <c r="F447" s="4">
        <v>0.29170000000000001</v>
      </c>
      <c r="G447" s="5">
        <v>28</v>
      </c>
      <c r="H447" s="4">
        <v>0.20830000000000001</v>
      </c>
      <c r="I447" s="5">
        <v>20</v>
      </c>
      <c r="J447" s="4">
        <v>0.21879999999999999</v>
      </c>
      <c r="K447" s="5">
        <v>21</v>
      </c>
      <c r="L447" s="4">
        <v>0.35289999999999999</v>
      </c>
      <c r="M447" s="5">
        <v>96</v>
      </c>
      <c r="O447" s="15"/>
      <c r="P447" s="15"/>
      <c r="Q447" s="5"/>
      <c r="R447" s="5"/>
      <c r="S447" s="16">
        <f t="shared" si="843"/>
        <v>6</v>
      </c>
      <c r="T447" s="16">
        <f t="shared" si="844"/>
        <v>21</v>
      </c>
      <c r="U447" s="16">
        <f t="shared" si="845"/>
        <v>28</v>
      </c>
      <c r="V447" s="16">
        <f t="shared" si="846"/>
        <v>20</v>
      </c>
      <c r="W447" s="16">
        <f t="shared" si="847"/>
        <v>21</v>
      </c>
      <c r="X447" s="17">
        <f t="shared" si="848"/>
        <v>96</v>
      </c>
      <c r="Y447" s="15"/>
      <c r="Z447" s="17"/>
      <c r="AA447" s="15"/>
      <c r="AB447" s="15"/>
      <c r="AC447" s="15"/>
      <c r="AD447" s="15"/>
      <c r="AE447" s="15"/>
      <c r="AF447" s="18">
        <f>$X447*S449/$X449</f>
        <v>5.2941176470588234</v>
      </c>
      <c r="AG447" s="18">
        <f t="shared" ref="AG447" si="861">$X447*T449/$X449</f>
        <v>22.588235294117649</v>
      </c>
      <c r="AH447" s="18">
        <f t="shared" ref="AH447" si="862">$X447*U449/$X449</f>
        <v>27.882352941176471</v>
      </c>
      <c r="AI447" s="18">
        <f t="shared" ref="AI447" si="863">$X447*V449/$X449</f>
        <v>20.823529411764707</v>
      </c>
      <c r="AJ447" s="18">
        <f t="shared" ref="AJ447" si="864">$X447*W449/$X449</f>
        <v>19.411764705882351</v>
      </c>
    </row>
    <row r="448" spans="1:36" x14ac:dyDescent="0.25">
      <c r="A448" s="3" t="s">
        <v>12</v>
      </c>
      <c r="B448" s="4">
        <v>0</v>
      </c>
      <c r="C448" s="5">
        <v>0</v>
      </c>
      <c r="D448" s="4">
        <v>0</v>
      </c>
      <c r="E448" s="5">
        <v>0</v>
      </c>
      <c r="F448" s="4">
        <v>0</v>
      </c>
      <c r="G448" s="5">
        <v>0</v>
      </c>
      <c r="H448" s="4">
        <v>0</v>
      </c>
      <c r="I448" s="5">
        <v>0</v>
      </c>
      <c r="J448" s="4">
        <v>0</v>
      </c>
      <c r="K448" s="5">
        <v>0</v>
      </c>
      <c r="L448" s="4">
        <v>0</v>
      </c>
      <c r="M448" s="5">
        <v>0</v>
      </c>
      <c r="O448" s="15"/>
      <c r="P448" s="15"/>
      <c r="Q448" s="5"/>
      <c r="R448" s="5"/>
      <c r="S448" s="16"/>
      <c r="T448" s="16"/>
      <c r="U448" s="16"/>
      <c r="V448" s="17"/>
      <c r="W448" s="16"/>
      <c r="X448" s="16"/>
      <c r="Y448" s="15"/>
      <c r="Z448" s="15"/>
      <c r="AA448" s="15"/>
      <c r="AB448" s="15"/>
      <c r="AC448" s="15"/>
      <c r="AD448" s="15"/>
      <c r="AE448" s="15"/>
      <c r="AF448" s="18"/>
      <c r="AG448" s="18"/>
      <c r="AH448" s="18"/>
      <c r="AI448" s="15"/>
      <c r="AJ448" s="15"/>
    </row>
    <row r="449" spans="1:36" x14ac:dyDescent="0.25">
      <c r="A449" s="3" t="s">
        <v>6</v>
      </c>
      <c r="B449" s="6">
        <v>5.5100000000000003E-2</v>
      </c>
      <c r="C449" s="3">
        <v>15</v>
      </c>
      <c r="D449" s="6">
        <v>0.23530000000000001</v>
      </c>
      <c r="E449" s="3">
        <v>64</v>
      </c>
      <c r="F449" s="6">
        <v>0.29039999999999999</v>
      </c>
      <c r="G449" s="3">
        <v>79</v>
      </c>
      <c r="H449" s="6">
        <v>0.21690000000000001</v>
      </c>
      <c r="I449" s="3">
        <v>59</v>
      </c>
      <c r="J449" s="6">
        <v>0.20219999999999999</v>
      </c>
      <c r="K449" s="3">
        <v>55</v>
      </c>
      <c r="L449" s="6">
        <v>1</v>
      </c>
      <c r="M449" s="3">
        <v>272</v>
      </c>
      <c r="O449" s="15"/>
      <c r="P449" s="15"/>
      <c r="Q449" s="5"/>
      <c r="R449" s="5"/>
      <c r="S449" s="17">
        <f>SUM(S443:S447)</f>
        <v>15</v>
      </c>
      <c r="T449" s="17">
        <f t="shared" ref="T449:W449" si="865">SUM(T443:T447)</f>
        <v>64</v>
      </c>
      <c r="U449" s="17">
        <f t="shared" si="865"/>
        <v>79</v>
      </c>
      <c r="V449" s="17">
        <f t="shared" si="865"/>
        <v>59</v>
      </c>
      <c r="W449" s="17">
        <f t="shared" si="865"/>
        <v>55</v>
      </c>
      <c r="X449" s="17">
        <f>SUM(X443:X448)</f>
        <v>272</v>
      </c>
      <c r="Y449" s="17"/>
      <c r="Z449" s="16"/>
      <c r="AA449" s="15"/>
      <c r="AB449" s="15"/>
      <c r="AC449" s="15"/>
      <c r="AD449" s="15"/>
      <c r="AE449" s="15"/>
      <c r="AF449" s="18"/>
      <c r="AG449" s="18"/>
      <c r="AH449" s="18"/>
      <c r="AI449" s="15"/>
      <c r="AJ449" s="15"/>
    </row>
    <row r="450" spans="1:36" x14ac:dyDescent="0.25">
      <c r="A450" s="9"/>
      <c r="B450" s="9"/>
      <c r="C450" s="11"/>
      <c r="D450" s="7"/>
      <c r="E450" s="7"/>
      <c r="F450" s="7"/>
      <c r="G450" s="7"/>
      <c r="H450" s="7"/>
      <c r="I450" s="7"/>
      <c r="J450" s="7"/>
      <c r="K450" s="7"/>
      <c r="L450" s="7" t="s">
        <v>13</v>
      </c>
      <c r="M450" s="7">
        <v>272</v>
      </c>
    </row>
    <row r="451" spans="1:36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 t="s">
        <v>14</v>
      </c>
      <c r="M451" s="7">
        <v>0</v>
      </c>
    </row>
    <row r="453" spans="1:36" ht="18" x14ac:dyDescent="0.25">
      <c r="A453" s="1" t="s">
        <v>84</v>
      </c>
    </row>
    <row r="454" spans="1:36" x14ac:dyDescent="0.25">
      <c r="A454" s="2"/>
      <c r="B454" s="20" t="s">
        <v>40</v>
      </c>
      <c r="C454" s="21"/>
      <c r="D454" s="20" t="s">
        <v>41</v>
      </c>
      <c r="E454" s="21"/>
      <c r="F454" s="20" t="s">
        <v>42</v>
      </c>
      <c r="G454" s="21"/>
      <c r="H454" s="20" t="s">
        <v>70</v>
      </c>
      <c r="I454" s="21"/>
      <c r="J454" s="20" t="s">
        <v>44</v>
      </c>
      <c r="K454" s="21"/>
      <c r="L454" s="20" t="s">
        <v>6</v>
      </c>
      <c r="M454" s="21"/>
    </row>
    <row r="455" spans="1:36" x14ac:dyDescent="0.25">
      <c r="A455" s="3" t="s">
        <v>7</v>
      </c>
      <c r="B455" s="4">
        <v>0</v>
      </c>
      <c r="C455" s="5">
        <v>0</v>
      </c>
      <c r="D455" s="4">
        <v>0</v>
      </c>
      <c r="E455" s="5">
        <v>0</v>
      </c>
      <c r="F455" s="4">
        <v>0.66670000000000007</v>
      </c>
      <c r="G455" s="5">
        <v>2</v>
      </c>
      <c r="H455" s="4">
        <v>0</v>
      </c>
      <c r="I455" s="5">
        <v>0</v>
      </c>
      <c r="J455" s="4">
        <v>0.33329999999999999</v>
      </c>
      <c r="K455" s="5">
        <v>1</v>
      </c>
      <c r="L455" s="4">
        <v>1.0999999999999999E-2</v>
      </c>
      <c r="M455" s="5">
        <v>3</v>
      </c>
      <c r="O455" s="12" t="s">
        <v>89</v>
      </c>
      <c r="P455" s="11">
        <f>_xlfn.CHISQ.TEST(S455:W459,AF455:AJ459)</f>
        <v>0.2513210195345289</v>
      </c>
      <c r="Q455" s="16"/>
      <c r="R455" s="16" t="s">
        <v>90</v>
      </c>
      <c r="S455" s="16">
        <f>C455</f>
        <v>0</v>
      </c>
      <c r="T455" s="16">
        <f>E455</f>
        <v>0</v>
      </c>
      <c r="U455" s="16">
        <f>G455</f>
        <v>2</v>
      </c>
      <c r="V455" s="16">
        <f>I455</f>
        <v>0</v>
      </c>
      <c r="W455" s="16">
        <f>K455</f>
        <v>1</v>
      </c>
      <c r="X455" s="17">
        <f>SUM(S455:W455)</f>
        <v>3</v>
      </c>
      <c r="Y455" s="15"/>
      <c r="Z455" s="17"/>
      <c r="AA455" s="16"/>
      <c r="AB455" s="16"/>
      <c r="AC455" s="16"/>
      <c r="AD455" s="16"/>
      <c r="AE455" s="16" t="s">
        <v>91</v>
      </c>
      <c r="AF455" s="18">
        <f>$X455*S461/$X461</f>
        <v>0.24354243542435425</v>
      </c>
      <c r="AG455" s="18">
        <f t="shared" ref="AG455" si="866">$X455*T461/$X461</f>
        <v>0.92988929889298888</v>
      </c>
      <c r="AH455" s="18">
        <f t="shared" ref="AH455" si="867">$X455*U461/$X461</f>
        <v>0.99630996309963105</v>
      </c>
      <c r="AI455" s="18">
        <f t="shared" ref="AI455" si="868">$X455*V461/$X461</f>
        <v>0.53136531365313655</v>
      </c>
      <c r="AJ455" s="18">
        <f t="shared" ref="AJ455" si="869">$X455*W461/$X461</f>
        <v>0.2988929889298893</v>
      </c>
    </row>
    <row r="456" spans="1:36" x14ac:dyDescent="0.25">
      <c r="A456" s="3" t="s">
        <v>8</v>
      </c>
      <c r="B456" s="4">
        <v>0.08</v>
      </c>
      <c r="C456" s="5">
        <v>4</v>
      </c>
      <c r="D456" s="4">
        <v>0.32</v>
      </c>
      <c r="E456" s="5">
        <v>16</v>
      </c>
      <c r="F456" s="4">
        <v>0.4</v>
      </c>
      <c r="G456" s="5">
        <v>20</v>
      </c>
      <c r="H456" s="4">
        <v>0.06</v>
      </c>
      <c r="I456" s="5">
        <v>3</v>
      </c>
      <c r="J456" s="4">
        <v>0.14000000000000001</v>
      </c>
      <c r="K456" s="5">
        <v>7</v>
      </c>
      <c r="L456" s="4">
        <v>0.18379999999999999</v>
      </c>
      <c r="M456" s="5">
        <v>50</v>
      </c>
      <c r="O456" s="12" t="s">
        <v>92</v>
      </c>
      <c r="P456" s="9">
        <f>_xlfn.CHISQ.INV.RT(P455,16)</f>
        <v>19.342133712961122</v>
      </c>
      <c r="Q456" s="16"/>
      <c r="R456" s="16"/>
      <c r="S456" s="16">
        <f t="shared" ref="S456:S459" si="870">C456</f>
        <v>4</v>
      </c>
      <c r="T456" s="16">
        <f t="shared" ref="T456:T459" si="871">E456</f>
        <v>16</v>
      </c>
      <c r="U456" s="16">
        <f t="shared" ref="U456:U459" si="872">G456</f>
        <v>20</v>
      </c>
      <c r="V456" s="16">
        <f t="shared" ref="V456:V459" si="873">I456</f>
        <v>3</v>
      </c>
      <c r="W456" s="16">
        <f t="shared" ref="W456:W459" si="874">K456</f>
        <v>7</v>
      </c>
      <c r="X456" s="17">
        <f t="shared" ref="X456:X459" si="875">SUM(S456:W456)</f>
        <v>50</v>
      </c>
      <c r="Y456" s="15"/>
      <c r="Z456" s="17"/>
      <c r="AA456" s="16"/>
      <c r="AB456" s="16"/>
      <c r="AC456" s="16"/>
      <c r="AD456" s="16"/>
      <c r="AE456" s="16"/>
      <c r="AF456" s="18">
        <f>$X456*S461/$X461</f>
        <v>4.0590405904059041</v>
      </c>
      <c r="AG456" s="18">
        <f t="shared" ref="AG456" si="876">$X456*T461/$X461</f>
        <v>15.498154981549815</v>
      </c>
      <c r="AH456" s="18">
        <f t="shared" ref="AH456" si="877">$X456*U461/$X461</f>
        <v>16.605166051660518</v>
      </c>
      <c r="AI456" s="18">
        <f t="shared" ref="AI456" si="878">$X456*V461/$X461</f>
        <v>8.8560885608856097</v>
      </c>
      <c r="AJ456" s="18">
        <f t="shared" ref="AJ456" si="879">$X456*W461/$X461</f>
        <v>4.9815498154981546</v>
      </c>
    </row>
    <row r="457" spans="1:36" x14ac:dyDescent="0.25">
      <c r="A457" s="3" t="s">
        <v>9</v>
      </c>
      <c r="B457" s="4">
        <v>5.45E-2</v>
      </c>
      <c r="C457" s="5">
        <v>3</v>
      </c>
      <c r="D457" s="4">
        <v>0.36359999999999998</v>
      </c>
      <c r="E457" s="5">
        <v>20</v>
      </c>
      <c r="F457" s="4">
        <v>0.29089999999999999</v>
      </c>
      <c r="G457" s="5">
        <v>16</v>
      </c>
      <c r="H457" s="4">
        <v>0.2727</v>
      </c>
      <c r="I457" s="5">
        <v>15</v>
      </c>
      <c r="J457" s="4">
        <v>1.8200000000000001E-2</v>
      </c>
      <c r="K457" s="5">
        <v>1</v>
      </c>
      <c r="L457" s="4">
        <v>0.20219999999999999</v>
      </c>
      <c r="M457" s="5">
        <v>55</v>
      </c>
      <c r="O457" s="12" t="s">
        <v>93</v>
      </c>
      <c r="P457" s="19">
        <f>SQRT(P456/(X461*MIN(5-1,5-1)))</f>
        <v>0.13357880364479413</v>
      </c>
      <c r="Q457" s="16"/>
      <c r="R457" s="16"/>
      <c r="S457" s="16">
        <f t="shared" si="870"/>
        <v>3</v>
      </c>
      <c r="T457" s="16">
        <f t="shared" si="871"/>
        <v>20</v>
      </c>
      <c r="U457" s="16">
        <f t="shared" si="872"/>
        <v>16</v>
      </c>
      <c r="V457" s="16">
        <f t="shared" si="873"/>
        <v>15</v>
      </c>
      <c r="W457" s="16">
        <f t="shared" si="874"/>
        <v>1</v>
      </c>
      <c r="X457" s="17">
        <f t="shared" si="875"/>
        <v>55</v>
      </c>
      <c r="Y457" s="15"/>
      <c r="Z457" s="17"/>
      <c r="AA457" s="16"/>
      <c r="AB457" s="16"/>
      <c r="AC457" s="16"/>
      <c r="AD457" s="16"/>
      <c r="AE457" s="16"/>
      <c r="AF457" s="18">
        <f>$X457*S461/$X461</f>
        <v>4.4649446494464948</v>
      </c>
      <c r="AG457" s="18">
        <f t="shared" ref="AG457" si="880">$X457*T461/$X461</f>
        <v>17.047970479704798</v>
      </c>
      <c r="AH457" s="18">
        <f t="shared" ref="AH457" si="881">$X457*U461/$X461</f>
        <v>18.26568265682657</v>
      </c>
      <c r="AI457" s="18">
        <f t="shared" ref="AI457" si="882">$X457*V461/$X461</f>
        <v>9.7416974169741692</v>
      </c>
      <c r="AJ457" s="18">
        <f t="shared" ref="AJ457" si="883">$X457*W461/$X461</f>
        <v>5.4797047970479706</v>
      </c>
    </row>
    <row r="458" spans="1:36" x14ac:dyDescent="0.25">
      <c r="A458" s="3" t="s">
        <v>10</v>
      </c>
      <c r="B458" s="4">
        <v>8.8200000000000001E-2</v>
      </c>
      <c r="C458" s="5">
        <v>6</v>
      </c>
      <c r="D458" s="4">
        <v>0.27939999999999998</v>
      </c>
      <c r="E458" s="5">
        <v>19</v>
      </c>
      <c r="F458" s="4">
        <v>0.3382</v>
      </c>
      <c r="G458" s="5">
        <v>23</v>
      </c>
      <c r="H458" s="4">
        <v>0.1618</v>
      </c>
      <c r="I458" s="5">
        <v>11</v>
      </c>
      <c r="J458" s="4">
        <v>0.13239999999999999</v>
      </c>
      <c r="K458" s="5">
        <v>9</v>
      </c>
      <c r="L458" s="4">
        <v>0.25</v>
      </c>
      <c r="M458" s="5">
        <v>68</v>
      </c>
      <c r="O458" s="16"/>
      <c r="P458" s="9" t="str">
        <f>IF(AND(P457&gt;0,P457&lt;=0.2),"Schwacher Zusammenhang",IF(AND(P457&gt;0.2,P457&lt;=0.6),"Mittlerer Zusammenhang",IF(P457&gt;0.6,"Starker Zusammenhang","")))</f>
        <v>Schwacher Zusammenhang</v>
      </c>
      <c r="Q458" s="5"/>
      <c r="R458" s="5"/>
      <c r="S458" s="16">
        <f t="shared" si="870"/>
        <v>6</v>
      </c>
      <c r="T458" s="16">
        <f t="shared" si="871"/>
        <v>19</v>
      </c>
      <c r="U458" s="16">
        <f t="shared" si="872"/>
        <v>23</v>
      </c>
      <c r="V458" s="16">
        <f t="shared" si="873"/>
        <v>11</v>
      </c>
      <c r="W458" s="16">
        <f t="shared" si="874"/>
        <v>9</v>
      </c>
      <c r="X458" s="17">
        <f t="shared" si="875"/>
        <v>68</v>
      </c>
      <c r="Y458" s="15"/>
      <c r="Z458" s="17"/>
      <c r="AA458" s="16"/>
      <c r="AB458" s="16"/>
      <c r="AC458" s="16"/>
      <c r="AD458" s="16"/>
      <c r="AE458" s="16"/>
      <c r="AF458" s="18">
        <f>$X458*S461/$X461</f>
        <v>5.5202952029520294</v>
      </c>
      <c r="AG458" s="18">
        <f t="shared" ref="AG458" si="884">$X458*T461/$X461</f>
        <v>21.077490774907748</v>
      </c>
      <c r="AH458" s="18">
        <f t="shared" ref="AH458" si="885">$X458*U461/$X461</f>
        <v>22.583025830258304</v>
      </c>
      <c r="AI458" s="18">
        <f t="shared" ref="AI458" si="886">$X458*V461/$X461</f>
        <v>12.044280442804428</v>
      </c>
      <c r="AJ458" s="18">
        <f t="shared" ref="AJ458" si="887">$X458*W461/$X461</f>
        <v>6.7749077490774905</v>
      </c>
    </row>
    <row r="459" spans="1:36" x14ac:dyDescent="0.25">
      <c r="A459" s="3" t="s">
        <v>11</v>
      </c>
      <c r="B459" s="4">
        <v>9.4700000000000006E-2</v>
      </c>
      <c r="C459" s="5">
        <v>9</v>
      </c>
      <c r="D459" s="4">
        <v>0.30530000000000002</v>
      </c>
      <c r="E459" s="5">
        <v>29</v>
      </c>
      <c r="F459" s="4">
        <v>0.30530000000000002</v>
      </c>
      <c r="G459" s="5">
        <v>29</v>
      </c>
      <c r="H459" s="4">
        <v>0.2</v>
      </c>
      <c r="I459" s="5">
        <v>19</v>
      </c>
      <c r="J459" s="4">
        <v>9.4700000000000006E-2</v>
      </c>
      <c r="K459" s="5">
        <v>9</v>
      </c>
      <c r="L459" s="4">
        <v>0.3493</v>
      </c>
      <c r="M459" s="5">
        <v>95</v>
      </c>
      <c r="O459" s="15"/>
      <c r="P459" s="15"/>
      <c r="Q459" s="5"/>
      <c r="R459" s="5"/>
      <c r="S459" s="16">
        <f t="shared" si="870"/>
        <v>9</v>
      </c>
      <c r="T459" s="16">
        <f t="shared" si="871"/>
        <v>29</v>
      </c>
      <c r="U459" s="16">
        <f t="shared" si="872"/>
        <v>29</v>
      </c>
      <c r="V459" s="16">
        <f t="shared" si="873"/>
        <v>19</v>
      </c>
      <c r="W459" s="16">
        <f t="shared" si="874"/>
        <v>9</v>
      </c>
      <c r="X459" s="17">
        <f t="shared" si="875"/>
        <v>95</v>
      </c>
      <c r="Y459" s="15"/>
      <c r="Z459" s="17"/>
      <c r="AA459" s="15"/>
      <c r="AB459" s="15"/>
      <c r="AC459" s="15"/>
      <c r="AD459" s="15"/>
      <c r="AE459" s="15"/>
      <c r="AF459" s="18">
        <f>$X459*S461/$X461</f>
        <v>7.7121771217712176</v>
      </c>
      <c r="AG459" s="18">
        <f t="shared" ref="AG459" si="888">$X459*T461/$X461</f>
        <v>29.446494464944649</v>
      </c>
      <c r="AH459" s="18">
        <f t="shared" ref="AH459" si="889">$X459*U461/$X461</f>
        <v>31.549815498154981</v>
      </c>
      <c r="AI459" s="18">
        <f t="shared" ref="AI459" si="890">$X459*V461/$X461</f>
        <v>16.826568265682656</v>
      </c>
      <c r="AJ459" s="18">
        <f t="shared" ref="AJ459" si="891">$X459*W461/$X461</f>
        <v>9.4649446494464939</v>
      </c>
    </row>
    <row r="460" spans="1:36" x14ac:dyDescent="0.25">
      <c r="A460" s="3" t="s">
        <v>12</v>
      </c>
      <c r="B460" s="4">
        <v>0</v>
      </c>
      <c r="C460" s="5">
        <v>0</v>
      </c>
      <c r="D460" s="4">
        <v>0</v>
      </c>
      <c r="E460" s="5">
        <v>0</v>
      </c>
      <c r="F460" s="4">
        <v>0</v>
      </c>
      <c r="G460" s="5">
        <v>0</v>
      </c>
      <c r="H460" s="4">
        <v>0</v>
      </c>
      <c r="I460" s="5">
        <v>0</v>
      </c>
      <c r="J460" s="4">
        <v>0</v>
      </c>
      <c r="K460" s="5">
        <v>0</v>
      </c>
      <c r="L460" s="4">
        <v>0</v>
      </c>
      <c r="M460" s="5">
        <v>0</v>
      </c>
      <c r="O460" s="15"/>
      <c r="P460" s="15"/>
      <c r="Q460" s="5"/>
      <c r="R460" s="5"/>
      <c r="S460" s="16"/>
      <c r="T460" s="16"/>
      <c r="U460" s="16"/>
      <c r="V460" s="17"/>
      <c r="W460" s="16"/>
      <c r="X460" s="16"/>
      <c r="Y460" s="15"/>
      <c r="Z460" s="15"/>
      <c r="AA460" s="15"/>
      <c r="AB460" s="15"/>
      <c r="AC460" s="15"/>
      <c r="AD460" s="15"/>
      <c r="AE460" s="15"/>
      <c r="AF460" s="18"/>
      <c r="AG460" s="18"/>
      <c r="AH460" s="18"/>
      <c r="AI460" s="15"/>
      <c r="AJ460" s="15"/>
    </row>
    <row r="461" spans="1:36" x14ac:dyDescent="0.25">
      <c r="A461" s="3" t="s">
        <v>6</v>
      </c>
      <c r="B461" s="6">
        <v>8.09E-2</v>
      </c>
      <c r="C461" s="3">
        <v>22</v>
      </c>
      <c r="D461" s="6">
        <v>0.30880000000000002</v>
      </c>
      <c r="E461" s="3">
        <v>84</v>
      </c>
      <c r="F461" s="6">
        <v>0.33090000000000003</v>
      </c>
      <c r="G461" s="3">
        <v>90</v>
      </c>
      <c r="H461" s="6">
        <v>0.17649999999999999</v>
      </c>
      <c r="I461" s="3">
        <v>48</v>
      </c>
      <c r="J461" s="6">
        <v>9.9299999999999999E-2</v>
      </c>
      <c r="K461" s="3">
        <v>27</v>
      </c>
      <c r="L461" s="6">
        <v>1</v>
      </c>
      <c r="M461" s="3">
        <v>272</v>
      </c>
      <c r="O461" s="15"/>
      <c r="P461" s="15"/>
      <c r="Q461" s="5"/>
      <c r="R461" s="5"/>
      <c r="S461" s="17">
        <f>SUM(S455:S459)</f>
        <v>22</v>
      </c>
      <c r="T461" s="17">
        <f t="shared" ref="T461:W461" si="892">SUM(T455:T459)</f>
        <v>84</v>
      </c>
      <c r="U461" s="17">
        <f t="shared" si="892"/>
        <v>90</v>
      </c>
      <c r="V461" s="17">
        <f t="shared" si="892"/>
        <v>48</v>
      </c>
      <c r="W461" s="17">
        <f t="shared" si="892"/>
        <v>27</v>
      </c>
      <c r="X461" s="17">
        <f>SUM(X455:X460)</f>
        <v>271</v>
      </c>
      <c r="Y461" s="17"/>
      <c r="Z461" s="16"/>
      <c r="AA461" s="15"/>
      <c r="AB461" s="15"/>
      <c r="AC461" s="15"/>
      <c r="AD461" s="15"/>
      <c r="AE461" s="15"/>
      <c r="AF461" s="18"/>
      <c r="AG461" s="18"/>
      <c r="AH461" s="18"/>
      <c r="AI461" s="15"/>
      <c r="AJ461" s="15"/>
    </row>
    <row r="462" spans="1:36" x14ac:dyDescent="0.25">
      <c r="A462" s="9"/>
      <c r="B462" s="9"/>
      <c r="C462" s="11"/>
      <c r="D462" s="7"/>
      <c r="E462" s="7"/>
      <c r="F462" s="7"/>
      <c r="G462" s="7"/>
      <c r="H462" s="7"/>
      <c r="I462" s="7"/>
      <c r="J462" s="7"/>
      <c r="K462" s="7"/>
      <c r="L462" s="7" t="s">
        <v>13</v>
      </c>
      <c r="M462" s="7">
        <v>272</v>
      </c>
    </row>
    <row r="463" spans="1:36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 t="s">
        <v>14</v>
      </c>
      <c r="M463" s="7">
        <v>0</v>
      </c>
    </row>
    <row r="465" spans="1:36" ht="18" x14ac:dyDescent="0.25">
      <c r="A465" s="1" t="s">
        <v>85</v>
      </c>
    </row>
    <row r="466" spans="1:36" ht="18" x14ac:dyDescent="0.25">
      <c r="A466" s="1" t="s">
        <v>86</v>
      </c>
    </row>
    <row r="467" spans="1:36" x14ac:dyDescent="0.25">
      <c r="A467" s="2"/>
      <c r="B467" s="20" t="s">
        <v>40</v>
      </c>
      <c r="C467" s="21"/>
      <c r="D467" s="20" t="s">
        <v>41</v>
      </c>
      <c r="E467" s="21"/>
      <c r="F467" s="20" t="s">
        <v>42</v>
      </c>
      <c r="G467" s="21"/>
      <c r="H467" s="20" t="s">
        <v>70</v>
      </c>
      <c r="I467" s="21"/>
      <c r="J467" s="20" t="s">
        <v>44</v>
      </c>
      <c r="K467" s="21"/>
      <c r="L467" s="20" t="s">
        <v>6</v>
      </c>
      <c r="M467" s="21"/>
    </row>
    <row r="468" spans="1:36" x14ac:dyDescent="0.25">
      <c r="A468" s="3" t="s">
        <v>7</v>
      </c>
      <c r="B468" s="4">
        <v>0.66670000000000007</v>
      </c>
      <c r="C468" s="5">
        <v>2</v>
      </c>
      <c r="D468" s="4">
        <v>0.33329999999999999</v>
      </c>
      <c r="E468" s="5">
        <v>1</v>
      </c>
      <c r="F468" s="4">
        <v>0</v>
      </c>
      <c r="G468" s="5">
        <v>0</v>
      </c>
      <c r="H468" s="4">
        <v>0</v>
      </c>
      <c r="I468" s="5">
        <v>0</v>
      </c>
      <c r="J468" s="4">
        <v>0</v>
      </c>
      <c r="K468" s="5">
        <v>0</v>
      </c>
      <c r="L468" s="4">
        <v>1.0999999999999999E-2</v>
      </c>
      <c r="M468" s="5">
        <v>3</v>
      </c>
      <c r="O468" s="12" t="s">
        <v>89</v>
      </c>
      <c r="P468" s="11">
        <f>_xlfn.CHISQ.TEST(S468:W472,AF468:AJ472)</f>
        <v>0.65842203302266833</v>
      </c>
      <c r="Q468" s="16"/>
      <c r="R468" s="16" t="s">
        <v>90</v>
      </c>
      <c r="S468" s="16">
        <f>C468</f>
        <v>2</v>
      </c>
      <c r="T468" s="16">
        <f>E468</f>
        <v>1</v>
      </c>
      <c r="U468" s="16">
        <f>G468</f>
        <v>0</v>
      </c>
      <c r="V468" s="16">
        <f>I468</f>
        <v>0</v>
      </c>
      <c r="W468" s="16">
        <f>K468</f>
        <v>0</v>
      </c>
      <c r="X468" s="17">
        <f>SUM(S468:W468)</f>
        <v>3</v>
      </c>
      <c r="Y468" s="15"/>
      <c r="Z468" s="17"/>
      <c r="AA468" s="16"/>
      <c r="AB468" s="16"/>
      <c r="AC468" s="16"/>
      <c r="AD468" s="16"/>
      <c r="AE468" s="16" t="s">
        <v>91</v>
      </c>
      <c r="AF468" s="18">
        <f>$X468*S474/$X474</f>
        <v>1.2573529411764706</v>
      </c>
      <c r="AG468" s="18">
        <f t="shared" ref="AG468" si="893">$X468*T474/$X474</f>
        <v>1.3125</v>
      </c>
      <c r="AH468" s="18">
        <f t="shared" ref="AH468" si="894">$X468*U474/$X474</f>
        <v>0.28676470588235292</v>
      </c>
      <c r="AI468" s="18">
        <f t="shared" ref="AI468" si="895">$X468*V474/$X474</f>
        <v>9.9264705882352935E-2</v>
      </c>
      <c r="AJ468" s="18">
        <f t="shared" ref="AJ468" si="896">$X468*W474/$X474</f>
        <v>4.4117647058823532E-2</v>
      </c>
    </row>
    <row r="469" spans="1:36" x14ac:dyDescent="0.25">
      <c r="A469" s="3" t="s">
        <v>8</v>
      </c>
      <c r="B469" s="4">
        <v>0.28000000000000003</v>
      </c>
      <c r="C469" s="5">
        <v>14</v>
      </c>
      <c r="D469" s="4">
        <v>0.56000000000000005</v>
      </c>
      <c r="E469" s="5">
        <v>28</v>
      </c>
      <c r="F469" s="4">
        <v>0.08</v>
      </c>
      <c r="G469" s="5">
        <v>4</v>
      </c>
      <c r="H469" s="4">
        <v>0.04</v>
      </c>
      <c r="I469" s="5">
        <v>2</v>
      </c>
      <c r="J469" s="4">
        <v>0.04</v>
      </c>
      <c r="K469" s="5">
        <v>2</v>
      </c>
      <c r="L469" s="4">
        <v>0.18379999999999999</v>
      </c>
      <c r="M469" s="5">
        <v>50</v>
      </c>
      <c r="O469" s="12" t="s">
        <v>92</v>
      </c>
      <c r="P469" s="9">
        <f>_xlfn.CHISQ.INV.RT(P468,16)</f>
        <v>13.195381071743302</v>
      </c>
      <c r="Q469" s="16"/>
      <c r="R469" s="16"/>
      <c r="S469" s="16">
        <f t="shared" ref="S469:S472" si="897">C469</f>
        <v>14</v>
      </c>
      <c r="T469" s="16">
        <f t="shared" ref="T469:T472" si="898">E469</f>
        <v>28</v>
      </c>
      <c r="U469" s="16">
        <f t="shared" ref="U469:U472" si="899">G469</f>
        <v>4</v>
      </c>
      <c r="V469" s="16">
        <f t="shared" ref="V469:V472" si="900">I469</f>
        <v>2</v>
      </c>
      <c r="W469" s="16">
        <f t="shared" ref="W469:W472" si="901">K469</f>
        <v>2</v>
      </c>
      <c r="X469" s="17">
        <f t="shared" ref="X469:X472" si="902">SUM(S469:W469)</f>
        <v>50</v>
      </c>
      <c r="Y469" s="15"/>
      <c r="Z469" s="17"/>
      <c r="AA469" s="16"/>
      <c r="AB469" s="16"/>
      <c r="AC469" s="16"/>
      <c r="AD469" s="16"/>
      <c r="AE469" s="16"/>
      <c r="AF469" s="18">
        <f>$X469*S474/$X474</f>
        <v>20.955882352941178</v>
      </c>
      <c r="AG469" s="18">
        <f t="shared" ref="AG469" si="903">$X469*T474/$X474</f>
        <v>21.875</v>
      </c>
      <c r="AH469" s="18">
        <f t="shared" ref="AH469" si="904">$X469*U474/$X474</f>
        <v>4.7794117647058822</v>
      </c>
      <c r="AI469" s="18">
        <f t="shared" ref="AI469" si="905">$X469*V474/$X474</f>
        <v>1.6544117647058822</v>
      </c>
      <c r="AJ469" s="18">
        <f t="shared" ref="AJ469" si="906">$X469*W474/$X474</f>
        <v>0.73529411764705888</v>
      </c>
    </row>
    <row r="470" spans="1:36" x14ac:dyDescent="0.25">
      <c r="A470" s="3" t="s">
        <v>9</v>
      </c>
      <c r="B470" s="4">
        <v>0.47270000000000001</v>
      </c>
      <c r="C470" s="5">
        <v>26</v>
      </c>
      <c r="D470" s="4">
        <v>0.41820000000000002</v>
      </c>
      <c r="E470" s="5">
        <v>23</v>
      </c>
      <c r="F470" s="4">
        <v>9.0899999999999995E-2</v>
      </c>
      <c r="G470" s="5">
        <v>5</v>
      </c>
      <c r="H470" s="4">
        <v>0</v>
      </c>
      <c r="I470" s="5">
        <v>0</v>
      </c>
      <c r="J470" s="4">
        <v>1.8200000000000001E-2</v>
      </c>
      <c r="K470" s="5">
        <v>1</v>
      </c>
      <c r="L470" s="4">
        <v>0.20219999999999999</v>
      </c>
      <c r="M470" s="5">
        <v>55</v>
      </c>
      <c r="O470" s="12" t="s">
        <v>93</v>
      </c>
      <c r="P470" s="19">
        <f>SQRT(P469/(X474*MIN(5-1,5-1)))</f>
        <v>0.11012768772068739</v>
      </c>
      <c r="Q470" s="16"/>
      <c r="R470" s="16"/>
      <c r="S470" s="16">
        <f t="shared" si="897"/>
        <v>26</v>
      </c>
      <c r="T470" s="16">
        <f t="shared" si="898"/>
        <v>23</v>
      </c>
      <c r="U470" s="16">
        <f t="shared" si="899"/>
        <v>5</v>
      </c>
      <c r="V470" s="16">
        <f t="shared" si="900"/>
        <v>0</v>
      </c>
      <c r="W470" s="16">
        <f t="shared" si="901"/>
        <v>1</v>
      </c>
      <c r="X470" s="17">
        <f t="shared" si="902"/>
        <v>55</v>
      </c>
      <c r="Y470" s="15"/>
      <c r="Z470" s="17"/>
      <c r="AA470" s="16"/>
      <c r="AB470" s="16"/>
      <c r="AC470" s="16"/>
      <c r="AD470" s="16"/>
      <c r="AE470" s="16"/>
      <c r="AF470" s="18">
        <f>$X470*S474/$X474</f>
        <v>23.051470588235293</v>
      </c>
      <c r="AG470" s="18">
        <f t="shared" ref="AG470" si="907">$X470*T474/$X474</f>
        <v>24.0625</v>
      </c>
      <c r="AH470" s="18">
        <f t="shared" ref="AH470" si="908">$X470*U474/$X474</f>
        <v>5.257352941176471</v>
      </c>
      <c r="AI470" s="18">
        <f t="shared" ref="AI470" si="909">$X470*V474/$X474</f>
        <v>1.8198529411764706</v>
      </c>
      <c r="AJ470" s="18">
        <f t="shared" ref="AJ470" si="910">$X470*W474/$X474</f>
        <v>0.80882352941176472</v>
      </c>
    </row>
    <row r="471" spans="1:36" x14ac:dyDescent="0.25">
      <c r="A471" s="3" t="s">
        <v>10</v>
      </c>
      <c r="B471" s="4">
        <v>0.48530000000000001</v>
      </c>
      <c r="C471" s="5">
        <v>33</v>
      </c>
      <c r="D471" s="4">
        <v>0.38240000000000002</v>
      </c>
      <c r="E471" s="5">
        <v>26</v>
      </c>
      <c r="F471" s="4">
        <v>0.10290000000000001</v>
      </c>
      <c r="G471" s="5">
        <v>7</v>
      </c>
      <c r="H471" s="4">
        <v>2.9399999999999999E-2</v>
      </c>
      <c r="I471" s="5">
        <v>2</v>
      </c>
      <c r="J471" s="4">
        <v>0</v>
      </c>
      <c r="K471" s="5">
        <v>0</v>
      </c>
      <c r="L471" s="4">
        <v>0.25</v>
      </c>
      <c r="M471" s="5">
        <v>68</v>
      </c>
      <c r="O471" s="16"/>
      <c r="P471" s="9" t="str">
        <f>IF(AND(P470&gt;0,P470&lt;=0.2),"Schwacher Zusammenhang",IF(AND(P470&gt;0.2,P470&lt;=0.6),"Mittlerer Zusammenhang",IF(P470&gt;0.6,"Starker Zusammenhang","")))</f>
        <v>Schwacher Zusammenhang</v>
      </c>
      <c r="Q471" s="5"/>
      <c r="R471" s="5"/>
      <c r="S471" s="16">
        <f t="shared" si="897"/>
        <v>33</v>
      </c>
      <c r="T471" s="16">
        <f t="shared" si="898"/>
        <v>26</v>
      </c>
      <c r="U471" s="16">
        <f t="shared" si="899"/>
        <v>7</v>
      </c>
      <c r="V471" s="16">
        <f t="shared" si="900"/>
        <v>2</v>
      </c>
      <c r="W471" s="16">
        <f t="shared" si="901"/>
        <v>0</v>
      </c>
      <c r="X471" s="17">
        <f t="shared" si="902"/>
        <v>68</v>
      </c>
      <c r="Y471" s="15"/>
      <c r="Z471" s="17"/>
      <c r="AA471" s="16"/>
      <c r="AB471" s="16"/>
      <c r="AC471" s="16"/>
      <c r="AD471" s="16"/>
      <c r="AE471" s="16"/>
      <c r="AF471" s="18">
        <f>$X471*S474/$X474</f>
        <v>28.5</v>
      </c>
      <c r="AG471" s="18">
        <f t="shared" ref="AG471" si="911">$X471*T474/$X474</f>
        <v>29.75</v>
      </c>
      <c r="AH471" s="18">
        <f t="shared" ref="AH471" si="912">$X471*U474/$X474</f>
        <v>6.5</v>
      </c>
      <c r="AI471" s="18">
        <f t="shared" ref="AI471" si="913">$X471*V474/$X474</f>
        <v>2.25</v>
      </c>
      <c r="AJ471" s="18">
        <f t="shared" ref="AJ471" si="914">$X471*W474/$X474</f>
        <v>1</v>
      </c>
    </row>
    <row r="472" spans="1:36" x14ac:dyDescent="0.25">
      <c r="A472" s="3" t="s">
        <v>11</v>
      </c>
      <c r="B472" s="4">
        <v>0.40630000000000011</v>
      </c>
      <c r="C472" s="5">
        <v>39</v>
      </c>
      <c r="D472" s="4">
        <v>0.42709999999999998</v>
      </c>
      <c r="E472" s="5">
        <v>41</v>
      </c>
      <c r="F472" s="4">
        <v>0.1042</v>
      </c>
      <c r="G472" s="5">
        <v>10</v>
      </c>
      <c r="H472" s="4">
        <v>5.21E-2</v>
      </c>
      <c r="I472" s="5">
        <v>5</v>
      </c>
      <c r="J472" s="4">
        <v>1.04E-2</v>
      </c>
      <c r="K472" s="5">
        <v>1</v>
      </c>
      <c r="L472" s="4">
        <v>0.35289999999999999</v>
      </c>
      <c r="M472" s="5">
        <v>96</v>
      </c>
      <c r="O472" s="15"/>
      <c r="P472" s="15"/>
      <c r="Q472" s="5"/>
      <c r="R472" s="5"/>
      <c r="S472" s="16">
        <f t="shared" si="897"/>
        <v>39</v>
      </c>
      <c r="T472" s="16">
        <f t="shared" si="898"/>
        <v>41</v>
      </c>
      <c r="U472" s="16">
        <f t="shared" si="899"/>
        <v>10</v>
      </c>
      <c r="V472" s="16">
        <f t="shared" si="900"/>
        <v>5</v>
      </c>
      <c r="W472" s="16">
        <f t="shared" si="901"/>
        <v>1</v>
      </c>
      <c r="X472" s="17">
        <f t="shared" si="902"/>
        <v>96</v>
      </c>
      <c r="Y472" s="15"/>
      <c r="Z472" s="17"/>
      <c r="AA472" s="15"/>
      <c r="AB472" s="15"/>
      <c r="AC472" s="15"/>
      <c r="AD472" s="15"/>
      <c r="AE472" s="15"/>
      <c r="AF472" s="18">
        <f>$X472*S474/$X474</f>
        <v>40.235294117647058</v>
      </c>
      <c r="AG472" s="18">
        <f t="shared" ref="AG472" si="915">$X472*T474/$X474</f>
        <v>42</v>
      </c>
      <c r="AH472" s="18">
        <f t="shared" ref="AH472" si="916">$X472*U474/$X474</f>
        <v>9.1764705882352935</v>
      </c>
      <c r="AI472" s="18">
        <f t="shared" ref="AI472" si="917">$X472*V474/$X474</f>
        <v>3.1764705882352939</v>
      </c>
      <c r="AJ472" s="18">
        <f t="shared" ref="AJ472" si="918">$X472*W474/$X474</f>
        <v>1.411764705882353</v>
      </c>
    </row>
    <row r="473" spans="1:36" x14ac:dyDescent="0.25">
      <c r="A473" s="3" t="s">
        <v>12</v>
      </c>
      <c r="B473" s="4">
        <v>0</v>
      </c>
      <c r="C473" s="5">
        <v>0</v>
      </c>
      <c r="D473" s="4">
        <v>0</v>
      </c>
      <c r="E473" s="5">
        <v>0</v>
      </c>
      <c r="F473" s="4">
        <v>0</v>
      </c>
      <c r="G473" s="5">
        <v>0</v>
      </c>
      <c r="H473" s="4">
        <v>0</v>
      </c>
      <c r="I473" s="5">
        <v>0</v>
      </c>
      <c r="J473" s="4">
        <v>0</v>
      </c>
      <c r="K473" s="5">
        <v>0</v>
      </c>
      <c r="L473" s="4">
        <v>0</v>
      </c>
      <c r="M473" s="5">
        <v>0</v>
      </c>
      <c r="O473" s="15"/>
      <c r="P473" s="15"/>
      <c r="Q473" s="5"/>
      <c r="R473" s="5"/>
      <c r="S473" s="16"/>
      <c r="T473" s="16"/>
      <c r="U473" s="16"/>
      <c r="V473" s="17"/>
      <c r="W473" s="16"/>
      <c r="X473" s="16"/>
      <c r="Y473" s="15"/>
      <c r="Z473" s="15"/>
      <c r="AA473" s="15"/>
      <c r="AB473" s="15"/>
      <c r="AC473" s="15"/>
      <c r="AD473" s="15"/>
      <c r="AE473" s="15"/>
      <c r="AF473" s="18"/>
      <c r="AG473" s="18"/>
      <c r="AH473" s="18"/>
      <c r="AI473" s="15"/>
      <c r="AJ473" s="15"/>
    </row>
    <row r="474" spans="1:36" x14ac:dyDescent="0.25">
      <c r="A474" s="3" t="s">
        <v>6</v>
      </c>
      <c r="B474" s="6">
        <v>0.41909999999999997</v>
      </c>
      <c r="C474" s="3">
        <v>114</v>
      </c>
      <c r="D474" s="6">
        <v>0.4375</v>
      </c>
      <c r="E474" s="3">
        <v>119</v>
      </c>
      <c r="F474" s="6">
        <v>9.5600000000000004E-2</v>
      </c>
      <c r="G474" s="3">
        <v>26</v>
      </c>
      <c r="H474" s="6">
        <v>3.3099999999999997E-2</v>
      </c>
      <c r="I474" s="3">
        <v>9</v>
      </c>
      <c r="J474" s="6">
        <v>1.47E-2</v>
      </c>
      <c r="K474" s="3">
        <v>4</v>
      </c>
      <c r="L474" s="6">
        <v>1</v>
      </c>
      <c r="M474" s="3">
        <v>272</v>
      </c>
      <c r="O474" s="15"/>
      <c r="P474" s="15"/>
      <c r="Q474" s="5"/>
      <c r="R474" s="5"/>
      <c r="S474" s="17">
        <f>SUM(S468:S472)</f>
        <v>114</v>
      </c>
      <c r="T474" s="17">
        <f t="shared" ref="T474:W474" si="919">SUM(T468:T472)</f>
        <v>119</v>
      </c>
      <c r="U474" s="17">
        <f t="shared" si="919"/>
        <v>26</v>
      </c>
      <c r="V474" s="17">
        <f t="shared" si="919"/>
        <v>9</v>
      </c>
      <c r="W474" s="17">
        <f t="shared" si="919"/>
        <v>4</v>
      </c>
      <c r="X474" s="17">
        <f>SUM(X468:X473)</f>
        <v>272</v>
      </c>
      <c r="Y474" s="17"/>
      <c r="Z474" s="16"/>
      <c r="AA474" s="15"/>
      <c r="AB474" s="15"/>
      <c r="AC474" s="15"/>
      <c r="AD474" s="15"/>
      <c r="AE474" s="15"/>
      <c r="AF474" s="18"/>
      <c r="AG474" s="18"/>
      <c r="AH474" s="18"/>
      <c r="AI474" s="15"/>
      <c r="AJ474" s="15"/>
    </row>
    <row r="475" spans="1:36" x14ac:dyDescent="0.25">
      <c r="A475" s="9"/>
      <c r="B475" s="9"/>
      <c r="C475" s="11"/>
      <c r="D475" s="7"/>
      <c r="E475" s="7"/>
      <c r="F475" s="7"/>
      <c r="G475" s="7"/>
      <c r="H475" s="7"/>
      <c r="I475" s="7"/>
      <c r="J475" s="7"/>
      <c r="K475" s="7"/>
      <c r="L475" s="7" t="s">
        <v>13</v>
      </c>
      <c r="M475" s="7">
        <v>272</v>
      </c>
    </row>
    <row r="476" spans="1:36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 t="s">
        <v>14</v>
      </c>
      <c r="M476" s="7">
        <v>0</v>
      </c>
    </row>
    <row r="478" spans="1:36" ht="18" x14ac:dyDescent="0.25">
      <c r="A478" s="1" t="s">
        <v>87</v>
      </c>
    </row>
    <row r="479" spans="1:36" x14ac:dyDescent="0.25">
      <c r="A479" s="2"/>
      <c r="B479" s="20" t="s">
        <v>40</v>
      </c>
      <c r="C479" s="21"/>
      <c r="D479" s="20" t="s">
        <v>41</v>
      </c>
      <c r="E479" s="21"/>
      <c r="F479" s="20" t="s">
        <v>42</v>
      </c>
      <c r="G479" s="21"/>
      <c r="H479" s="20" t="s">
        <v>70</v>
      </c>
      <c r="I479" s="21"/>
      <c r="J479" s="20" t="s">
        <v>44</v>
      </c>
      <c r="K479" s="21"/>
      <c r="L479" s="20" t="s">
        <v>6</v>
      </c>
      <c r="M479" s="21"/>
    </row>
    <row r="480" spans="1:36" x14ac:dyDescent="0.25">
      <c r="A480" s="3" t="s">
        <v>7</v>
      </c>
      <c r="B480" s="4">
        <v>0.33329999999999999</v>
      </c>
      <c r="C480" s="5">
        <v>1</v>
      </c>
      <c r="D480" s="4">
        <v>0.33329999999999999</v>
      </c>
      <c r="E480" s="5">
        <v>1</v>
      </c>
      <c r="F480" s="4">
        <v>0.33329999999999999</v>
      </c>
      <c r="G480" s="5">
        <v>1</v>
      </c>
      <c r="H480" s="4">
        <v>0</v>
      </c>
      <c r="I480" s="5">
        <v>0</v>
      </c>
      <c r="J480" s="4">
        <v>0</v>
      </c>
      <c r="K480" s="5">
        <v>0</v>
      </c>
      <c r="L480" s="4">
        <v>1.0999999999999999E-2</v>
      </c>
      <c r="M480" s="5">
        <v>3</v>
      </c>
      <c r="O480" s="12" t="s">
        <v>89</v>
      </c>
      <c r="P480" s="11">
        <f>_xlfn.CHISQ.TEST(S480:W484,AF480:AJ484)</f>
        <v>0.83854292641289763</v>
      </c>
      <c r="Q480" s="16"/>
      <c r="R480" s="16" t="s">
        <v>90</v>
      </c>
      <c r="S480" s="16">
        <f>C480</f>
        <v>1</v>
      </c>
      <c r="T480" s="16">
        <f>E480</f>
        <v>1</v>
      </c>
      <c r="U480" s="16">
        <f>G480</f>
        <v>1</v>
      </c>
      <c r="V480" s="16">
        <f>I480</f>
        <v>0</v>
      </c>
      <c r="W480" s="16">
        <f>K480</f>
        <v>0</v>
      </c>
      <c r="X480" s="17">
        <f>SUM(S480:W480)</f>
        <v>3</v>
      </c>
      <c r="Y480" s="15"/>
      <c r="Z480" s="17"/>
      <c r="AA480" s="16"/>
      <c r="AB480" s="16"/>
      <c r="AC480" s="16"/>
      <c r="AD480" s="16"/>
      <c r="AE480" s="16" t="s">
        <v>91</v>
      </c>
      <c r="AF480" s="18">
        <f>$X480*S486/$X486</f>
        <v>0.80514705882352944</v>
      </c>
      <c r="AG480" s="18">
        <f t="shared" ref="AG480" si="920">$X480*T486/$X486</f>
        <v>1.4779411764705883</v>
      </c>
      <c r="AH480" s="18">
        <f t="shared" ref="AH480" si="921">$X480*U486/$X486</f>
        <v>0.55147058823529416</v>
      </c>
      <c r="AI480" s="18">
        <f t="shared" ref="AI480" si="922">$X480*V486/$X486</f>
        <v>0.13235294117647059</v>
      </c>
      <c r="AJ480" s="18">
        <f t="shared" ref="AJ480" si="923">$X480*W486/$X486</f>
        <v>3.3088235294117647E-2</v>
      </c>
    </row>
    <row r="481" spans="1:36" x14ac:dyDescent="0.25">
      <c r="A481" s="3" t="s">
        <v>8</v>
      </c>
      <c r="B481" s="4">
        <v>0.32</v>
      </c>
      <c r="C481" s="5">
        <v>16</v>
      </c>
      <c r="D481" s="4">
        <v>0.44</v>
      </c>
      <c r="E481" s="5">
        <v>22</v>
      </c>
      <c r="F481" s="4">
        <v>0.2</v>
      </c>
      <c r="G481" s="5">
        <v>10</v>
      </c>
      <c r="H481" s="4">
        <v>0.04</v>
      </c>
      <c r="I481" s="5">
        <v>2</v>
      </c>
      <c r="J481" s="4">
        <v>0</v>
      </c>
      <c r="K481" s="5">
        <v>0</v>
      </c>
      <c r="L481" s="4">
        <v>0.18379999999999999</v>
      </c>
      <c r="M481" s="5">
        <v>50</v>
      </c>
      <c r="O481" s="12" t="s">
        <v>92</v>
      </c>
      <c r="P481" s="9">
        <f>_xlfn.CHISQ.INV.RT(P480,16)</f>
        <v>10.512287190035707</v>
      </c>
      <c r="Q481" s="16"/>
      <c r="R481" s="16"/>
      <c r="S481" s="16">
        <f t="shared" ref="S481:S484" si="924">C481</f>
        <v>16</v>
      </c>
      <c r="T481" s="16">
        <f t="shared" ref="T481:T484" si="925">E481</f>
        <v>22</v>
      </c>
      <c r="U481" s="16">
        <f t="shared" ref="U481:U484" si="926">G481</f>
        <v>10</v>
      </c>
      <c r="V481" s="16">
        <f t="shared" ref="V481:V484" si="927">I481</f>
        <v>2</v>
      </c>
      <c r="W481" s="16">
        <f t="shared" ref="W481:W484" si="928">K481</f>
        <v>0</v>
      </c>
      <c r="X481" s="17">
        <f t="shared" ref="X481:X484" si="929">SUM(S481:W481)</f>
        <v>50</v>
      </c>
      <c r="Y481" s="15"/>
      <c r="Z481" s="17"/>
      <c r="AA481" s="16"/>
      <c r="AB481" s="16"/>
      <c r="AC481" s="16"/>
      <c r="AD481" s="16"/>
      <c r="AE481" s="16"/>
      <c r="AF481" s="18">
        <f>$X481*S486/$X486</f>
        <v>13.419117647058824</v>
      </c>
      <c r="AG481" s="18">
        <f t="shared" ref="AG481" si="930">$X481*T486/$X486</f>
        <v>24.632352941176471</v>
      </c>
      <c r="AH481" s="18">
        <f t="shared" ref="AH481" si="931">$X481*U486/$X486</f>
        <v>9.1911764705882355</v>
      </c>
      <c r="AI481" s="18">
        <f t="shared" ref="AI481" si="932">$X481*V486/$X486</f>
        <v>2.2058823529411766</v>
      </c>
      <c r="AJ481" s="18">
        <f t="shared" ref="AJ481" si="933">$X481*W486/$X486</f>
        <v>0.55147058823529416</v>
      </c>
    </row>
    <row r="482" spans="1:36" x14ac:dyDescent="0.25">
      <c r="A482" s="3" t="s">
        <v>9</v>
      </c>
      <c r="B482" s="4">
        <v>0.32729999999999998</v>
      </c>
      <c r="C482" s="5">
        <v>18</v>
      </c>
      <c r="D482" s="4">
        <v>0.38179999999999997</v>
      </c>
      <c r="E482" s="5">
        <v>21</v>
      </c>
      <c r="F482" s="4">
        <v>0.21820000000000001</v>
      </c>
      <c r="G482" s="5">
        <v>12</v>
      </c>
      <c r="H482" s="4">
        <v>5.45E-2</v>
      </c>
      <c r="I482" s="5">
        <v>3</v>
      </c>
      <c r="J482" s="4">
        <v>1.8200000000000001E-2</v>
      </c>
      <c r="K482" s="5">
        <v>1</v>
      </c>
      <c r="L482" s="4">
        <v>0.20219999999999999</v>
      </c>
      <c r="M482" s="5">
        <v>55</v>
      </c>
      <c r="O482" s="12" t="s">
        <v>93</v>
      </c>
      <c r="P482" s="19">
        <f>SQRT(P481/(X486*MIN(5-1,5-1)))</f>
        <v>9.8295618759496245E-2</v>
      </c>
      <c r="Q482" s="16"/>
      <c r="R482" s="16"/>
      <c r="S482" s="16">
        <f t="shared" si="924"/>
        <v>18</v>
      </c>
      <c r="T482" s="16">
        <f t="shared" si="925"/>
        <v>21</v>
      </c>
      <c r="U482" s="16">
        <f t="shared" si="926"/>
        <v>12</v>
      </c>
      <c r="V482" s="16">
        <f t="shared" si="927"/>
        <v>3</v>
      </c>
      <c r="W482" s="16">
        <f t="shared" si="928"/>
        <v>1</v>
      </c>
      <c r="X482" s="17">
        <f t="shared" si="929"/>
        <v>55</v>
      </c>
      <c r="Y482" s="15"/>
      <c r="Z482" s="17"/>
      <c r="AA482" s="16"/>
      <c r="AB482" s="16"/>
      <c r="AC482" s="16"/>
      <c r="AD482" s="16"/>
      <c r="AE482" s="16"/>
      <c r="AF482" s="18">
        <f>$X482*S486/$X486</f>
        <v>14.761029411764707</v>
      </c>
      <c r="AG482" s="18">
        <f t="shared" ref="AG482" si="934">$X482*T486/$X486</f>
        <v>27.095588235294116</v>
      </c>
      <c r="AH482" s="18">
        <f t="shared" ref="AH482" si="935">$X482*U486/$X486</f>
        <v>10.110294117647058</v>
      </c>
      <c r="AI482" s="18">
        <f t="shared" ref="AI482" si="936">$X482*V486/$X486</f>
        <v>2.4264705882352939</v>
      </c>
      <c r="AJ482" s="18">
        <f t="shared" ref="AJ482" si="937">$X482*W486/$X486</f>
        <v>0.60661764705882348</v>
      </c>
    </row>
    <row r="483" spans="1:36" x14ac:dyDescent="0.25">
      <c r="A483" s="3" t="s">
        <v>10</v>
      </c>
      <c r="B483" s="4">
        <v>0.22059999999999999</v>
      </c>
      <c r="C483" s="5">
        <v>15</v>
      </c>
      <c r="D483" s="4">
        <v>0.55880000000000007</v>
      </c>
      <c r="E483" s="5">
        <v>38</v>
      </c>
      <c r="F483" s="4">
        <v>0.13239999999999999</v>
      </c>
      <c r="G483" s="5">
        <v>9</v>
      </c>
      <c r="H483" s="4">
        <v>7.3499999999999996E-2</v>
      </c>
      <c r="I483" s="5">
        <v>5</v>
      </c>
      <c r="J483" s="4">
        <v>1.47E-2</v>
      </c>
      <c r="K483" s="5">
        <v>1</v>
      </c>
      <c r="L483" s="4">
        <v>0.25</v>
      </c>
      <c r="M483" s="5">
        <v>68</v>
      </c>
      <c r="O483" s="16"/>
      <c r="P483" s="9" t="str">
        <f>IF(AND(P482&gt;0,P482&lt;=0.2),"Schwacher Zusammenhang",IF(AND(P482&gt;0.2,P482&lt;=0.6),"Mittlerer Zusammenhang",IF(P482&gt;0.6,"Starker Zusammenhang","")))</f>
        <v>Schwacher Zusammenhang</v>
      </c>
      <c r="Q483" s="5"/>
      <c r="R483" s="5"/>
      <c r="S483" s="16">
        <f t="shared" si="924"/>
        <v>15</v>
      </c>
      <c r="T483" s="16">
        <f t="shared" si="925"/>
        <v>38</v>
      </c>
      <c r="U483" s="16">
        <f t="shared" si="926"/>
        <v>9</v>
      </c>
      <c r="V483" s="16">
        <f t="shared" si="927"/>
        <v>5</v>
      </c>
      <c r="W483" s="16">
        <f t="shared" si="928"/>
        <v>1</v>
      </c>
      <c r="X483" s="17">
        <f t="shared" si="929"/>
        <v>68</v>
      </c>
      <c r="Y483" s="15"/>
      <c r="Z483" s="17"/>
      <c r="AA483" s="16"/>
      <c r="AB483" s="16"/>
      <c r="AC483" s="16"/>
      <c r="AD483" s="16"/>
      <c r="AE483" s="16"/>
      <c r="AF483" s="18">
        <f>$X483*S486/$X486</f>
        <v>18.25</v>
      </c>
      <c r="AG483" s="18">
        <f t="shared" ref="AG483" si="938">$X483*T486/$X486</f>
        <v>33.5</v>
      </c>
      <c r="AH483" s="18">
        <f t="shared" ref="AH483" si="939">$X483*U486/$X486</f>
        <v>12.5</v>
      </c>
      <c r="AI483" s="18">
        <f t="shared" ref="AI483" si="940">$X483*V486/$X486</f>
        <v>3</v>
      </c>
      <c r="AJ483" s="18">
        <f t="shared" ref="AJ483" si="941">$X483*W486/$X486</f>
        <v>0.75</v>
      </c>
    </row>
    <row r="484" spans="1:36" x14ac:dyDescent="0.25">
      <c r="A484" s="3" t="s">
        <v>11</v>
      </c>
      <c r="B484" s="4">
        <v>0.23960000000000001</v>
      </c>
      <c r="C484" s="5">
        <v>23</v>
      </c>
      <c r="D484" s="4">
        <v>0.54170000000000007</v>
      </c>
      <c r="E484" s="5">
        <v>52</v>
      </c>
      <c r="F484" s="4">
        <v>0.1875</v>
      </c>
      <c r="G484" s="5">
        <v>18</v>
      </c>
      <c r="H484" s="4">
        <v>2.0799999999999999E-2</v>
      </c>
      <c r="I484" s="5">
        <v>2</v>
      </c>
      <c r="J484" s="4">
        <v>1.04E-2</v>
      </c>
      <c r="K484" s="5">
        <v>1</v>
      </c>
      <c r="L484" s="4">
        <v>0.35289999999999999</v>
      </c>
      <c r="M484" s="5">
        <v>96</v>
      </c>
      <c r="O484" s="15"/>
      <c r="P484" s="15"/>
      <c r="Q484" s="5"/>
      <c r="R484" s="5"/>
      <c r="S484" s="16">
        <f t="shared" si="924"/>
        <v>23</v>
      </c>
      <c r="T484" s="16">
        <f t="shared" si="925"/>
        <v>52</v>
      </c>
      <c r="U484" s="16">
        <f t="shared" si="926"/>
        <v>18</v>
      </c>
      <c r="V484" s="16">
        <f t="shared" si="927"/>
        <v>2</v>
      </c>
      <c r="W484" s="16">
        <f t="shared" si="928"/>
        <v>1</v>
      </c>
      <c r="X484" s="17">
        <f t="shared" si="929"/>
        <v>96</v>
      </c>
      <c r="Y484" s="15"/>
      <c r="Z484" s="17"/>
      <c r="AA484" s="15"/>
      <c r="AB484" s="15"/>
      <c r="AC484" s="15"/>
      <c r="AD484" s="15"/>
      <c r="AE484" s="15"/>
      <c r="AF484" s="18">
        <f>$X484*S486/$X486</f>
        <v>25.764705882352942</v>
      </c>
      <c r="AG484" s="18">
        <f t="shared" ref="AG484" si="942">$X484*T486/$X486</f>
        <v>47.294117647058826</v>
      </c>
      <c r="AH484" s="18">
        <f t="shared" ref="AH484" si="943">$X484*U486/$X486</f>
        <v>17.647058823529413</v>
      </c>
      <c r="AI484" s="18">
        <f t="shared" ref="AI484" si="944">$X484*V486/$X486</f>
        <v>4.2352941176470589</v>
      </c>
      <c r="AJ484" s="18">
        <f t="shared" ref="AJ484" si="945">$X484*W486/$X486</f>
        <v>1.0588235294117647</v>
      </c>
    </row>
    <row r="485" spans="1:36" x14ac:dyDescent="0.25">
      <c r="A485" s="3" t="s">
        <v>12</v>
      </c>
      <c r="B485" s="4">
        <v>0</v>
      </c>
      <c r="C485" s="5">
        <v>0</v>
      </c>
      <c r="D485" s="4">
        <v>0</v>
      </c>
      <c r="E485" s="5">
        <v>0</v>
      </c>
      <c r="F485" s="4">
        <v>0</v>
      </c>
      <c r="G485" s="5">
        <v>0</v>
      </c>
      <c r="H485" s="4">
        <v>0</v>
      </c>
      <c r="I485" s="5">
        <v>0</v>
      </c>
      <c r="J485" s="4">
        <v>0</v>
      </c>
      <c r="K485" s="5">
        <v>0</v>
      </c>
      <c r="L485" s="4">
        <v>0</v>
      </c>
      <c r="M485" s="5">
        <v>0</v>
      </c>
      <c r="O485" s="15"/>
      <c r="P485" s="15"/>
      <c r="Q485" s="5"/>
      <c r="R485" s="5"/>
      <c r="S485" s="16"/>
      <c r="T485" s="16"/>
      <c r="U485" s="16"/>
      <c r="V485" s="17"/>
      <c r="W485" s="16"/>
      <c r="X485" s="16"/>
      <c r="Y485" s="15"/>
      <c r="Z485" s="15"/>
      <c r="AA485" s="15"/>
      <c r="AB485" s="15"/>
      <c r="AC485" s="15"/>
      <c r="AD485" s="15"/>
      <c r="AE485" s="15"/>
      <c r="AF485" s="18"/>
      <c r="AG485" s="18"/>
      <c r="AH485" s="18"/>
      <c r="AI485" s="15"/>
      <c r="AJ485" s="15"/>
    </row>
    <row r="486" spans="1:36" x14ac:dyDescent="0.25">
      <c r="A486" s="3" t="s">
        <v>6</v>
      </c>
      <c r="B486" s="6">
        <v>0.26840000000000003</v>
      </c>
      <c r="C486" s="3">
        <v>73</v>
      </c>
      <c r="D486" s="6">
        <v>0.49259999999999998</v>
      </c>
      <c r="E486" s="3">
        <v>134</v>
      </c>
      <c r="F486" s="6">
        <v>0.18379999999999999</v>
      </c>
      <c r="G486" s="3">
        <v>50</v>
      </c>
      <c r="H486" s="6">
        <v>4.41E-2</v>
      </c>
      <c r="I486" s="3">
        <v>12</v>
      </c>
      <c r="J486" s="6">
        <v>1.0999999999999999E-2</v>
      </c>
      <c r="K486" s="3">
        <v>3</v>
      </c>
      <c r="L486" s="6">
        <v>1</v>
      </c>
      <c r="M486" s="3">
        <v>272</v>
      </c>
      <c r="O486" s="15"/>
      <c r="P486" s="15"/>
      <c r="Q486" s="5"/>
      <c r="R486" s="5"/>
      <c r="S486" s="17">
        <f>SUM(S480:S484)</f>
        <v>73</v>
      </c>
      <c r="T486" s="17">
        <f t="shared" ref="T486:W486" si="946">SUM(T480:T484)</f>
        <v>134</v>
      </c>
      <c r="U486" s="17">
        <f t="shared" si="946"/>
        <v>50</v>
      </c>
      <c r="V486" s="17">
        <f t="shared" si="946"/>
        <v>12</v>
      </c>
      <c r="W486" s="17">
        <f t="shared" si="946"/>
        <v>3</v>
      </c>
      <c r="X486" s="17">
        <f>SUM(X480:X485)</f>
        <v>272</v>
      </c>
      <c r="Y486" s="17"/>
      <c r="Z486" s="16"/>
      <c r="AA486" s="15"/>
      <c r="AB486" s="15"/>
      <c r="AC486" s="15"/>
      <c r="AD486" s="15"/>
      <c r="AE486" s="15"/>
      <c r="AF486" s="18"/>
      <c r="AG486" s="18"/>
      <c r="AH486" s="18"/>
      <c r="AI486" s="15"/>
      <c r="AJ486" s="15"/>
    </row>
    <row r="487" spans="1:36" x14ac:dyDescent="0.25">
      <c r="A487" s="9"/>
      <c r="B487" s="9"/>
      <c r="C487" s="11"/>
      <c r="D487" s="7"/>
      <c r="E487" s="7"/>
      <c r="F487" s="7"/>
      <c r="G487" s="7"/>
      <c r="H487" s="7"/>
      <c r="I487" s="7"/>
      <c r="J487" s="7"/>
      <c r="K487" s="7"/>
      <c r="L487" s="7" t="s">
        <v>13</v>
      </c>
      <c r="M487" s="7">
        <v>272</v>
      </c>
    </row>
    <row r="488" spans="1:36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 t="s">
        <v>14</v>
      </c>
      <c r="M488" s="7">
        <v>0</v>
      </c>
    </row>
    <row r="490" spans="1:36" ht="18" x14ac:dyDescent="0.25">
      <c r="A490" s="1" t="s">
        <v>88</v>
      </c>
    </row>
    <row r="491" spans="1:36" x14ac:dyDescent="0.25">
      <c r="A491" s="2"/>
      <c r="B491" s="20" t="s">
        <v>40</v>
      </c>
      <c r="C491" s="21"/>
      <c r="D491" s="20" t="s">
        <v>41</v>
      </c>
      <c r="E491" s="21"/>
      <c r="F491" s="20" t="s">
        <v>42</v>
      </c>
      <c r="G491" s="21"/>
      <c r="H491" s="20" t="s">
        <v>70</v>
      </c>
      <c r="I491" s="21"/>
      <c r="J491" s="20" t="s">
        <v>44</v>
      </c>
      <c r="K491" s="21"/>
      <c r="L491" s="20" t="s">
        <v>6</v>
      </c>
      <c r="M491" s="21"/>
    </row>
    <row r="492" spans="1:36" x14ac:dyDescent="0.25">
      <c r="A492" s="3" t="s">
        <v>7</v>
      </c>
      <c r="B492" s="4">
        <v>0.33329999999999999</v>
      </c>
      <c r="C492" s="5">
        <v>1</v>
      </c>
      <c r="D492" s="4">
        <v>0.33329999999999999</v>
      </c>
      <c r="E492" s="5">
        <v>1</v>
      </c>
      <c r="F492" s="4">
        <v>0</v>
      </c>
      <c r="G492" s="5">
        <v>0</v>
      </c>
      <c r="H492" s="4">
        <v>0</v>
      </c>
      <c r="I492" s="5">
        <v>0</v>
      </c>
      <c r="J492" s="4">
        <v>0.33329999999999999</v>
      </c>
      <c r="K492" s="5">
        <v>1</v>
      </c>
      <c r="L492" s="4">
        <v>1.0999999999999999E-2</v>
      </c>
      <c r="M492" s="5">
        <v>3</v>
      </c>
      <c r="O492" s="12" t="s">
        <v>89</v>
      </c>
      <c r="P492" s="11">
        <f>_xlfn.CHISQ.TEST(S492:W496,AF492:AJ496)</f>
        <v>4.6349507640721023E-2</v>
      </c>
      <c r="Q492" s="16"/>
      <c r="R492" s="16" t="s">
        <v>90</v>
      </c>
      <c r="S492" s="16">
        <f>C492</f>
        <v>1</v>
      </c>
      <c r="T492" s="16">
        <f>E492</f>
        <v>1</v>
      </c>
      <c r="U492" s="16">
        <f>G492</f>
        <v>0</v>
      </c>
      <c r="V492" s="16">
        <f>I492</f>
        <v>0</v>
      </c>
      <c r="W492" s="16">
        <f>K492</f>
        <v>1</v>
      </c>
      <c r="X492" s="17">
        <f>SUM(S492:W492)</f>
        <v>3</v>
      </c>
      <c r="Y492" s="15"/>
      <c r="Z492" s="17"/>
      <c r="AA492" s="16"/>
      <c r="AB492" s="16"/>
      <c r="AC492" s="16"/>
      <c r="AD492" s="16"/>
      <c r="AE492" s="16" t="s">
        <v>91</v>
      </c>
      <c r="AF492" s="18">
        <f>$X492*S498/$X498</f>
        <v>0.59558823529411764</v>
      </c>
      <c r="AG492" s="18">
        <f t="shared" ref="AG492" si="947">$X492*T498/$X498</f>
        <v>1.3676470588235294</v>
      </c>
      <c r="AH492" s="18">
        <f t="shared" ref="AH492" si="948">$X492*U498/$X498</f>
        <v>0.71691176470588236</v>
      </c>
      <c r="AI492" s="18">
        <f t="shared" ref="AI492" si="949">$X492*V498/$X498</f>
        <v>0.20955882352941177</v>
      </c>
      <c r="AJ492" s="18">
        <f t="shared" ref="AJ492" si="950">$X492*W498/$X498</f>
        <v>0.11029411764705882</v>
      </c>
    </row>
    <row r="493" spans="1:36" x14ac:dyDescent="0.25">
      <c r="A493" s="3" t="s">
        <v>8</v>
      </c>
      <c r="B493" s="4">
        <v>0.28000000000000003</v>
      </c>
      <c r="C493" s="5">
        <v>14</v>
      </c>
      <c r="D493" s="4">
        <v>0.26</v>
      </c>
      <c r="E493" s="5">
        <v>13</v>
      </c>
      <c r="F493" s="4">
        <v>0.36</v>
      </c>
      <c r="G493" s="5">
        <v>18</v>
      </c>
      <c r="H493" s="4">
        <v>0.06</v>
      </c>
      <c r="I493" s="5">
        <v>3</v>
      </c>
      <c r="J493" s="4">
        <v>0.04</v>
      </c>
      <c r="K493" s="5">
        <v>2</v>
      </c>
      <c r="L493" s="4">
        <v>0.18379999999999999</v>
      </c>
      <c r="M493" s="5">
        <v>50</v>
      </c>
      <c r="O493" s="12" t="s">
        <v>92</v>
      </c>
      <c r="P493" s="9">
        <f>_xlfn.CHISQ.INV.RT(P492,16)</f>
        <v>26.583629614532267</v>
      </c>
      <c r="Q493" s="16"/>
      <c r="R493" s="16"/>
      <c r="S493" s="16">
        <f t="shared" ref="S493:S496" si="951">C493</f>
        <v>14</v>
      </c>
      <c r="T493" s="16">
        <f t="shared" ref="T493:T496" si="952">E493</f>
        <v>13</v>
      </c>
      <c r="U493" s="16">
        <f t="shared" ref="U493:U496" si="953">G493</f>
        <v>18</v>
      </c>
      <c r="V493" s="16">
        <f t="shared" ref="V493:V496" si="954">I493</f>
        <v>3</v>
      </c>
      <c r="W493" s="16">
        <f t="shared" ref="W493:W496" si="955">K493</f>
        <v>2</v>
      </c>
      <c r="X493" s="17">
        <f t="shared" ref="X493:X496" si="956">SUM(S493:W493)</f>
        <v>50</v>
      </c>
      <c r="Y493" s="15"/>
      <c r="Z493" s="17"/>
      <c r="AA493" s="16"/>
      <c r="AB493" s="16"/>
      <c r="AC493" s="16"/>
      <c r="AD493" s="16"/>
      <c r="AE493" s="16"/>
      <c r="AF493" s="18">
        <f>$X493*S498/$X498</f>
        <v>9.9264705882352935</v>
      </c>
      <c r="AG493" s="18">
        <f t="shared" ref="AG493" si="957">$X493*T498/$X498</f>
        <v>22.794117647058822</v>
      </c>
      <c r="AH493" s="18">
        <f t="shared" ref="AH493" si="958">$X493*U498/$X498</f>
        <v>11.948529411764707</v>
      </c>
      <c r="AI493" s="18">
        <f t="shared" ref="AI493" si="959">$X493*V498/$X498</f>
        <v>3.4926470588235294</v>
      </c>
      <c r="AJ493" s="18">
        <f t="shared" ref="AJ493" si="960">$X493*W498/$X498</f>
        <v>1.838235294117647</v>
      </c>
    </row>
    <row r="494" spans="1:36" x14ac:dyDescent="0.25">
      <c r="A494" s="3" t="s">
        <v>9</v>
      </c>
      <c r="B494" s="4">
        <v>0.2727</v>
      </c>
      <c r="C494" s="5">
        <v>15</v>
      </c>
      <c r="D494" s="4">
        <v>0.43640000000000001</v>
      </c>
      <c r="E494" s="5">
        <v>24</v>
      </c>
      <c r="F494" s="4">
        <v>0.1636</v>
      </c>
      <c r="G494" s="5">
        <v>9</v>
      </c>
      <c r="H494" s="4">
        <v>9.0899999999999995E-2</v>
      </c>
      <c r="I494" s="5">
        <v>5</v>
      </c>
      <c r="J494" s="4">
        <v>3.6400000000000002E-2</v>
      </c>
      <c r="K494" s="5">
        <v>2</v>
      </c>
      <c r="L494" s="4">
        <v>0.20219999999999999</v>
      </c>
      <c r="M494" s="5">
        <v>55</v>
      </c>
      <c r="O494" s="12" t="s">
        <v>93</v>
      </c>
      <c r="P494" s="19">
        <f>SQRT(P493/(X498*MIN(5-1,5-1)))</f>
        <v>0.15631213357123674</v>
      </c>
      <c r="Q494" s="16"/>
      <c r="R494" s="16"/>
      <c r="S494" s="16">
        <f t="shared" si="951"/>
        <v>15</v>
      </c>
      <c r="T494" s="16">
        <f t="shared" si="952"/>
        <v>24</v>
      </c>
      <c r="U494" s="16">
        <f t="shared" si="953"/>
        <v>9</v>
      </c>
      <c r="V494" s="16">
        <f t="shared" si="954"/>
        <v>5</v>
      </c>
      <c r="W494" s="16">
        <f t="shared" si="955"/>
        <v>2</v>
      </c>
      <c r="X494" s="17">
        <f t="shared" si="956"/>
        <v>55</v>
      </c>
      <c r="Y494" s="15"/>
      <c r="Z494" s="17"/>
      <c r="AA494" s="16"/>
      <c r="AB494" s="16"/>
      <c r="AC494" s="16"/>
      <c r="AD494" s="16"/>
      <c r="AE494" s="16"/>
      <c r="AF494" s="18">
        <f>$X494*S498/$X498</f>
        <v>10.919117647058824</v>
      </c>
      <c r="AG494" s="18">
        <f t="shared" ref="AG494" si="961">$X494*T498/$X498</f>
        <v>25.073529411764707</v>
      </c>
      <c r="AH494" s="18">
        <f t="shared" ref="AH494" si="962">$X494*U498/$X498</f>
        <v>13.143382352941176</v>
      </c>
      <c r="AI494" s="18">
        <f t="shared" ref="AI494" si="963">$X494*V498/$X498</f>
        <v>3.8419117647058822</v>
      </c>
      <c r="AJ494" s="18">
        <f t="shared" ref="AJ494" si="964">$X494*W498/$X498</f>
        <v>2.0220588235294117</v>
      </c>
    </row>
    <row r="495" spans="1:36" x14ac:dyDescent="0.25">
      <c r="A495" s="3" t="s">
        <v>10</v>
      </c>
      <c r="B495" s="4">
        <v>0.13239999999999999</v>
      </c>
      <c r="C495" s="5">
        <v>9</v>
      </c>
      <c r="D495" s="4">
        <v>0.48530000000000001</v>
      </c>
      <c r="E495" s="5">
        <v>33</v>
      </c>
      <c r="F495" s="4">
        <v>0.27939999999999998</v>
      </c>
      <c r="G495" s="5">
        <v>19</v>
      </c>
      <c r="H495" s="4">
        <v>7.3499999999999996E-2</v>
      </c>
      <c r="I495" s="5">
        <v>5</v>
      </c>
      <c r="J495" s="4">
        <v>2.9399999999999999E-2</v>
      </c>
      <c r="K495" s="5">
        <v>2</v>
      </c>
      <c r="L495" s="4">
        <v>0.25</v>
      </c>
      <c r="M495" s="5">
        <v>68</v>
      </c>
      <c r="O495" s="16"/>
      <c r="P495" s="9" t="str">
        <f>IF(AND(P494&gt;0,P494&lt;=0.2),"Schwacher Zusammenhang",IF(AND(P494&gt;0.2,P494&lt;=0.6),"Mittlerer Zusammenhang",IF(P494&gt;0.6,"Starker Zusammenhang","")))</f>
        <v>Schwacher Zusammenhang</v>
      </c>
      <c r="Q495" s="5"/>
      <c r="R495" s="5"/>
      <c r="S495" s="16">
        <f t="shared" si="951"/>
        <v>9</v>
      </c>
      <c r="T495" s="16">
        <f t="shared" si="952"/>
        <v>33</v>
      </c>
      <c r="U495" s="16">
        <f t="shared" si="953"/>
        <v>19</v>
      </c>
      <c r="V495" s="16">
        <f t="shared" si="954"/>
        <v>5</v>
      </c>
      <c r="W495" s="16">
        <f t="shared" si="955"/>
        <v>2</v>
      </c>
      <c r="X495" s="17">
        <f t="shared" si="956"/>
        <v>68</v>
      </c>
      <c r="Y495" s="15"/>
      <c r="Z495" s="17"/>
      <c r="AA495" s="16"/>
      <c r="AB495" s="16"/>
      <c r="AC495" s="16"/>
      <c r="AD495" s="16"/>
      <c r="AE495" s="16"/>
      <c r="AF495" s="18">
        <f>$X495*S498/$X498</f>
        <v>13.5</v>
      </c>
      <c r="AG495" s="18">
        <f t="shared" ref="AG495" si="965">$X495*T498/$X498</f>
        <v>31</v>
      </c>
      <c r="AH495" s="18">
        <f t="shared" ref="AH495" si="966">$X495*U498/$X498</f>
        <v>16.25</v>
      </c>
      <c r="AI495" s="18">
        <f t="shared" ref="AI495" si="967">$X495*V498/$X498</f>
        <v>4.75</v>
      </c>
      <c r="AJ495" s="18">
        <f t="shared" ref="AJ495" si="968">$X495*W498/$X498</f>
        <v>2.5</v>
      </c>
    </row>
    <row r="496" spans="1:36" x14ac:dyDescent="0.25">
      <c r="A496" s="3" t="s">
        <v>11</v>
      </c>
      <c r="B496" s="4">
        <v>0.15629999999999999</v>
      </c>
      <c r="C496" s="5">
        <v>15</v>
      </c>
      <c r="D496" s="4">
        <v>0.55210000000000004</v>
      </c>
      <c r="E496" s="5">
        <v>53</v>
      </c>
      <c r="F496" s="4">
        <v>0.19789999999999999</v>
      </c>
      <c r="G496" s="5">
        <v>19</v>
      </c>
      <c r="H496" s="4">
        <v>6.25E-2</v>
      </c>
      <c r="I496" s="5">
        <v>6</v>
      </c>
      <c r="J496" s="4">
        <v>3.1300000000000001E-2</v>
      </c>
      <c r="K496" s="5">
        <v>3</v>
      </c>
      <c r="L496" s="4">
        <v>0.35289999999999999</v>
      </c>
      <c r="M496" s="5">
        <v>96</v>
      </c>
      <c r="O496" s="15"/>
      <c r="P496" s="15"/>
      <c r="Q496" s="5"/>
      <c r="R496" s="5"/>
      <c r="S496" s="16">
        <f t="shared" si="951"/>
        <v>15</v>
      </c>
      <c r="T496" s="16">
        <f t="shared" si="952"/>
        <v>53</v>
      </c>
      <c r="U496" s="16">
        <f t="shared" si="953"/>
        <v>19</v>
      </c>
      <c r="V496" s="16">
        <f t="shared" si="954"/>
        <v>6</v>
      </c>
      <c r="W496" s="16">
        <f t="shared" si="955"/>
        <v>3</v>
      </c>
      <c r="X496" s="17">
        <f t="shared" si="956"/>
        <v>96</v>
      </c>
      <c r="Y496" s="15"/>
      <c r="Z496" s="17"/>
      <c r="AA496" s="15"/>
      <c r="AB496" s="15"/>
      <c r="AC496" s="15"/>
      <c r="AD496" s="15"/>
      <c r="AE496" s="15"/>
      <c r="AF496" s="18">
        <f>$X496*S498/$X498</f>
        <v>19.058823529411764</v>
      </c>
      <c r="AG496" s="18">
        <f t="shared" ref="AG496" si="969">$X496*T498/$X498</f>
        <v>43.764705882352942</v>
      </c>
      <c r="AH496" s="18">
        <f t="shared" ref="AH496" si="970">$X496*U498/$X498</f>
        <v>22.941176470588236</v>
      </c>
      <c r="AI496" s="18">
        <f t="shared" ref="AI496" si="971">$X496*V498/$X498</f>
        <v>6.7058823529411766</v>
      </c>
      <c r="AJ496" s="18">
        <f t="shared" ref="AJ496" si="972">$X496*W498/$X498</f>
        <v>3.5294117647058822</v>
      </c>
    </row>
    <row r="497" spans="1:36" x14ac:dyDescent="0.25">
      <c r="A497" s="3" t="s">
        <v>12</v>
      </c>
      <c r="B497" s="4">
        <v>0</v>
      </c>
      <c r="C497" s="5">
        <v>0</v>
      </c>
      <c r="D497" s="4">
        <v>0</v>
      </c>
      <c r="E497" s="5">
        <v>0</v>
      </c>
      <c r="F497" s="4">
        <v>0</v>
      </c>
      <c r="G497" s="5">
        <v>0</v>
      </c>
      <c r="H497" s="4">
        <v>0</v>
      </c>
      <c r="I497" s="5">
        <v>0</v>
      </c>
      <c r="J497" s="4">
        <v>0</v>
      </c>
      <c r="K497" s="5">
        <v>0</v>
      </c>
      <c r="L497" s="4">
        <v>0</v>
      </c>
      <c r="M497" s="5">
        <v>0</v>
      </c>
      <c r="O497" s="15"/>
      <c r="P497" s="15"/>
      <c r="Q497" s="5"/>
      <c r="R497" s="5"/>
      <c r="S497" s="16"/>
      <c r="T497" s="16"/>
      <c r="U497" s="16"/>
      <c r="V497" s="17"/>
      <c r="W497" s="16"/>
      <c r="X497" s="16"/>
      <c r="Y497" s="15"/>
      <c r="Z497" s="15"/>
      <c r="AA497" s="15"/>
      <c r="AB497" s="15"/>
      <c r="AC497" s="15"/>
      <c r="AD497" s="15"/>
      <c r="AE497" s="15"/>
      <c r="AF497" s="18"/>
      <c r="AG497" s="18"/>
      <c r="AH497" s="18"/>
      <c r="AI497" s="15"/>
      <c r="AJ497" s="15"/>
    </row>
    <row r="498" spans="1:36" x14ac:dyDescent="0.25">
      <c r="A498" s="3" t="s">
        <v>6</v>
      </c>
      <c r="B498" s="6">
        <v>0.19850000000000001</v>
      </c>
      <c r="C498" s="3">
        <v>54</v>
      </c>
      <c r="D498" s="6">
        <v>0.45590000000000003</v>
      </c>
      <c r="E498" s="3">
        <v>124</v>
      </c>
      <c r="F498" s="6">
        <v>0.23899999999999999</v>
      </c>
      <c r="G498" s="3">
        <v>65</v>
      </c>
      <c r="H498" s="6">
        <v>6.9900000000000004E-2</v>
      </c>
      <c r="I498" s="3">
        <v>19</v>
      </c>
      <c r="J498" s="6">
        <v>3.6799999999999999E-2</v>
      </c>
      <c r="K498" s="3">
        <v>10</v>
      </c>
      <c r="L498" s="6">
        <v>1</v>
      </c>
      <c r="M498" s="3">
        <v>272</v>
      </c>
      <c r="O498" s="15"/>
      <c r="P498" s="15"/>
      <c r="Q498" s="5"/>
      <c r="R498" s="5"/>
      <c r="S498" s="17">
        <f>SUM(S492:S496)</f>
        <v>54</v>
      </c>
      <c r="T498" s="17">
        <f t="shared" ref="T498:W498" si="973">SUM(T492:T496)</f>
        <v>124</v>
      </c>
      <c r="U498" s="17">
        <f t="shared" si="973"/>
        <v>65</v>
      </c>
      <c r="V498" s="17">
        <f t="shared" si="973"/>
        <v>19</v>
      </c>
      <c r="W498" s="17">
        <f t="shared" si="973"/>
        <v>10</v>
      </c>
      <c r="X498" s="17">
        <f>SUM(X492:X497)</f>
        <v>272</v>
      </c>
      <c r="Y498" s="17"/>
      <c r="Z498" s="16"/>
      <c r="AA498" s="15"/>
      <c r="AB498" s="15"/>
      <c r="AC498" s="15"/>
      <c r="AD498" s="15"/>
      <c r="AE498" s="15"/>
      <c r="AF498" s="18"/>
      <c r="AG498" s="18"/>
      <c r="AH498" s="18"/>
      <c r="AI498" s="15"/>
      <c r="AJ498" s="15"/>
    </row>
    <row r="499" spans="1:36" x14ac:dyDescent="0.25">
      <c r="A499" s="9"/>
      <c r="B499" s="9"/>
      <c r="C499" s="11"/>
      <c r="D499" s="7"/>
      <c r="E499" s="7"/>
      <c r="F499" s="7"/>
      <c r="G499" s="7"/>
      <c r="H499" s="7"/>
      <c r="I499" s="7"/>
      <c r="J499" s="7"/>
      <c r="K499" s="7"/>
      <c r="L499" s="7" t="s">
        <v>13</v>
      </c>
      <c r="M499" s="7">
        <v>272</v>
      </c>
    </row>
    <row r="500" spans="1:36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 t="s">
        <v>14</v>
      </c>
      <c r="M500" s="7">
        <v>0</v>
      </c>
    </row>
  </sheetData>
  <mergeCells count="253">
    <mergeCell ref="B3:C3"/>
    <mergeCell ref="D3:E3"/>
    <mergeCell ref="F3:G3"/>
    <mergeCell ref="H3:I3"/>
    <mergeCell ref="J3:K3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B39:C39"/>
    <mergeCell ref="D39:E39"/>
    <mergeCell ref="F39:G39"/>
    <mergeCell ref="H39:I39"/>
    <mergeCell ref="J39:K39"/>
    <mergeCell ref="L39:M39"/>
    <mergeCell ref="N39:O39"/>
    <mergeCell ref="P39:Q39"/>
    <mergeCell ref="B52:C52"/>
    <mergeCell ref="D52:E52"/>
    <mergeCell ref="F52:G52"/>
    <mergeCell ref="H52:I52"/>
    <mergeCell ref="J52:K52"/>
    <mergeCell ref="L52:M52"/>
    <mergeCell ref="B64:C64"/>
    <mergeCell ref="D64:E64"/>
    <mergeCell ref="F64:G64"/>
    <mergeCell ref="H64:I64"/>
    <mergeCell ref="J64:K64"/>
    <mergeCell ref="L64:M64"/>
    <mergeCell ref="B76:C76"/>
    <mergeCell ref="D76:E76"/>
    <mergeCell ref="F76:G76"/>
    <mergeCell ref="H76:I76"/>
    <mergeCell ref="J76:K76"/>
    <mergeCell ref="L76:M76"/>
    <mergeCell ref="B88:C88"/>
    <mergeCell ref="D88:E88"/>
    <mergeCell ref="F88:G88"/>
    <mergeCell ref="H88:I88"/>
    <mergeCell ref="J88:K88"/>
    <mergeCell ref="L88:M88"/>
    <mergeCell ref="B100:C100"/>
    <mergeCell ref="D100:E100"/>
    <mergeCell ref="F100:G100"/>
    <mergeCell ref="H100:I100"/>
    <mergeCell ref="J100:K100"/>
    <mergeCell ref="L100:M100"/>
    <mergeCell ref="B112:C112"/>
    <mergeCell ref="D112:E112"/>
    <mergeCell ref="F112:G112"/>
    <mergeCell ref="H112:I112"/>
    <mergeCell ref="J112:K112"/>
    <mergeCell ref="L112:M112"/>
    <mergeCell ref="B124:C124"/>
    <mergeCell ref="D124:E124"/>
    <mergeCell ref="F124:G124"/>
    <mergeCell ref="H124:I124"/>
    <mergeCell ref="J124:K124"/>
    <mergeCell ref="L124:M124"/>
    <mergeCell ref="B136:C136"/>
    <mergeCell ref="D136:E136"/>
    <mergeCell ref="F136:G136"/>
    <mergeCell ref="H136:I136"/>
    <mergeCell ref="J136:K136"/>
    <mergeCell ref="L136:M136"/>
    <mergeCell ref="B149:C149"/>
    <mergeCell ref="D149:E149"/>
    <mergeCell ref="F149:G149"/>
    <mergeCell ref="H149:I149"/>
    <mergeCell ref="J149:K149"/>
    <mergeCell ref="L149:M149"/>
    <mergeCell ref="B161:C161"/>
    <mergeCell ref="D161:E161"/>
    <mergeCell ref="F161:G161"/>
    <mergeCell ref="H161:I161"/>
    <mergeCell ref="J161:K161"/>
    <mergeCell ref="L161:M161"/>
    <mergeCell ref="B173:C173"/>
    <mergeCell ref="D173:E173"/>
    <mergeCell ref="F173:G173"/>
    <mergeCell ref="H173:I173"/>
    <mergeCell ref="J173:K173"/>
    <mergeCell ref="L173:M173"/>
    <mergeCell ref="B185:C185"/>
    <mergeCell ref="D185:E185"/>
    <mergeCell ref="F185:G185"/>
    <mergeCell ref="H185:I185"/>
    <mergeCell ref="J185:K185"/>
    <mergeCell ref="L185:M185"/>
    <mergeCell ref="B198:C198"/>
    <mergeCell ref="D198:E198"/>
    <mergeCell ref="F198:G198"/>
    <mergeCell ref="H198:I198"/>
    <mergeCell ref="J198:K198"/>
    <mergeCell ref="L198:M198"/>
    <mergeCell ref="B210:C210"/>
    <mergeCell ref="D210:E210"/>
    <mergeCell ref="F210:G210"/>
    <mergeCell ref="H210:I210"/>
    <mergeCell ref="J210:K210"/>
    <mergeCell ref="L210:M210"/>
    <mergeCell ref="B222:C222"/>
    <mergeCell ref="D222:E222"/>
    <mergeCell ref="F222:G222"/>
    <mergeCell ref="H222:I222"/>
    <mergeCell ref="J222:K222"/>
    <mergeCell ref="L222:M222"/>
    <mergeCell ref="B235:C235"/>
    <mergeCell ref="D235:E235"/>
    <mergeCell ref="F235:G235"/>
    <mergeCell ref="H235:I235"/>
    <mergeCell ref="J235:K235"/>
    <mergeCell ref="L235:M235"/>
    <mergeCell ref="B247:C247"/>
    <mergeCell ref="D247:E247"/>
    <mergeCell ref="F247:G247"/>
    <mergeCell ref="H247:I247"/>
    <mergeCell ref="J247:K247"/>
    <mergeCell ref="L247:M247"/>
    <mergeCell ref="B259:C259"/>
    <mergeCell ref="D259:E259"/>
    <mergeCell ref="F259:G259"/>
    <mergeCell ref="H259:I259"/>
    <mergeCell ref="J259:K259"/>
    <mergeCell ref="L259:M259"/>
    <mergeCell ref="B271:C271"/>
    <mergeCell ref="D271:E271"/>
    <mergeCell ref="F271:G271"/>
    <mergeCell ref="H271:I271"/>
    <mergeCell ref="J271:K271"/>
    <mergeCell ref="L271:M271"/>
    <mergeCell ref="B283:C283"/>
    <mergeCell ref="D283:E283"/>
    <mergeCell ref="F283:G283"/>
    <mergeCell ref="H283:I283"/>
    <mergeCell ref="J283:K283"/>
    <mergeCell ref="L283:M283"/>
    <mergeCell ref="B295:C295"/>
    <mergeCell ref="D295:E295"/>
    <mergeCell ref="F295:G295"/>
    <mergeCell ref="H295:I295"/>
    <mergeCell ref="J295:K295"/>
    <mergeCell ref="L295:M295"/>
    <mergeCell ref="B308:C308"/>
    <mergeCell ref="D308:E308"/>
    <mergeCell ref="F308:G308"/>
    <mergeCell ref="H308:I308"/>
    <mergeCell ref="J308:K308"/>
    <mergeCell ref="L308:M308"/>
    <mergeCell ref="B320:C320"/>
    <mergeCell ref="D320:E320"/>
    <mergeCell ref="F320:G320"/>
    <mergeCell ref="H320:I320"/>
    <mergeCell ref="J320:K320"/>
    <mergeCell ref="L320:M320"/>
    <mergeCell ref="B332:C332"/>
    <mergeCell ref="D332:E332"/>
    <mergeCell ref="F332:G332"/>
    <mergeCell ref="H332:I332"/>
    <mergeCell ref="J332:K332"/>
    <mergeCell ref="L332:M332"/>
    <mergeCell ref="B344:C344"/>
    <mergeCell ref="D344:E344"/>
    <mergeCell ref="F344:G344"/>
    <mergeCell ref="H344:I344"/>
    <mergeCell ref="J344:K344"/>
    <mergeCell ref="L344:M344"/>
    <mergeCell ref="B356:C356"/>
    <mergeCell ref="D356:E356"/>
    <mergeCell ref="F356:G356"/>
    <mergeCell ref="H356:I356"/>
    <mergeCell ref="J356:K356"/>
    <mergeCell ref="L356:M356"/>
    <mergeCell ref="B369:C369"/>
    <mergeCell ref="D369:E369"/>
    <mergeCell ref="F369:G369"/>
    <mergeCell ref="H369:I369"/>
    <mergeCell ref="J369:K369"/>
    <mergeCell ref="L369:M369"/>
    <mergeCell ref="B381:C381"/>
    <mergeCell ref="D381:E381"/>
    <mergeCell ref="F381:G381"/>
    <mergeCell ref="H381:I381"/>
    <mergeCell ref="J381:K381"/>
    <mergeCell ref="L381:M381"/>
    <mergeCell ref="B393:C393"/>
    <mergeCell ref="D393:E393"/>
    <mergeCell ref="F393:G393"/>
    <mergeCell ref="H393:I393"/>
    <mergeCell ref="J393:K393"/>
    <mergeCell ref="L393:M393"/>
    <mergeCell ref="B405:C405"/>
    <mergeCell ref="D405:E405"/>
    <mergeCell ref="F405:G405"/>
    <mergeCell ref="H405:I405"/>
    <mergeCell ref="J405:K405"/>
    <mergeCell ref="L405:M405"/>
    <mergeCell ref="B418:C418"/>
    <mergeCell ref="D418:E418"/>
    <mergeCell ref="F418:G418"/>
    <mergeCell ref="H418:I418"/>
    <mergeCell ref="J418:K418"/>
    <mergeCell ref="L418:M418"/>
    <mergeCell ref="B430:C430"/>
    <mergeCell ref="D430:E430"/>
    <mergeCell ref="F430:G430"/>
    <mergeCell ref="H430:I430"/>
    <mergeCell ref="J430:K430"/>
    <mergeCell ref="L430:M430"/>
    <mergeCell ref="B442:C442"/>
    <mergeCell ref="D442:E442"/>
    <mergeCell ref="F442:G442"/>
    <mergeCell ref="H442:I442"/>
    <mergeCell ref="J442:K442"/>
    <mergeCell ref="L442:M442"/>
    <mergeCell ref="B454:C454"/>
    <mergeCell ref="D454:E454"/>
    <mergeCell ref="F454:G454"/>
    <mergeCell ref="H454:I454"/>
    <mergeCell ref="J454:K454"/>
    <mergeCell ref="L454:M454"/>
    <mergeCell ref="B467:C467"/>
    <mergeCell ref="D467:E467"/>
    <mergeCell ref="F467:G467"/>
    <mergeCell ref="H467:I467"/>
    <mergeCell ref="J467:K467"/>
    <mergeCell ref="L467:M467"/>
    <mergeCell ref="B479:C479"/>
    <mergeCell ref="D479:E479"/>
    <mergeCell ref="F479:G479"/>
    <mergeCell ref="H479:I479"/>
    <mergeCell ref="J479:K479"/>
    <mergeCell ref="L479:M479"/>
    <mergeCell ref="B491:C491"/>
    <mergeCell ref="D491:E491"/>
    <mergeCell ref="F491:G491"/>
    <mergeCell ref="H491:I491"/>
    <mergeCell ref="J491:K491"/>
    <mergeCell ref="L491:M491"/>
  </mergeCells>
  <conditionalFormatting sqref="N4">
    <cfRule type="cellIs" dxfId="77" priority="78" operator="lessThan">
      <formula>0.001</formula>
    </cfRule>
  </conditionalFormatting>
  <conditionalFormatting sqref="N7">
    <cfRule type="containsText" dxfId="76" priority="77" operator="containsText" text="Starker Zusammenhang">
      <formula>NOT(ISERROR(SEARCH("Starker Zusammenhang",N7)))</formula>
    </cfRule>
  </conditionalFormatting>
  <conditionalFormatting sqref="V16">
    <cfRule type="cellIs" dxfId="75" priority="76" operator="lessThan">
      <formula>0.001</formula>
    </cfRule>
  </conditionalFormatting>
  <conditionalFormatting sqref="V19">
    <cfRule type="containsText" dxfId="74" priority="75" operator="containsText" text="Starker Zusammenhang">
      <formula>NOT(ISERROR(SEARCH("Starker Zusammenhang",V19)))</formula>
    </cfRule>
  </conditionalFormatting>
  <conditionalFormatting sqref="T43">
    <cfRule type="containsText" dxfId="73" priority="73" operator="containsText" text="Starker Zusammenhang">
      <formula>NOT(ISERROR(SEARCH("Starker Zusammenhang",T43)))</formula>
    </cfRule>
  </conditionalFormatting>
  <conditionalFormatting sqref="T40">
    <cfRule type="cellIs" dxfId="72" priority="74" operator="lessThan">
      <formula>0.001</formula>
    </cfRule>
  </conditionalFormatting>
  <conditionalFormatting sqref="P56">
    <cfRule type="containsText" dxfId="71" priority="71" operator="containsText" text="Starker Zusammenhang">
      <formula>NOT(ISERROR(SEARCH("Starker Zusammenhang",P56)))</formula>
    </cfRule>
  </conditionalFormatting>
  <conditionalFormatting sqref="P53">
    <cfRule type="cellIs" dxfId="70" priority="72" operator="lessThan">
      <formula>0.001</formula>
    </cfRule>
  </conditionalFormatting>
  <conditionalFormatting sqref="P68">
    <cfRule type="containsText" dxfId="69" priority="69" operator="containsText" text="Starker Zusammenhang">
      <formula>NOT(ISERROR(SEARCH("Starker Zusammenhang",P68)))</formula>
    </cfRule>
  </conditionalFormatting>
  <conditionalFormatting sqref="P65">
    <cfRule type="cellIs" dxfId="68" priority="70" operator="lessThan">
      <formula>0.001</formula>
    </cfRule>
  </conditionalFormatting>
  <conditionalFormatting sqref="P80">
    <cfRule type="containsText" dxfId="67" priority="67" operator="containsText" text="Starker Zusammenhang">
      <formula>NOT(ISERROR(SEARCH("Starker Zusammenhang",P80)))</formula>
    </cfRule>
  </conditionalFormatting>
  <conditionalFormatting sqref="P77">
    <cfRule type="cellIs" dxfId="66" priority="68" operator="lessThan">
      <formula>0.001</formula>
    </cfRule>
  </conditionalFormatting>
  <conditionalFormatting sqref="P92">
    <cfRule type="containsText" dxfId="65" priority="65" operator="containsText" text="Starker Zusammenhang">
      <formula>NOT(ISERROR(SEARCH("Starker Zusammenhang",P92)))</formula>
    </cfRule>
  </conditionalFormatting>
  <conditionalFormatting sqref="P89">
    <cfRule type="cellIs" dxfId="64" priority="66" operator="lessThan">
      <formula>0.001</formula>
    </cfRule>
  </conditionalFormatting>
  <conditionalFormatting sqref="P104">
    <cfRule type="containsText" dxfId="63" priority="63" operator="containsText" text="Starker Zusammenhang">
      <formula>NOT(ISERROR(SEARCH("Starker Zusammenhang",P104)))</formula>
    </cfRule>
  </conditionalFormatting>
  <conditionalFormatting sqref="P101">
    <cfRule type="cellIs" dxfId="62" priority="64" operator="lessThan">
      <formula>0.001</formula>
    </cfRule>
  </conditionalFormatting>
  <conditionalFormatting sqref="P116">
    <cfRule type="containsText" dxfId="61" priority="61" operator="containsText" text="Starker Zusammenhang">
      <formula>NOT(ISERROR(SEARCH("Starker Zusammenhang",P116)))</formula>
    </cfRule>
  </conditionalFormatting>
  <conditionalFormatting sqref="P113">
    <cfRule type="cellIs" dxfId="60" priority="62" operator="lessThan">
      <formula>0.001</formula>
    </cfRule>
  </conditionalFormatting>
  <conditionalFormatting sqref="P128">
    <cfRule type="containsText" dxfId="59" priority="59" operator="containsText" text="Starker Zusammenhang">
      <formula>NOT(ISERROR(SEARCH("Starker Zusammenhang",P128)))</formula>
    </cfRule>
  </conditionalFormatting>
  <conditionalFormatting sqref="P125">
    <cfRule type="cellIs" dxfId="58" priority="60" operator="lessThan">
      <formula>0.001</formula>
    </cfRule>
  </conditionalFormatting>
  <conditionalFormatting sqref="P140">
    <cfRule type="containsText" dxfId="57" priority="57" operator="containsText" text="Starker Zusammenhang">
      <formula>NOT(ISERROR(SEARCH("Starker Zusammenhang",P140)))</formula>
    </cfRule>
  </conditionalFormatting>
  <conditionalFormatting sqref="P137">
    <cfRule type="cellIs" dxfId="56" priority="58" operator="lessThan">
      <formula>0.001</formula>
    </cfRule>
  </conditionalFormatting>
  <conditionalFormatting sqref="P153">
    <cfRule type="containsText" dxfId="55" priority="55" operator="containsText" text="Starker Zusammenhang">
      <formula>NOT(ISERROR(SEARCH("Starker Zusammenhang",P153)))</formula>
    </cfRule>
  </conditionalFormatting>
  <conditionalFormatting sqref="P150">
    <cfRule type="cellIs" dxfId="54" priority="56" operator="lessThan">
      <formula>0.001</formula>
    </cfRule>
  </conditionalFormatting>
  <conditionalFormatting sqref="P165">
    <cfRule type="containsText" dxfId="53" priority="53" operator="containsText" text="Starker Zusammenhang">
      <formula>NOT(ISERROR(SEARCH("Starker Zusammenhang",P165)))</formula>
    </cfRule>
  </conditionalFormatting>
  <conditionalFormatting sqref="P162">
    <cfRule type="cellIs" dxfId="52" priority="54" operator="lessThan">
      <formula>0.001</formula>
    </cfRule>
  </conditionalFormatting>
  <conditionalFormatting sqref="P177">
    <cfRule type="containsText" dxfId="51" priority="51" operator="containsText" text="Starker Zusammenhang">
      <formula>NOT(ISERROR(SEARCH("Starker Zusammenhang",P177)))</formula>
    </cfRule>
  </conditionalFormatting>
  <conditionalFormatting sqref="P174">
    <cfRule type="cellIs" dxfId="50" priority="52" operator="lessThan">
      <formula>0.001</formula>
    </cfRule>
  </conditionalFormatting>
  <conditionalFormatting sqref="P189">
    <cfRule type="containsText" dxfId="49" priority="49" operator="containsText" text="Starker Zusammenhang">
      <formula>NOT(ISERROR(SEARCH("Starker Zusammenhang",P189)))</formula>
    </cfRule>
  </conditionalFormatting>
  <conditionalFormatting sqref="P186">
    <cfRule type="cellIs" dxfId="48" priority="50" operator="lessThan">
      <formula>0.001</formula>
    </cfRule>
  </conditionalFormatting>
  <conditionalFormatting sqref="P202">
    <cfRule type="containsText" dxfId="47" priority="47" operator="containsText" text="Starker Zusammenhang">
      <formula>NOT(ISERROR(SEARCH("Starker Zusammenhang",P202)))</formula>
    </cfRule>
  </conditionalFormatting>
  <conditionalFormatting sqref="P199">
    <cfRule type="cellIs" dxfId="46" priority="48" operator="lessThan">
      <formula>0.001</formula>
    </cfRule>
  </conditionalFormatting>
  <conditionalFormatting sqref="P214">
    <cfRule type="containsText" dxfId="45" priority="45" operator="containsText" text="Starker Zusammenhang">
      <formula>NOT(ISERROR(SEARCH("Starker Zusammenhang",P214)))</formula>
    </cfRule>
  </conditionalFormatting>
  <conditionalFormatting sqref="P211">
    <cfRule type="cellIs" dxfId="44" priority="46" operator="lessThan">
      <formula>0.001</formula>
    </cfRule>
  </conditionalFormatting>
  <conditionalFormatting sqref="P226">
    <cfRule type="containsText" dxfId="43" priority="43" operator="containsText" text="Starker Zusammenhang">
      <formula>NOT(ISERROR(SEARCH("Starker Zusammenhang",P226)))</formula>
    </cfRule>
  </conditionalFormatting>
  <conditionalFormatting sqref="P223">
    <cfRule type="cellIs" dxfId="42" priority="44" operator="lessThan">
      <formula>0.001</formula>
    </cfRule>
  </conditionalFormatting>
  <conditionalFormatting sqref="P239">
    <cfRule type="containsText" dxfId="41" priority="41" operator="containsText" text="Starker Zusammenhang">
      <formula>NOT(ISERROR(SEARCH("Starker Zusammenhang",P239)))</formula>
    </cfRule>
  </conditionalFormatting>
  <conditionalFormatting sqref="P236">
    <cfRule type="cellIs" dxfId="40" priority="42" operator="lessThan">
      <formula>0.001</formula>
    </cfRule>
  </conditionalFormatting>
  <conditionalFormatting sqref="P251">
    <cfRule type="containsText" dxfId="39" priority="39" operator="containsText" text="Starker Zusammenhang">
      <formula>NOT(ISERROR(SEARCH("Starker Zusammenhang",P251)))</formula>
    </cfRule>
  </conditionalFormatting>
  <conditionalFormatting sqref="P248">
    <cfRule type="cellIs" dxfId="38" priority="40" operator="lessThan">
      <formula>0.001</formula>
    </cfRule>
  </conditionalFormatting>
  <conditionalFormatting sqref="P263">
    <cfRule type="containsText" dxfId="37" priority="37" operator="containsText" text="Starker Zusammenhang">
      <formula>NOT(ISERROR(SEARCH("Starker Zusammenhang",P263)))</formula>
    </cfRule>
  </conditionalFormatting>
  <conditionalFormatting sqref="P260">
    <cfRule type="cellIs" dxfId="36" priority="38" operator="lessThan">
      <formula>0.001</formula>
    </cfRule>
  </conditionalFormatting>
  <conditionalFormatting sqref="P275">
    <cfRule type="containsText" dxfId="35" priority="35" operator="containsText" text="Starker Zusammenhang">
      <formula>NOT(ISERROR(SEARCH("Starker Zusammenhang",P275)))</formula>
    </cfRule>
  </conditionalFormatting>
  <conditionalFormatting sqref="P272">
    <cfRule type="cellIs" dxfId="34" priority="36" operator="lessThan">
      <formula>0.001</formula>
    </cfRule>
  </conditionalFormatting>
  <conditionalFormatting sqref="P287">
    <cfRule type="containsText" dxfId="33" priority="33" operator="containsText" text="Starker Zusammenhang">
      <formula>NOT(ISERROR(SEARCH("Starker Zusammenhang",P287)))</formula>
    </cfRule>
  </conditionalFormatting>
  <conditionalFormatting sqref="P284">
    <cfRule type="cellIs" dxfId="32" priority="34" operator="lessThan">
      <formula>0.001</formula>
    </cfRule>
  </conditionalFormatting>
  <conditionalFormatting sqref="P299">
    <cfRule type="containsText" dxfId="31" priority="31" operator="containsText" text="Starker Zusammenhang">
      <formula>NOT(ISERROR(SEARCH("Starker Zusammenhang",P299)))</formula>
    </cfRule>
  </conditionalFormatting>
  <conditionalFormatting sqref="P296">
    <cfRule type="cellIs" dxfId="30" priority="32" operator="lessThan">
      <formula>0.001</formula>
    </cfRule>
  </conditionalFormatting>
  <conditionalFormatting sqref="P312">
    <cfRule type="containsText" dxfId="29" priority="29" operator="containsText" text="Starker Zusammenhang">
      <formula>NOT(ISERROR(SEARCH("Starker Zusammenhang",P312)))</formula>
    </cfRule>
  </conditionalFormatting>
  <conditionalFormatting sqref="P309">
    <cfRule type="cellIs" dxfId="28" priority="30" operator="lessThan">
      <formula>0.001</formula>
    </cfRule>
  </conditionalFormatting>
  <conditionalFormatting sqref="P324">
    <cfRule type="containsText" dxfId="27" priority="27" operator="containsText" text="Starker Zusammenhang">
      <formula>NOT(ISERROR(SEARCH("Starker Zusammenhang",P324)))</formula>
    </cfRule>
  </conditionalFormatting>
  <conditionalFormatting sqref="P321">
    <cfRule type="cellIs" dxfId="26" priority="28" operator="lessThan">
      <formula>0.001</formula>
    </cfRule>
  </conditionalFormatting>
  <conditionalFormatting sqref="P336">
    <cfRule type="containsText" dxfId="25" priority="25" operator="containsText" text="Starker Zusammenhang">
      <formula>NOT(ISERROR(SEARCH("Starker Zusammenhang",P336)))</formula>
    </cfRule>
  </conditionalFormatting>
  <conditionalFormatting sqref="P333">
    <cfRule type="cellIs" dxfId="24" priority="26" operator="lessThan">
      <formula>0.001</formula>
    </cfRule>
  </conditionalFormatting>
  <conditionalFormatting sqref="P348">
    <cfRule type="containsText" dxfId="23" priority="23" operator="containsText" text="Starker Zusammenhang">
      <formula>NOT(ISERROR(SEARCH("Starker Zusammenhang",P348)))</formula>
    </cfRule>
  </conditionalFormatting>
  <conditionalFormatting sqref="P345">
    <cfRule type="cellIs" dxfId="22" priority="24" operator="lessThan">
      <formula>0.001</formula>
    </cfRule>
  </conditionalFormatting>
  <conditionalFormatting sqref="P360">
    <cfRule type="containsText" dxfId="21" priority="21" operator="containsText" text="Starker Zusammenhang">
      <formula>NOT(ISERROR(SEARCH("Starker Zusammenhang",P360)))</formula>
    </cfRule>
  </conditionalFormatting>
  <conditionalFormatting sqref="P357">
    <cfRule type="cellIs" dxfId="20" priority="22" operator="lessThan">
      <formula>0.001</formula>
    </cfRule>
  </conditionalFormatting>
  <conditionalFormatting sqref="P373">
    <cfRule type="containsText" dxfId="19" priority="19" operator="containsText" text="Starker Zusammenhang">
      <formula>NOT(ISERROR(SEARCH("Starker Zusammenhang",P373)))</formula>
    </cfRule>
  </conditionalFormatting>
  <conditionalFormatting sqref="P370">
    <cfRule type="cellIs" dxfId="18" priority="20" operator="lessThan">
      <formula>0.001</formula>
    </cfRule>
  </conditionalFormatting>
  <conditionalFormatting sqref="P385">
    <cfRule type="containsText" dxfId="17" priority="17" operator="containsText" text="Starker Zusammenhang">
      <formula>NOT(ISERROR(SEARCH("Starker Zusammenhang",P385)))</formula>
    </cfRule>
  </conditionalFormatting>
  <conditionalFormatting sqref="P382">
    <cfRule type="cellIs" dxfId="16" priority="18" operator="lessThan">
      <formula>0.001</formula>
    </cfRule>
  </conditionalFormatting>
  <conditionalFormatting sqref="P397">
    <cfRule type="containsText" dxfId="15" priority="15" operator="containsText" text="Starker Zusammenhang">
      <formula>NOT(ISERROR(SEARCH("Starker Zusammenhang",P397)))</formula>
    </cfRule>
  </conditionalFormatting>
  <conditionalFormatting sqref="P394">
    <cfRule type="cellIs" dxfId="14" priority="16" operator="lessThan">
      <formula>0.001</formula>
    </cfRule>
  </conditionalFormatting>
  <conditionalFormatting sqref="P422">
    <cfRule type="containsText" dxfId="13" priority="13" operator="containsText" text="Starker Zusammenhang">
      <formula>NOT(ISERROR(SEARCH("Starker Zusammenhang",P422)))</formula>
    </cfRule>
  </conditionalFormatting>
  <conditionalFormatting sqref="P419">
    <cfRule type="cellIs" dxfId="12" priority="14" operator="lessThan">
      <formula>0.001</formula>
    </cfRule>
  </conditionalFormatting>
  <conditionalFormatting sqref="P434">
    <cfRule type="containsText" dxfId="11" priority="11" operator="containsText" text="Starker Zusammenhang">
      <formula>NOT(ISERROR(SEARCH("Starker Zusammenhang",P434)))</formula>
    </cfRule>
  </conditionalFormatting>
  <conditionalFormatting sqref="P431">
    <cfRule type="cellIs" dxfId="10" priority="12" operator="lessThan">
      <formula>0.001</formula>
    </cfRule>
  </conditionalFormatting>
  <conditionalFormatting sqref="P446">
    <cfRule type="containsText" dxfId="9" priority="9" operator="containsText" text="Starker Zusammenhang">
      <formula>NOT(ISERROR(SEARCH("Starker Zusammenhang",P446)))</formula>
    </cfRule>
  </conditionalFormatting>
  <conditionalFormatting sqref="P443">
    <cfRule type="cellIs" dxfId="8" priority="10" operator="lessThan">
      <formula>0.001</formula>
    </cfRule>
  </conditionalFormatting>
  <conditionalFormatting sqref="P458">
    <cfRule type="containsText" dxfId="7" priority="7" operator="containsText" text="Starker Zusammenhang">
      <formula>NOT(ISERROR(SEARCH("Starker Zusammenhang",P458)))</formula>
    </cfRule>
  </conditionalFormatting>
  <conditionalFormatting sqref="P455">
    <cfRule type="cellIs" dxfId="6" priority="8" operator="lessThan">
      <formula>0.001</formula>
    </cfRule>
  </conditionalFormatting>
  <conditionalFormatting sqref="P471">
    <cfRule type="containsText" dxfId="5" priority="5" operator="containsText" text="Starker Zusammenhang">
      <formula>NOT(ISERROR(SEARCH("Starker Zusammenhang",P471)))</formula>
    </cfRule>
  </conditionalFormatting>
  <conditionalFormatting sqref="P468">
    <cfRule type="cellIs" dxfId="4" priority="6" operator="lessThan">
      <formula>0.001</formula>
    </cfRule>
  </conditionalFormatting>
  <conditionalFormatting sqref="P483">
    <cfRule type="containsText" dxfId="3" priority="3" operator="containsText" text="Starker Zusammenhang">
      <formula>NOT(ISERROR(SEARCH("Starker Zusammenhang",P483)))</formula>
    </cfRule>
  </conditionalFormatting>
  <conditionalFormatting sqref="P480">
    <cfRule type="cellIs" dxfId="2" priority="4" operator="lessThan">
      <formula>0.001</formula>
    </cfRule>
  </conditionalFormatting>
  <conditionalFormatting sqref="P495">
    <cfRule type="containsText" dxfId="1" priority="1" operator="containsText" text="Starker Zusammenhang">
      <formula>NOT(ISERROR(SEARCH("Starker Zusammenhang",P495)))</formula>
    </cfRule>
  </conditionalFormatting>
  <conditionalFormatting sqref="P492">
    <cfRule type="cellIs" dxfId="0" priority="2" operator="lessThan">
      <formula>0.001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Arne Günther</cp:lastModifiedBy>
  <dcterms:created xsi:type="dcterms:W3CDTF">2024-08-03T14:15:58Z</dcterms:created>
  <dcterms:modified xsi:type="dcterms:W3CDTF">2024-08-11T22:19:56Z</dcterms:modified>
</cp:coreProperties>
</file>