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1187A249-9BDA-40F9-AC94-AC78BC697A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38" i="1" l="1"/>
  <c r="X538" i="1"/>
  <c r="W538" i="1"/>
  <c r="V538" i="1"/>
  <c r="U538" i="1"/>
  <c r="T538" i="1"/>
  <c r="X537" i="1"/>
  <c r="W537" i="1"/>
  <c r="V537" i="1"/>
  <c r="U537" i="1"/>
  <c r="T537" i="1"/>
  <c r="Y537" i="1" s="1"/>
  <c r="X536" i="1"/>
  <c r="W536" i="1"/>
  <c r="W540" i="1" s="1"/>
  <c r="V536" i="1"/>
  <c r="U536" i="1"/>
  <c r="T536" i="1"/>
  <c r="T540" i="1" s="1"/>
  <c r="X535" i="1"/>
  <c r="W535" i="1"/>
  <c r="V535" i="1"/>
  <c r="Y535" i="1" s="1"/>
  <c r="U535" i="1"/>
  <c r="T535" i="1"/>
  <c r="X534" i="1"/>
  <c r="W534" i="1"/>
  <c r="V534" i="1"/>
  <c r="Y534" i="1" s="1"/>
  <c r="U534" i="1"/>
  <c r="T534" i="1"/>
  <c r="X533" i="1"/>
  <c r="W533" i="1"/>
  <c r="V533" i="1"/>
  <c r="Y533" i="1" s="1"/>
  <c r="U533" i="1"/>
  <c r="T533" i="1"/>
  <c r="X532" i="1"/>
  <c r="X540" i="1" s="1"/>
  <c r="W532" i="1"/>
  <c r="V532" i="1"/>
  <c r="V540" i="1" s="1"/>
  <c r="U532" i="1"/>
  <c r="U540" i="1" s="1"/>
  <c r="T532" i="1"/>
  <c r="Y525" i="1"/>
  <c r="X525" i="1"/>
  <c r="W525" i="1"/>
  <c r="V525" i="1"/>
  <c r="U525" i="1"/>
  <c r="T525" i="1"/>
  <c r="X524" i="1"/>
  <c r="W524" i="1"/>
  <c r="V524" i="1"/>
  <c r="U524" i="1"/>
  <c r="T524" i="1"/>
  <c r="Y524" i="1" s="1"/>
  <c r="X523" i="1"/>
  <c r="W523" i="1"/>
  <c r="W527" i="1" s="1"/>
  <c r="V523" i="1"/>
  <c r="U523" i="1"/>
  <c r="T523" i="1"/>
  <c r="Y523" i="1" s="1"/>
  <c r="X522" i="1"/>
  <c r="W522" i="1"/>
  <c r="V522" i="1"/>
  <c r="Y522" i="1" s="1"/>
  <c r="U522" i="1"/>
  <c r="T522" i="1"/>
  <c r="X521" i="1"/>
  <c r="W521" i="1"/>
  <c r="V521" i="1"/>
  <c r="Y521" i="1" s="1"/>
  <c r="U521" i="1"/>
  <c r="T521" i="1"/>
  <c r="X520" i="1"/>
  <c r="W520" i="1"/>
  <c r="V520" i="1"/>
  <c r="Y520" i="1" s="1"/>
  <c r="U520" i="1"/>
  <c r="T520" i="1"/>
  <c r="X519" i="1"/>
  <c r="X527" i="1" s="1"/>
  <c r="W519" i="1"/>
  <c r="V519" i="1"/>
  <c r="V527" i="1" s="1"/>
  <c r="U519" i="1"/>
  <c r="U527" i="1" s="1"/>
  <c r="T519" i="1"/>
  <c r="T527" i="1" s="1"/>
  <c r="Y512" i="1"/>
  <c r="X512" i="1"/>
  <c r="W512" i="1"/>
  <c r="V512" i="1"/>
  <c r="U512" i="1"/>
  <c r="T512" i="1"/>
  <c r="X511" i="1"/>
  <c r="W511" i="1"/>
  <c r="V511" i="1"/>
  <c r="U511" i="1"/>
  <c r="T511" i="1"/>
  <c r="Y511" i="1" s="1"/>
  <c r="X510" i="1"/>
  <c r="W510" i="1"/>
  <c r="W514" i="1" s="1"/>
  <c r="V510" i="1"/>
  <c r="U510" i="1"/>
  <c r="T510" i="1"/>
  <c r="Y510" i="1" s="1"/>
  <c r="X509" i="1"/>
  <c r="W509" i="1"/>
  <c r="V509" i="1"/>
  <c r="Y509" i="1" s="1"/>
  <c r="U509" i="1"/>
  <c r="T509" i="1"/>
  <c r="X508" i="1"/>
  <c r="W508" i="1"/>
  <c r="V508" i="1"/>
  <c r="Y508" i="1" s="1"/>
  <c r="U508" i="1"/>
  <c r="T508" i="1"/>
  <c r="X507" i="1"/>
  <c r="W507" i="1"/>
  <c r="V507" i="1"/>
  <c r="Y507" i="1" s="1"/>
  <c r="U507" i="1"/>
  <c r="T507" i="1"/>
  <c r="X506" i="1"/>
  <c r="X514" i="1" s="1"/>
  <c r="W506" i="1"/>
  <c r="V506" i="1"/>
  <c r="V514" i="1" s="1"/>
  <c r="U506" i="1"/>
  <c r="U514" i="1" s="1"/>
  <c r="T506" i="1"/>
  <c r="T514" i="1" s="1"/>
  <c r="X498" i="1"/>
  <c r="W498" i="1"/>
  <c r="V498" i="1"/>
  <c r="Y498" i="1" s="1"/>
  <c r="U498" i="1"/>
  <c r="T498" i="1"/>
  <c r="Y497" i="1"/>
  <c r="X497" i="1"/>
  <c r="W497" i="1"/>
  <c r="V497" i="1"/>
  <c r="U497" i="1"/>
  <c r="T497" i="1"/>
  <c r="X496" i="1"/>
  <c r="W496" i="1"/>
  <c r="V496" i="1"/>
  <c r="U496" i="1"/>
  <c r="T496" i="1"/>
  <c r="Y496" i="1" s="1"/>
  <c r="X495" i="1"/>
  <c r="W495" i="1"/>
  <c r="V495" i="1"/>
  <c r="U495" i="1"/>
  <c r="T495" i="1"/>
  <c r="Y495" i="1" s="1"/>
  <c r="X494" i="1"/>
  <c r="W494" i="1"/>
  <c r="V494" i="1"/>
  <c r="U494" i="1"/>
  <c r="T494" i="1"/>
  <c r="Y494" i="1" s="1"/>
  <c r="X493" i="1"/>
  <c r="W493" i="1"/>
  <c r="V493" i="1"/>
  <c r="U493" i="1"/>
  <c r="T493" i="1"/>
  <c r="Y493" i="1" s="1"/>
  <c r="X492" i="1"/>
  <c r="X500" i="1" s="1"/>
  <c r="W492" i="1"/>
  <c r="W500" i="1" s="1"/>
  <c r="V492" i="1"/>
  <c r="V500" i="1" s="1"/>
  <c r="U492" i="1"/>
  <c r="U500" i="1" s="1"/>
  <c r="T492" i="1"/>
  <c r="T500" i="1" s="1"/>
  <c r="Y485" i="1"/>
  <c r="X485" i="1"/>
  <c r="W485" i="1"/>
  <c r="V485" i="1"/>
  <c r="U485" i="1"/>
  <c r="T485" i="1"/>
  <c r="X484" i="1"/>
  <c r="W484" i="1"/>
  <c r="V484" i="1"/>
  <c r="U484" i="1"/>
  <c r="T484" i="1"/>
  <c r="Y484" i="1" s="1"/>
  <c r="X483" i="1"/>
  <c r="W483" i="1"/>
  <c r="W487" i="1" s="1"/>
  <c r="V483" i="1"/>
  <c r="U483" i="1"/>
  <c r="T483" i="1"/>
  <c r="Y483" i="1" s="1"/>
  <c r="X482" i="1"/>
  <c r="W482" i="1"/>
  <c r="V482" i="1"/>
  <c r="Y482" i="1" s="1"/>
  <c r="U482" i="1"/>
  <c r="T482" i="1"/>
  <c r="X481" i="1"/>
  <c r="W481" i="1"/>
  <c r="V481" i="1"/>
  <c r="Y481" i="1" s="1"/>
  <c r="U481" i="1"/>
  <c r="T481" i="1"/>
  <c r="X480" i="1"/>
  <c r="W480" i="1"/>
  <c r="V480" i="1"/>
  <c r="Y480" i="1" s="1"/>
  <c r="U480" i="1"/>
  <c r="T480" i="1"/>
  <c r="X479" i="1"/>
  <c r="X487" i="1" s="1"/>
  <c r="W479" i="1"/>
  <c r="V479" i="1"/>
  <c r="V487" i="1" s="1"/>
  <c r="U479" i="1"/>
  <c r="U487" i="1" s="1"/>
  <c r="T479" i="1"/>
  <c r="T487" i="1" s="1"/>
  <c r="Y472" i="1"/>
  <c r="X472" i="1"/>
  <c r="W472" i="1"/>
  <c r="V472" i="1"/>
  <c r="U472" i="1"/>
  <c r="T472" i="1"/>
  <c r="X471" i="1"/>
  <c r="W471" i="1"/>
  <c r="V471" i="1"/>
  <c r="U471" i="1"/>
  <c r="T471" i="1"/>
  <c r="Y471" i="1" s="1"/>
  <c r="X470" i="1"/>
  <c r="W470" i="1"/>
  <c r="W474" i="1" s="1"/>
  <c r="V470" i="1"/>
  <c r="U470" i="1"/>
  <c r="T470" i="1"/>
  <c r="Y470" i="1" s="1"/>
  <c r="X469" i="1"/>
  <c r="W469" i="1"/>
  <c r="V469" i="1"/>
  <c r="Y469" i="1" s="1"/>
  <c r="U469" i="1"/>
  <c r="T469" i="1"/>
  <c r="X468" i="1"/>
  <c r="W468" i="1"/>
  <c r="V468" i="1"/>
  <c r="Y468" i="1" s="1"/>
  <c r="U468" i="1"/>
  <c r="T468" i="1"/>
  <c r="X467" i="1"/>
  <c r="W467" i="1"/>
  <c r="V467" i="1"/>
  <c r="Y467" i="1" s="1"/>
  <c r="U467" i="1"/>
  <c r="T467" i="1"/>
  <c r="X466" i="1"/>
  <c r="X474" i="1" s="1"/>
  <c r="W466" i="1"/>
  <c r="V466" i="1"/>
  <c r="V474" i="1" s="1"/>
  <c r="U466" i="1"/>
  <c r="U474" i="1" s="1"/>
  <c r="T466" i="1"/>
  <c r="T474" i="1" s="1"/>
  <c r="Y459" i="1"/>
  <c r="X459" i="1"/>
  <c r="W459" i="1"/>
  <c r="V459" i="1"/>
  <c r="U459" i="1"/>
  <c r="T459" i="1"/>
  <c r="X458" i="1"/>
  <c r="X461" i="1" s="1"/>
  <c r="W458" i="1"/>
  <c r="V458" i="1"/>
  <c r="U458" i="1"/>
  <c r="Y458" i="1" s="1"/>
  <c r="T458" i="1"/>
  <c r="X457" i="1"/>
  <c r="W457" i="1"/>
  <c r="W461" i="1" s="1"/>
  <c r="V457" i="1"/>
  <c r="U457" i="1"/>
  <c r="U461" i="1" s="1"/>
  <c r="T457" i="1"/>
  <c r="Y457" i="1" s="1"/>
  <c r="X456" i="1"/>
  <c r="W456" i="1"/>
  <c r="V456" i="1"/>
  <c r="Y456" i="1" s="1"/>
  <c r="U456" i="1"/>
  <c r="T456" i="1"/>
  <c r="X455" i="1"/>
  <c r="W455" i="1"/>
  <c r="V455" i="1"/>
  <c r="Y455" i="1" s="1"/>
  <c r="U455" i="1"/>
  <c r="T455" i="1"/>
  <c r="X454" i="1"/>
  <c r="W454" i="1"/>
  <c r="V454" i="1"/>
  <c r="Y454" i="1" s="1"/>
  <c r="U454" i="1"/>
  <c r="T454" i="1"/>
  <c r="X453" i="1"/>
  <c r="W453" i="1"/>
  <c r="V453" i="1"/>
  <c r="V461" i="1" s="1"/>
  <c r="U453" i="1"/>
  <c r="T453" i="1"/>
  <c r="T461" i="1" s="1"/>
  <c r="Y432" i="1"/>
  <c r="X432" i="1"/>
  <c r="W432" i="1"/>
  <c r="V432" i="1"/>
  <c r="U432" i="1"/>
  <c r="T432" i="1"/>
  <c r="X431" i="1"/>
  <c r="W431" i="1"/>
  <c r="V431" i="1"/>
  <c r="U431" i="1"/>
  <c r="T431" i="1"/>
  <c r="Y431" i="1" s="1"/>
  <c r="X430" i="1"/>
  <c r="W430" i="1"/>
  <c r="W434" i="1" s="1"/>
  <c r="V430" i="1"/>
  <c r="U430" i="1"/>
  <c r="T430" i="1"/>
  <c r="X429" i="1"/>
  <c r="W429" i="1"/>
  <c r="V429" i="1"/>
  <c r="Y429" i="1" s="1"/>
  <c r="U429" i="1"/>
  <c r="T429" i="1"/>
  <c r="X428" i="1"/>
  <c r="W428" i="1"/>
  <c r="V428" i="1"/>
  <c r="Y428" i="1" s="1"/>
  <c r="U428" i="1"/>
  <c r="T428" i="1"/>
  <c r="X427" i="1"/>
  <c r="W427" i="1"/>
  <c r="V427" i="1"/>
  <c r="Y427" i="1" s="1"/>
  <c r="U427" i="1"/>
  <c r="T427" i="1"/>
  <c r="X426" i="1"/>
  <c r="X434" i="1" s="1"/>
  <c r="W426" i="1"/>
  <c r="V426" i="1"/>
  <c r="V434" i="1" s="1"/>
  <c r="U426" i="1"/>
  <c r="U434" i="1" s="1"/>
  <c r="T426" i="1"/>
  <c r="T434" i="1" s="1"/>
  <c r="Y419" i="1"/>
  <c r="X419" i="1"/>
  <c r="W419" i="1"/>
  <c r="V419" i="1"/>
  <c r="U419" i="1"/>
  <c r="T419" i="1"/>
  <c r="X418" i="1"/>
  <c r="W418" i="1"/>
  <c r="V418" i="1"/>
  <c r="U418" i="1"/>
  <c r="T418" i="1"/>
  <c r="Y418" i="1" s="1"/>
  <c r="X417" i="1"/>
  <c r="W417" i="1"/>
  <c r="W421" i="1" s="1"/>
  <c r="V417" i="1"/>
  <c r="U417" i="1"/>
  <c r="T417" i="1"/>
  <c r="X416" i="1"/>
  <c r="W416" i="1"/>
  <c r="V416" i="1"/>
  <c r="U416" i="1"/>
  <c r="T416" i="1"/>
  <c r="Y416" i="1" s="1"/>
  <c r="X415" i="1"/>
  <c r="W415" i="1"/>
  <c r="V415" i="1"/>
  <c r="U415" i="1"/>
  <c r="T415" i="1"/>
  <c r="Y415" i="1" s="1"/>
  <c r="X414" i="1"/>
  <c r="W414" i="1"/>
  <c r="V414" i="1"/>
  <c r="U414" i="1"/>
  <c r="T414" i="1"/>
  <c r="Y414" i="1" s="1"/>
  <c r="X413" i="1"/>
  <c r="X421" i="1" s="1"/>
  <c r="W413" i="1"/>
  <c r="V413" i="1"/>
  <c r="V421" i="1" s="1"/>
  <c r="U413" i="1"/>
  <c r="U421" i="1" s="1"/>
  <c r="T413" i="1"/>
  <c r="T421" i="1" s="1"/>
  <c r="Y406" i="1"/>
  <c r="X406" i="1"/>
  <c r="W406" i="1"/>
  <c r="V406" i="1"/>
  <c r="U406" i="1"/>
  <c r="T406" i="1"/>
  <c r="X405" i="1"/>
  <c r="W405" i="1"/>
  <c r="V405" i="1"/>
  <c r="U405" i="1"/>
  <c r="T405" i="1"/>
  <c r="Y405" i="1" s="1"/>
  <c r="X404" i="1"/>
  <c r="W404" i="1"/>
  <c r="W408" i="1" s="1"/>
  <c r="V404" i="1"/>
  <c r="U404" i="1"/>
  <c r="T404" i="1"/>
  <c r="Y404" i="1" s="1"/>
  <c r="X403" i="1"/>
  <c r="W403" i="1"/>
  <c r="V403" i="1"/>
  <c r="Y403" i="1" s="1"/>
  <c r="U403" i="1"/>
  <c r="T403" i="1"/>
  <c r="X402" i="1"/>
  <c r="W402" i="1"/>
  <c r="V402" i="1"/>
  <c r="Y402" i="1" s="1"/>
  <c r="U402" i="1"/>
  <c r="T402" i="1"/>
  <c r="X401" i="1"/>
  <c r="W401" i="1"/>
  <c r="V401" i="1"/>
  <c r="Y401" i="1" s="1"/>
  <c r="U401" i="1"/>
  <c r="T401" i="1"/>
  <c r="X400" i="1"/>
  <c r="X408" i="1" s="1"/>
  <c r="W400" i="1"/>
  <c r="V400" i="1"/>
  <c r="V408" i="1" s="1"/>
  <c r="U400" i="1"/>
  <c r="U408" i="1" s="1"/>
  <c r="T400" i="1"/>
  <c r="T408" i="1" s="1"/>
  <c r="X392" i="1"/>
  <c r="W392" i="1"/>
  <c r="V392" i="1"/>
  <c r="Y392" i="1" s="1"/>
  <c r="U392" i="1"/>
  <c r="T392" i="1"/>
  <c r="Y391" i="1"/>
  <c r="X391" i="1"/>
  <c r="W391" i="1"/>
  <c r="V391" i="1"/>
  <c r="U391" i="1"/>
  <c r="T391" i="1"/>
  <c r="X390" i="1"/>
  <c r="X394" i="1" s="1"/>
  <c r="W390" i="1"/>
  <c r="V390" i="1"/>
  <c r="U390" i="1"/>
  <c r="T390" i="1"/>
  <c r="Y390" i="1" s="1"/>
  <c r="X389" i="1"/>
  <c r="W389" i="1"/>
  <c r="V389" i="1"/>
  <c r="U389" i="1"/>
  <c r="T389" i="1"/>
  <c r="Y389" i="1" s="1"/>
  <c r="X388" i="1"/>
  <c r="W388" i="1"/>
  <c r="V388" i="1"/>
  <c r="U388" i="1"/>
  <c r="T388" i="1"/>
  <c r="Y388" i="1" s="1"/>
  <c r="X387" i="1"/>
  <c r="W387" i="1"/>
  <c r="V387" i="1"/>
  <c r="U387" i="1"/>
  <c r="T387" i="1"/>
  <c r="Y387" i="1" s="1"/>
  <c r="X386" i="1"/>
  <c r="W386" i="1"/>
  <c r="W394" i="1" s="1"/>
  <c r="V386" i="1"/>
  <c r="V394" i="1" s="1"/>
  <c r="U386" i="1"/>
  <c r="U394" i="1" s="1"/>
  <c r="T386" i="1"/>
  <c r="T394" i="1" s="1"/>
  <c r="Y379" i="1"/>
  <c r="X379" i="1"/>
  <c r="W379" i="1"/>
  <c r="V379" i="1"/>
  <c r="U379" i="1"/>
  <c r="T379" i="1"/>
  <c r="X378" i="1"/>
  <c r="Y378" i="1" s="1"/>
  <c r="W378" i="1"/>
  <c r="V378" i="1"/>
  <c r="U378" i="1"/>
  <c r="U381" i="1" s="1"/>
  <c r="T378" i="1"/>
  <c r="X377" i="1"/>
  <c r="W377" i="1"/>
  <c r="Y377" i="1" s="1"/>
  <c r="V377" i="1"/>
  <c r="U377" i="1"/>
  <c r="T377" i="1"/>
  <c r="T381" i="1" s="1"/>
  <c r="X376" i="1"/>
  <c r="W376" i="1"/>
  <c r="V376" i="1"/>
  <c r="Y376" i="1" s="1"/>
  <c r="U376" i="1"/>
  <c r="T376" i="1"/>
  <c r="X375" i="1"/>
  <c r="W375" i="1"/>
  <c r="V375" i="1"/>
  <c r="Y375" i="1" s="1"/>
  <c r="U375" i="1"/>
  <c r="T375" i="1"/>
  <c r="X374" i="1"/>
  <c r="W374" i="1"/>
  <c r="V374" i="1"/>
  <c r="Y374" i="1" s="1"/>
  <c r="U374" i="1"/>
  <c r="T374" i="1"/>
  <c r="X373" i="1"/>
  <c r="X381" i="1" s="1"/>
  <c r="W373" i="1"/>
  <c r="W381" i="1" s="1"/>
  <c r="V373" i="1"/>
  <c r="V381" i="1" s="1"/>
  <c r="U373" i="1"/>
  <c r="T373" i="1"/>
  <c r="Y366" i="1"/>
  <c r="X366" i="1"/>
  <c r="W366" i="1"/>
  <c r="V366" i="1"/>
  <c r="U366" i="1"/>
  <c r="T366" i="1"/>
  <c r="X365" i="1"/>
  <c r="Y365" i="1" s="1"/>
  <c r="W365" i="1"/>
  <c r="V365" i="1"/>
  <c r="U365" i="1"/>
  <c r="T365" i="1"/>
  <c r="X364" i="1"/>
  <c r="W364" i="1"/>
  <c r="Y364" i="1" s="1"/>
  <c r="V364" i="1"/>
  <c r="U364" i="1"/>
  <c r="U368" i="1" s="1"/>
  <c r="T364" i="1"/>
  <c r="X363" i="1"/>
  <c r="W363" i="1"/>
  <c r="V363" i="1"/>
  <c r="Y363" i="1" s="1"/>
  <c r="U363" i="1"/>
  <c r="T363" i="1"/>
  <c r="X362" i="1"/>
  <c r="W362" i="1"/>
  <c r="V362" i="1"/>
  <c r="Y362" i="1" s="1"/>
  <c r="U362" i="1"/>
  <c r="T362" i="1"/>
  <c r="X361" i="1"/>
  <c r="W361" i="1"/>
  <c r="V361" i="1"/>
  <c r="Y361" i="1" s="1"/>
  <c r="U361" i="1"/>
  <c r="T361" i="1"/>
  <c r="X360" i="1"/>
  <c r="X368" i="1" s="1"/>
  <c r="W360" i="1"/>
  <c r="W368" i="1" s="1"/>
  <c r="V360" i="1"/>
  <c r="V368" i="1" s="1"/>
  <c r="U360" i="1"/>
  <c r="T360" i="1"/>
  <c r="T368" i="1" s="1"/>
  <c r="Y353" i="1"/>
  <c r="X353" i="1"/>
  <c r="W353" i="1"/>
  <c r="V353" i="1"/>
  <c r="U353" i="1"/>
  <c r="T353" i="1"/>
  <c r="X352" i="1"/>
  <c r="W352" i="1"/>
  <c r="V352" i="1"/>
  <c r="U352" i="1"/>
  <c r="T352" i="1"/>
  <c r="Y352" i="1" s="1"/>
  <c r="X351" i="1"/>
  <c r="W351" i="1"/>
  <c r="W355" i="1" s="1"/>
  <c r="V351" i="1"/>
  <c r="U351" i="1"/>
  <c r="T351" i="1"/>
  <c r="Y351" i="1" s="1"/>
  <c r="X350" i="1"/>
  <c r="W350" i="1"/>
  <c r="V350" i="1"/>
  <c r="Y350" i="1" s="1"/>
  <c r="U350" i="1"/>
  <c r="T350" i="1"/>
  <c r="X349" i="1"/>
  <c r="W349" i="1"/>
  <c r="V349" i="1"/>
  <c r="Y349" i="1" s="1"/>
  <c r="U349" i="1"/>
  <c r="T349" i="1"/>
  <c r="X348" i="1"/>
  <c r="W348" i="1"/>
  <c r="V348" i="1"/>
  <c r="Y348" i="1" s="1"/>
  <c r="U348" i="1"/>
  <c r="T348" i="1"/>
  <c r="X347" i="1"/>
  <c r="X355" i="1" s="1"/>
  <c r="W347" i="1"/>
  <c r="V347" i="1"/>
  <c r="V355" i="1" s="1"/>
  <c r="U347" i="1"/>
  <c r="U355" i="1" s="1"/>
  <c r="T347" i="1"/>
  <c r="T355" i="1" s="1"/>
  <c r="Y340" i="1"/>
  <c r="X340" i="1"/>
  <c r="W340" i="1"/>
  <c r="V340" i="1"/>
  <c r="U340" i="1"/>
  <c r="T340" i="1"/>
  <c r="X339" i="1"/>
  <c r="X342" i="1" s="1"/>
  <c r="W339" i="1"/>
  <c r="V339" i="1"/>
  <c r="U339" i="1"/>
  <c r="Y339" i="1" s="1"/>
  <c r="T339" i="1"/>
  <c r="X338" i="1"/>
  <c r="W338" i="1"/>
  <c r="W342" i="1" s="1"/>
  <c r="V338" i="1"/>
  <c r="U338" i="1"/>
  <c r="T338" i="1"/>
  <c r="Y338" i="1" s="1"/>
  <c r="X337" i="1"/>
  <c r="W337" i="1"/>
  <c r="V337" i="1"/>
  <c r="U337" i="1"/>
  <c r="T337" i="1"/>
  <c r="Y337" i="1" s="1"/>
  <c r="X336" i="1"/>
  <c r="W336" i="1"/>
  <c r="V336" i="1"/>
  <c r="U336" i="1"/>
  <c r="T336" i="1"/>
  <c r="Y336" i="1" s="1"/>
  <c r="X335" i="1"/>
  <c r="W335" i="1"/>
  <c r="V335" i="1"/>
  <c r="U335" i="1"/>
  <c r="T335" i="1"/>
  <c r="Y335" i="1" s="1"/>
  <c r="X334" i="1"/>
  <c r="W334" i="1"/>
  <c r="V334" i="1"/>
  <c r="V342" i="1" s="1"/>
  <c r="U334" i="1"/>
  <c r="U342" i="1" s="1"/>
  <c r="T334" i="1"/>
  <c r="T342" i="1" s="1"/>
  <c r="X326" i="1"/>
  <c r="W326" i="1"/>
  <c r="V326" i="1"/>
  <c r="U326" i="1"/>
  <c r="Y326" i="1" s="1"/>
  <c r="T326" i="1"/>
  <c r="Y325" i="1"/>
  <c r="X325" i="1"/>
  <c r="W325" i="1"/>
  <c r="V325" i="1"/>
  <c r="V328" i="1" s="1"/>
  <c r="U325" i="1"/>
  <c r="T325" i="1"/>
  <c r="X324" i="1"/>
  <c r="W324" i="1"/>
  <c r="V324" i="1"/>
  <c r="U324" i="1"/>
  <c r="T324" i="1"/>
  <c r="Y324" i="1" s="1"/>
  <c r="X323" i="1"/>
  <c r="W323" i="1"/>
  <c r="V323" i="1"/>
  <c r="U323" i="1"/>
  <c r="T323" i="1"/>
  <c r="Y323" i="1" s="1"/>
  <c r="X322" i="1"/>
  <c r="W322" i="1"/>
  <c r="V322" i="1"/>
  <c r="U322" i="1"/>
  <c r="T322" i="1"/>
  <c r="Y322" i="1" s="1"/>
  <c r="X321" i="1"/>
  <c r="W321" i="1"/>
  <c r="V321" i="1"/>
  <c r="U321" i="1"/>
  <c r="T321" i="1"/>
  <c r="Y321" i="1" s="1"/>
  <c r="X320" i="1"/>
  <c r="X328" i="1" s="1"/>
  <c r="W320" i="1"/>
  <c r="W328" i="1" s="1"/>
  <c r="V320" i="1"/>
  <c r="U320" i="1"/>
  <c r="U328" i="1" s="1"/>
  <c r="T320" i="1"/>
  <c r="T328" i="1" s="1"/>
  <c r="X313" i="1"/>
  <c r="W313" i="1"/>
  <c r="V313" i="1"/>
  <c r="U313" i="1"/>
  <c r="Y313" i="1" s="1"/>
  <c r="T313" i="1"/>
  <c r="Y312" i="1"/>
  <c r="X312" i="1"/>
  <c r="W312" i="1"/>
  <c r="V312" i="1"/>
  <c r="U312" i="1"/>
  <c r="T312" i="1"/>
  <c r="X311" i="1"/>
  <c r="W311" i="1"/>
  <c r="V311" i="1"/>
  <c r="U311" i="1"/>
  <c r="U315" i="1" s="1"/>
  <c r="T311" i="1"/>
  <c r="T315" i="1" s="1"/>
  <c r="X310" i="1"/>
  <c r="W310" i="1"/>
  <c r="V310" i="1"/>
  <c r="Y310" i="1" s="1"/>
  <c r="U310" i="1"/>
  <c r="T310" i="1"/>
  <c r="X309" i="1"/>
  <c r="W309" i="1"/>
  <c r="V309" i="1"/>
  <c r="Y309" i="1" s="1"/>
  <c r="U309" i="1"/>
  <c r="T309" i="1"/>
  <c r="X308" i="1"/>
  <c r="W308" i="1"/>
  <c r="V308" i="1"/>
  <c r="Y308" i="1" s="1"/>
  <c r="U308" i="1"/>
  <c r="T308" i="1"/>
  <c r="X307" i="1"/>
  <c r="X315" i="1" s="1"/>
  <c r="W307" i="1"/>
  <c r="W315" i="1" s="1"/>
  <c r="V307" i="1"/>
  <c r="V315" i="1" s="1"/>
  <c r="U307" i="1"/>
  <c r="T307" i="1"/>
  <c r="Y300" i="1"/>
  <c r="X300" i="1"/>
  <c r="W300" i="1"/>
  <c r="V300" i="1"/>
  <c r="U300" i="1"/>
  <c r="T300" i="1"/>
  <c r="X299" i="1"/>
  <c r="Y299" i="1" s="1"/>
  <c r="W299" i="1"/>
  <c r="V299" i="1"/>
  <c r="U299" i="1"/>
  <c r="T299" i="1"/>
  <c r="X298" i="1"/>
  <c r="W298" i="1"/>
  <c r="V298" i="1"/>
  <c r="U298" i="1"/>
  <c r="Y298" i="1" s="1"/>
  <c r="T298" i="1"/>
  <c r="X297" i="1"/>
  <c r="W297" i="1"/>
  <c r="V297" i="1"/>
  <c r="U297" i="1"/>
  <c r="T297" i="1"/>
  <c r="Y297" i="1" s="1"/>
  <c r="X296" i="1"/>
  <c r="W296" i="1"/>
  <c r="V296" i="1"/>
  <c r="U296" i="1"/>
  <c r="T296" i="1"/>
  <c r="Y296" i="1" s="1"/>
  <c r="X295" i="1"/>
  <c r="W295" i="1"/>
  <c r="V295" i="1"/>
  <c r="U295" i="1"/>
  <c r="T295" i="1"/>
  <c r="Y295" i="1" s="1"/>
  <c r="X294" i="1"/>
  <c r="X302" i="1" s="1"/>
  <c r="W294" i="1"/>
  <c r="W302" i="1" s="1"/>
  <c r="V294" i="1"/>
  <c r="V302" i="1" s="1"/>
  <c r="U294" i="1"/>
  <c r="U302" i="1" s="1"/>
  <c r="T294" i="1"/>
  <c r="T302" i="1" s="1"/>
  <c r="Y287" i="1"/>
  <c r="X287" i="1"/>
  <c r="W287" i="1"/>
  <c r="V287" i="1"/>
  <c r="U287" i="1"/>
  <c r="T287" i="1"/>
  <c r="X286" i="1"/>
  <c r="W286" i="1"/>
  <c r="V286" i="1"/>
  <c r="U286" i="1"/>
  <c r="T286" i="1"/>
  <c r="Y286" i="1" s="1"/>
  <c r="X285" i="1"/>
  <c r="W285" i="1"/>
  <c r="W289" i="1" s="1"/>
  <c r="V285" i="1"/>
  <c r="U285" i="1"/>
  <c r="T285" i="1"/>
  <c r="Y285" i="1" s="1"/>
  <c r="X284" i="1"/>
  <c r="W284" i="1"/>
  <c r="V284" i="1"/>
  <c r="Y284" i="1" s="1"/>
  <c r="U284" i="1"/>
  <c r="T284" i="1"/>
  <c r="X283" i="1"/>
  <c r="W283" i="1"/>
  <c r="V283" i="1"/>
  <c r="Y283" i="1" s="1"/>
  <c r="U283" i="1"/>
  <c r="T283" i="1"/>
  <c r="X282" i="1"/>
  <c r="W282" i="1"/>
  <c r="V282" i="1"/>
  <c r="Y282" i="1" s="1"/>
  <c r="U282" i="1"/>
  <c r="T282" i="1"/>
  <c r="X281" i="1"/>
  <c r="X289" i="1" s="1"/>
  <c r="W281" i="1"/>
  <c r="V281" i="1"/>
  <c r="V289" i="1" s="1"/>
  <c r="U281" i="1"/>
  <c r="U289" i="1" s="1"/>
  <c r="T281" i="1"/>
  <c r="T289" i="1" s="1"/>
  <c r="W276" i="1"/>
  <c r="Y274" i="1"/>
  <c r="X274" i="1"/>
  <c r="W274" i="1"/>
  <c r="V274" i="1"/>
  <c r="U274" i="1"/>
  <c r="T274" i="1"/>
  <c r="X273" i="1"/>
  <c r="W273" i="1"/>
  <c r="V273" i="1"/>
  <c r="U273" i="1"/>
  <c r="Y273" i="1" s="1"/>
  <c r="T273" i="1"/>
  <c r="X272" i="1"/>
  <c r="W272" i="1"/>
  <c r="V272" i="1"/>
  <c r="U272" i="1"/>
  <c r="T272" i="1"/>
  <c r="Y272" i="1" s="1"/>
  <c r="X271" i="1"/>
  <c r="W271" i="1"/>
  <c r="V271" i="1"/>
  <c r="U271" i="1"/>
  <c r="T271" i="1"/>
  <c r="Y271" i="1" s="1"/>
  <c r="X270" i="1"/>
  <c r="W270" i="1"/>
  <c r="V270" i="1"/>
  <c r="U270" i="1"/>
  <c r="T270" i="1"/>
  <c r="Y270" i="1" s="1"/>
  <c r="X269" i="1"/>
  <c r="W269" i="1"/>
  <c r="V269" i="1"/>
  <c r="U269" i="1"/>
  <c r="T269" i="1"/>
  <c r="Y269" i="1" s="1"/>
  <c r="X268" i="1"/>
  <c r="X276" i="1" s="1"/>
  <c r="W268" i="1"/>
  <c r="V268" i="1"/>
  <c r="V276" i="1" s="1"/>
  <c r="U268" i="1"/>
  <c r="U276" i="1" s="1"/>
  <c r="T268" i="1"/>
  <c r="T276" i="1" s="1"/>
  <c r="Y261" i="1"/>
  <c r="X261" i="1"/>
  <c r="W261" i="1"/>
  <c r="V261" i="1"/>
  <c r="U261" i="1"/>
  <c r="T261" i="1"/>
  <c r="X260" i="1"/>
  <c r="X263" i="1" s="1"/>
  <c r="W260" i="1"/>
  <c r="V260" i="1"/>
  <c r="Y260" i="1" s="1"/>
  <c r="U260" i="1"/>
  <c r="T260" i="1"/>
  <c r="X259" i="1"/>
  <c r="W259" i="1"/>
  <c r="V259" i="1"/>
  <c r="U259" i="1"/>
  <c r="T259" i="1"/>
  <c r="Y259" i="1" s="1"/>
  <c r="X258" i="1"/>
  <c r="W258" i="1"/>
  <c r="V258" i="1"/>
  <c r="U258" i="1"/>
  <c r="T258" i="1"/>
  <c r="Y258" i="1" s="1"/>
  <c r="X257" i="1"/>
  <c r="W257" i="1"/>
  <c r="V257" i="1"/>
  <c r="U257" i="1"/>
  <c r="T257" i="1"/>
  <c r="Y257" i="1" s="1"/>
  <c r="X256" i="1"/>
  <c r="W256" i="1"/>
  <c r="V256" i="1"/>
  <c r="U256" i="1"/>
  <c r="T256" i="1"/>
  <c r="Y256" i="1" s="1"/>
  <c r="X255" i="1"/>
  <c r="W255" i="1"/>
  <c r="W263" i="1" s="1"/>
  <c r="V255" i="1"/>
  <c r="V263" i="1" s="1"/>
  <c r="U255" i="1"/>
  <c r="U263" i="1" s="1"/>
  <c r="T255" i="1"/>
  <c r="T263" i="1" s="1"/>
  <c r="Y247" i="1"/>
  <c r="X247" i="1"/>
  <c r="W247" i="1"/>
  <c r="V247" i="1"/>
  <c r="U247" i="1"/>
  <c r="T247" i="1"/>
  <c r="X246" i="1"/>
  <c r="W246" i="1"/>
  <c r="V246" i="1"/>
  <c r="U246" i="1"/>
  <c r="T246" i="1"/>
  <c r="Y246" i="1" s="1"/>
  <c r="X245" i="1"/>
  <c r="W245" i="1"/>
  <c r="W249" i="1" s="1"/>
  <c r="V245" i="1"/>
  <c r="U245" i="1"/>
  <c r="T245" i="1"/>
  <c r="Y245" i="1" s="1"/>
  <c r="X244" i="1"/>
  <c r="W244" i="1"/>
  <c r="V244" i="1"/>
  <c r="Y244" i="1" s="1"/>
  <c r="U244" i="1"/>
  <c r="T244" i="1"/>
  <c r="X243" i="1"/>
  <c r="W243" i="1"/>
  <c r="V243" i="1"/>
  <c r="Y243" i="1" s="1"/>
  <c r="U243" i="1"/>
  <c r="T243" i="1"/>
  <c r="X242" i="1"/>
  <c r="W242" i="1"/>
  <c r="V242" i="1"/>
  <c r="Y242" i="1" s="1"/>
  <c r="U242" i="1"/>
  <c r="T242" i="1"/>
  <c r="X241" i="1"/>
  <c r="X249" i="1" s="1"/>
  <c r="W241" i="1"/>
  <c r="V241" i="1"/>
  <c r="V249" i="1" s="1"/>
  <c r="U241" i="1"/>
  <c r="U249" i="1" s="1"/>
  <c r="T241" i="1"/>
  <c r="T249" i="1" s="1"/>
  <c r="Y234" i="1"/>
  <c r="X234" i="1"/>
  <c r="W234" i="1"/>
  <c r="V234" i="1"/>
  <c r="U234" i="1"/>
  <c r="T234" i="1"/>
  <c r="X233" i="1"/>
  <c r="W233" i="1"/>
  <c r="V233" i="1"/>
  <c r="U233" i="1"/>
  <c r="T233" i="1"/>
  <c r="Y233" i="1" s="1"/>
  <c r="X232" i="1"/>
  <c r="W232" i="1"/>
  <c r="W236" i="1" s="1"/>
  <c r="V232" i="1"/>
  <c r="U232" i="1"/>
  <c r="T232" i="1"/>
  <c r="Y232" i="1" s="1"/>
  <c r="X231" i="1"/>
  <c r="W231" i="1"/>
  <c r="V231" i="1"/>
  <c r="Y231" i="1" s="1"/>
  <c r="U231" i="1"/>
  <c r="T231" i="1"/>
  <c r="X230" i="1"/>
  <c r="W230" i="1"/>
  <c r="V230" i="1"/>
  <c r="Y230" i="1" s="1"/>
  <c r="U230" i="1"/>
  <c r="T230" i="1"/>
  <c r="X229" i="1"/>
  <c r="W229" i="1"/>
  <c r="V229" i="1"/>
  <c r="Y229" i="1" s="1"/>
  <c r="U229" i="1"/>
  <c r="T229" i="1"/>
  <c r="X228" i="1"/>
  <c r="X236" i="1" s="1"/>
  <c r="W228" i="1"/>
  <c r="V228" i="1"/>
  <c r="V236" i="1" s="1"/>
  <c r="U228" i="1"/>
  <c r="U236" i="1" s="1"/>
  <c r="T228" i="1"/>
  <c r="T236" i="1" s="1"/>
  <c r="Y221" i="1"/>
  <c r="X221" i="1"/>
  <c r="W221" i="1"/>
  <c r="V221" i="1"/>
  <c r="U221" i="1"/>
  <c r="T221" i="1"/>
  <c r="X220" i="1"/>
  <c r="W220" i="1"/>
  <c r="V220" i="1"/>
  <c r="U220" i="1"/>
  <c r="T220" i="1"/>
  <c r="Y220" i="1" s="1"/>
  <c r="X219" i="1"/>
  <c r="W219" i="1"/>
  <c r="W223" i="1" s="1"/>
  <c r="V219" i="1"/>
  <c r="U219" i="1"/>
  <c r="T219" i="1"/>
  <c r="Y219" i="1" s="1"/>
  <c r="X218" i="1"/>
  <c r="W218" i="1"/>
  <c r="V218" i="1"/>
  <c r="Y218" i="1" s="1"/>
  <c r="U218" i="1"/>
  <c r="T218" i="1"/>
  <c r="X217" i="1"/>
  <c r="W217" i="1"/>
  <c r="V217" i="1"/>
  <c r="Y217" i="1" s="1"/>
  <c r="U217" i="1"/>
  <c r="T217" i="1"/>
  <c r="X216" i="1"/>
  <c r="W216" i="1"/>
  <c r="V216" i="1"/>
  <c r="Y216" i="1" s="1"/>
  <c r="U216" i="1"/>
  <c r="T216" i="1"/>
  <c r="X215" i="1"/>
  <c r="X223" i="1" s="1"/>
  <c r="W215" i="1"/>
  <c r="V215" i="1"/>
  <c r="V223" i="1" s="1"/>
  <c r="U215" i="1"/>
  <c r="U223" i="1" s="1"/>
  <c r="T215" i="1"/>
  <c r="T223" i="1" s="1"/>
  <c r="Y207" i="1"/>
  <c r="X207" i="1"/>
  <c r="W207" i="1"/>
  <c r="V207" i="1"/>
  <c r="U207" i="1"/>
  <c r="T207" i="1"/>
  <c r="X206" i="1"/>
  <c r="W206" i="1"/>
  <c r="V206" i="1"/>
  <c r="U206" i="1"/>
  <c r="T206" i="1"/>
  <c r="Y206" i="1" s="1"/>
  <c r="X205" i="1"/>
  <c r="W205" i="1"/>
  <c r="W209" i="1" s="1"/>
  <c r="V205" i="1"/>
  <c r="U205" i="1"/>
  <c r="T205" i="1"/>
  <c r="Y205" i="1" s="1"/>
  <c r="X204" i="1"/>
  <c r="W204" i="1"/>
  <c r="V204" i="1"/>
  <c r="Y204" i="1" s="1"/>
  <c r="U204" i="1"/>
  <c r="T204" i="1"/>
  <c r="X203" i="1"/>
  <c r="W203" i="1"/>
  <c r="V203" i="1"/>
  <c r="Y203" i="1" s="1"/>
  <c r="U203" i="1"/>
  <c r="T203" i="1"/>
  <c r="X202" i="1"/>
  <c r="W202" i="1"/>
  <c r="V202" i="1"/>
  <c r="Y202" i="1" s="1"/>
  <c r="U202" i="1"/>
  <c r="T202" i="1"/>
  <c r="X201" i="1"/>
  <c r="X209" i="1" s="1"/>
  <c r="W201" i="1"/>
  <c r="V201" i="1"/>
  <c r="V209" i="1" s="1"/>
  <c r="U201" i="1"/>
  <c r="U209" i="1" s="1"/>
  <c r="T201" i="1"/>
  <c r="T209" i="1" s="1"/>
  <c r="Y194" i="1"/>
  <c r="X194" i="1"/>
  <c r="W194" i="1"/>
  <c r="V194" i="1"/>
  <c r="U194" i="1"/>
  <c r="T194" i="1"/>
  <c r="X193" i="1"/>
  <c r="W193" i="1"/>
  <c r="V193" i="1"/>
  <c r="U193" i="1"/>
  <c r="T193" i="1"/>
  <c r="Y193" i="1" s="1"/>
  <c r="X192" i="1"/>
  <c r="W192" i="1"/>
  <c r="W196" i="1" s="1"/>
  <c r="V192" i="1"/>
  <c r="U192" i="1"/>
  <c r="T192" i="1"/>
  <c r="Y192" i="1" s="1"/>
  <c r="X191" i="1"/>
  <c r="W191" i="1"/>
  <c r="V191" i="1"/>
  <c r="Y191" i="1" s="1"/>
  <c r="U191" i="1"/>
  <c r="T191" i="1"/>
  <c r="X190" i="1"/>
  <c r="W190" i="1"/>
  <c r="V190" i="1"/>
  <c r="Y190" i="1" s="1"/>
  <c r="U190" i="1"/>
  <c r="T190" i="1"/>
  <c r="X189" i="1"/>
  <c r="W189" i="1"/>
  <c r="V189" i="1"/>
  <c r="Y189" i="1" s="1"/>
  <c r="U189" i="1"/>
  <c r="T189" i="1"/>
  <c r="X188" i="1"/>
  <c r="X196" i="1" s="1"/>
  <c r="W188" i="1"/>
  <c r="V188" i="1"/>
  <c r="V196" i="1" s="1"/>
  <c r="U188" i="1"/>
  <c r="U196" i="1" s="1"/>
  <c r="T188" i="1"/>
  <c r="T196" i="1" s="1"/>
  <c r="Y181" i="1"/>
  <c r="X181" i="1"/>
  <c r="W181" i="1"/>
  <c r="V181" i="1"/>
  <c r="U181" i="1"/>
  <c r="T181" i="1"/>
  <c r="X180" i="1"/>
  <c r="W180" i="1"/>
  <c r="V180" i="1"/>
  <c r="U180" i="1"/>
  <c r="T180" i="1"/>
  <c r="Y180" i="1" s="1"/>
  <c r="X179" i="1"/>
  <c r="W179" i="1"/>
  <c r="W183" i="1" s="1"/>
  <c r="V179" i="1"/>
  <c r="U179" i="1"/>
  <c r="T179" i="1"/>
  <c r="Y179" i="1" s="1"/>
  <c r="X178" i="1"/>
  <c r="W178" i="1"/>
  <c r="V178" i="1"/>
  <c r="Y178" i="1" s="1"/>
  <c r="U178" i="1"/>
  <c r="T178" i="1"/>
  <c r="X177" i="1"/>
  <c r="W177" i="1"/>
  <c r="V177" i="1"/>
  <c r="Y177" i="1" s="1"/>
  <c r="U177" i="1"/>
  <c r="T177" i="1"/>
  <c r="X176" i="1"/>
  <c r="W176" i="1"/>
  <c r="V176" i="1"/>
  <c r="Y176" i="1" s="1"/>
  <c r="U176" i="1"/>
  <c r="T176" i="1"/>
  <c r="X175" i="1"/>
  <c r="X183" i="1" s="1"/>
  <c r="W175" i="1"/>
  <c r="V175" i="1"/>
  <c r="V183" i="1" s="1"/>
  <c r="U175" i="1"/>
  <c r="U183" i="1" s="1"/>
  <c r="T175" i="1"/>
  <c r="T183" i="1" s="1"/>
  <c r="Y168" i="1"/>
  <c r="X168" i="1"/>
  <c r="W168" i="1"/>
  <c r="V168" i="1"/>
  <c r="U168" i="1"/>
  <c r="T168" i="1"/>
  <c r="X167" i="1"/>
  <c r="W167" i="1"/>
  <c r="V167" i="1"/>
  <c r="U167" i="1"/>
  <c r="T167" i="1"/>
  <c r="Y167" i="1" s="1"/>
  <c r="X166" i="1"/>
  <c r="W166" i="1"/>
  <c r="W170" i="1" s="1"/>
  <c r="V166" i="1"/>
  <c r="U166" i="1"/>
  <c r="T166" i="1"/>
  <c r="X165" i="1"/>
  <c r="W165" i="1"/>
  <c r="V165" i="1"/>
  <c r="Y165" i="1" s="1"/>
  <c r="U165" i="1"/>
  <c r="T165" i="1"/>
  <c r="X164" i="1"/>
  <c r="W164" i="1"/>
  <c r="V164" i="1"/>
  <c r="Y164" i="1" s="1"/>
  <c r="U164" i="1"/>
  <c r="T164" i="1"/>
  <c r="X163" i="1"/>
  <c r="W163" i="1"/>
  <c r="V163" i="1"/>
  <c r="Y163" i="1" s="1"/>
  <c r="U163" i="1"/>
  <c r="T163" i="1"/>
  <c r="X162" i="1"/>
  <c r="X170" i="1" s="1"/>
  <c r="W162" i="1"/>
  <c r="V162" i="1"/>
  <c r="V170" i="1" s="1"/>
  <c r="U162" i="1"/>
  <c r="U170" i="1" s="1"/>
  <c r="T162" i="1"/>
  <c r="T170" i="1" s="1"/>
  <c r="Y154" i="1"/>
  <c r="X154" i="1"/>
  <c r="W154" i="1"/>
  <c r="V154" i="1"/>
  <c r="U154" i="1"/>
  <c r="T154" i="1"/>
  <c r="X153" i="1"/>
  <c r="W153" i="1"/>
  <c r="V153" i="1"/>
  <c r="U153" i="1"/>
  <c r="T153" i="1"/>
  <c r="Y153" i="1" s="1"/>
  <c r="X152" i="1"/>
  <c r="W152" i="1"/>
  <c r="W156" i="1" s="1"/>
  <c r="V152" i="1"/>
  <c r="U152" i="1"/>
  <c r="T152" i="1"/>
  <c r="Y152" i="1" s="1"/>
  <c r="X151" i="1"/>
  <c r="W151" i="1"/>
  <c r="V151" i="1"/>
  <c r="Y151" i="1" s="1"/>
  <c r="U151" i="1"/>
  <c r="T151" i="1"/>
  <c r="X150" i="1"/>
  <c r="W150" i="1"/>
  <c r="V150" i="1"/>
  <c r="Y150" i="1" s="1"/>
  <c r="U150" i="1"/>
  <c r="T150" i="1"/>
  <c r="X149" i="1"/>
  <c r="W149" i="1"/>
  <c r="V149" i="1"/>
  <c r="Y149" i="1" s="1"/>
  <c r="U149" i="1"/>
  <c r="T149" i="1"/>
  <c r="X148" i="1"/>
  <c r="X156" i="1" s="1"/>
  <c r="W148" i="1"/>
  <c r="V148" i="1"/>
  <c r="V156" i="1" s="1"/>
  <c r="U148" i="1"/>
  <c r="U156" i="1" s="1"/>
  <c r="T148" i="1"/>
  <c r="T156" i="1" s="1"/>
  <c r="Y141" i="1"/>
  <c r="X141" i="1"/>
  <c r="W141" i="1"/>
  <c r="V141" i="1"/>
  <c r="U141" i="1"/>
  <c r="T141" i="1"/>
  <c r="X140" i="1"/>
  <c r="X143" i="1" s="1"/>
  <c r="W140" i="1"/>
  <c r="V140" i="1"/>
  <c r="U140" i="1"/>
  <c r="Y140" i="1" s="1"/>
  <c r="T140" i="1"/>
  <c r="X139" i="1"/>
  <c r="W139" i="1"/>
  <c r="V139" i="1"/>
  <c r="U139" i="1"/>
  <c r="T139" i="1"/>
  <c r="Y139" i="1" s="1"/>
  <c r="X138" i="1"/>
  <c r="W138" i="1"/>
  <c r="V138" i="1"/>
  <c r="Y138" i="1" s="1"/>
  <c r="U138" i="1"/>
  <c r="T138" i="1"/>
  <c r="X137" i="1"/>
  <c r="W137" i="1"/>
  <c r="V137" i="1"/>
  <c r="Y137" i="1" s="1"/>
  <c r="U137" i="1"/>
  <c r="T137" i="1"/>
  <c r="X136" i="1"/>
  <c r="W136" i="1"/>
  <c r="V136" i="1"/>
  <c r="Y136" i="1" s="1"/>
  <c r="U136" i="1"/>
  <c r="T136" i="1"/>
  <c r="X135" i="1"/>
  <c r="W135" i="1"/>
  <c r="W143" i="1" s="1"/>
  <c r="V135" i="1"/>
  <c r="V143" i="1" s="1"/>
  <c r="U135" i="1"/>
  <c r="U143" i="1" s="1"/>
  <c r="T135" i="1"/>
  <c r="T143" i="1" s="1"/>
  <c r="Y128" i="1"/>
  <c r="X128" i="1"/>
  <c r="W128" i="1"/>
  <c r="V128" i="1"/>
  <c r="U128" i="1"/>
  <c r="T128" i="1"/>
  <c r="X127" i="1"/>
  <c r="W127" i="1"/>
  <c r="V127" i="1"/>
  <c r="U127" i="1"/>
  <c r="T127" i="1"/>
  <c r="Y127" i="1" s="1"/>
  <c r="X126" i="1"/>
  <c r="W126" i="1"/>
  <c r="W130" i="1" s="1"/>
  <c r="V126" i="1"/>
  <c r="U126" i="1"/>
  <c r="T126" i="1"/>
  <c r="Y126" i="1" s="1"/>
  <c r="X125" i="1"/>
  <c r="W125" i="1"/>
  <c r="V125" i="1"/>
  <c r="Y125" i="1" s="1"/>
  <c r="U125" i="1"/>
  <c r="T125" i="1"/>
  <c r="X124" i="1"/>
  <c r="W124" i="1"/>
  <c r="V124" i="1"/>
  <c r="Y124" i="1" s="1"/>
  <c r="U124" i="1"/>
  <c r="T124" i="1"/>
  <c r="X123" i="1"/>
  <c r="W123" i="1"/>
  <c r="V123" i="1"/>
  <c r="Y123" i="1" s="1"/>
  <c r="U123" i="1"/>
  <c r="T123" i="1"/>
  <c r="X122" i="1"/>
  <c r="X130" i="1" s="1"/>
  <c r="W122" i="1"/>
  <c r="V122" i="1"/>
  <c r="V130" i="1" s="1"/>
  <c r="U122" i="1"/>
  <c r="U130" i="1" s="1"/>
  <c r="T122" i="1"/>
  <c r="T130" i="1" s="1"/>
  <c r="Y115" i="1"/>
  <c r="X115" i="1"/>
  <c r="W115" i="1"/>
  <c r="V115" i="1"/>
  <c r="U115" i="1"/>
  <c r="T115" i="1"/>
  <c r="X114" i="1"/>
  <c r="X117" i="1" s="1"/>
  <c r="W114" i="1"/>
  <c r="V114" i="1"/>
  <c r="U114" i="1"/>
  <c r="Y114" i="1" s="1"/>
  <c r="T114" i="1"/>
  <c r="X113" i="1"/>
  <c r="W113" i="1"/>
  <c r="V113" i="1"/>
  <c r="U113" i="1"/>
  <c r="T113" i="1"/>
  <c r="Y113" i="1" s="1"/>
  <c r="X112" i="1"/>
  <c r="W112" i="1"/>
  <c r="V112" i="1"/>
  <c r="U112" i="1"/>
  <c r="T112" i="1"/>
  <c r="Y112" i="1" s="1"/>
  <c r="X111" i="1"/>
  <c r="W111" i="1"/>
  <c r="V111" i="1"/>
  <c r="U111" i="1"/>
  <c r="T111" i="1"/>
  <c r="Y111" i="1" s="1"/>
  <c r="X110" i="1"/>
  <c r="W110" i="1"/>
  <c r="V110" i="1"/>
  <c r="U110" i="1"/>
  <c r="T110" i="1"/>
  <c r="Y110" i="1" s="1"/>
  <c r="X109" i="1"/>
  <c r="W109" i="1"/>
  <c r="W117" i="1" s="1"/>
  <c r="V109" i="1"/>
  <c r="V117" i="1" s="1"/>
  <c r="U109" i="1"/>
  <c r="U117" i="1" s="1"/>
  <c r="T109" i="1"/>
  <c r="T117" i="1" s="1"/>
  <c r="Y102" i="1"/>
  <c r="X102" i="1"/>
  <c r="W102" i="1"/>
  <c r="V102" i="1"/>
  <c r="U102" i="1"/>
  <c r="T102" i="1"/>
  <c r="X101" i="1"/>
  <c r="W101" i="1"/>
  <c r="V101" i="1"/>
  <c r="U101" i="1"/>
  <c r="T101" i="1"/>
  <c r="Y101" i="1" s="1"/>
  <c r="X100" i="1"/>
  <c r="W100" i="1"/>
  <c r="Y100" i="1" s="1"/>
  <c r="V100" i="1"/>
  <c r="U100" i="1"/>
  <c r="T100" i="1"/>
  <c r="Y99" i="1"/>
  <c r="X99" i="1"/>
  <c r="W99" i="1"/>
  <c r="V99" i="1"/>
  <c r="U99" i="1"/>
  <c r="T99" i="1"/>
  <c r="Y98" i="1"/>
  <c r="X98" i="1"/>
  <c r="W98" i="1"/>
  <c r="V98" i="1"/>
  <c r="U98" i="1"/>
  <c r="T98" i="1"/>
  <c r="Y97" i="1"/>
  <c r="X97" i="1"/>
  <c r="W97" i="1"/>
  <c r="V97" i="1"/>
  <c r="U97" i="1"/>
  <c r="T97" i="1"/>
  <c r="Y96" i="1"/>
  <c r="Y104" i="1" s="1"/>
  <c r="X96" i="1"/>
  <c r="X104" i="1" s="1"/>
  <c r="AK102" i="1" s="1"/>
  <c r="W96" i="1"/>
  <c r="W104" i="1" s="1"/>
  <c r="V96" i="1"/>
  <c r="V104" i="1" s="1"/>
  <c r="U96" i="1"/>
  <c r="U104" i="1" s="1"/>
  <c r="T96" i="1"/>
  <c r="T104" i="1" s="1"/>
  <c r="P85" i="1"/>
  <c r="P84" i="1"/>
  <c r="P83" i="1"/>
  <c r="AK89" i="1"/>
  <c r="AK88" i="1"/>
  <c r="AK87" i="1"/>
  <c r="AK86" i="1"/>
  <c r="AK85" i="1"/>
  <c r="AK84" i="1"/>
  <c r="AK83" i="1"/>
  <c r="Y89" i="1"/>
  <c r="Y88" i="1"/>
  <c r="Y87" i="1"/>
  <c r="Y86" i="1"/>
  <c r="Y85" i="1"/>
  <c r="Y84" i="1"/>
  <c r="Y83" i="1"/>
  <c r="X89" i="1"/>
  <c r="X88" i="1"/>
  <c r="X87" i="1"/>
  <c r="X86" i="1"/>
  <c r="X85" i="1"/>
  <c r="X84" i="1"/>
  <c r="X83" i="1"/>
  <c r="X91" i="1"/>
  <c r="W89" i="1"/>
  <c r="V89" i="1"/>
  <c r="U89" i="1"/>
  <c r="T89" i="1"/>
  <c r="W88" i="1"/>
  <c r="V88" i="1"/>
  <c r="U88" i="1"/>
  <c r="T88" i="1"/>
  <c r="W87" i="1"/>
  <c r="V87" i="1"/>
  <c r="U87" i="1"/>
  <c r="T87" i="1"/>
  <c r="W86" i="1"/>
  <c r="V86" i="1"/>
  <c r="U86" i="1"/>
  <c r="T86" i="1"/>
  <c r="W85" i="1"/>
  <c r="V85" i="1"/>
  <c r="U85" i="1"/>
  <c r="T85" i="1"/>
  <c r="W84" i="1"/>
  <c r="V84" i="1"/>
  <c r="U84" i="1"/>
  <c r="T84" i="1"/>
  <c r="W83" i="1"/>
  <c r="W91" i="1" s="1"/>
  <c r="V83" i="1"/>
  <c r="V91" i="1" s="1"/>
  <c r="U83" i="1"/>
  <c r="U91" i="1" s="1"/>
  <c r="T83" i="1"/>
  <c r="T91" i="1" s="1"/>
  <c r="W76" i="1"/>
  <c r="V76" i="1"/>
  <c r="U76" i="1"/>
  <c r="T76" i="1"/>
  <c r="Y76" i="1" s="1"/>
  <c r="W75" i="1"/>
  <c r="V75" i="1"/>
  <c r="U75" i="1"/>
  <c r="Y75" i="1" s="1"/>
  <c r="T75" i="1"/>
  <c r="Y74" i="1"/>
  <c r="W74" i="1"/>
  <c r="V74" i="1"/>
  <c r="U74" i="1"/>
  <c r="T74" i="1"/>
  <c r="W73" i="1"/>
  <c r="V73" i="1"/>
  <c r="U73" i="1"/>
  <c r="Y73" i="1" s="1"/>
  <c r="T73" i="1"/>
  <c r="W72" i="1"/>
  <c r="V72" i="1"/>
  <c r="U72" i="1"/>
  <c r="T72" i="1"/>
  <c r="Y72" i="1" s="1"/>
  <c r="W71" i="1"/>
  <c r="V71" i="1"/>
  <c r="U71" i="1"/>
  <c r="Y71" i="1" s="1"/>
  <c r="T71" i="1"/>
  <c r="W70" i="1"/>
  <c r="W78" i="1" s="1"/>
  <c r="V70" i="1"/>
  <c r="V78" i="1" s="1"/>
  <c r="U70" i="1"/>
  <c r="U78" i="1" s="1"/>
  <c r="T70" i="1"/>
  <c r="T78" i="1" s="1"/>
  <c r="P59" i="1"/>
  <c r="P58" i="1"/>
  <c r="P57" i="1"/>
  <c r="AJ63" i="1"/>
  <c r="AI63" i="1"/>
  <c r="AH63" i="1"/>
  <c r="AJ62" i="1"/>
  <c r="AI62" i="1"/>
  <c r="AH62" i="1"/>
  <c r="AJ61" i="1"/>
  <c r="AI61" i="1"/>
  <c r="AH61" i="1"/>
  <c r="AJ60" i="1"/>
  <c r="AI60" i="1"/>
  <c r="AH60" i="1"/>
  <c r="AJ59" i="1"/>
  <c r="AI59" i="1"/>
  <c r="AH59" i="1"/>
  <c r="AJ58" i="1"/>
  <c r="AI58" i="1"/>
  <c r="AH58" i="1"/>
  <c r="AG63" i="1"/>
  <c r="AG62" i="1"/>
  <c r="AG61" i="1"/>
  <c r="AG60" i="1"/>
  <c r="AG59" i="1"/>
  <c r="AG58" i="1"/>
  <c r="AJ57" i="1"/>
  <c r="AI57" i="1"/>
  <c r="AH57" i="1"/>
  <c r="AG57" i="1"/>
  <c r="Y63" i="1"/>
  <c r="Y62" i="1"/>
  <c r="Y61" i="1"/>
  <c r="Y60" i="1"/>
  <c r="Y59" i="1"/>
  <c r="Y58" i="1"/>
  <c r="Y57" i="1"/>
  <c r="W65" i="1"/>
  <c r="V65" i="1"/>
  <c r="U65" i="1"/>
  <c r="W63" i="1"/>
  <c r="V63" i="1"/>
  <c r="U63" i="1"/>
  <c r="T63" i="1"/>
  <c r="W62" i="1"/>
  <c r="V62" i="1"/>
  <c r="U62" i="1"/>
  <c r="T62" i="1"/>
  <c r="W61" i="1"/>
  <c r="V61" i="1"/>
  <c r="U61" i="1"/>
  <c r="T61" i="1"/>
  <c r="W60" i="1"/>
  <c r="V60" i="1"/>
  <c r="U60" i="1"/>
  <c r="T60" i="1"/>
  <c r="W59" i="1"/>
  <c r="V59" i="1"/>
  <c r="U59" i="1"/>
  <c r="T59" i="1"/>
  <c r="W58" i="1"/>
  <c r="V58" i="1"/>
  <c r="U58" i="1"/>
  <c r="T58" i="1"/>
  <c r="T65" i="1" s="1"/>
  <c r="W57" i="1"/>
  <c r="V57" i="1"/>
  <c r="U57" i="1"/>
  <c r="T57" i="1"/>
  <c r="V32" i="1"/>
  <c r="V31" i="1"/>
  <c r="V30" i="1"/>
  <c r="AA38" i="1"/>
  <c r="AB38" i="1"/>
  <c r="AC38" i="1"/>
  <c r="AD38" i="1"/>
  <c r="AF36" i="1"/>
  <c r="AD36" i="1"/>
  <c r="AC36" i="1"/>
  <c r="AB36" i="1"/>
  <c r="AA36" i="1"/>
  <c r="AD35" i="1"/>
  <c r="AC35" i="1"/>
  <c r="AB35" i="1"/>
  <c r="AA35" i="1"/>
  <c r="AF35" i="1"/>
  <c r="AD34" i="1"/>
  <c r="AC34" i="1"/>
  <c r="AB34" i="1"/>
  <c r="AA34" i="1"/>
  <c r="AF34" i="1" s="1"/>
  <c r="AD33" i="1"/>
  <c r="AC33" i="1"/>
  <c r="AB33" i="1"/>
  <c r="AA33" i="1"/>
  <c r="AF33" i="1"/>
  <c r="AD32" i="1"/>
  <c r="AC32" i="1"/>
  <c r="AB32" i="1"/>
  <c r="AA32" i="1"/>
  <c r="AF32" i="1"/>
  <c r="AD31" i="1"/>
  <c r="AC31" i="1"/>
  <c r="AB31" i="1"/>
  <c r="AA31" i="1"/>
  <c r="AF31" i="1" s="1"/>
  <c r="AD30" i="1"/>
  <c r="AC30" i="1"/>
  <c r="AB30" i="1"/>
  <c r="AA30" i="1"/>
  <c r="V19" i="1"/>
  <c r="V18" i="1"/>
  <c r="V17" i="1"/>
  <c r="AQ23" i="1"/>
  <c r="AP23" i="1"/>
  <c r="AO23" i="1"/>
  <c r="AN23" i="1"/>
  <c r="AM23" i="1"/>
  <c r="AQ22" i="1"/>
  <c r="AP22" i="1"/>
  <c r="AO22" i="1"/>
  <c r="AN22" i="1"/>
  <c r="AM22" i="1"/>
  <c r="AQ21" i="1"/>
  <c r="AP21" i="1"/>
  <c r="AO21" i="1"/>
  <c r="AN21" i="1"/>
  <c r="AM21" i="1"/>
  <c r="AQ20" i="1"/>
  <c r="AP20" i="1"/>
  <c r="AO20" i="1"/>
  <c r="AN20" i="1"/>
  <c r="AM20" i="1"/>
  <c r="AQ19" i="1"/>
  <c r="AP19" i="1"/>
  <c r="AO19" i="1"/>
  <c r="AN19" i="1"/>
  <c r="AM19" i="1"/>
  <c r="AL23" i="1"/>
  <c r="AL22" i="1"/>
  <c r="AL21" i="1"/>
  <c r="AL20" i="1"/>
  <c r="AL19" i="1"/>
  <c r="AM18" i="1"/>
  <c r="AN18" i="1"/>
  <c r="AO18" i="1"/>
  <c r="AP18" i="1"/>
  <c r="AQ18" i="1"/>
  <c r="AL18" i="1"/>
  <c r="AQ17" i="1"/>
  <c r="AP17" i="1"/>
  <c r="AO17" i="1"/>
  <c r="AN17" i="1"/>
  <c r="AM17" i="1"/>
  <c r="AL17" i="1"/>
  <c r="AE25" i="1"/>
  <c r="AD25" i="1"/>
  <c r="AC25" i="1"/>
  <c r="AB25" i="1"/>
  <c r="AA25" i="1"/>
  <c r="AE23" i="1"/>
  <c r="AD23" i="1"/>
  <c r="AC23" i="1"/>
  <c r="AB23" i="1"/>
  <c r="AF23" i="1" s="1"/>
  <c r="AA23" i="1"/>
  <c r="Z23" i="1"/>
  <c r="AE22" i="1"/>
  <c r="AD22" i="1"/>
  <c r="AC22" i="1"/>
  <c r="AB22" i="1"/>
  <c r="AA22" i="1"/>
  <c r="Z22" i="1"/>
  <c r="AF22" i="1" s="1"/>
  <c r="AE21" i="1"/>
  <c r="AD21" i="1"/>
  <c r="AC21" i="1"/>
  <c r="AB21" i="1"/>
  <c r="AA21" i="1"/>
  <c r="Z21" i="1"/>
  <c r="AE20" i="1"/>
  <c r="AD20" i="1"/>
  <c r="AC20" i="1"/>
  <c r="AB20" i="1"/>
  <c r="AA20" i="1"/>
  <c r="Z20" i="1"/>
  <c r="AF20" i="1" s="1"/>
  <c r="AE19" i="1"/>
  <c r="AD19" i="1"/>
  <c r="AC19" i="1"/>
  <c r="AB19" i="1"/>
  <c r="AF19" i="1" s="1"/>
  <c r="AA19" i="1"/>
  <c r="Z19" i="1"/>
  <c r="AE18" i="1"/>
  <c r="AD18" i="1"/>
  <c r="AC18" i="1"/>
  <c r="AB18" i="1"/>
  <c r="AA18" i="1"/>
  <c r="Z18" i="1"/>
  <c r="AF18" i="1" s="1"/>
  <c r="AE17" i="1"/>
  <c r="AD17" i="1"/>
  <c r="AC17" i="1"/>
  <c r="AF17" i="1" s="1"/>
  <c r="AB17" i="1"/>
  <c r="AA17" i="1"/>
  <c r="Z17" i="1"/>
  <c r="AF21" i="1"/>
  <c r="N5" i="1"/>
  <c r="N4" i="1"/>
  <c r="AF4" i="1"/>
  <c r="AE4" i="1"/>
  <c r="AD4" i="1"/>
  <c r="T12" i="1"/>
  <c r="S4" i="1"/>
  <c r="R4" i="1"/>
  <c r="Q4" i="1"/>
  <c r="T4" i="1" s="1"/>
  <c r="T10" i="1"/>
  <c r="S10" i="1"/>
  <c r="R10" i="1"/>
  <c r="Q10" i="1"/>
  <c r="S9" i="1"/>
  <c r="T9" i="1" s="1"/>
  <c r="R9" i="1"/>
  <c r="Q9" i="1"/>
  <c r="S8" i="1"/>
  <c r="R8" i="1"/>
  <c r="Q8" i="1"/>
  <c r="T8" i="1" s="1"/>
  <c r="T7" i="1"/>
  <c r="S7" i="1"/>
  <c r="R7" i="1"/>
  <c r="Q7" i="1"/>
  <c r="S6" i="1"/>
  <c r="R6" i="1"/>
  <c r="R12" i="1" s="1"/>
  <c r="Q6" i="1"/>
  <c r="T6" i="1" s="1"/>
  <c r="S5" i="1"/>
  <c r="R5" i="1"/>
  <c r="Q5" i="1"/>
  <c r="Q12" i="1" s="1"/>
  <c r="Y536" i="1" l="1"/>
  <c r="Y532" i="1"/>
  <c r="Y519" i="1"/>
  <c r="Y506" i="1"/>
  <c r="Y492" i="1"/>
  <c r="Y479" i="1"/>
  <c r="Y466" i="1"/>
  <c r="Y453" i="1"/>
  <c r="Y430" i="1"/>
  <c r="Y426" i="1"/>
  <c r="Y417" i="1"/>
  <c r="Y413" i="1"/>
  <c r="Y400" i="1"/>
  <c r="Y386" i="1"/>
  <c r="Y373" i="1"/>
  <c r="Y360" i="1"/>
  <c r="Y347" i="1"/>
  <c r="Y334" i="1"/>
  <c r="Y320" i="1"/>
  <c r="Y311" i="1"/>
  <c r="Y307" i="1"/>
  <c r="Y294" i="1"/>
  <c r="Y281" i="1"/>
  <c r="Y268" i="1"/>
  <c r="Y255" i="1"/>
  <c r="Y241" i="1"/>
  <c r="Y228" i="1"/>
  <c r="Y215" i="1"/>
  <c r="Y201" i="1"/>
  <c r="Y188" i="1"/>
  <c r="Y175" i="1"/>
  <c r="Y166" i="1"/>
  <c r="Y162" i="1"/>
  <c r="Y148" i="1"/>
  <c r="Y135" i="1"/>
  <c r="Y122" i="1"/>
  <c r="Y109" i="1"/>
  <c r="AK98" i="1"/>
  <c r="AJ101" i="1"/>
  <c r="AK101" i="1"/>
  <c r="AI101" i="1"/>
  <c r="AH101" i="1"/>
  <c r="AG101" i="1"/>
  <c r="AK97" i="1"/>
  <c r="AK99" i="1"/>
  <c r="AH96" i="1"/>
  <c r="AH98" i="1"/>
  <c r="AH99" i="1"/>
  <c r="AH97" i="1"/>
  <c r="AI102" i="1"/>
  <c r="AI100" i="1"/>
  <c r="AK100" i="1"/>
  <c r="AJ100" i="1"/>
  <c r="AH100" i="1"/>
  <c r="AG100" i="1"/>
  <c r="AJ102" i="1"/>
  <c r="AG102" i="1"/>
  <c r="AH102" i="1"/>
  <c r="AG96" i="1"/>
  <c r="P96" i="1" s="1"/>
  <c r="P97" i="1" s="1"/>
  <c r="P98" i="1" s="1"/>
  <c r="P99" i="1" s="1"/>
  <c r="AG97" i="1"/>
  <c r="AG98" i="1"/>
  <c r="AG99" i="1"/>
  <c r="AI96" i="1"/>
  <c r="AI97" i="1"/>
  <c r="AI98" i="1"/>
  <c r="AI99" i="1"/>
  <c r="AJ96" i="1"/>
  <c r="AJ97" i="1"/>
  <c r="AJ98" i="1"/>
  <c r="AJ99" i="1"/>
  <c r="AK96" i="1"/>
  <c r="Y70" i="1"/>
  <c r="AF30" i="1"/>
  <c r="AF25" i="1"/>
  <c r="Z25" i="1"/>
  <c r="S12" i="1"/>
  <c r="T5" i="1"/>
  <c r="AK536" i="1" l="1"/>
  <c r="AJ536" i="1"/>
  <c r="AI536" i="1"/>
  <c r="AH536" i="1"/>
  <c r="Y540" i="1"/>
  <c r="AK532" i="1"/>
  <c r="AJ532" i="1"/>
  <c r="AI532" i="1"/>
  <c r="AH532" i="1"/>
  <c r="AG532" i="1"/>
  <c r="Y527" i="1"/>
  <c r="AK519" i="1"/>
  <c r="AJ519" i="1"/>
  <c r="AI519" i="1"/>
  <c r="Y514" i="1"/>
  <c r="AK506" i="1"/>
  <c r="AJ506" i="1"/>
  <c r="AI506" i="1"/>
  <c r="Y500" i="1"/>
  <c r="AH492" i="1" s="1"/>
  <c r="AK492" i="1"/>
  <c r="AJ492" i="1"/>
  <c r="AI492" i="1"/>
  <c r="AG492" i="1"/>
  <c r="Y487" i="1"/>
  <c r="AK479" i="1"/>
  <c r="AJ479" i="1"/>
  <c r="AI479" i="1"/>
  <c r="Y474" i="1"/>
  <c r="AK466" i="1"/>
  <c r="AJ466" i="1"/>
  <c r="AI466" i="1"/>
  <c r="AH466" i="1"/>
  <c r="Y461" i="1"/>
  <c r="AK453" i="1"/>
  <c r="AJ453" i="1"/>
  <c r="AI453" i="1"/>
  <c r="AK430" i="1"/>
  <c r="AJ430" i="1"/>
  <c r="AI430" i="1"/>
  <c r="AH430" i="1"/>
  <c r="Y434" i="1"/>
  <c r="AH426" i="1" s="1"/>
  <c r="AK426" i="1"/>
  <c r="AJ426" i="1"/>
  <c r="AI426" i="1"/>
  <c r="AG426" i="1"/>
  <c r="Y421" i="1"/>
  <c r="AK413" i="1"/>
  <c r="AJ413" i="1"/>
  <c r="AI413" i="1"/>
  <c r="AH417" i="1"/>
  <c r="Y408" i="1"/>
  <c r="AK400" i="1"/>
  <c r="AJ400" i="1"/>
  <c r="AI400" i="1"/>
  <c r="Y394" i="1"/>
  <c r="AJ386" i="1" s="1"/>
  <c r="AK386" i="1"/>
  <c r="AH386" i="1"/>
  <c r="Y381" i="1"/>
  <c r="AK373" i="1"/>
  <c r="AJ373" i="1"/>
  <c r="AI373" i="1"/>
  <c r="Y368" i="1"/>
  <c r="AK360" i="1"/>
  <c r="AJ360" i="1"/>
  <c r="Y355" i="1"/>
  <c r="AK347" i="1"/>
  <c r="AJ347" i="1"/>
  <c r="AI347" i="1"/>
  <c r="AH347" i="1"/>
  <c r="AG347" i="1"/>
  <c r="Y342" i="1"/>
  <c r="AK334" i="1"/>
  <c r="AJ334" i="1"/>
  <c r="AI334" i="1"/>
  <c r="Y328" i="1"/>
  <c r="AJ311" i="1"/>
  <c r="AI311" i="1"/>
  <c r="AH311" i="1"/>
  <c r="Y315" i="1"/>
  <c r="AK307" i="1"/>
  <c r="AJ307" i="1"/>
  <c r="AI307" i="1"/>
  <c r="AH307" i="1"/>
  <c r="AG307" i="1"/>
  <c r="Y302" i="1"/>
  <c r="AH294" i="1" s="1"/>
  <c r="AK294" i="1"/>
  <c r="AJ294" i="1"/>
  <c r="AI294" i="1"/>
  <c r="Y289" i="1"/>
  <c r="AK281" i="1"/>
  <c r="AJ281" i="1"/>
  <c r="AI281" i="1"/>
  <c r="Y276" i="1"/>
  <c r="AK268" i="1" s="1"/>
  <c r="Y263" i="1"/>
  <c r="AJ255" i="1"/>
  <c r="Y249" i="1"/>
  <c r="AH241" i="1" s="1"/>
  <c r="AK241" i="1"/>
  <c r="AJ241" i="1"/>
  <c r="Y236" i="1"/>
  <c r="AG228" i="1" s="1"/>
  <c r="AK228" i="1"/>
  <c r="AJ228" i="1"/>
  <c r="AI228" i="1"/>
  <c r="Y223" i="1"/>
  <c r="AK215" i="1"/>
  <c r="AJ215" i="1"/>
  <c r="AI215" i="1"/>
  <c r="Y209" i="1"/>
  <c r="AK201" i="1"/>
  <c r="AJ201" i="1"/>
  <c r="AI201" i="1"/>
  <c r="Y196" i="1"/>
  <c r="AG188" i="1" s="1"/>
  <c r="AK188" i="1"/>
  <c r="AJ188" i="1"/>
  <c r="AI188" i="1"/>
  <c r="Y183" i="1"/>
  <c r="AG175" i="1" s="1"/>
  <c r="AK175" i="1"/>
  <c r="AJ175" i="1"/>
  <c r="AI175" i="1"/>
  <c r="AK166" i="1"/>
  <c r="AJ166" i="1"/>
  <c r="AI166" i="1"/>
  <c r="AH166" i="1"/>
  <c r="Y170" i="1"/>
  <c r="AK162" i="1"/>
  <c r="AJ162" i="1"/>
  <c r="AI162" i="1"/>
  <c r="AH162" i="1"/>
  <c r="AG162" i="1"/>
  <c r="Y156" i="1"/>
  <c r="AK148" i="1"/>
  <c r="AJ148" i="1"/>
  <c r="AI148" i="1"/>
  <c r="AH148" i="1"/>
  <c r="Y143" i="1"/>
  <c r="AK135" i="1"/>
  <c r="AJ135" i="1"/>
  <c r="AI135" i="1"/>
  <c r="AH135" i="1"/>
  <c r="AG135" i="1"/>
  <c r="Y130" i="1"/>
  <c r="AK122" i="1"/>
  <c r="AJ122" i="1"/>
  <c r="AI122" i="1"/>
  <c r="Y117" i="1"/>
  <c r="AK109" i="1"/>
  <c r="AJ109" i="1"/>
  <c r="AI109" i="1"/>
  <c r="AH109" i="1"/>
  <c r="AG109" i="1"/>
  <c r="Y91" i="1"/>
  <c r="AG83" i="1" s="1"/>
  <c r="AJ83" i="1"/>
  <c r="AI83" i="1"/>
  <c r="AH83" i="1"/>
  <c r="Y78" i="1"/>
  <c r="AJ70" i="1"/>
  <c r="AI70" i="1"/>
  <c r="AH70" i="1"/>
  <c r="AG70" i="1"/>
  <c r="AF38" i="1"/>
  <c r="AN30" i="1" s="1"/>
  <c r="AP30" i="1"/>
  <c r="AO30" i="1"/>
  <c r="V20" i="1"/>
  <c r="AF5" i="1"/>
  <c r="AG534" i="1" l="1"/>
  <c r="AJ533" i="1"/>
  <c r="AJ537" i="1"/>
  <c r="AH533" i="1"/>
  <c r="AG533" i="1"/>
  <c r="AH537" i="1"/>
  <c r="AG538" i="1"/>
  <c r="AH538" i="1"/>
  <c r="AI535" i="1"/>
  <c r="AH535" i="1"/>
  <c r="AI534" i="1"/>
  <c r="AK533" i="1"/>
  <c r="AK537" i="1"/>
  <c r="AI533" i="1"/>
  <c r="P532" i="1" s="1"/>
  <c r="P533" i="1" s="1"/>
  <c r="P534" i="1" s="1"/>
  <c r="P535" i="1" s="1"/>
  <c r="AI537" i="1"/>
  <c r="AK538" i="1"/>
  <c r="AG537" i="1"/>
  <c r="AJ535" i="1"/>
  <c r="AJ538" i="1"/>
  <c r="AK535" i="1"/>
  <c r="AK534" i="1"/>
  <c r="AJ534" i="1"/>
  <c r="AI538" i="1"/>
  <c r="AG535" i="1"/>
  <c r="AH534" i="1"/>
  <c r="AG536" i="1"/>
  <c r="AH521" i="1"/>
  <c r="AK520" i="1"/>
  <c r="AH525" i="1"/>
  <c r="AI520" i="1"/>
  <c r="AJ524" i="1"/>
  <c r="AJ525" i="1"/>
  <c r="AG520" i="1"/>
  <c r="AG524" i="1"/>
  <c r="AK522" i="1"/>
  <c r="AK521" i="1"/>
  <c r="AJ521" i="1"/>
  <c r="AG521" i="1"/>
  <c r="AJ520" i="1"/>
  <c r="AI525" i="1"/>
  <c r="AH520" i="1"/>
  <c r="AI524" i="1"/>
  <c r="AK523" i="1"/>
  <c r="AJ523" i="1"/>
  <c r="AJ522" i="1"/>
  <c r="AG523" i="1"/>
  <c r="AH522" i="1"/>
  <c r="AK524" i="1"/>
  <c r="AH524" i="1"/>
  <c r="AI523" i="1"/>
  <c r="AI522" i="1"/>
  <c r="AK525" i="1"/>
  <c r="AG522" i="1"/>
  <c r="AH523" i="1"/>
  <c r="AI521" i="1"/>
  <c r="AG525" i="1"/>
  <c r="AG519" i="1"/>
  <c r="AH519" i="1"/>
  <c r="AH508" i="1"/>
  <c r="AK507" i="1"/>
  <c r="AH512" i="1"/>
  <c r="AI507" i="1"/>
  <c r="AJ511" i="1"/>
  <c r="AJ512" i="1"/>
  <c r="AG507" i="1"/>
  <c r="AK510" i="1"/>
  <c r="AJ510" i="1"/>
  <c r="AK509" i="1"/>
  <c r="AI509" i="1"/>
  <c r="AH509" i="1"/>
  <c r="AG508" i="1"/>
  <c r="AJ507" i="1"/>
  <c r="AI512" i="1"/>
  <c r="AH507" i="1"/>
  <c r="AI511" i="1"/>
  <c r="AG511" i="1"/>
  <c r="AI510" i="1"/>
  <c r="AK508" i="1"/>
  <c r="AK512" i="1"/>
  <c r="AG512" i="1"/>
  <c r="AK511" i="1"/>
  <c r="AH511" i="1"/>
  <c r="AJ509" i="1"/>
  <c r="AG510" i="1"/>
  <c r="AI508" i="1"/>
  <c r="AH510" i="1"/>
  <c r="AG509" i="1"/>
  <c r="AJ508" i="1"/>
  <c r="AG506" i="1"/>
  <c r="AH506" i="1"/>
  <c r="AK495" i="1"/>
  <c r="AJ496" i="1"/>
  <c r="AH494" i="1"/>
  <c r="AJ495" i="1"/>
  <c r="AI496" i="1"/>
  <c r="AG494" i="1"/>
  <c r="AI495" i="1"/>
  <c r="AH496" i="1"/>
  <c r="AG497" i="1"/>
  <c r="AH495" i="1"/>
  <c r="AG496" i="1"/>
  <c r="AG495" i="1"/>
  <c r="AK498" i="1"/>
  <c r="AH497" i="1"/>
  <c r="AK493" i="1"/>
  <c r="AJ498" i="1"/>
  <c r="AI497" i="1"/>
  <c r="AJ493" i="1"/>
  <c r="AJ497" i="1"/>
  <c r="AH498" i="1"/>
  <c r="AH493" i="1"/>
  <c r="AG493" i="1"/>
  <c r="P492" i="1" s="1"/>
  <c r="P493" i="1" s="1"/>
  <c r="P494" i="1" s="1"/>
  <c r="P495" i="1" s="1"/>
  <c r="AK497" i="1"/>
  <c r="AI498" i="1"/>
  <c r="AK494" i="1"/>
  <c r="AI493" i="1"/>
  <c r="AJ494" i="1"/>
  <c r="AG498" i="1"/>
  <c r="AK496" i="1"/>
  <c r="AI494" i="1"/>
  <c r="AH481" i="1"/>
  <c r="AK480" i="1"/>
  <c r="AH485" i="1"/>
  <c r="AI480" i="1"/>
  <c r="AH480" i="1"/>
  <c r="AJ485" i="1"/>
  <c r="AG480" i="1"/>
  <c r="AK483" i="1"/>
  <c r="AG484" i="1"/>
  <c r="AI483" i="1"/>
  <c r="AI482" i="1"/>
  <c r="AJ481" i="1"/>
  <c r="AG481" i="1"/>
  <c r="AJ480" i="1"/>
  <c r="AI485" i="1"/>
  <c r="AJ484" i="1"/>
  <c r="AI484" i="1"/>
  <c r="AH484" i="1"/>
  <c r="AJ483" i="1"/>
  <c r="AJ482" i="1"/>
  <c r="AG483" i="1"/>
  <c r="AH482" i="1"/>
  <c r="AK484" i="1"/>
  <c r="AK482" i="1"/>
  <c r="AK481" i="1"/>
  <c r="AG482" i="1"/>
  <c r="AH483" i="1"/>
  <c r="AK485" i="1"/>
  <c r="AG485" i="1"/>
  <c r="AI481" i="1"/>
  <c r="AG479" i="1"/>
  <c r="AH479" i="1"/>
  <c r="AK471" i="1"/>
  <c r="AI467" i="1"/>
  <c r="AI472" i="1"/>
  <c r="AH467" i="1"/>
  <c r="AJ472" i="1"/>
  <c r="AI471" i="1"/>
  <c r="AG467" i="1"/>
  <c r="AH471" i="1"/>
  <c r="AK470" i="1"/>
  <c r="AJ470" i="1"/>
  <c r="AI470" i="1"/>
  <c r="AJ468" i="1"/>
  <c r="AG472" i="1"/>
  <c r="AH472" i="1"/>
  <c r="AJ471" i="1"/>
  <c r="AG471" i="1"/>
  <c r="AK469" i="1"/>
  <c r="AK472" i="1"/>
  <c r="AG469" i="1"/>
  <c r="AK467" i="1"/>
  <c r="AG468" i="1"/>
  <c r="AJ469" i="1"/>
  <c r="AH470" i="1"/>
  <c r="AK468" i="1"/>
  <c r="AI469" i="1"/>
  <c r="AG470" i="1"/>
  <c r="AH469" i="1"/>
  <c r="AI468" i="1"/>
  <c r="AH468" i="1"/>
  <c r="AJ467" i="1"/>
  <c r="AG466" i="1"/>
  <c r="AG455" i="1"/>
  <c r="AJ454" i="1"/>
  <c r="AI458" i="1"/>
  <c r="AK457" i="1"/>
  <c r="AG458" i="1"/>
  <c r="AH457" i="1"/>
  <c r="AI456" i="1"/>
  <c r="AH456" i="1"/>
  <c r="AI455" i="1"/>
  <c r="AH459" i="1"/>
  <c r="AK458" i="1"/>
  <c r="AI454" i="1"/>
  <c r="AI459" i="1"/>
  <c r="AJ458" i="1"/>
  <c r="AH454" i="1"/>
  <c r="AJ459" i="1"/>
  <c r="AG454" i="1"/>
  <c r="AH458" i="1"/>
  <c r="AJ457" i="1"/>
  <c r="AJ456" i="1"/>
  <c r="AG457" i="1"/>
  <c r="AJ455" i="1"/>
  <c r="AG459" i="1"/>
  <c r="AK454" i="1"/>
  <c r="AK456" i="1"/>
  <c r="AI457" i="1"/>
  <c r="AK455" i="1"/>
  <c r="AK459" i="1"/>
  <c r="AG456" i="1"/>
  <c r="AH455" i="1"/>
  <c r="AG453" i="1"/>
  <c r="AH453" i="1"/>
  <c r="AH428" i="1"/>
  <c r="AK427" i="1"/>
  <c r="AG429" i="1"/>
  <c r="AG428" i="1"/>
  <c r="AJ427" i="1"/>
  <c r="AK431" i="1"/>
  <c r="AI427" i="1"/>
  <c r="AJ431" i="1"/>
  <c r="AH427" i="1"/>
  <c r="AI431" i="1"/>
  <c r="AG427" i="1"/>
  <c r="AH431" i="1"/>
  <c r="AK432" i="1"/>
  <c r="AH432" i="1"/>
  <c r="AK428" i="1"/>
  <c r="AI432" i="1"/>
  <c r="AJ432" i="1"/>
  <c r="AG431" i="1"/>
  <c r="AG432" i="1"/>
  <c r="AK429" i="1"/>
  <c r="AJ429" i="1"/>
  <c r="AI429" i="1"/>
  <c r="AJ428" i="1"/>
  <c r="AH429" i="1"/>
  <c r="P426" i="1" s="1"/>
  <c r="P427" i="1" s="1"/>
  <c r="P428" i="1" s="1"/>
  <c r="P429" i="1" s="1"/>
  <c r="AI428" i="1"/>
  <c r="AG430" i="1"/>
  <c r="AH418" i="1"/>
  <c r="AK415" i="1"/>
  <c r="AI415" i="1"/>
  <c r="AH415" i="1"/>
  <c r="AI416" i="1"/>
  <c r="AK419" i="1"/>
  <c r="AG419" i="1"/>
  <c r="AI414" i="1"/>
  <c r="AH414" i="1"/>
  <c r="AG414" i="1"/>
  <c r="AG418" i="1"/>
  <c r="AJ415" i="1"/>
  <c r="AJ416" i="1"/>
  <c r="AG415" i="1"/>
  <c r="AH416" i="1"/>
  <c r="AK414" i="1"/>
  <c r="AJ414" i="1"/>
  <c r="AK418" i="1"/>
  <c r="AI419" i="1"/>
  <c r="AI418" i="1"/>
  <c r="AK416" i="1"/>
  <c r="AG416" i="1"/>
  <c r="AH419" i="1"/>
  <c r="AJ418" i="1"/>
  <c r="AJ419" i="1"/>
  <c r="AG417" i="1"/>
  <c r="AJ417" i="1"/>
  <c r="AG413" i="1"/>
  <c r="AI417" i="1"/>
  <c r="AK417" i="1"/>
  <c r="AH413" i="1"/>
  <c r="AH405" i="1"/>
  <c r="AK401" i="1"/>
  <c r="AH406" i="1"/>
  <c r="AI401" i="1"/>
  <c r="AJ402" i="1"/>
  <c r="AI402" i="1"/>
  <c r="AG402" i="1"/>
  <c r="AJ403" i="1"/>
  <c r="AG404" i="1"/>
  <c r="AJ405" i="1"/>
  <c r="AG406" i="1"/>
  <c r="AG405" i="1"/>
  <c r="AJ401" i="1"/>
  <c r="AI406" i="1"/>
  <c r="AH401" i="1"/>
  <c r="AJ406" i="1"/>
  <c r="AG401" i="1"/>
  <c r="AK404" i="1"/>
  <c r="AJ404" i="1"/>
  <c r="AI404" i="1"/>
  <c r="AI403" i="1"/>
  <c r="AH403" i="1"/>
  <c r="AK402" i="1"/>
  <c r="AH402" i="1"/>
  <c r="AK403" i="1"/>
  <c r="AK405" i="1"/>
  <c r="AK406" i="1"/>
  <c r="AH404" i="1"/>
  <c r="AG403" i="1"/>
  <c r="AI405" i="1"/>
  <c r="AG400" i="1"/>
  <c r="AH400" i="1"/>
  <c r="AG386" i="1"/>
  <c r="AI386" i="1"/>
  <c r="AK389" i="1"/>
  <c r="AJ389" i="1"/>
  <c r="AI390" i="1"/>
  <c r="AG388" i="1"/>
  <c r="AI389" i="1"/>
  <c r="AH390" i="1"/>
  <c r="AG391" i="1"/>
  <c r="AH389" i="1"/>
  <c r="AG390" i="1"/>
  <c r="AK392" i="1"/>
  <c r="AH391" i="1"/>
  <c r="AJ387" i="1"/>
  <c r="AJ391" i="1"/>
  <c r="AH392" i="1"/>
  <c r="AG392" i="1"/>
  <c r="AK388" i="1"/>
  <c r="AJ388" i="1"/>
  <c r="AJ390" i="1"/>
  <c r="AG389" i="1"/>
  <c r="AH387" i="1"/>
  <c r="AK391" i="1"/>
  <c r="AH388" i="1"/>
  <c r="AK387" i="1"/>
  <c r="AJ392" i="1"/>
  <c r="AI391" i="1"/>
  <c r="AI392" i="1"/>
  <c r="AI387" i="1"/>
  <c r="AG387" i="1"/>
  <c r="AK390" i="1"/>
  <c r="AI388" i="1"/>
  <c r="AG375" i="1"/>
  <c r="AJ374" i="1"/>
  <c r="AG374" i="1"/>
  <c r="AH376" i="1"/>
  <c r="AJ377" i="1"/>
  <c r="AH377" i="1"/>
  <c r="AI378" i="1"/>
  <c r="AJ375" i="1"/>
  <c r="AI375" i="1"/>
  <c r="AH375" i="1"/>
  <c r="AK376" i="1"/>
  <c r="AI374" i="1"/>
  <c r="AI379" i="1"/>
  <c r="AJ376" i="1"/>
  <c r="AH374" i="1"/>
  <c r="AJ379" i="1"/>
  <c r="AI376" i="1"/>
  <c r="AK377" i="1"/>
  <c r="AG376" i="1"/>
  <c r="AJ378" i="1"/>
  <c r="AG377" i="1"/>
  <c r="AK379" i="1"/>
  <c r="AG379" i="1"/>
  <c r="AH379" i="1"/>
  <c r="AK378" i="1"/>
  <c r="AI377" i="1"/>
  <c r="AK375" i="1"/>
  <c r="AH378" i="1"/>
  <c r="AG378" i="1"/>
  <c r="AK374" i="1"/>
  <c r="AG373" i="1"/>
  <c r="AH373" i="1"/>
  <c r="AH362" i="1"/>
  <c r="AK361" i="1"/>
  <c r="AH366" i="1"/>
  <c r="AG362" i="1"/>
  <c r="AJ361" i="1"/>
  <c r="AK363" i="1"/>
  <c r="AI366" i="1"/>
  <c r="AJ363" i="1"/>
  <c r="AH361" i="1"/>
  <c r="AJ366" i="1"/>
  <c r="AI363" i="1"/>
  <c r="AG361" i="1"/>
  <c r="AH363" i="1"/>
  <c r="AG363" i="1"/>
  <c r="AJ364" i="1"/>
  <c r="AK365" i="1"/>
  <c r="AJ365" i="1"/>
  <c r="AK362" i="1"/>
  <c r="AJ362" i="1"/>
  <c r="AK366" i="1"/>
  <c r="AG366" i="1"/>
  <c r="AK364" i="1"/>
  <c r="AI364" i="1"/>
  <c r="AH364" i="1"/>
  <c r="AG364" i="1"/>
  <c r="AH365" i="1"/>
  <c r="AI362" i="1"/>
  <c r="AI361" i="1"/>
  <c r="AI365" i="1"/>
  <c r="AG365" i="1"/>
  <c r="AG360" i="1"/>
  <c r="AH360" i="1"/>
  <c r="AI360" i="1"/>
  <c r="AK352" i="1"/>
  <c r="AI350" i="1"/>
  <c r="AI353" i="1"/>
  <c r="AH350" i="1"/>
  <c r="AJ353" i="1"/>
  <c r="AI352" i="1"/>
  <c r="AG350" i="1"/>
  <c r="AH352" i="1"/>
  <c r="AK351" i="1"/>
  <c r="AG352" i="1"/>
  <c r="AK348" i="1"/>
  <c r="AH348" i="1"/>
  <c r="AG353" i="1"/>
  <c r="AH353" i="1"/>
  <c r="AJ352" i="1"/>
  <c r="AJ351" i="1"/>
  <c r="AI351" i="1"/>
  <c r="AG351" i="1"/>
  <c r="AK353" i="1"/>
  <c r="AG348" i="1"/>
  <c r="P347" i="1" s="1"/>
  <c r="P348" i="1" s="1"/>
  <c r="P349" i="1" s="1"/>
  <c r="P350" i="1" s="1"/>
  <c r="AH349" i="1"/>
  <c r="AJ350" i="1"/>
  <c r="AJ348" i="1"/>
  <c r="AH351" i="1"/>
  <c r="AK349" i="1"/>
  <c r="AI348" i="1"/>
  <c r="AJ349" i="1"/>
  <c r="AI349" i="1"/>
  <c r="AK350" i="1"/>
  <c r="AG349" i="1"/>
  <c r="AK339" i="1"/>
  <c r="AI335" i="1"/>
  <c r="AG336" i="1"/>
  <c r="AJ339" i="1"/>
  <c r="AH335" i="1"/>
  <c r="AK340" i="1"/>
  <c r="AI339" i="1"/>
  <c r="AG335" i="1"/>
  <c r="AG340" i="1"/>
  <c r="AH339" i="1"/>
  <c r="AK338" i="1"/>
  <c r="AH340" i="1"/>
  <c r="AJ335" i="1"/>
  <c r="AG339" i="1"/>
  <c r="AJ338" i="1"/>
  <c r="AG338" i="1"/>
  <c r="AJ336" i="1"/>
  <c r="AK337" i="1"/>
  <c r="AI338" i="1"/>
  <c r="AI340" i="1"/>
  <c r="AH338" i="1"/>
  <c r="AJ340" i="1"/>
  <c r="AI337" i="1"/>
  <c r="AH337" i="1"/>
  <c r="AJ337" i="1"/>
  <c r="AK336" i="1"/>
  <c r="AG337" i="1"/>
  <c r="AH336" i="1"/>
  <c r="AK335" i="1"/>
  <c r="AI336" i="1"/>
  <c r="AG334" i="1"/>
  <c r="AH334" i="1"/>
  <c r="AK321" i="1"/>
  <c r="AJ326" i="1"/>
  <c r="AI325" i="1"/>
  <c r="AJ321" i="1"/>
  <c r="AI326" i="1"/>
  <c r="AJ325" i="1"/>
  <c r="AI321" i="1"/>
  <c r="AH326" i="1"/>
  <c r="AH321" i="1"/>
  <c r="AG326" i="1"/>
  <c r="AG321" i="1"/>
  <c r="AK322" i="1"/>
  <c r="AK325" i="1"/>
  <c r="AJ322" i="1"/>
  <c r="AI323" i="1"/>
  <c r="AG324" i="1"/>
  <c r="AG323" i="1"/>
  <c r="AK326" i="1"/>
  <c r="AH325" i="1"/>
  <c r="AK324" i="1"/>
  <c r="AI322" i="1"/>
  <c r="AK323" i="1"/>
  <c r="AJ324" i="1"/>
  <c r="AH322" i="1"/>
  <c r="AJ323" i="1"/>
  <c r="AI324" i="1"/>
  <c r="AG322" i="1"/>
  <c r="AH324" i="1"/>
  <c r="AG325" i="1"/>
  <c r="AH323" i="1"/>
  <c r="AG320" i="1"/>
  <c r="AH320" i="1"/>
  <c r="AI320" i="1"/>
  <c r="AJ320" i="1"/>
  <c r="AK320" i="1"/>
  <c r="AK309" i="1"/>
  <c r="AJ308" i="1"/>
  <c r="AH312" i="1"/>
  <c r="AI309" i="1"/>
  <c r="AJ312" i="1"/>
  <c r="AH309" i="1"/>
  <c r="AJ309" i="1"/>
  <c r="AI308" i="1"/>
  <c r="AI312" i="1"/>
  <c r="AH308" i="1"/>
  <c r="AG308" i="1"/>
  <c r="P307" i="1" s="1"/>
  <c r="P308" i="1" s="1"/>
  <c r="P309" i="1" s="1"/>
  <c r="P310" i="1" s="1"/>
  <c r="AG309" i="1"/>
  <c r="AK313" i="1"/>
  <c r="AI310" i="1"/>
  <c r="AH310" i="1"/>
  <c r="AK312" i="1"/>
  <c r="AK310" i="1"/>
  <c r="AJ313" i="1"/>
  <c r="AG313" i="1"/>
  <c r="AG312" i="1"/>
  <c r="AJ310" i="1"/>
  <c r="AI313" i="1"/>
  <c r="AH313" i="1"/>
  <c r="AK308" i="1"/>
  <c r="AG310" i="1"/>
  <c r="AG311" i="1"/>
  <c r="AK311" i="1"/>
  <c r="AG294" i="1"/>
  <c r="AG297" i="1"/>
  <c r="AJ298" i="1"/>
  <c r="AJ300" i="1"/>
  <c r="AG298" i="1"/>
  <c r="AK296" i="1"/>
  <c r="AG295" i="1"/>
  <c r="AJ296" i="1"/>
  <c r="AH296" i="1"/>
  <c r="AI299" i="1"/>
  <c r="AJ297" i="1"/>
  <c r="AG299" i="1"/>
  <c r="AH297" i="1"/>
  <c r="AK295" i="1"/>
  <c r="AI298" i="1"/>
  <c r="AI300" i="1"/>
  <c r="AJ295" i="1"/>
  <c r="AH298" i="1"/>
  <c r="AI295" i="1"/>
  <c r="AH295" i="1"/>
  <c r="AK297" i="1"/>
  <c r="AK300" i="1"/>
  <c r="AG300" i="1"/>
  <c r="AH300" i="1"/>
  <c r="AK299" i="1"/>
  <c r="AI296" i="1"/>
  <c r="AJ299" i="1"/>
  <c r="AG296" i="1"/>
  <c r="AH299" i="1"/>
  <c r="AI297" i="1"/>
  <c r="AK298" i="1"/>
  <c r="AG283" i="1"/>
  <c r="AJ282" i="1"/>
  <c r="AG282" i="1"/>
  <c r="AK285" i="1"/>
  <c r="AJ285" i="1"/>
  <c r="AH285" i="1"/>
  <c r="AI284" i="1"/>
  <c r="AH284" i="1"/>
  <c r="AG284" i="1"/>
  <c r="AH283" i="1"/>
  <c r="AK286" i="1"/>
  <c r="AI282" i="1"/>
  <c r="AI287" i="1"/>
  <c r="AJ286" i="1"/>
  <c r="AH282" i="1"/>
  <c r="AJ287" i="1"/>
  <c r="AI286" i="1"/>
  <c r="AH286" i="1"/>
  <c r="AG286" i="1"/>
  <c r="AJ284" i="1"/>
  <c r="AG285" i="1"/>
  <c r="AK287" i="1"/>
  <c r="AG287" i="1"/>
  <c r="AH287" i="1"/>
  <c r="AK284" i="1"/>
  <c r="AI285" i="1"/>
  <c r="AK283" i="1"/>
  <c r="AJ283" i="1"/>
  <c r="AI283" i="1"/>
  <c r="AK282" i="1"/>
  <c r="AG281" i="1"/>
  <c r="AH281" i="1"/>
  <c r="AG268" i="1"/>
  <c r="AH268" i="1"/>
  <c r="AI268" i="1"/>
  <c r="AJ268" i="1"/>
  <c r="AK274" i="1"/>
  <c r="AJ271" i="1"/>
  <c r="AH270" i="1"/>
  <c r="AK269" i="1"/>
  <c r="AI271" i="1"/>
  <c r="AG270" i="1"/>
  <c r="AH272" i="1"/>
  <c r="AJ269" i="1"/>
  <c r="AH271" i="1"/>
  <c r="AG274" i="1"/>
  <c r="AJ273" i="1"/>
  <c r="AI269" i="1"/>
  <c r="AG271" i="1"/>
  <c r="AH274" i="1"/>
  <c r="AH269" i="1"/>
  <c r="AK272" i="1"/>
  <c r="AK270" i="1"/>
  <c r="AK271" i="1"/>
  <c r="AG269" i="1"/>
  <c r="AJ272" i="1"/>
  <c r="AI274" i="1"/>
  <c r="AI273" i="1"/>
  <c r="AG273" i="1"/>
  <c r="AK273" i="1"/>
  <c r="AI272" i="1"/>
  <c r="AJ274" i="1"/>
  <c r="AG272" i="1"/>
  <c r="AJ270" i="1"/>
  <c r="AH273" i="1"/>
  <c r="AI270" i="1"/>
  <c r="AK258" i="1"/>
  <c r="AI256" i="1"/>
  <c r="AG257" i="1"/>
  <c r="AJ258" i="1"/>
  <c r="AH256" i="1"/>
  <c r="AK261" i="1"/>
  <c r="AI258" i="1"/>
  <c r="AG256" i="1"/>
  <c r="AG261" i="1"/>
  <c r="AH258" i="1"/>
  <c r="AK259" i="1"/>
  <c r="AH261" i="1"/>
  <c r="AI257" i="1"/>
  <c r="AG258" i="1"/>
  <c r="AJ259" i="1"/>
  <c r="AI260" i="1"/>
  <c r="AG260" i="1"/>
  <c r="AJ256" i="1"/>
  <c r="AK260" i="1"/>
  <c r="AI259" i="1"/>
  <c r="AI261" i="1"/>
  <c r="AH259" i="1"/>
  <c r="AJ261" i="1"/>
  <c r="AG259" i="1"/>
  <c r="AH260" i="1"/>
  <c r="AH257" i="1"/>
  <c r="AJ260" i="1"/>
  <c r="AK257" i="1"/>
  <c r="AJ257" i="1"/>
  <c r="AK256" i="1"/>
  <c r="AG255" i="1"/>
  <c r="AH255" i="1"/>
  <c r="AK255" i="1"/>
  <c r="AI255" i="1"/>
  <c r="AG241" i="1"/>
  <c r="AG243" i="1"/>
  <c r="AJ242" i="1"/>
  <c r="AJ247" i="1"/>
  <c r="AI246" i="1"/>
  <c r="AK245" i="1"/>
  <c r="AJ245" i="1"/>
  <c r="AK244" i="1"/>
  <c r="AJ244" i="1"/>
  <c r="AG245" i="1"/>
  <c r="AH244" i="1"/>
  <c r="AG247" i="1"/>
  <c r="AH243" i="1"/>
  <c r="AK246" i="1"/>
  <c r="AI242" i="1"/>
  <c r="AI247" i="1"/>
  <c r="AH242" i="1"/>
  <c r="AG242" i="1"/>
  <c r="AH246" i="1"/>
  <c r="AG246" i="1"/>
  <c r="AI245" i="1"/>
  <c r="AH245" i="1"/>
  <c r="AI244" i="1"/>
  <c r="AK247" i="1"/>
  <c r="AG244" i="1"/>
  <c r="AK242" i="1"/>
  <c r="AJ246" i="1"/>
  <c r="AK243" i="1"/>
  <c r="AI243" i="1"/>
  <c r="AH247" i="1"/>
  <c r="AJ243" i="1"/>
  <c r="AI241" i="1"/>
  <c r="AG230" i="1"/>
  <c r="AJ229" i="1"/>
  <c r="AI233" i="1"/>
  <c r="AK232" i="1"/>
  <c r="AG233" i="1"/>
  <c r="AK230" i="1"/>
  <c r="AJ230" i="1"/>
  <c r="AG231" i="1"/>
  <c r="AH230" i="1"/>
  <c r="AK233" i="1"/>
  <c r="AI229" i="1"/>
  <c r="AI234" i="1"/>
  <c r="AJ233" i="1"/>
  <c r="AH229" i="1"/>
  <c r="AJ234" i="1"/>
  <c r="AG229" i="1"/>
  <c r="AH233" i="1"/>
  <c r="AJ232" i="1"/>
  <c r="AJ231" i="1"/>
  <c r="AG232" i="1"/>
  <c r="AK234" i="1"/>
  <c r="AG234" i="1"/>
  <c r="AH234" i="1"/>
  <c r="AK231" i="1"/>
  <c r="AI232" i="1"/>
  <c r="AH232" i="1"/>
  <c r="AI231" i="1"/>
  <c r="AH231" i="1"/>
  <c r="AI230" i="1"/>
  <c r="AK229" i="1"/>
  <c r="AH228" i="1"/>
  <c r="P228" i="1" s="1"/>
  <c r="P229" i="1" s="1"/>
  <c r="P230" i="1" s="1"/>
  <c r="P231" i="1" s="1"/>
  <c r="AI217" i="1"/>
  <c r="AG218" i="1"/>
  <c r="AH221" i="1"/>
  <c r="AK220" i="1"/>
  <c r="AJ221" i="1"/>
  <c r="AJ220" i="1"/>
  <c r="AG216" i="1"/>
  <c r="AK219" i="1"/>
  <c r="AI219" i="1"/>
  <c r="AI218" i="1"/>
  <c r="AH217" i="1"/>
  <c r="AK216" i="1"/>
  <c r="AI216" i="1"/>
  <c r="AI220" i="1"/>
  <c r="AJ219" i="1"/>
  <c r="AK221" i="1"/>
  <c r="AH218" i="1"/>
  <c r="AG217" i="1"/>
  <c r="AJ216" i="1"/>
  <c r="AI221" i="1"/>
  <c r="AH216" i="1"/>
  <c r="AH220" i="1"/>
  <c r="AJ218" i="1"/>
  <c r="AJ217" i="1"/>
  <c r="AK218" i="1"/>
  <c r="AK217" i="1"/>
  <c r="AG221" i="1"/>
  <c r="AG220" i="1"/>
  <c r="AH219" i="1"/>
  <c r="AG219" i="1"/>
  <c r="AG215" i="1"/>
  <c r="AH215" i="1"/>
  <c r="AG203" i="1"/>
  <c r="AJ202" i="1"/>
  <c r="AI206" i="1"/>
  <c r="AK205" i="1"/>
  <c r="AI205" i="1"/>
  <c r="AK203" i="1"/>
  <c r="AK207" i="1"/>
  <c r="AG204" i="1"/>
  <c r="AK202" i="1"/>
  <c r="AK206" i="1"/>
  <c r="AI202" i="1"/>
  <c r="AI207" i="1"/>
  <c r="AJ206" i="1"/>
  <c r="AH202" i="1"/>
  <c r="AJ207" i="1"/>
  <c r="AG202" i="1"/>
  <c r="AH206" i="1"/>
  <c r="AJ204" i="1"/>
  <c r="AG205" i="1"/>
  <c r="AH204" i="1"/>
  <c r="AH203" i="1"/>
  <c r="AK204" i="1"/>
  <c r="AI203" i="1"/>
  <c r="AG206" i="1"/>
  <c r="AJ205" i="1"/>
  <c r="AH205" i="1"/>
  <c r="AI204" i="1"/>
  <c r="AJ203" i="1"/>
  <c r="AG207" i="1"/>
  <c r="AH207" i="1"/>
  <c r="AG201" i="1"/>
  <c r="AH201" i="1"/>
  <c r="AG190" i="1"/>
  <c r="AJ189" i="1"/>
  <c r="AJ193" i="1"/>
  <c r="AH189" i="1"/>
  <c r="AI193" i="1"/>
  <c r="AH193" i="1"/>
  <c r="AG193" i="1"/>
  <c r="AH192" i="1"/>
  <c r="AG192" i="1"/>
  <c r="AH191" i="1"/>
  <c r="AG191" i="1"/>
  <c r="AH190" i="1"/>
  <c r="AK193" i="1"/>
  <c r="AI189" i="1"/>
  <c r="P188" i="1" s="1"/>
  <c r="P189" i="1" s="1"/>
  <c r="P190" i="1" s="1"/>
  <c r="P191" i="1" s="1"/>
  <c r="AI194" i="1"/>
  <c r="AJ194" i="1"/>
  <c r="AG189" i="1"/>
  <c r="AK192" i="1"/>
  <c r="AJ192" i="1"/>
  <c r="AK190" i="1"/>
  <c r="AK194" i="1"/>
  <c r="AG194" i="1"/>
  <c r="AH194" i="1"/>
  <c r="AK191" i="1"/>
  <c r="AI192" i="1"/>
  <c r="AJ191" i="1"/>
  <c r="AI191" i="1"/>
  <c r="AJ190" i="1"/>
  <c r="AI190" i="1"/>
  <c r="AK189" i="1"/>
  <c r="AH188" i="1"/>
  <c r="AG177" i="1"/>
  <c r="AJ176" i="1"/>
  <c r="AJ180" i="1"/>
  <c r="AJ181" i="1"/>
  <c r="AI180" i="1"/>
  <c r="AH180" i="1"/>
  <c r="AG180" i="1"/>
  <c r="AH179" i="1"/>
  <c r="AI178" i="1"/>
  <c r="AH178" i="1"/>
  <c r="AG178" i="1"/>
  <c r="AK176" i="1"/>
  <c r="AK180" i="1"/>
  <c r="AI176" i="1"/>
  <c r="AI181" i="1"/>
  <c r="AH176" i="1"/>
  <c r="AG176" i="1"/>
  <c r="AK179" i="1"/>
  <c r="AJ179" i="1"/>
  <c r="AJ178" i="1"/>
  <c r="AG179" i="1"/>
  <c r="AK181" i="1"/>
  <c r="AG181" i="1"/>
  <c r="AH181" i="1"/>
  <c r="AK178" i="1"/>
  <c r="AI179" i="1"/>
  <c r="AK177" i="1"/>
  <c r="AJ177" i="1"/>
  <c r="AI177" i="1"/>
  <c r="AH177" i="1"/>
  <c r="AH175" i="1"/>
  <c r="P175" i="1" s="1"/>
  <c r="P176" i="1" s="1"/>
  <c r="P177" i="1" s="1"/>
  <c r="P178" i="1" s="1"/>
  <c r="AG164" i="1"/>
  <c r="AJ163" i="1"/>
  <c r="AI163" i="1"/>
  <c r="P162" i="1" s="1"/>
  <c r="P163" i="1" s="1"/>
  <c r="P164" i="1" s="1"/>
  <c r="P165" i="1" s="1"/>
  <c r="AJ167" i="1"/>
  <c r="AH163" i="1"/>
  <c r="AI167" i="1"/>
  <c r="AH167" i="1"/>
  <c r="AG167" i="1"/>
  <c r="AJ168" i="1"/>
  <c r="AK167" i="1"/>
  <c r="AG163" i="1"/>
  <c r="AG168" i="1"/>
  <c r="AI168" i="1"/>
  <c r="AH165" i="1"/>
  <c r="AG165" i="1"/>
  <c r="AK163" i="1"/>
  <c r="AK165" i="1"/>
  <c r="AH168" i="1"/>
  <c r="AK168" i="1"/>
  <c r="AJ165" i="1"/>
  <c r="AK164" i="1"/>
  <c r="AI165" i="1"/>
  <c r="AJ164" i="1"/>
  <c r="AI164" i="1"/>
  <c r="AH164" i="1"/>
  <c r="AG166" i="1"/>
  <c r="AK153" i="1"/>
  <c r="AI149" i="1"/>
  <c r="AI154" i="1"/>
  <c r="AH149" i="1"/>
  <c r="AI153" i="1"/>
  <c r="AG149" i="1"/>
  <c r="AH153" i="1"/>
  <c r="AG153" i="1"/>
  <c r="AI152" i="1"/>
  <c r="AH151" i="1"/>
  <c r="AI150" i="1"/>
  <c r="AH154" i="1"/>
  <c r="AJ153" i="1"/>
  <c r="AJ154" i="1"/>
  <c r="AK152" i="1"/>
  <c r="AJ152" i="1"/>
  <c r="AK151" i="1"/>
  <c r="AG152" i="1"/>
  <c r="AK154" i="1"/>
  <c r="AG154" i="1"/>
  <c r="AK149" i="1"/>
  <c r="AJ149" i="1"/>
  <c r="AJ151" i="1"/>
  <c r="AH152" i="1"/>
  <c r="AK150" i="1"/>
  <c r="AI151" i="1"/>
  <c r="AJ150" i="1"/>
  <c r="AG151" i="1"/>
  <c r="AH150" i="1"/>
  <c r="AG150" i="1"/>
  <c r="AG148" i="1"/>
  <c r="AK137" i="1"/>
  <c r="AI138" i="1"/>
  <c r="AG139" i="1"/>
  <c r="AJ137" i="1"/>
  <c r="AH138" i="1"/>
  <c r="AK141" i="1"/>
  <c r="AG138" i="1"/>
  <c r="AG141" i="1"/>
  <c r="AH137" i="1"/>
  <c r="AK136" i="1"/>
  <c r="AH141" i="1"/>
  <c r="AG137" i="1"/>
  <c r="AJ136" i="1"/>
  <c r="AI137" i="1"/>
  <c r="AK140" i="1"/>
  <c r="AI136" i="1"/>
  <c r="AI141" i="1"/>
  <c r="AH136" i="1"/>
  <c r="AI140" i="1"/>
  <c r="AH140" i="1"/>
  <c r="AJ139" i="1"/>
  <c r="AK138" i="1"/>
  <c r="AJ140" i="1"/>
  <c r="AJ141" i="1"/>
  <c r="AK139" i="1"/>
  <c r="AI139" i="1"/>
  <c r="AG136" i="1"/>
  <c r="P135" i="1" s="1"/>
  <c r="P136" i="1" s="1"/>
  <c r="P137" i="1" s="1"/>
  <c r="P138" i="1" s="1"/>
  <c r="AG140" i="1"/>
  <c r="AJ138" i="1"/>
  <c r="AH139" i="1"/>
  <c r="AK127" i="1"/>
  <c r="AI123" i="1"/>
  <c r="AI128" i="1"/>
  <c r="AJ128" i="1"/>
  <c r="AI127" i="1"/>
  <c r="AG123" i="1"/>
  <c r="AH127" i="1"/>
  <c r="AG127" i="1"/>
  <c r="AI126" i="1"/>
  <c r="AJ124" i="1"/>
  <c r="AG128" i="1"/>
  <c r="AH128" i="1"/>
  <c r="AJ123" i="1"/>
  <c r="AJ127" i="1"/>
  <c r="AH123" i="1"/>
  <c r="AK126" i="1"/>
  <c r="AJ126" i="1"/>
  <c r="AK125" i="1"/>
  <c r="AH125" i="1"/>
  <c r="AG125" i="1"/>
  <c r="AK123" i="1"/>
  <c r="AG124" i="1"/>
  <c r="AJ125" i="1"/>
  <c r="AH126" i="1"/>
  <c r="AK124" i="1"/>
  <c r="AI125" i="1"/>
  <c r="AG126" i="1"/>
  <c r="AK128" i="1"/>
  <c r="AI124" i="1"/>
  <c r="AH124" i="1"/>
  <c r="AG122" i="1"/>
  <c r="AH122" i="1"/>
  <c r="AK114" i="1"/>
  <c r="AI110" i="1"/>
  <c r="AG111" i="1"/>
  <c r="AJ114" i="1"/>
  <c r="AH110" i="1"/>
  <c r="AK115" i="1"/>
  <c r="AI114" i="1"/>
  <c r="AG110" i="1"/>
  <c r="P109" i="1" s="1"/>
  <c r="P110" i="1" s="1"/>
  <c r="P111" i="1" s="1"/>
  <c r="P112" i="1" s="1"/>
  <c r="AG115" i="1"/>
  <c r="AH114" i="1"/>
  <c r="AK113" i="1"/>
  <c r="AH115" i="1"/>
  <c r="AJ110" i="1"/>
  <c r="AG114" i="1"/>
  <c r="AJ113" i="1"/>
  <c r="AH112" i="1"/>
  <c r="AK110" i="1"/>
  <c r="AK112" i="1"/>
  <c r="AI113" i="1"/>
  <c r="AI115" i="1"/>
  <c r="AI112" i="1"/>
  <c r="AG112" i="1"/>
  <c r="AH111" i="1"/>
  <c r="AJ112" i="1"/>
  <c r="AH113" i="1"/>
  <c r="AJ115" i="1"/>
  <c r="AG113" i="1"/>
  <c r="AK111" i="1"/>
  <c r="AJ111" i="1"/>
  <c r="AI111" i="1"/>
  <c r="AG84" i="1"/>
  <c r="AJ89" i="1"/>
  <c r="AI89" i="1"/>
  <c r="AI84" i="1"/>
  <c r="AH89" i="1"/>
  <c r="AH84" i="1"/>
  <c r="AG89" i="1"/>
  <c r="AJ88" i="1"/>
  <c r="AI88" i="1"/>
  <c r="AG86" i="1"/>
  <c r="AH86" i="1"/>
  <c r="AI85" i="1"/>
  <c r="AH87" i="1"/>
  <c r="AG87" i="1"/>
  <c r="AJ84" i="1"/>
  <c r="AJ86" i="1"/>
  <c r="AI86" i="1"/>
  <c r="AG88" i="1"/>
  <c r="AG85" i="1"/>
  <c r="AH88" i="1"/>
  <c r="AI87" i="1"/>
  <c r="AJ85" i="1"/>
  <c r="AH85" i="1"/>
  <c r="AJ87" i="1"/>
  <c r="AI72" i="1"/>
  <c r="AH73" i="1"/>
  <c r="AG72" i="1"/>
  <c r="AI76" i="1"/>
  <c r="AI74" i="1"/>
  <c r="AH76" i="1"/>
  <c r="AJ75" i="1"/>
  <c r="AI75" i="1"/>
  <c r="AJ71" i="1"/>
  <c r="AH71" i="1"/>
  <c r="AJ72" i="1"/>
  <c r="AH72" i="1"/>
  <c r="P70" i="1" s="1"/>
  <c r="P71" i="1" s="1"/>
  <c r="P72" i="1" s="1"/>
  <c r="P73" i="1" s="1"/>
  <c r="AJ76" i="1"/>
  <c r="AG76" i="1"/>
  <c r="AJ74" i="1"/>
  <c r="AG75" i="1"/>
  <c r="AI71" i="1"/>
  <c r="AG71" i="1"/>
  <c r="AI73" i="1"/>
  <c r="AH75" i="1"/>
  <c r="AH74" i="1"/>
  <c r="AG74" i="1"/>
  <c r="AG73" i="1"/>
  <c r="AJ73" i="1"/>
  <c r="AN35" i="1"/>
  <c r="AP34" i="1"/>
  <c r="AO35" i="1"/>
  <c r="AP32" i="1"/>
  <c r="AO33" i="1"/>
  <c r="AO32" i="1"/>
  <c r="AN33" i="1"/>
  <c r="AN32" i="1"/>
  <c r="AM33" i="1"/>
  <c r="AN36" i="1"/>
  <c r="AM32" i="1"/>
  <c r="AO36" i="1"/>
  <c r="AP33" i="1"/>
  <c r="AM36" i="1"/>
  <c r="AN34" i="1"/>
  <c r="AM35" i="1"/>
  <c r="AO31" i="1"/>
  <c r="AN31" i="1"/>
  <c r="AO34" i="1"/>
  <c r="AP36" i="1"/>
  <c r="AP31" i="1"/>
  <c r="AM34" i="1"/>
  <c r="AP35" i="1"/>
  <c r="AM31" i="1"/>
  <c r="AM30" i="1"/>
  <c r="AF10" i="1"/>
  <c r="AF8" i="1"/>
  <c r="AF6" i="1"/>
  <c r="AE8" i="1"/>
  <c r="AE6" i="1"/>
  <c r="AD8" i="1"/>
  <c r="AD6" i="1"/>
  <c r="AF9" i="1"/>
  <c r="AD10" i="1"/>
  <c r="AE9" i="1"/>
  <c r="AD9" i="1"/>
  <c r="AE7" i="1"/>
  <c r="AE10" i="1"/>
  <c r="AD7" i="1"/>
  <c r="AF7" i="1"/>
  <c r="AD5" i="1"/>
  <c r="AE5" i="1"/>
  <c r="P519" i="1" l="1"/>
  <c r="P520" i="1" s="1"/>
  <c r="P521" i="1" s="1"/>
  <c r="P522" i="1" s="1"/>
  <c r="P506" i="1"/>
  <c r="P507" i="1" s="1"/>
  <c r="P508" i="1" s="1"/>
  <c r="P509" i="1" s="1"/>
  <c r="P479" i="1"/>
  <c r="P480" i="1" s="1"/>
  <c r="P481" i="1" s="1"/>
  <c r="P482" i="1" s="1"/>
  <c r="P466" i="1"/>
  <c r="P467" i="1" s="1"/>
  <c r="P468" i="1" s="1"/>
  <c r="P469" i="1" s="1"/>
  <c r="P453" i="1"/>
  <c r="P454" i="1" s="1"/>
  <c r="P455" i="1" s="1"/>
  <c r="P456" i="1" s="1"/>
  <c r="P413" i="1"/>
  <c r="P414" i="1" s="1"/>
  <c r="P415" i="1" s="1"/>
  <c r="P416" i="1" s="1"/>
  <c r="P400" i="1"/>
  <c r="P401" i="1" s="1"/>
  <c r="P402" i="1" s="1"/>
  <c r="P403" i="1" s="1"/>
  <c r="P386" i="1"/>
  <c r="P387" i="1" s="1"/>
  <c r="P388" i="1" s="1"/>
  <c r="P389" i="1" s="1"/>
  <c r="P373" i="1"/>
  <c r="P374" i="1" s="1"/>
  <c r="P375" i="1" s="1"/>
  <c r="P376" i="1" s="1"/>
  <c r="P360" i="1"/>
  <c r="P361" i="1" s="1"/>
  <c r="P362" i="1" s="1"/>
  <c r="P363" i="1" s="1"/>
  <c r="P334" i="1"/>
  <c r="P335" i="1" s="1"/>
  <c r="P336" i="1" s="1"/>
  <c r="P337" i="1" s="1"/>
  <c r="P320" i="1"/>
  <c r="P321" i="1" s="1"/>
  <c r="P322" i="1" s="1"/>
  <c r="P323" i="1" s="1"/>
  <c r="P294" i="1"/>
  <c r="P295" i="1" s="1"/>
  <c r="P296" i="1" s="1"/>
  <c r="P297" i="1" s="1"/>
  <c r="P281" i="1"/>
  <c r="P282" i="1" s="1"/>
  <c r="P283" i="1" s="1"/>
  <c r="P284" i="1" s="1"/>
  <c r="P268" i="1"/>
  <c r="P269" i="1" s="1"/>
  <c r="P270" i="1" s="1"/>
  <c r="P271" i="1" s="1"/>
  <c r="P255" i="1"/>
  <c r="P256" i="1" s="1"/>
  <c r="P257" i="1" s="1"/>
  <c r="P258" i="1" s="1"/>
  <c r="P241" i="1"/>
  <c r="P242" i="1" s="1"/>
  <c r="P243" i="1" s="1"/>
  <c r="P244" i="1" s="1"/>
  <c r="P215" i="1"/>
  <c r="P216" i="1" s="1"/>
  <c r="P217" i="1" s="1"/>
  <c r="P218" i="1" s="1"/>
  <c r="P201" i="1"/>
  <c r="P202" i="1" s="1"/>
  <c r="P203" i="1" s="1"/>
  <c r="P204" i="1" s="1"/>
  <c r="P148" i="1"/>
  <c r="P149" i="1" s="1"/>
  <c r="P150" i="1" s="1"/>
  <c r="P151" i="1" s="1"/>
  <c r="P122" i="1"/>
  <c r="P123" i="1" s="1"/>
  <c r="P124" i="1" s="1"/>
  <c r="P125" i="1" s="1"/>
  <c r="P86" i="1"/>
  <c r="V33" i="1"/>
  <c r="N6" i="1"/>
  <c r="N7" i="1" s="1"/>
  <c r="Y65" i="1"/>
  <c r="P60" i="1"/>
</calcChain>
</file>

<file path=xl/sharedStrings.xml><?xml version="1.0" encoding="utf-8"?>
<sst xmlns="http://schemas.openxmlformats.org/spreadsheetml/2006/main" count="908" uniqueCount="95">
  <si>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</si>
  <si>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</si>
  <si>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</si>
  <si>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</si>
  <si>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</si>
  <si>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</si>
  <si>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</si>
  <si>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Q4: 0 – 19.999 EUR</t>
  </si>
  <si>
    <t>Q4: 20.000 – 39.999 EUR</t>
  </si>
  <si>
    <t>Q4: 40.000 – 59.999 EUR</t>
  </si>
  <si>
    <t>Q4: 60.000 – 79.999 EUR</t>
  </si>
  <si>
    <t>Q4: 80.000 – 99.999 EUR</t>
  </si>
  <si>
    <t>Q4: 100.000 EUR oder mehr</t>
  </si>
  <si>
    <t>Q4: Keine Angabe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</si>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</sst>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horizontal="right"/>
    </xf>
    <xf numFmtId="166" fontId="4" fillId="0" borderId="0" xfId="0" applyNumberFormat="1" applyFont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2" fontId="4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7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41"/>
  <sheetViews>
    <sheetView tabSelected="1" zoomScale="60" zoomScaleNormal="60" workbookViewId="0">
      <selection activeCell="Z6" sqref="Z6"/>
    </sheetView>
  </sheetViews>
  <sheetFormatPr baseColWidth="10" defaultColWidth="9.140625" defaultRowHeight="15" x14ac:dyDescent="0.25"/>
  <cols>
    <col min="1" max="1" width="25" customWidth="1"/>
    <col min="2" max="19" width="12" customWidth="1"/>
  </cols>
  <sheetData>
    <row r="1" spans="1:32" ht="18" x14ac:dyDescent="0.25">
      <c r="A1" s="1" t="s">
        <v>0</v>
      </c>
    </row>
    <row r="2" spans="1:32" ht="18" x14ac:dyDescent="0.25">
      <c r="A2" s="1" t="s">
        <v>1</v>
      </c>
    </row>
    <row r="3" spans="1:32" x14ac:dyDescent="0.25">
      <c r="A3" s="2"/>
      <c r="B3" s="19" t="s">
        <v>2</v>
      </c>
      <c r="C3" s="20"/>
      <c r="D3" s="19" t="s">
        <v>3</v>
      </c>
      <c r="E3" s="20"/>
      <c r="F3" s="19" t="s">
        <v>4</v>
      </c>
      <c r="G3" s="20"/>
      <c r="H3" s="19" t="s">
        <v>5</v>
      </c>
      <c r="I3" s="20"/>
      <c r="J3" s="19" t="s">
        <v>6</v>
      </c>
      <c r="K3" s="20"/>
    </row>
    <row r="4" spans="1:32" x14ac:dyDescent="0.25">
      <c r="A4" s="3" t="s">
        <v>7</v>
      </c>
      <c r="B4" s="4">
        <v>0.6470999999999999</v>
      </c>
      <c r="C4" s="5">
        <v>11</v>
      </c>
      <c r="D4" s="4">
        <v>0.29409999999999997</v>
      </c>
      <c r="E4" s="5">
        <v>5</v>
      </c>
      <c r="F4" s="4">
        <v>5.8799999999999998E-2</v>
      </c>
      <c r="G4" s="5">
        <v>1</v>
      </c>
      <c r="H4" s="4">
        <v>0</v>
      </c>
      <c r="I4" s="5">
        <v>0</v>
      </c>
      <c r="J4" s="4">
        <v>6.1799999999999987E-2</v>
      </c>
      <c r="K4" s="5">
        <v>17</v>
      </c>
      <c r="M4" s="13" t="s">
        <v>90</v>
      </c>
      <c r="N4" s="12">
        <f>_xlfn.CHISQ.TEST(Q4:S10,AD4:AF10)</f>
        <v>6.696501799579117E-5</v>
      </c>
      <c r="O4" s="15"/>
      <c r="P4" s="15" t="s">
        <v>91</v>
      </c>
      <c r="Q4" s="15">
        <f>C4</f>
        <v>11</v>
      </c>
      <c r="R4" s="15">
        <f>E4</f>
        <v>5</v>
      </c>
      <c r="S4" s="15">
        <f>G4</f>
        <v>1</v>
      </c>
      <c r="T4" s="16">
        <f>SUM(Q4:S4)</f>
        <v>17</v>
      </c>
      <c r="U4" s="15"/>
      <c r="V4" s="15"/>
      <c r="W4" s="16"/>
      <c r="X4" s="15"/>
      <c r="Y4" s="15"/>
      <c r="Z4" s="15"/>
      <c r="AA4" s="15"/>
      <c r="AB4" s="15"/>
      <c r="AC4" s="15" t="s">
        <v>92</v>
      </c>
      <c r="AD4" s="17">
        <f>$T4*Q12/$T12</f>
        <v>9.4306569343065689</v>
      </c>
      <c r="AE4" s="17">
        <f t="shared" ref="AE4:AF4" si="0">$T4*R12/$T12</f>
        <v>7.507299270072993</v>
      </c>
      <c r="AF4" s="17">
        <f t="shared" si="0"/>
        <v>6.2043795620437957E-2</v>
      </c>
    </row>
    <row r="5" spans="1:32" x14ac:dyDescent="0.25">
      <c r="A5" s="3" t="s">
        <v>8</v>
      </c>
      <c r="B5" s="4">
        <v>0.81079999999999997</v>
      </c>
      <c r="C5" s="5">
        <v>30</v>
      </c>
      <c r="D5" s="4">
        <v>0.18920000000000001</v>
      </c>
      <c r="E5" s="5">
        <v>7</v>
      </c>
      <c r="F5" s="4">
        <v>0</v>
      </c>
      <c r="G5" s="5">
        <v>0</v>
      </c>
      <c r="H5" s="4">
        <v>0</v>
      </c>
      <c r="I5" s="5">
        <v>0</v>
      </c>
      <c r="J5" s="4">
        <v>0.13450000000000001</v>
      </c>
      <c r="K5" s="5">
        <v>37</v>
      </c>
      <c r="M5" s="13" t="s">
        <v>93</v>
      </c>
      <c r="N5" s="9">
        <f>_xlfn.CHISQ.INV.RT(N4,12)</f>
        <v>40.186251462629286</v>
      </c>
      <c r="O5" s="15"/>
      <c r="P5" s="15"/>
      <c r="Q5" s="15">
        <f>C5</f>
        <v>30</v>
      </c>
      <c r="R5" s="15">
        <f>E5</f>
        <v>7</v>
      </c>
      <c r="S5" s="15">
        <f>G5</f>
        <v>0</v>
      </c>
      <c r="T5" s="16">
        <f>SUM(Q5:S5)</f>
        <v>37</v>
      </c>
      <c r="U5" s="15"/>
      <c r="V5" s="15"/>
      <c r="W5" s="10"/>
      <c r="X5" s="15"/>
      <c r="Y5" s="15"/>
      <c r="Z5" s="15"/>
      <c r="AA5" s="15"/>
      <c r="AB5" s="15"/>
      <c r="AC5" s="15"/>
      <c r="AD5" s="17">
        <f>$T5*Q12/$T12</f>
        <v>20.525547445255473</v>
      </c>
      <c r="AE5" s="17">
        <f>$T5*R12/$T12</f>
        <v>16.339416058394161</v>
      </c>
      <c r="AF5" s="17">
        <f>$T5*S12/$T12</f>
        <v>0.13503649635036497</v>
      </c>
    </row>
    <row r="6" spans="1:32" x14ac:dyDescent="0.25">
      <c r="A6" s="3" t="s">
        <v>9</v>
      </c>
      <c r="B6" s="4">
        <v>0.625</v>
      </c>
      <c r="C6" s="5">
        <v>30</v>
      </c>
      <c r="D6" s="4">
        <v>0.375</v>
      </c>
      <c r="E6" s="5">
        <v>18</v>
      </c>
      <c r="F6" s="4">
        <v>0</v>
      </c>
      <c r="G6" s="5">
        <v>0</v>
      </c>
      <c r="H6" s="4">
        <v>0</v>
      </c>
      <c r="I6" s="5">
        <v>0</v>
      </c>
      <c r="J6" s="4">
        <v>0.17449999999999999</v>
      </c>
      <c r="K6" s="5">
        <v>48</v>
      </c>
      <c r="M6" s="13" t="s">
        <v>94</v>
      </c>
      <c r="N6" s="18">
        <f>SQRT(N5/(T12*MIN(7-1,3-1)))</f>
        <v>0.27079988120701287</v>
      </c>
      <c r="O6" s="15"/>
      <c r="P6" s="15"/>
      <c r="Q6" s="15">
        <f t="shared" ref="Q6:Q10" si="1">C6</f>
        <v>30</v>
      </c>
      <c r="R6" s="15">
        <f t="shared" ref="R6:R10" si="2">E6</f>
        <v>18</v>
      </c>
      <c r="S6" s="15">
        <f t="shared" ref="S6:S10" si="3">G6</f>
        <v>0</v>
      </c>
      <c r="T6" s="16">
        <f t="shared" ref="T6:T10" si="4">SUM(Q6:S6)</f>
        <v>48</v>
      </c>
      <c r="U6" s="15"/>
      <c r="V6" s="15"/>
      <c r="W6" s="10"/>
      <c r="X6" s="15"/>
      <c r="Y6" s="15"/>
      <c r="Z6" s="15"/>
      <c r="AA6" s="15"/>
      <c r="AB6" s="15"/>
      <c r="AC6" s="15"/>
      <c r="AD6" s="17">
        <f>$T6*Q12/$T12</f>
        <v>26.627737226277372</v>
      </c>
      <c r="AE6" s="17">
        <f>$T6*R12/$T12</f>
        <v>21.197080291970803</v>
      </c>
      <c r="AF6" s="17">
        <f>$T6*S12/$T12</f>
        <v>0.17518248175182483</v>
      </c>
    </row>
    <row r="7" spans="1:32" x14ac:dyDescent="0.25">
      <c r="A7" s="3" t="s">
        <v>10</v>
      </c>
      <c r="B7" s="4">
        <v>0.52939999999999998</v>
      </c>
      <c r="C7" s="5">
        <v>27</v>
      </c>
      <c r="D7" s="4">
        <v>0.47060000000000002</v>
      </c>
      <c r="E7" s="5">
        <v>24</v>
      </c>
      <c r="F7" s="4">
        <v>0</v>
      </c>
      <c r="G7" s="5">
        <v>0</v>
      </c>
      <c r="H7" s="4">
        <v>0</v>
      </c>
      <c r="I7" s="5">
        <v>0</v>
      </c>
      <c r="J7" s="4">
        <v>0.1855</v>
      </c>
      <c r="K7" s="5">
        <v>51</v>
      </c>
      <c r="M7" s="15"/>
      <c r="N7" s="9" t="str">
        <f>IF(AND(N6&gt;0,N6&lt;=0.2),"Schwacher Zusammenhang",IF(AND(N6&gt;0.2,N6&lt;=0.6),"Mittlerer Zusammenhang",IF(N6&gt;0.6,"Starker Zusammenhang","")))</f>
        <v>Mittlerer Zusammenhang</v>
      </c>
      <c r="O7" s="5"/>
      <c r="P7" s="5"/>
      <c r="Q7" s="15">
        <f t="shared" si="1"/>
        <v>27</v>
      </c>
      <c r="R7" s="15">
        <f t="shared" si="2"/>
        <v>24</v>
      </c>
      <c r="S7" s="15">
        <f t="shared" si="3"/>
        <v>0</v>
      </c>
      <c r="T7" s="16">
        <f t="shared" si="4"/>
        <v>51</v>
      </c>
      <c r="U7" s="15"/>
      <c r="V7" s="15"/>
      <c r="W7" s="10"/>
      <c r="X7" s="15"/>
      <c r="Y7" s="15"/>
      <c r="Z7" s="15"/>
      <c r="AA7" s="15"/>
      <c r="AB7" s="15"/>
      <c r="AC7" s="15"/>
      <c r="AD7" s="17">
        <f>$T7*Q12/$T12</f>
        <v>28.291970802919707</v>
      </c>
      <c r="AE7" s="17">
        <f>$T7*R12/$T12</f>
        <v>22.521897810218977</v>
      </c>
      <c r="AF7" s="17">
        <f>$T7*S12/$T12</f>
        <v>0.18613138686131386</v>
      </c>
    </row>
    <row r="8" spans="1:32" x14ac:dyDescent="0.25">
      <c r="A8" s="3" t="s">
        <v>11</v>
      </c>
      <c r="B8" s="4">
        <v>0.5</v>
      </c>
      <c r="C8" s="5">
        <v>17</v>
      </c>
      <c r="D8" s="4">
        <v>0.5</v>
      </c>
      <c r="E8" s="5">
        <v>17</v>
      </c>
      <c r="F8" s="4">
        <v>0</v>
      </c>
      <c r="G8" s="5">
        <v>0</v>
      </c>
      <c r="H8" s="4">
        <v>0</v>
      </c>
      <c r="I8" s="5">
        <v>0</v>
      </c>
      <c r="J8" s="4">
        <v>0.1236</v>
      </c>
      <c r="K8" s="5">
        <v>34</v>
      </c>
      <c r="M8" s="10"/>
      <c r="N8" s="10"/>
      <c r="O8" s="5"/>
      <c r="P8" s="5"/>
      <c r="Q8" s="15">
        <f t="shared" si="1"/>
        <v>17</v>
      </c>
      <c r="R8" s="15">
        <f t="shared" si="2"/>
        <v>17</v>
      </c>
      <c r="S8" s="15">
        <f t="shared" si="3"/>
        <v>0</v>
      </c>
      <c r="T8" s="16">
        <f t="shared" si="4"/>
        <v>34</v>
      </c>
      <c r="U8" s="15"/>
      <c r="V8" s="15"/>
      <c r="W8" s="10"/>
      <c r="X8" s="10"/>
      <c r="Y8" s="10"/>
      <c r="Z8" s="10"/>
      <c r="AA8" s="10"/>
      <c r="AB8" s="10"/>
      <c r="AC8" s="10"/>
      <c r="AD8" s="17">
        <f>$T8*Q12/$T12</f>
        <v>18.861313868613138</v>
      </c>
      <c r="AE8" s="17">
        <f>$T8*R12/$T12</f>
        <v>15.014598540145986</v>
      </c>
      <c r="AF8" s="17">
        <f>$T8*S12/$T12</f>
        <v>0.12408759124087591</v>
      </c>
    </row>
    <row r="9" spans="1:32" x14ac:dyDescent="0.25">
      <c r="A9" s="3" t="s">
        <v>12</v>
      </c>
      <c r="B9" s="4">
        <v>0.3478</v>
      </c>
      <c r="C9" s="5">
        <v>24</v>
      </c>
      <c r="D9" s="4">
        <v>0.63770000000000004</v>
      </c>
      <c r="E9" s="5">
        <v>44</v>
      </c>
      <c r="F9" s="4">
        <v>0</v>
      </c>
      <c r="G9" s="5">
        <v>0</v>
      </c>
      <c r="H9" s="4">
        <v>1.4500000000000001E-2</v>
      </c>
      <c r="I9" s="5">
        <v>1</v>
      </c>
      <c r="J9" s="4">
        <v>0.25090000000000001</v>
      </c>
      <c r="K9" s="5">
        <v>69</v>
      </c>
      <c r="M9" s="10"/>
      <c r="N9" s="10"/>
      <c r="O9" s="5"/>
      <c r="P9" s="5"/>
      <c r="Q9" s="15">
        <f t="shared" si="1"/>
        <v>24</v>
      </c>
      <c r="R9" s="15">
        <f t="shared" si="2"/>
        <v>44</v>
      </c>
      <c r="S9" s="15">
        <f t="shared" si="3"/>
        <v>0</v>
      </c>
      <c r="T9" s="16">
        <f t="shared" si="4"/>
        <v>68</v>
      </c>
      <c r="U9" s="15"/>
      <c r="V9" s="15"/>
      <c r="W9" s="10"/>
      <c r="X9" s="10"/>
      <c r="Y9" s="10"/>
      <c r="Z9" s="10"/>
      <c r="AA9" s="10"/>
      <c r="AB9" s="10"/>
      <c r="AC9" s="10"/>
      <c r="AD9" s="17">
        <f>$T9*Q12/$T12</f>
        <v>37.722627737226276</v>
      </c>
      <c r="AE9" s="17">
        <f>$T9*R12/$T12</f>
        <v>30.029197080291972</v>
      </c>
      <c r="AF9" s="17">
        <f>$T9*S12/$T12</f>
        <v>0.24817518248175183</v>
      </c>
    </row>
    <row r="10" spans="1:32" x14ac:dyDescent="0.25">
      <c r="A10" s="3" t="s">
        <v>13</v>
      </c>
      <c r="B10" s="4">
        <v>0.68420000000000003</v>
      </c>
      <c r="C10" s="5">
        <v>13</v>
      </c>
      <c r="D10" s="4">
        <v>0.31580000000000003</v>
      </c>
      <c r="E10" s="5">
        <v>6</v>
      </c>
      <c r="F10" s="4">
        <v>0</v>
      </c>
      <c r="G10" s="5">
        <v>0</v>
      </c>
      <c r="H10" s="4">
        <v>0</v>
      </c>
      <c r="I10" s="5">
        <v>0</v>
      </c>
      <c r="J10" s="4">
        <v>6.9099999999999995E-2</v>
      </c>
      <c r="K10" s="5">
        <v>19</v>
      </c>
      <c r="M10" s="10"/>
      <c r="N10" s="10"/>
      <c r="O10" s="5"/>
      <c r="P10" s="5"/>
      <c r="Q10" s="15">
        <f t="shared" si="1"/>
        <v>13</v>
      </c>
      <c r="R10" s="15">
        <f t="shared" si="2"/>
        <v>6</v>
      </c>
      <c r="S10" s="15">
        <f t="shared" si="3"/>
        <v>0</v>
      </c>
      <c r="T10" s="16">
        <f t="shared" si="4"/>
        <v>19</v>
      </c>
      <c r="U10" s="15"/>
      <c r="V10" s="15"/>
      <c r="W10" s="10"/>
      <c r="X10" s="10"/>
      <c r="Y10" s="10"/>
      <c r="Z10" s="10"/>
      <c r="AA10" s="10"/>
      <c r="AB10" s="10"/>
      <c r="AC10" s="10"/>
      <c r="AD10" s="17">
        <f>$T10*Q12/$T12</f>
        <v>10.540145985401459</v>
      </c>
      <c r="AE10" s="17">
        <f>$T10*R12/$T12</f>
        <v>8.39051094890511</v>
      </c>
      <c r="AF10" s="17">
        <f>$T10*S12/$T12</f>
        <v>6.9343065693430656E-2</v>
      </c>
    </row>
    <row r="11" spans="1:32" x14ac:dyDescent="0.25">
      <c r="A11" s="3" t="s">
        <v>6</v>
      </c>
      <c r="B11" s="6">
        <v>0.55270000000000008</v>
      </c>
      <c r="C11" s="3">
        <v>152</v>
      </c>
      <c r="D11" s="6">
        <v>0.44</v>
      </c>
      <c r="E11" s="3">
        <v>121</v>
      </c>
      <c r="F11" s="6">
        <v>3.5999999999999999E-3</v>
      </c>
      <c r="G11" s="3">
        <v>1</v>
      </c>
      <c r="H11" s="6">
        <v>3.5999999999999999E-3</v>
      </c>
      <c r="I11" s="3">
        <v>1</v>
      </c>
      <c r="J11" s="6">
        <v>1</v>
      </c>
      <c r="K11" s="3">
        <v>275</v>
      </c>
      <c r="M11" s="10"/>
      <c r="N11" s="10"/>
      <c r="O11" s="5"/>
      <c r="P11" s="5"/>
      <c r="Q11" s="15"/>
      <c r="R11" s="15"/>
      <c r="S11" s="15"/>
      <c r="T11" s="16"/>
      <c r="U11" s="15"/>
      <c r="V11" s="15"/>
      <c r="W11" s="10"/>
      <c r="X11" s="10"/>
      <c r="Y11" s="10"/>
      <c r="Z11" s="10"/>
      <c r="AA11" s="10"/>
      <c r="AB11" s="10"/>
      <c r="AC11" s="10"/>
      <c r="AD11" s="17"/>
      <c r="AE11" s="17"/>
      <c r="AF11" s="17"/>
    </row>
    <row r="12" spans="1:32" x14ac:dyDescent="0.25">
      <c r="A12" s="7"/>
      <c r="B12" s="7"/>
      <c r="C12" s="7"/>
      <c r="D12" s="7"/>
      <c r="E12" s="7"/>
      <c r="F12" s="7"/>
      <c r="G12" s="7"/>
      <c r="H12" s="7"/>
      <c r="I12" s="7"/>
      <c r="J12" s="7" t="s">
        <v>14</v>
      </c>
      <c r="K12" s="7">
        <v>275</v>
      </c>
      <c r="M12" s="10"/>
      <c r="N12" s="10"/>
      <c r="O12" s="10"/>
      <c r="P12" s="10"/>
      <c r="Q12" s="16">
        <f>SUM(Q4:Q11)</f>
        <v>152</v>
      </c>
      <c r="R12" s="16">
        <f t="shared" ref="R12:S12" si="5">SUM(R4:R11)</f>
        <v>121</v>
      </c>
      <c r="S12" s="16">
        <f t="shared" si="5"/>
        <v>1</v>
      </c>
      <c r="T12" s="15">
        <f>SUM(T4:T11)</f>
        <v>274</v>
      </c>
      <c r="U12" s="16"/>
      <c r="V12" s="16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x14ac:dyDescent="0.25">
      <c r="A13" s="7"/>
      <c r="B13" s="7"/>
      <c r="C13" s="7"/>
      <c r="D13" s="7"/>
      <c r="E13" s="7"/>
      <c r="F13" s="7"/>
      <c r="G13" s="7"/>
      <c r="H13" s="7"/>
      <c r="I13" s="7"/>
      <c r="J13" s="7" t="s">
        <v>15</v>
      </c>
      <c r="K13" s="7">
        <v>0</v>
      </c>
    </row>
    <row r="15" spans="1:32" ht="18" x14ac:dyDescent="0.25">
      <c r="A15" s="1" t="s">
        <v>16</v>
      </c>
    </row>
    <row r="16" spans="1:32" x14ac:dyDescent="0.25">
      <c r="A16" s="2"/>
      <c r="B16" s="19" t="s">
        <v>17</v>
      </c>
      <c r="C16" s="20"/>
      <c r="D16" s="19" t="s">
        <v>18</v>
      </c>
      <c r="E16" s="20"/>
      <c r="F16" s="19" t="s">
        <v>19</v>
      </c>
      <c r="G16" s="20"/>
      <c r="H16" s="19" t="s">
        <v>20</v>
      </c>
      <c r="I16" s="20"/>
      <c r="J16" s="19" t="s">
        <v>21</v>
      </c>
      <c r="K16" s="20"/>
      <c r="L16" s="19" t="s">
        <v>22</v>
      </c>
      <c r="M16" s="20"/>
      <c r="N16" s="19" t="s">
        <v>23</v>
      </c>
      <c r="O16" s="20"/>
      <c r="P16" s="19" t="s">
        <v>5</v>
      </c>
      <c r="Q16" s="20"/>
      <c r="R16" s="19" t="s">
        <v>6</v>
      </c>
      <c r="S16" s="20"/>
    </row>
    <row r="17" spans="1:43" x14ac:dyDescent="0.25">
      <c r="A17" s="3" t="s">
        <v>7</v>
      </c>
      <c r="B17" s="4">
        <v>0</v>
      </c>
      <c r="C17" s="5">
        <v>0</v>
      </c>
      <c r="D17" s="4">
        <v>0.52939999999999998</v>
      </c>
      <c r="E17" s="5">
        <v>9</v>
      </c>
      <c r="F17" s="4">
        <v>5.8799999999999998E-2</v>
      </c>
      <c r="G17" s="5">
        <v>1</v>
      </c>
      <c r="H17" s="4">
        <v>0</v>
      </c>
      <c r="I17" s="5">
        <v>0</v>
      </c>
      <c r="J17" s="4">
        <v>0.17649999999999999</v>
      </c>
      <c r="K17" s="5">
        <v>3</v>
      </c>
      <c r="L17" s="4">
        <v>0.17649999999999999</v>
      </c>
      <c r="M17" s="5">
        <v>3</v>
      </c>
      <c r="N17" s="4">
        <v>5.8799999999999998E-2</v>
      </c>
      <c r="O17" s="5">
        <v>1</v>
      </c>
      <c r="P17" s="4">
        <v>0</v>
      </c>
      <c r="Q17" s="5">
        <v>0</v>
      </c>
      <c r="R17" s="4">
        <v>6.1799999999999987E-2</v>
      </c>
      <c r="S17" s="5">
        <v>17</v>
      </c>
      <c r="U17" s="13" t="s">
        <v>90</v>
      </c>
      <c r="V17" s="12">
        <f>_xlfn.CHISQ.TEST(Z17:AE23,AL17:AQ23)</f>
        <v>2.6581990059310745E-4</v>
      </c>
      <c r="W17" s="15"/>
      <c r="X17" s="15" t="s">
        <v>91</v>
      </c>
      <c r="Y17" s="15"/>
      <c r="Z17" s="15">
        <f>E17</f>
        <v>9</v>
      </c>
      <c r="AA17" s="15">
        <f>G17</f>
        <v>1</v>
      </c>
      <c r="AB17">
        <f>I17</f>
        <v>0</v>
      </c>
      <c r="AC17" s="15">
        <f>K17</f>
        <v>3</v>
      </c>
      <c r="AD17" s="15">
        <f>M17</f>
        <v>3</v>
      </c>
      <c r="AE17" s="15">
        <f>O17</f>
        <v>1</v>
      </c>
      <c r="AF17" s="16">
        <f>SUM(Y17:AE17)</f>
        <v>17</v>
      </c>
      <c r="AG17" s="15"/>
      <c r="AH17" s="15"/>
      <c r="AI17" s="15"/>
      <c r="AJ17" s="15"/>
      <c r="AK17" s="15" t="s">
        <v>92</v>
      </c>
      <c r="AL17" s="17">
        <f>$AF17*Z25/$AF25</f>
        <v>2.6153846153846154</v>
      </c>
      <c r="AM17" s="17">
        <f t="shared" ref="AM17:AQ17" si="6">$AF17*AA25/$AF25</f>
        <v>2.1794871794871793</v>
      </c>
      <c r="AN17" s="17">
        <f t="shared" si="6"/>
        <v>4.6080586080586077</v>
      </c>
      <c r="AO17" s="17">
        <f t="shared" si="6"/>
        <v>5.0439560439560438</v>
      </c>
      <c r="AP17" s="17">
        <f t="shared" si="6"/>
        <v>1.9926739926739927</v>
      </c>
      <c r="AQ17" s="17">
        <f t="shared" si="6"/>
        <v>0.56043956043956045</v>
      </c>
    </row>
    <row r="18" spans="1:43" x14ac:dyDescent="0.25">
      <c r="A18" s="3" t="s">
        <v>8</v>
      </c>
      <c r="B18" s="4">
        <v>0</v>
      </c>
      <c r="C18" s="5">
        <v>0</v>
      </c>
      <c r="D18" s="4">
        <v>0.1081</v>
      </c>
      <c r="E18" s="5">
        <v>4</v>
      </c>
      <c r="F18" s="4">
        <v>0.2162</v>
      </c>
      <c r="G18" s="5">
        <v>8</v>
      </c>
      <c r="H18" s="4">
        <v>0.16220000000000001</v>
      </c>
      <c r="I18" s="5">
        <v>6</v>
      </c>
      <c r="J18" s="4">
        <v>0.27029999999999998</v>
      </c>
      <c r="K18" s="5">
        <v>10</v>
      </c>
      <c r="L18" s="4">
        <v>0.16220000000000001</v>
      </c>
      <c r="M18" s="5">
        <v>6</v>
      </c>
      <c r="N18" s="4">
        <v>8.1099999999999992E-2</v>
      </c>
      <c r="O18" s="5">
        <v>3</v>
      </c>
      <c r="P18" s="4">
        <v>0</v>
      </c>
      <c r="Q18" s="5">
        <v>0</v>
      </c>
      <c r="R18" s="4">
        <v>0.13450000000000001</v>
      </c>
      <c r="S18" s="5">
        <v>37</v>
      </c>
      <c r="U18" s="13" t="s">
        <v>93</v>
      </c>
      <c r="V18" s="9">
        <f>_xlfn.CHISQ.INV.RT(V17,30)</f>
        <v>64.345586191318503</v>
      </c>
      <c r="W18" s="15"/>
      <c r="X18" s="15"/>
      <c r="Y18" s="15"/>
      <c r="Z18" s="15">
        <f t="shared" ref="Z18:Z23" si="7">E18</f>
        <v>4</v>
      </c>
      <c r="AA18" s="15">
        <f t="shared" ref="AA18:AA23" si="8">G18</f>
        <v>8</v>
      </c>
      <c r="AB18" s="10">
        <f t="shared" ref="AB18:AB23" si="9">I18</f>
        <v>6</v>
      </c>
      <c r="AC18" s="15">
        <f t="shared" ref="AC18:AC23" si="10">K18</f>
        <v>10</v>
      </c>
      <c r="AD18" s="15">
        <f t="shared" ref="AD18:AD23" si="11">M18</f>
        <v>6</v>
      </c>
      <c r="AE18" s="15">
        <f t="shared" ref="AE18:AE23" si="12">O18</f>
        <v>3</v>
      </c>
      <c r="AF18" s="16">
        <f t="shared" ref="AF18:AF23" si="13">SUM(Y18:AE18)</f>
        <v>37</v>
      </c>
      <c r="AG18" s="15"/>
      <c r="AH18" s="15"/>
      <c r="AI18" s="15"/>
      <c r="AJ18" s="15"/>
      <c r="AK18" s="15"/>
      <c r="AL18" s="17">
        <f>$AF18*Z25/$AF25</f>
        <v>5.6923076923076925</v>
      </c>
      <c r="AM18" s="17">
        <f t="shared" ref="AM18:AQ18" si="14">$AF18*AA25/$AF25</f>
        <v>4.7435897435897436</v>
      </c>
      <c r="AN18" s="17">
        <f t="shared" si="14"/>
        <v>10.029304029304029</v>
      </c>
      <c r="AO18" s="17">
        <f t="shared" si="14"/>
        <v>10.978021978021978</v>
      </c>
      <c r="AP18" s="17">
        <f t="shared" si="14"/>
        <v>4.3369963369963367</v>
      </c>
      <c r="AQ18" s="17">
        <f t="shared" si="14"/>
        <v>1.2197802197802199</v>
      </c>
    </row>
    <row r="19" spans="1:43" x14ac:dyDescent="0.25">
      <c r="A19" s="3" t="s">
        <v>9</v>
      </c>
      <c r="B19" s="4">
        <v>0</v>
      </c>
      <c r="C19" s="5">
        <v>0</v>
      </c>
      <c r="D19" s="4">
        <v>0.22919999999999999</v>
      </c>
      <c r="E19" s="5">
        <v>11</v>
      </c>
      <c r="F19" s="4">
        <v>0.14580000000000001</v>
      </c>
      <c r="G19" s="5">
        <v>7</v>
      </c>
      <c r="H19" s="4">
        <v>0.16669999999999999</v>
      </c>
      <c r="I19" s="5">
        <v>8</v>
      </c>
      <c r="J19" s="4">
        <v>0.27079999999999999</v>
      </c>
      <c r="K19" s="5">
        <v>13</v>
      </c>
      <c r="L19" s="4">
        <v>0.16669999999999999</v>
      </c>
      <c r="M19" s="5">
        <v>8</v>
      </c>
      <c r="N19" s="4">
        <v>2.0799999999999999E-2</v>
      </c>
      <c r="O19" s="5">
        <v>1</v>
      </c>
      <c r="P19" s="4">
        <v>0</v>
      </c>
      <c r="Q19" s="5">
        <v>0</v>
      </c>
      <c r="R19" s="4">
        <v>0.17449999999999999</v>
      </c>
      <c r="S19" s="5">
        <v>48</v>
      </c>
      <c r="U19" s="13" t="s">
        <v>94</v>
      </c>
      <c r="V19" s="18">
        <f>SQRT(V18/(AF25*MIN(7-1,6-1)))</f>
        <v>0.21711661286825457</v>
      </c>
      <c r="W19" s="15"/>
      <c r="X19" s="15"/>
      <c r="Y19" s="15"/>
      <c r="Z19" s="15">
        <f t="shared" si="7"/>
        <v>11</v>
      </c>
      <c r="AA19" s="15">
        <f t="shared" si="8"/>
        <v>7</v>
      </c>
      <c r="AB19" s="10">
        <f t="shared" si="9"/>
        <v>8</v>
      </c>
      <c r="AC19" s="15">
        <f t="shared" si="10"/>
        <v>13</v>
      </c>
      <c r="AD19" s="15">
        <f t="shared" si="11"/>
        <v>8</v>
      </c>
      <c r="AE19" s="15">
        <f t="shared" si="12"/>
        <v>1</v>
      </c>
      <c r="AF19" s="16">
        <f t="shared" si="13"/>
        <v>48</v>
      </c>
      <c r="AG19" s="15"/>
      <c r="AH19" s="15"/>
      <c r="AI19" s="15"/>
      <c r="AJ19" s="15"/>
      <c r="AK19" s="15"/>
      <c r="AL19" s="17">
        <f>$AF19*Z25/$AF25</f>
        <v>7.384615384615385</v>
      </c>
      <c r="AM19" s="17">
        <f t="shared" ref="AM19:AQ19" si="15">$AF19*AA25/$AF25</f>
        <v>6.1538461538461542</v>
      </c>
      <c r="AN19" s="17">
        <f t="shared" si="15"/>
        <v>13.010989010989011</v>
      </c>
      <c r="AO19" s="17">
        <f t="shared" si="15"/>
        <v>14.241758241758241</v>
      </c>
      <c r="AP19" s="17">
        <f t="shared" si="15"/>
        <v>5.6263736263736268</v>
      </c>
      <c r="AQ19" s="17">
        <f t="shared" si="15"/>
        <v>1.5824175824175823</v>
      </c>
    </row>
    <row r="20" spans="1:43" x14ac:dyDescent="0.25">
      <c r="A20" s="3" t="s">
        <v>10</v>
      </c>
      <c r="B20" s="4">
        <v>0</v>
      </c>
      <c r="C20" s="5">
        <v>0</v>
      </c>
      <c r="D20" s="4">
        <v>0.17649999999999999</v>
      </c>
      <c r="E20" s="5">
        <v>9</v>
      </c>
      <c r="F20" s="4">
        <v>0.13730000000000001</v>
      </c>
      <c r="G20" s="5">
        <v>7</v>
      </c>
      <c r="H20" s="4">
        <v>0.23530000000000001</v>
      </c>
      <c r="I20" s="5">
        <v>12</v>
      </c>
      <c r="J20" s="4">
        <v>0.31369999999999998</v>
      </c>
      <c r="K20" s="5">
        <v>16</v>
      </c>
      <c r="L20" s="4">
        <v>7.8399999999999997E-2</v>
      </c>
      <c r="M20" s="5">
        <v>4</v>
      </c>
      <c r="N20" s="4">
        <v>5.8799999999999998E-2</v>
      </c>
      <c r="O20" s="5">
        <v>3</v>
      </c>
      <c r="P20" s="4">
        <v>0</v>
      </c>
      <c r="Q20" s="5">
        <v>0</v>
      </c>
      <c r="R20" s="4">
        <v>0.1855</v>
      </c>
      <c r="S20" s="5">
        <v>51</v>
      </c>
      <c r="U20" s="15"/>
      <c r="V20" s="9" t="str">
        <f>IF(AND(V19&gt;0,V19&lt;=0.2),"Schwacher Zusammenhang",IF(AND(V19&gt;0.2,V19&lt;=0.6),"Mittlerer Zusammenhang",IF(V19&gt;0.6,"Starker Zusammenhang","")))</f>
        <v>Mittlerer Zusammenhang</v>
      </c>
      <c r="W20" s="5"/>
      <c r="X20" s="5"/>
      <c r="Y20" s="15"/>
      <c r="Z20" s="15">
        <f t="shared" si="7"/>
        <v>9</v>
      </c>
      <c r="AA20" s="15">
        <f t="shared" si="8"/>
        <v>7</v>
      </c>
      <c r="AB20" s="10">
        <f t="shared" si="9"/>
        <v>12</v>
      </c>
      <c r="AC20" s="15">
        <f t="shared" si="10"/>
        <v>16</v>
      </c>
      <c r="AD20" s="15">
        <f t="shared" si="11"/>
        <v>4</v>
      </c>
      <c r="AE20" s="15">
        <f t="shared" si="12"/>
        <v>3</v>
      </c>
      <c r="AF20" s="16">
        <f t="shared" si="13"/>
        <v>51</v>
      </c>
      <c r="AG20" s="15"/>
      <c r="AH20" s="15"/>
      <c r="AI20" s="15"/>
      <c r="AJ20" s="15"/>
      <c r="AK20" s="15"/>
      <c r="AL20" s="17">
        <f>$AF20*Z25/$AF25</f>
        <v>7.8461538461538458</v>
      </c>
      <c r="AM20" s="17">
        <f t="shared" ref="AM20:AQ20" si="16">$AF20*AA25/$AF25</f>
        <v>6.5384615384615383</v>
      </c>
      <c r="AN20" s="17">
        <f t="shared" si="16"/>
        <v>13.824175824175825</v>
      </c>
      <c r="AO20" s="17">
        <f t="shared" si="16"/>
        <v>15.131868131868131</v>
      </c>
      <c r="AP20" s="17">
        <f t="shared" si="16"/>
        <v>5.9780219780219781</v>
      </c>
      <c r="AQ20" s="17">
        <f t="shared" si="16"/>
        <v>1.6813186813186813</v>
      </c>
    </row>
    <row r="21" spans="1:43" x14ac:dyDescent="0.25">
      <c r="A21" s="3" t="s">
        <v>11</v>
      </c>
      <c r="B21" s="4">
        <v>0</v>
      </c>
      <c r="C21" s="5">
        <v>0</v>
      </c>
      <c r="D21" s="4">
        <v>0.1176</v>
      </c>
      <c r="E21" s="5">
        <v>4</v>
      </c>
      <c r="F21" s="4">
        <v>0.1176</v>
      </c>
      <c r="G21" s="5">
        <v>4</v>
      </c>
      <c r="H21" s="4">
        <v>0.44119999999999998</v>
      </c>
      <c r="I21" s="5">
        <v>15</v>
      </c>
      <c r="J21" s="4">
        <v>0.2059</v>
      </c>
      <c r="K21" s="5">
        <v>7</v>
      </c>
      <c r="L21" s="4">
        <v>8.8200000000000001E-2</v>
      </c>
      <c r="M21" s="5">
        <v>3</v>
      </c>
      <c r="N21" s="4">
        <v>2.9399999999999999E-2</v>
      </c>
      <c r="O21" s="5">
        <v>1</v>
      </c>
      <c r="P21" s="4">
        <v>0</v>
      </c>
      <c r="Q21" s="5">
        <v>0</v>
      </c>
      <c r="R21" s="4">
        <v>0.1236</v>
      </c>
      <c r="S21" s="5">
        <v>34</v>
      </c>
      <c r="U21" s="10"/>
      <c r="V21" s="10"/>
      <c r="W21" s="5"/>
      <c r="X21" s="5"/>
      <c r="Y21" s="15"/>
      <c r="Z21" s="15">
        <f t="shared" si="7"/>
        <v>4</v>
      </c>
      <c r="AA21" s="15">
        <f t="shared" si="8"/>
        <v>4</v>
      </c>
      <c r="AB21" s="10">
        <f t="shared" si="9"/>
        <v>15</v>
      </c>
      <c r="AC21" s="15">
        <f t="shared" si="10"/>
        <v>7</v>
      </c>
      <c r="AD21" s="15">
        <f t="shared" si="11"/>
        <v>3</v>
      </c>
      <c r="AE21" s="15">
        <f t="shared" si="12"/>
        <v>1</v>
      </c>
      <c r="AF21" s="16">
        <f t="shared" si="13"/>
        <v>34</v>
      </c>
      <c r="AG21" s="10"/>
      <c r="AH21" s="10"/>
      <c r="AI21" s="10"/>
      <c r="AJ21" s="10"/>
      <c r="AK21" s="10"/>
      <c r="AL21" s="17">
        <f>$AF21*Z25/$AF25</f>
        <v>5.2307692307692308</v>
      </c>
      <c r="AM21" s="17">
        <f t="shared" ref="AM21:AQ21" si="17">$AF21*AA25/$AF25</f>
        <v>4.3589743589743586</v>
      </c>
      <c r="AN21" s="17">
        <f t="shared" si="17"/>
        <v>9.2161172161172153</v>
      </c>
      <c r="AO21" s="17">
        <f t="shared" si="17"/>
        <v>10.087912087912088</v>
      </c>
      <c r="AP21" s="17">
        <f t="shared" si="17"/>
        <v>3.9853479853479854</v>
      </c>
      <c r="AQ21" s="17">
        <f t="shared" si="17"/>
        <v>1.1208791208791209</v>
      </c>
    </row>
    <row r="22" spans="1:43" x14ac:dyDescent="0.25">
      <c r="A22" s="3" t="s">
        <v>12</v>
      </c>
      <c r="B22" s="4">
        <v>0</v>
      </c>
      <c r="C22" s="5">
        <v>0</v>
      </c>
      <c r="D22" s="4">
        <v>2.9000000000000001E-2</v>
      </c>
      <c r="E22" s="5">
        <v>2</v>
      </c>
      <c r="F22" s="4">
        <v>0.1159</v>
      </c>
      <c r="G22" s="5">
        <v>8</v>
      </c>
      <c r="H22" s="4">
        <v>0.42030000000000001</v>
      </c>
      <c r="I22" s="5">
        <v>29</v>
      </c>
      <c r="J22" s="4">
        <v>0.33329999999999999</v>
      </c>
      <c r="K22" s="5">
        <v>23</v>
      </c>
      <c r="L22" s="4">
        <v>8.6999999999999994E-2</v>
      </c>
      <c r="M22" s="5">
        <v>6</v>
      </c>
      <c r="N22" s="4">
        <v>0</v>
      </c>
      <c r="O22" s="5">
        <v>0</v>
      </c>
      <c r="P22" s="4">
        <v>1.4500000000000001E-2</v>
      </c>
      <c r="Q22" s="5">
        <v>1</v>
      </c>
      <c r="R22" s="4">
        <v>0.25090000000000001</v>
      </c>
      <c r="S22" s="5">
        <v>69</v>
      </c>
      <c r="U22" s="10"/>
      <c r="V22" s="10"/>
      <c r="W22" s="5"/>
      <c r="X22" s="5"/>
      <c r="Y22" s="15"/>
      <c r="Z22" s="15">
        <f t="shared" si="7"/>
        <v>2</v>
      </c>
      <c r="AA22" s="15">
        <f t="shared" si="8"/>
        <v>8</v>
      </c>
      <c r="AB22" s="10">
        <f t="shared" si="9"/>
        <v>29</v>
      </c>
      <c r="AC22" s="15">
        <f t="shared" si="10"/>
        <v>23</v>
      </c>
      <c r="AD22" s="15">
        <f t="shared" si="11"/>
        <v>6</v>
      </c>
      <c r="AE22" s="15">
        <f t="shared" si="12"/>
        <v>0</v>
      </c>
      <c r="AF22" s="16">
        <f t="shared" si="13"/>
        <v>68</v>
      </c>
      <c r="AG22" s="10"/>
      <c r="AH22" s="10"/>
      <c r="AI22" s="10"/>
      <c r="AJ22" s="10"/>
      <c r="AK22" s="10"/>
      <c r="AL22" s="17">
        <f>$AF22*Z25/$AF25</f>
        <v>10.461538461538462</v>
      </c>
      <c r="AM22" s="17">
        <f t="shared" ref="AM22:AQ22" si="18">$AF22*AA25/$AF25</f>
        <v>8.7179487179487172</v>
      </c>
      <c r="AN22" s="17">
        <f t="shared" si="18"/>
        <v>18.432234432234431</v>
      </c>
      <c r="AO22" s="17">
        <f t="shared" si="18"/>
        <v>20.175824175824175</v>
      </c>
      <c r="AP22" s="17">
        <f t="shared" si="18"/>
        <v>7.9706959706959708</v>
      </c>
      <c r="AQ22" s="17">
        <f t="shared" si="18"/>
        <v>2.2417582417582418</v>
      </c>
    </row>
    <row r="23" spans="1:43" x14ac:dyDescent="0.25">
      <c r="A23" s="3" t="s">
        <v>13</v>
      </c>
      <c r="B23" s="4">
        <v>0</v>
      </c>
      <c r="C23" s="5">
        <v>0</v>
      </c>
      <c r="D23" s="4">
        <v>0.15790000000000001</v>
      </c>
      <c r="E23" s="5">
        <v>3</v>
      </c>
      <c r="F23" s="4">
        <v>0</v>
      </c>
      <c r="G23" s="5">
        <v>0</v>
      </c>
      <c r="H23" s="4">
        <v>0.21049999999999999</v>
      </c>
      <c r="I23" s="5">
        <v>4</v>
      </c>
      <c r="J23" s="4">
        <v>0.47370000000000001</v>
      </c>
      <c r="K23" s="5">
        <v>9</v>
      </c>
      <c r="L23" s="4">
        <v>0.1053</v>
      </c>
      <c r="M23" s="5">
        <v>2</v>
      </c>
      <c r="N23" s="4">
        <v>0</v>
      </c>
      <c r="O23" s="5">
        <v>0</v>
      </c>
      <c r="P23" s="4">
        <v>5.2600000000000001E-2</v>
      </c>
      <c r="Q23" s="5">
        <v>1</v>
      </c>
      <c r="R23" s="4">
        <v>6.9099999999999995E-2</v>
      </c>
      <c r="S23" s="5">
        <v>19</v>
      </c>
      <c r="U23" s="10"/>
      <c r="V23" s="10"/>
      <c r="W23" s="5"/>
      <c r="X23" s="5"/>
      <c r="Y23" s="15"/>
      <c r="Z23" s="15">
        <f t="shared" si="7"/>
        <v>3</v>
      </c>
      <c r="AA23" s="15">
        <f t="shared" si="8"/>
        <v>0</v>
      </c>
      <c r="AB23" s="10">
        <f t="shared" si="9"/>
        <v>4</v>
      </c>
      <c r="AC23" s="15">
        <f t="shared" si="10"/>
        <v>9</v>
      </c>
      <c r="AD23" s="15">
        <f t="shared" si="11"/>
        <v>2</v>
      </c>
      <c r="AE23" s="15">
        <f t="shared" si="12"/>
        <v>0</v>
      </c>
      <c r="AF23" s="16">
        <f t="shared" si="13"/>
        <v>18</v>
      </c>
      <c r="AG23" s="10"/>
      <c r="AH23" s="10"/>
      <c r="AI23" s="10"/>
      <c r="AJ23" s="10"/>
      <c r="AK23" s="10"/>
      <c r="AL23" s="17">
        <f>$AF23*Z25/$AF25</f>
        <v>2.7692307692307692</v>
      </c>
      <c r="AM23" s="17">
        <f t="shared" ref="AM23:AQ23" si="19">$AF23*AA25/$AF25</f>
        <v>2.3076923076923075</v>
      </c>
      <c r="AN23" s="17">
        <f t="shared" si="19"/>
        <v>4.8791208791208796</v>
      </c>
      <c r="AO23" s="17">
        <f t="shared" si="19"/>
        <v>5.3406593406593403</v>
      </c>
      <c r="AP23" s="17">
        <f t="shared" si="19"/>
        <v>2.1098901098901099</v>
      </c>
      <c r="AQ23" s="17">
        <f t="shared" si="19"/>
        <v>0.59340659340659341</v>
      </c>
    </row>
    <row r="24" spans="1:43" x14ac:dyDescent="0.25">
      <c r="A24" s="3" t="s">
        <v>6</v>
      </c>
      <c r="B24" s="6">
        <v>0</v>
      </c>
      <c r="C24" s="3">
        <v>0</v>
      </c>
      <c r="D24" s="6">
        <v>0.1527</v>
      </c>
      <c r="E24" s="3">
        <v>42</v>
      </c>
      <c r="F24" s="6">
        <v>0.1273</v>
      </c>
      <c r="G24" s="3">
        <v>35</v>
      </c>
      <c r="H24" s="6">
        <v>0.26910000000000001</v>
      </c>
      <c r="I24" s="3">
        <v>74</v>
      </c>
      <c r="J24" s="6">
        <v>0.29449999999999998</v>
      </c>
      <c r="K24" s="3">
        <v>81</v>
      </c>
      <c r="L24" s="6">
        <v>0.1164</v>
      </c>
      <c r="M24" s="3">
        <v>32</v>
      </c>
      <c r="N24" s="6">
        <v>3.27E-2</v>
      </c>
      <c r="O24" s="3">
        <v>9</v>
      </c>
      <c r="P24" s="6">
        <v>7.3000000000000001E-3</v>
      </c>
      <c r="Q24" s="3">
        <v>2</v>
      </c>
      <c r="R24" s="6">
        <v>1</v>
      </c>
      <c r="S24" s="3">
        <v>275</v>
      </c>
      <c r="U24" s="10"/>
      <c r="V24" s="10"/>
      <c r="W24" s="5"/>
      <c r="X24" s="5"/>
      <c r="Y24" s="15"/>
      <c r="Z24" s="15"/>
      <c r="AA24" s="15"/>
      <c r="AC24" s="15"/>
      <c r="AD24" s="15"/>
      <c r="AE24" s="10"/>
      <c r="AF24" s="16"/>
      <c r="AG24" s="10"/>
      <c r="AH24" s="10"/>
      <c r="AI24" s="10"/>
      <c r="AJ24" s="10"/>
      <c r="AK24" s="10"/>
      <c r="AL24" s="17"/>
      <c r="AM24" s="17"/>
      <c r="AN24" s="17"/>
    </row>
    <row r="25" spans="1:43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 t="s">
        <v>14</v>
      </c>
      <c r="S25" s="7">
        <v>275</v>
      </c>
      <c r="U25" s="10"/>
      <c r="V25" s="10"/>
      <c r="W25" s="10"/>
      <c r="X25" s="10"/>
      <c r="Y25" s="16"/>
      <c r="Z25" s="16">
        <f t="shared" ref="Z25" si="20">SUM(Z17:Z24)</f>
        <v>42</v>
      </c>
      <c r="AA25" s="16">
        <f t="shared" ref="AA25" si="21">SUM(AA17:AA24)</f>
        <v>35</v>
      </c>
      <c r="AB25" s="16">
        <f t="shared" ref="AB25" si="22">SUM(AB17:AB24)</f>
        <v>74</v>
      </c>
      <c r="AC25" s="16">
        <f t="shared" ref="AC25" si="23">SUM(AC17:AC24)</f>
        <v>81</v>
      </c>
      <c r="AD25" s="16">
        <f t="shared" ref="AD25" si="24">SUM(AD17:AD24)</f>
        <v>32</v>
      </c>
      <c r="AE25" s="16">
        <f t="shared" ref="AE25" si="25">SUM(AE17:AE24)</f>
        <v>9</v>
      </c>
      <c r="AF25" s="15">
        <f>SUM(AF17:AF23)</f>
        <v>273</v>
      </c>
      <c r="AG25" s="10"/>
      <c r="AH25" s="10"/>
      <c r="AI25" s="10"/>
      <c r="AJ25" s="10"/>
      <c r="AK25" s="10"/>
      <c r="AL25" s="10"/>
      <c r="AM25" s="10"/>
      <c r="AN25" s="10"/>
    </row>
    <row r="26" spans="1:43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 t="s">
        <v>15</v>
      </c>
      <c r="S26" s="7">
        <v>0</v>
      </c>
    </row>
    <row r="28" spans="1:43" ht="18" x14ac:dyDescent="0.25">
      <c r="A28" s="1" t="s">
        <v>24</v>
      </c>
    </row>
    <row r="29" spans="1:43" x14ac:dyDescent="0.25">
      <c r="A29" s="2"/>
      <c r="B29" s="19" t="s">
        <v>25</v>
      </c>
      <c r="C29" s="20"/>
      <c r="D29" s="19" t="s">
        <v>26</v>
      </c>
      <c r="E29" s="20"/>
      <c r="F29" s="19" t="s">
        <v>27</v>
      </c>
      <c r="G29" s="20"/>
      <c r="H29" s="19" t="s">
        <v>28</v>
      </c>
      <c r="I29" s="20"/>
      <c r="J29" s="19" t="s">
        <v>29</v>
      </c>
      <c r="K29" s="20"/>
      <c r="L29" s="19" t="s">
        <v>30</v>
      </c>
      <c r="M29" s="20"/>
      <c r="N29" s="19" t="s">
        <v>31</v>
      </c>
      <c r="O29" s="20"/>
      <c r="P29" s="19" t="s">
        <v>5</v>
      </c>
      <c r="Q29" s="20"/>
      <c r="R29" s="19" t="s">
        <v>6</v>
      </c>
      <c r="S29" s="20"/>
    </row>
    <row r="30" spans="1:43" x14ac:dyDescent="0.25">
      <c r="A30" s="3" t="s">
        <v>7</v>
      </c>
      <c r="B30" s="4">
        <v>0</v>
      </c>
      <c r="C30" s="5">
        <v>0</v>
      </c>
      <c r="D30" s="4">
        <v>0</v>
      </c>
      <c r="E30" s="5">
        <v>0</v>
      </c>
      <c r="F30" s="4">
        <v>0.17649999999999999</v>
      </c>
      <c r="G30" s="5">
        <v>3</v>
      </c>
      <c r="H30" s="4">
        <v>0.29409999999999997</v>
      </c>
      <c r="I30" s="5">
        <v>5</v>
      </c>
      <c r="J30" s="4">
        <v>0.29409999999999997</v>
      </c>
      <c r="K30" s="5">
        <v>5</v>
      </c>
      <c r="L30" s="4">
        <v>0.23530000000000001</v>
      </c>
      <c r="M30" s="5">
        <v>4</v>
      </c>
      <c r="N30" s="4">
        <v>0</v>
      </c>
      <c r="O30" s="5">
        <v>0</v>
      </c>
      <c r="P30" s="4">
        <v>0</v>
      </c>
      <c r="Q30" s="5">
        <v>0</v>
      </c>
      <c r="R30" s="4">
        <v>6.1799999999999987E-2</v>
      </c>
      <c r="S30" s="5">
        <v>17</v>
      </c>
      <c r="U30" s="13" t="s">
        <v>90</v>
      </c>
      <c r="V30" s="12">
        <f>_xlfn.CHISQ.TEST(AA30:AD36,AM30:AP36)</f>
        <v>3.6631955541136566E-3</v>
      </c>
      <c r="W30" s="15"/>
      <c r="X30" s="15" t="s">
        <v>91</v>
      </c>
      <c r="Y30" s="15"/>
      <c r="Z30" s="15"/>
      <c r="AA30" s="15">
        <f>G30</f>
        <v>3</v>
      </c>
      <c r="AB30" s="10">
        <f>I30</f>
        <v>5</v>
      </c>
      <c r="AC30" s="15">
        <f>K30</f>
        <v>5</v>
      </c>
      <c r="AD30" s="15">
        <f>M30</f>
        <v>4</v>
      </c>
      <c r="AE30" s="15"/>
      <c r="AF30" s="16">
        <f>SUM(Y30:AE30)</f>
        <v>17</v>
      </c>
      <c r="AG30" s="15"/>
      <c r="AH30" s="15"/>
      <c r="AI30" s="15"/>
      <c r="AJ30" s="15"/>
      <c r="AK30" s="15" t="s">
        <v>92</v>
      </c>
      <c r="AL30" s="17"/>
      <c r="AM30" s="17">
        <f t="shared" ref="AM30" si="26">$AF30*AA38/$AF38</f>
        <v>3.1598513011152418</v>
      </c>
      <c r="AN30" s="17">
        <f t="shared" ref="AN30" si="27">$AF30*AB38/$AF38</f>
        <v>3.475836431226766</v>
      </c>
      <c r="AO30" s="17">
        <f t="shared" ref="AO30" si="28">$AF30*AC38/$AF38</f>
        <v>4.2973977695167287</v>
      </c>
      <c r="AP30" s="17">
        <f t="shared" ref="AP30" si="29">$AF30*AD38/$AF38</f>
        <v>6.0669144981412639</v>
      </c>
      <c r="AQ30" s="17"/>
    </row>
    <row r="31" spans="1:43" x14ac:dyDescent="0.25">
      <c r="A31" s="3" t="s">
        <v>8</v>
      </c>
      <c r="B31" s="4">
        <v>2.7E-2</v>
      </c>
      <c r="C31" s="5">
        <v>1</v>
      </c>
      <c r="D31" s="4">
        <v>0</v>
      </c>
      <c r="E31" s="5">
        <v>0</v>
      </c>
      <c r="F31" s="4">
        <v>0.32429999999999998</v>
      </c>
      <c r="G31" s="5">
        <v>12</v>
      </c>
      <c r="H31" s="4">
        <v>0.29730000000000001</v>
      </c>
      <c r="I31" s="5">
        <v>11</v>
      </c>
      <c r="J31" s="4">
        <v>0.32429999999999998</v>
      </c>
      <c r="K31" s="5">
        <v>12</v>
      </c>
      <c r="L31" s="4">
        <v>2.7E-2</v>
      </c>
      <c r="M31" s="5">
        <v>1</v>
      </c>
      <c r="N31" s="4">
        <v>0</v>
      </c>
      <c r="O31" s="5">
        <v>0</v>
      </c>
      <c r="P31" s="4">
        <v>0</v>
      </c>
      <c r="Q31" s="5">
        <v>0</v>
      </c>
      <c r="R31" s="4">
        <v>0.13450000000000001</v>
      </c>
      <c r="S31" s="5">
        <v>37</v>
      </c>
      <c r="U31" s="13" t="s">
        <v>93</v>
      </c>
      <c r="V31" s="9">
        <f>_xlfn.CHISQ.INV.RT(V30,18)</f>
        <v>38.182856061587493</v>
      </c>
      <c r="W31" s="15"/>
      <c r="X31" s="15"/>
      <c r="Y31" s="15"/>
      <c r="Z31" s="15"/>
      <c r="AA31" s="15">
        <f t="shared" ref="AA31:AA36" si="30">G31</f>
        <v>12</v>
      </c>
      <c r="AB31" s="10">
        <f t="shared" ref="AB31:AB36" si="31">I31</f>
        <v>11</v>
      </c>
      <c r="AC31" s="15">
        <f t="shared" ref="AC31:AC36" si="32">K31</f>
        <v>12</v>
      </c>
      <c r="AD31" s="15">
        <f t="shared" ref="AD31:AD36" si="33">M31</f>
        <v>1</v>
      </c>
      <c r="AE31" s="15"/>
      <c r="AF31" s="16">
        <f t="shared" ref="AF31:AF36" si="34">SUM(Y31:AE31)</f>
        <v>36</v>
      </c>
      <c r="AG31" s="15"/>
      <c r="AH31" s="15"/>
      <c r="AI31" s="15"/>
      <c r="AJ31" s="15"/>
      <c r="AK31" s="15"/>
      <c r="AL31" s="17"/>
      <c r="AM31" s="17">
        <f t="shared" ref="AM31" si="35">$AF31*AA38/$AF38</f>
        <v>6.6914498141263943</v>
      </c>
      <c r="AN31" s="17">
        <f t="shared" ref="AN31" si="36">$AF31*AB38/$AF38</f>
        <v>7.3605947955390336</v>
      </c>
      <c r="AO31" s="17">
        <f t="shared" ref="AO31" si="37">$AF31*AC38/$AF38</f>
        <v>9.1003717472118968</v>
      </c>
      <c r="AP31" s="17">
        <f t="shared" ref="AP31" si="38">$AF31*AD38/$AF38</f>
        <v>12.847583643122677</v>
      </c>
      <c r="AQ31" s="17"/>
    </row>
    <row r="32" spans="1:43" x14ac:dyDescent="0.25">
      <c r="A32" s="3" t="s">
        <v>9</v>
      </c>
      <c r="B32" s="4">
        <v>2.0799999999999999E-2</v>
      </c>
      <c r="C32" s="5">
        <v>1</v>
      </c>
      <c r="D32" s="4">
        <v>0</v>
      </c>
      <c r="E32" s="5">
        <v>0</v>
      </c>
      <c r="F32" s="4">
        <v>0.1875</v>
      </c>
      <c r="G32" s="5">
        <v>9</v>
      </c>
      <c r="H32" s="4">
        <v>0.25</v>
      </c>
      <c r="I32" s="5">
        <v>12</v>
      </c>
      <c r="J32" s="4">
        <v>0.27079999999999999</v>
      </c>
      <c r="K32" s="5">
        <v>13</v>
      </c>
      <c r="L32" s="4">
        <v>0.25</v>
      </c>
      <c r="M32" s="5">
        <v>12</v>
      </c>
      <c r="N32" s="4">
        <v>0</v>
      </c>
      <c r="O32" s="5">
        <v>0</v>
      </c>
      <c r="P32" s="4">
        <v>2.0799999999999999E-2</v>
      </c>
      <c r="Q32" s="5">
        <v>1</v>
      </c>
      <c r="R32" s="4">
        <v>0.17449999999999999</v>
      </c>
      <c r="S32" s="5">
        <v>48</v>
      </c>
      <c r="U32" s="13" t="s">
        <v>94</v>
      </c>
      <c r="V32" s="18">
        <f>SQRT(V31/(AF38*MIN(7-1,4-1)))</f>
        <v>0.21751912010302318</v>
      </c>
      <c r="W32" s="15"/>
      <c r="X32" s="15"/>
      <c r="Y32" s="15"/>
      <c r="Z32" s="15"/>
      <c r="AA32" s="15">
        <f t="shared" si="30"/>
        <v>9</v>
      </c>
      <c r="AB32" s="10">
        <f t="shared" si="31"/>
        <v>12</v>
      </c>
      <c r="AC32" s="15">
        <f t="shared" si="32"/>
        <v>13</v>
      </c>
      <c r="AD32" s="15">
        <f t="shared" si="33"/>
        <v>12</v>
      </c>
      <c r="AE32" s="15"/>
      <c r="AF32" s="16">
        <f t="shared" si="34"/>
        <v>46</v>
      </c>
      <c r="AG32" s="15"/>
      <c r="AH32" s="15"/>
      <c r="AI32" s="15"/>
      <c r="AJ32" s="15"/>
      <c r="AK32" s="15"/>
      <c r="AL32" s="17"/>
      <c r="AM32" s="17">
        <f t="shared" ref="AM32" si="39">$AF32*AA38/$AF38</f>
        <v>8.5501858736059475</v>
      </c>
      <c r="AN32" s="17">
        <f t="shared" ref="AN32" si="40">$AF32*AB38/$AF38</f>
        <v>9.4052044609665426</v>
      </c>
      <c r="AO32" s="17">
        <f t="shared" ref="AO32" si="41">$AF32*AC38/$AF38</f>
        <v>11.628252788104088</v>
      </c>
      <c r="AP32" s="17">
        <f t="shared" ref="AP32" si="42">$AF32*AD38/$AF38</f>
        <v>16.41635687732342</v>
      </c>
      <c r="AQ32" s="17"/>
    </row>
    <row r="33" spans="1:43" x14ac:dyDescent="0.25">
      <c r="A33" s="3" t="s">
        <v>10</v>
      </c>
      <c r="B33" s="4">
        <v>0</v>
      </c>
      <c r="C33" s="5">
        <v>0</v>
      </c>
      <c r="D33" s="4">
        <v>0</v>
      </c>
      <c r="E33" s="5">
        <v>0</v>
      </c>
      <c r="F33" s="4">
        <v>0.15690000000000001</v>
      </c>
      <c r="G33" s="5">
        <v>8</v>
      </c>
      <c r="H33" s="4">
        <v>0.1961</v>
      </c>
      <c r="I33" s="5">
        <v>10</v>
      </c>
      <c r="J33" s="4">
        <v>0.25490000000000002</v>
      </c>
      <c r="K33" s="5">
        <v>13</v>
      </c>
      <c r="L33" s="4">
        <v>0.39219999999999999</v>
      </c>
      <c r="M33" s="5">
        <v>20</v>
      </c>
      <c r="N33" s="4">
        <v>0</v>
      </c>
      <c r="O33" s="5">
        <v>0</v>
      </c>
      <c r="P33" s="4">
        <v>0</v>
      </c>
      <c r="Q33" s="5">
        <v>0</v>
      </c>
      <c r="R33" s="4">
        <v>0.1855</v>
      </c>
      <c r="S33" s="5">
        <v>51</v>
      </c>
      <c r="U33" s="15"/>
      <c r="V33" s="9" t="str">
        <f>IF(AND(V32&gt;0,V32&lt;=0.2),"Schwacher Zusammenhang",IF(AND(V32&gt;0.2,V32&lt;=0.6),"Mittlerer Zusammenhang",IF(V32&gt;0.6,"Starker Zusammenhang","")))</f>
        <v>Mittlerer Zusammenhang</v>
      </c>
      <c r="W33" s="5"/>
      <c r="X33" s="5"/>
      <c r="Y33" s="15"/>
      <c r="Z33" s="15"/>
      <c r="AA33" s="15">
        <f t="shared" si="30"/>
        <v>8</v>
      </c>
      <c r="AB33" s="10">
        <f t="shared" si="31"/>
        <v>10</v>
      </c>
      <c r="AC33" s="15">
        <f t="shared" si="32"/>
        <v>13</v>
      </c>
      <c r="AD33" s="15">
        <f t="shared" si="33"/>
        <v>20</v>
      </c>
      <c r="AE33" s="15"/>
      <c r="AF33" s="16">
        <f t="shared" si="34"/>
        <v>51</v>
      </c>
      <c r="AG33" s="15"/>
      <c r="AH33" s="15"/>
      <c r="AI33" s="15"/>
      <c r="AJ33" s="15"/>
      <c r="AK33" s="15"/>
      <c r="AL33" s="17"/>
      <c r="AM33" s="17">
        <f t="shared" ref="AM33" si="43">$AF33*AA38/$AF38</f>
        <v>9.4795539033457246</v>
      </c>
      <c r="AN33" s="17">
        <f t="shared" ref="AN33" si="44">$AF33*AB38/$AF38</f>
        <v>10.427509293680297</v>
      </c>
      <c r="AO33" s="17">
        <f t="shared" ref="AO33" si="45">$AF33*AC38/$AF38</f>
        <v>12.892193308550185</v>
      </c>
      <c r="AP33" s="17">
        <f t="shared" ref="AP33" si="46">$AF33*AD38/$AF38</f>
        <v>18.200743494423794</v>
      </c>
      <c r="AQ33" s="17"/>
    </row>
    <row r="34" spans="1:43" x14ac:dyDescent="0.25">
      <c r="A34" s="3" t="s">
        <v>11</v>
      </c>
      <c r="B34" s="4">
        <v>0</v>
      </c>
      <c r="C34" s="5">
        <v>0</v>
      </c>
      <c r="D34" s="4">
        <v>0</v>
      </c>
      <c r="E34" s="5">
        <v>0</v>
      </c>
      <c r="F34" s="4">
        <v>5.8799999999999998E-2</v>
      </c>
      <c r="G34" s="5">
        <v>2</v>
      </c>
      <c r="H34" s="4">
        <v>0.2059</v>
      </c>
      <c r="I34" s="5">
        <v>7</v>
      </c>
      <c r="J34" s="4">
        <v>0.29409999999999997</v>
      </c>
      <c r="K34" s="5">
        <v>10</v>
      </c>
      <c r="L34" s="4">
        <v>0.44119999999999998</v>
      </c>
      <c r="M34" s="5">
        <v>15</v>
      </c>
      <c r="N34" s="4">
        <v>0</v>
      </c>
      <c r="O34" s="5">
        <v>0</v>
      </c>
      <c r="P34" s="4">
        <v>0</v>
      </c>
      <c r="Q34" s="5">
        <v>0</v>
      </c>
      <c r="R34" s="4">
        <v>0.1236</v>
      </c>
      <c r="S34" s="5">
        <v>34</v>
      </c>
      <c r="U34" s="10"/>
      <c r="V34" s="10"/>
      <c r="W34" s="5"/>
      <c r="X34" s="5"/>
      <c r="Y34" s="15"/>
      <c r="Z34" s="15"/>
      <c r="AA34" s="15">
        <f t="shared" si="30"/>
        <v>2</v>
      </c>
      <c r="AB34" s="10">
        <f t="shared" si="31"/>
        <v>7</v>
      </c>
      <c r="AC34" s="15">
        <f t="shared" si="32"/>
        <v>10</v>
      </c>
      <c r="AD34" s="15">
        <f t="shared" si="33"/>
        <v>15</v>
      </c>
      <c r="AE34" s="15"/>
      <c r="AF34" s="16">
        <f t="shared" si="34"/>
        <v>34</v>
      </c>
      <c r="AG34" s="10"/>
      <c r="AH34" s="10"/>
      <c r="AI34" s="10"/>
      <c r="AJ34" s="10"/>
      <c r="AK34" s="10"/>
      <c r="AL34" s="17"/>
      <c r="AM34" s="17">
        <f t="shared" ref="AM34" si="47">$AF34*AA38/$AF38</f>
        <v>6.3197026022304836</v>
      </c>
      <c r="AN34" s="17">
        <f t="shared" ref="AN34" si="48">$AF34*AB38/$AF38</f>
        <v>6.951672862453532</v>
      </c>
      <c r="AO34" s="17">
        <f t="shared" ref="AO34" si="49">$AF34*AC38/$AF38</f>
        <v>8.5947955390334574</v>
      </c>
      <c r="AP34" s="17">
        <f t="shared" ref="AP34" si="50">$AF34*AD38/$AF38</f>
        <v>12.133828996282528</v>
      </c>
      <c r="AQ34" s="17"/>
    </row>
    <row r="35" spans="1:43" x14ac:dyDescent="0.25">
      <c r="A35" s="3" t="s">
        <v>12</v>
      </c>
      <c r="B35" s="4">
        <v>0</v>
      </c>
      <c r="C35" s="5">
        <v>0</v>
      </c>
      <c r="D35" s="4">
        <v>0</v>
      </c>
      <c r="E35" s="5">
        <v>0</v>
      </c>
      <c r="F35" s="4">
        <v>0.1739</v>
      </c>
      <c r="G35" s="5">
        <v>12</v>
      </c>
      <c r="H35" s="4">
        <v>0.13039999999999999</v>
      </c>
      <c r="I35" s="5">
        <v>9</v>
      </c>
      <c r="J35" s="4">
        <v>0.18840000000000001</v>
      </c>
      <c r="K35" s="5">
        <v>13</v>
      </c>
      <c r="L35" s="4">
        <v>0.49280000000000002</v>
      </c>
      <c r="M35" s="5">
        <v>34</v>
      </c>
      <c r="N35" s="4">
        <v>0</v>
      </c>
      <c r="O35" s="5">
        <v>0</v>
      </c>
      <c r="P35" s="4">
        <v>1.4500000000000001E-2</v>
      </c>
      <c r="Q35" s="5">
        <v>1</v>
      </c>
      <c r="R35" s="4">
        <v>0.25090000000000001</v>
      </c>
      <c r="S35" s="5">
        <v>69</v>
      </c>
      <c r="U35" s="10"/>
      <c r="V35" s="10"/>
      <c r="W35" s="5"/>
      <c r="X35" s="5"/>
      <c r="Y35" s="15"/>
      <c r="Z35" s="15"/>
      <c r="AA35" s="15">
        <f t="shared" si="30"/>
        <v>12</v>
      </c>
      <c r="AB35" s="10">
        <f t="shared" si="31"/>
        <v>9</v>
      </c>
      <c r="AC35" s="15">
        <f t="shared" si="32"/>
        <v>13</v>
      </c>
      <c r="AD35" s="15">
        <f t="shared" si="33"/>
        <v>34</v>
      </c>
      <c r="AE35" s="15"/>
      <c r="AF35" s="16">
        <f t="shared" si="34"/>
        <v>68</v>
      </c>
      <c r="AG35" s="10"/>
      <c r="AH35" s="10"/>
      <c r="AI35" s="10"/>
      <c r="AJ35" s="10"/>
      <c r="AK35" s="10"/>
      <c r="AL35" s="17"/>
      <c r="AM35" s="17">
        <f t="shared" ref="AM35" si="51">$AF35*AA38/$AF38</f>
        <v>12.639405204460967</v>
      </c>
      <c r="AN35" s="17">
        <f t="shared" ref="AN35" si="52">$AF35*AB38/$AF38</f>
        <v>13.903345724907064</v>
      </c>
      <c r="AO35" s="17">
        <f t="shared" ref="AO35" si="53">$AF35*AC38/$AF38</f>
        <v>17.189591078066915</v>
      </c>
      <c r="AP35" s="17">
        <f t="shared" ref="AP35" si="54">$AF35*AD38/$AF38</f>
        <v>24.267657992565056</v>
      </c>
      <c r="AQ35" s="17"/>
    </row>
    <row r="36" spans="1:43" x14ac:dyDescent="0.25">
      <c r="A36" s="3" t="s">
        <v>13</v>
      </c>
      <c r="B36" s="4">
        <v>5.2600000000000001E-2</v>
      </c>
      <c r="C36" s="5">
        <v>1</v>
      </c>
      <c r="D36" s="4">
        <v>0</v>
      </c>
      <c r="E36" s="5">
        <v>0</v>
      </c>
      <c r="F36" s="4">
        <v>0.21049999999999999</v>
      </c>
      <c r="G36" s="5">
        <v>4</v>
      </c>
      <c r="H36" s="4">
        <v>5.2600000000000001E-2</v>
      </c>
      <c r="I36" s="5">
        <v>1</v>
      </c>
      <c r="J36" s="4">
        <v>0.1053</v>
      </c>
      <c r="K36" s="5">
        <v>2</v>
      </c>
      <c r="L36" s="4">
        <v>0.52629999999999999</v>
      </c>
      <c r="M36" s="5">
        <v>10</v>
      </c>
      <c r="N36" s="4">
        <v>0</v>
      </c>
      <c r="O36" s="5">
        <v>0</v>
      </c>
      <c r="P36" s="4">
        <v>5.2600000000000001E-2</v>
      </c>
      <c r="Q36" s="5">
        <v>1</v>
      </c>
      <c r="R36" s="4">
        <v>6.9099999999999995E-2</v>
      </c>
      <c r="S36" s="5">
        <v>19</v>
      </c>
      <c r="U36" s="10"/>
      <c r="V36" s="10"/>
      <c r="W36" s="5"/>
      <c r="X36" s="5"/>
      <c r="Y36" s="15"/>
      <c r="Z36" s="15"/>
      <c r="AA36" s="15">
        <f t="shared" si="30"/>
        <v>4</v>
      </c>
      <c r="AB36" s="10">
        <f t="shared" si="31"/>
        <v>1</v>
      </c>
      <c r="AC36" s="15">
        <f t="shared" si="32"/>
        <v>2</v>
      </c>
      <c r="AD36" s="15">
        <f t="shared" si="33"/>
        <v>10</v>
      </c>
      <c r="AE36" s="15"/>
      <c r="AF36" s="16">
        <f t="shared" si="34"/>
        <v>17</v>
      </c>
      <c r="AG36" s="10"/>
      <c r="AH36" s="10"/>
      <c r="AI36" s="10"/>
      <c r="AJ36" s="10"/>
      <c r="AK36" s="10"/>
      <c r="AL36" s="17"/>
      <c r="AM36" s="17">
        <f t="shared" ref="AM36" si="55">$AF36*AA38/$AF38</f>
        <v>3.1598513011152418</v>
      </c>
      <c r="AN36" s="17">
        <f t="shared" ref="AN36" si="56">$AF36*AB38/$AF38</f>
        <v>3.475836431226766</v>
      </c>
      <c r="AO36" s="17">
        <f t="shared" ref="AO36" si="57">$AF36*AC38/$AF38</f>
        <v>4.2973977695167287</v>
      </c>
      <c r="AP36" s="17">
        <f t="shared" ref="AP36" si="58">$AF36*AD38/$AF38</f>
        <v>6.0669144981412639</v>
      </c>
      <c r="AQ36" s="17"/>
    </row>
    <row r="37" spans="1:43" x14ac:dyDescent="0.25">
      <c r="A37" s="3" t="s">
        <v>6</v>
      </c>
      <c r="B37" s="6">
        <v>1.09E-2</v>
      </c>
      <c r="C37" s="3">
        <v>3</v>
      </c>
      <c r="D37" s="6">
        <v>0</v>
      </c>
      <c r="E37" s="3">
        <v>0</v>
      </c>
      <c r="F37" s="6">
        <v>0.18179999999999999</v>
      </c>
      <c r="G37" s="3">
        <v>50</v>
      </c>
      <c r="H37" s="6">
        <v>0.2</v>
      </c>
      <c r="I37" s="3">
        <v>55</v>
      </c>
      <c r="J37" s="6">
        <v>0.24729999999999999</v>
      </c>
      <c r="K37" s="3">
        <v>68</v>
      </c>
      <c r="L37" s="6">
        <v>0.34910000000000002</v>
      </c>
      <c r="M37" s="3">
        <v>96</v>
      </c>
      <c r="N37" s="6">
        <v>0</v>
      </c>
      <c r="O37" s="3">
        <v>0</v>
      </c>
      <c r="P37" s="6">
        <v>1.09E-2</v>
      </c>
      <c r="Q37" s="3">
        <v>3</v>
      </c>
      <c r="R37" s="6">
        <v>1</v>
      </c>
      <c r="S37" s="3">
        <v>275</v>
      </c>
      <c r="U37" s="10"/>
      <c r="V37" s="10"/>
      <c r="W37" s="5"/>
      <c r="X37" s="5"/>
      <c r="Y37" s="15"/>
      <c r="Z37" s="15"/>
      <c r="AA37" s="15"/>
      <c r="AB37" s="10"/>
      <c r="AC37" s="15"/>
      <c r="AD37" s="15"/>
      <c r="AE37" s="10"/>
      <c r="AF37" s="16"/>
      <c r="AG37" s="10"/>
      <c r="AH37" s="10"/>
      <c r="AI37" s="10"/>
      <c r="AJ37" s="10"/>
      <c r="AK37" s="10"/>
      <c r="AL37" s="17"/>
      <c r="AM37" s="17"/>
      <c r="AN37" s="17"/>
      <c r="AO37" s="10"/>
      <c r="AP37" s="10"/>
      <c r="AQ37" s="10"/>
    </row>
    <row r="38" spans="1:4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 t="s">
        <v>14</v>
      </c>
      <c r="S38" s="7">
        <v>275</v>
      </c>
      <c r="U38" s="10"/>
      <c r="V38" s="10"/>
      <c r="W38" s="10"/>
      <c r="X38" s="10"/>
      <c r="Y38" s="16"/>
      <c r="Z38" s="16"/>
      <c r="AA38" s="16">
        <f t="shared" ref="AA38" si="59">SUM(AA30:AA37)</f>
        <v>50</v>
      </c>
      <c r="AB38" s="16">
        <f t="shared" ref="AB38" si="60">SUM(AB30:AB37)</f>
        <v>55</v>
      </c>
      <c r="AC38" s="16">
        <f t="shared" ref="AC38" si="61">SUM(AC30:AC37)</f>
        <v>68</v>
      </c>
      <c r="AD38" s="16">
        <f t="shared" ref="AD38" si="62">SUM(AD30:AD37)</f>
        <v>96</v>
      </c>
      <c r="AE38" s="16"/>
      <c r="AF38" s="15">
        <f>SUM(AF30:AF36)</f>
        <v>269</v>
      </c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</row>
    <row r="39" spans="1:43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 t="s">
        <v>15</v>
      </c>
      <c r="S39" s="7">
        <v>0</v>
      </c>
    </row>
    <row r="41" spans="1:43" ht="18" x14ac:dyDescent="0.25">
      <c r="A41" s="1" t="s">
        <v>32</v>
      </c>
    </row>
    <row r="42" spans="1:43" x14ac:dyDescent="0.25">
      <c r="A42" s="2"/>
      <c r="B42" s="19" t="s">
        <v>33</v>
      </c>
      <c r="C42" s="20"/>
      <c r="D42" s="19" t="s">
        <v>34</v>
      </c>
      <c r="E42" s="20"/>
      <c r="F42" s="19" t="s">
        <v>35</v>
      </c>
      <c r="G42" s="20"/>
      <c r="H42" s="19" t="s">
        <v>36</v>
      </c>
      <c r="I42" s="20"/>
      <c r="J42" s="19" t="s">
        <v>37</v>
      </c>
      <c r="K42" s="20"/>
      <c r="L42" s="19" t="s">
        <v>38</v>
      </c>
      <c r="M42" s="20"/>
      <c r="N42" s="19" t="s">
        <v>5</v>
      </c>
      <c r="O42" s="20"/>
      <c r="P42" s="19" t="s">
        <v>6</v>
      </c>
      <c r="Q42" s="20"/>
    </row>
    <row r="43" spans="1:43" x14ac:dyDescent="0.25">
      <c r="A43" s="3" t="s">
        <v>7</v>
      </c>
      <c r="B43" s="4">
        <v>1</v>
      </c>
      <c r="C43" s="5">
        <v>17</v>
      </c>
      <c r="D43" s="4">
        <v>0</v>
      </c>
      <c r="E43" s="5">
        <v>0</v>
      </c>
      <c r="F43" s="4">
        <v>0</v>
      </c>
      <c r="G43" s="5">
        <v>0</v>
      </c>
      <c r="H43" s="4">
        <v>0</v>
      </c>
      <c r="I43" s="5">
        <v>0</v>
      </c>
      <c r="J43" s="4">
        <v>0</v>
      </c>
      <c r="K43" s="5">
        <v>0</v>
      </c>
      <c r="L43" s="4">
        <v>0</v>
      </c>
      <c r="M43" s="5">
        <v>0</v>
      </c>
      <c r="N43" s="4">
        <v>0</v>
      </c>
      <c r="O43" s="5">
        <v>0</v>
      </c>
      <c r="P43" s="4">
        <v>6.1799999999999987E-2</v>
      </c>
      <c r="Q43" s="5">
        <v>17</v>
      </c>
    </row>
    <row r="44" spans="1:43" x14ac:dyDescent="0.25">
      <c r="A44" s="3" t="s">
        <v>8</v>
      </c>
      <c r="B44" s="4">
        <v>0</v>
      </c>
      <c r="C44" s="5">
        <v>0</v>
      </c>
      <c r="D44" s="4">
        <v>1</v>
      </c>
      <c r="E44" s="5">
        <v>37</v>
      </c>
      <c r="F44" s="4">
        <v>0</v>
      </c>
      <c r="G44" s="5">
        <v>0</v>
      </c>
      <c r="H44" s="4">
        <v>0</v>
      </c>
      <c r="I44" s="5">
        <v>0</v>
      </c>
      <c r="J44" s="4">
        <v>0</v>
      </c>
      <c r="K44" s="5">
        <v>0</v>
      </c>
      <c r="L44" s="4">
        <v>0</v>
      </c>
      <c r="M44" s="5">
        <v>0</v>
      </c>
      <c r="N44" s="4">
        <v>0</v>
      </c>
      <c r="O44" s="5">
        <v>0</v>
      </c>
      <c r="P44" s="4">
        <v>0.13450000000000001</v>
      </c>
      <c r="Q44" s="5">
        <v>37</v>
      </c>
    </row>
    <row r="45" spans="1:43" x14ac:dyDescent="0.25">
      <c r="A45" s="3" t="s">
        <v>9</v>
      </c>
      <c r="B45" s="4">
        <v>0</v>
      </c>
      <c r="C45" s="5">
        <v>0</v>
      </c>
      <c r="D45" s="4">
        <v>0</v>
      </c>
      <c r="E45" s="5">
        <v>0</v>
      </c>
      <c r="F45" s="4">
        <v>1</v>
      </c>
      <c r="G45" s="5">
        <v>48</v>
      </c>
      <c r="H45" s="4">
        <v>0</v>
      </c>
      <c r="I45" s="5">
        <v>0</v>
      </c>
      <c r="J45" s="4">
        <v>0</v>
      </c>
      <c r="K45" s="5">
        <v>0</v>
      </c>
      <c r="L45" s="4">
        <v>0</v>
      </c>
      <c r="M45" s="5">
        <v>0</v>
      </c>
      <c r="N45" s="4">
        <v>0</v>
      </c>
      <c r="O45" s="5">
        <v>0</v>
      </c>
      <c r="P45" s="4">
        <v>0.17449999999999999</v>
      </c>
      <c r="Q45" s="5">
        <v>48</v>
      </c>
    </row>
    <row r="46" spans="1:43" x14ac:dyDescent="0.25">
      <c r="A46" s="3" t="s">
        <v>10</v>
      </c>
      <c r="B46" s="4">
        <v>0</v>
      </c>
      <c r="C46" s="5">
        <v>0</v>
      </c>
      <c r="D46" s="4">
        <v>0</v>
      </c>
      <c r="E46" s="5">
        <v>0</v>
      </c>
      <c r="F46" s="4">
        <v>0</v>
      </c>
      <c r="G46" s="5">
        <v>0</v>
      </c>
      <c r="H46" s="4">
        <v>1</v>
      </c>
      <c r="I46" s="5">
        <v>51</v>
      </c>
      <c r="J46" s="4">
        <v>0</v>
      </c>
      <c r="K46" s="5">
        <v>0</v>
      </c>
      <c r="L46" s="4">
        <v>0</v>
      </c>
      <c r="M46" s="5">
        <v>0</v>
      </c>
      <c r="N46" s="4">
        <v>0</v>
      </c>
      <c r="O46" s="5">
        <v>0</v>
      </c>
      <c r="P46" s="4">
        <v>0.1855</v>
      </c>
      <c r="Q46" s="5">
        <v>51</v>
      </c>
    </row>
    <row r="47" spans="1:43" x14ac:dyDescent="0.25">
      <c r="A47" s="3" t="s">
        <v>11</v>
      </c>
      <c r="B47" s="4">
        <v>0</v>
      </c>
      <c r="C47" s="5">
        <v>0</v>
      </c>
      <c r="D47" s="4">
        <v>0</v>
      </c>
      <c r="E47" s="5">
        <v>0</v>
      </c>
      <c r="F47" s="4">
        <v>0</v>
      </c>
      <c r="G47" s="5">
        <v>0</v>
      </c>
      <c r="H47" s="4">
        <v>0</v>
      </c>
      <c r="I47" s="5">
        <v>0</v>
      </c>
      <c r="J47" s="4">
        <v>1</v>
      </c>
      <c r="K47" s="5">
        <v>34</v>
      </c>
      <c r="L47" s="4">
        <v>0</v>
      </c>
      <c r="M47" s="5">
        <v>0</v>
      </c>
      <c r="N47" s="4">
        <v>0</v>
      </c>
      <c r="O47" s="5">
        <v>0</v>
      </c>
      <c r="P47" s="4">
        <v>0.1236</v>
      </c>
      <c r="Q47" s="5">
        <v>34</v>
      </c>
    </row>
    <row r="48" spans="1:43" x14ac:dyDescent="0.25">
      <c r="A48" s="3" t="s">
        <v>12</v>
      </c>
      <c r="B48" s="4">
        <v>0</v>
      </c>
      <c r="C48" s="5">
        <v>0</v>
      </c>
      <c r="D48" s="4">
        <v>0</v>
      </c>
      <c r="E48" s="5">
        <v>0</v>
      </c>
      <c r="F48" s="4">
        <v>0</v>
      </c>
      <c r="G48" s="5">
        <v>0</v>
      </c>
      <c r="H48" s="4">
        <v>0</v>
      </c>
      <c r="I48" s="5">
        <v>0</v>
      </c>
      <c r="J48" s="4">
        <v>0</v>
      </c>
      <c r="K48" s="5">
        <v>0</v>
      </c>
      <c r="L48" s="4">
        <v>1</v>
      </c>
      <c r="M48" s="5">
        <v>69</v>
      </c>
      <c r="N48" s="4">
        <v>0</v>
      </c>
      <c r="O48" s="5">
        <v>0</v>
      </c>
      <c r="P48" s="4">
        <v>0.25090000000000001</v>
      </c>
      <c r="Q48" s="5">
        <v>69</v>
      </c>
    </row>
    <row r="49" spans="1:37" x14ac:dyDescent="0.25">
      <c r="A49" s="3" t="s">
        <v>13</v>
      </c>
      <c r="B49" s="4">
        <v>0</v>
      </c>
      <c r="C49" s="5">
        <v>0</v>
      </c>
      <c r="D49" s="4">
        <v>0</v>
      </c>
      <c r="E49" s="5">
        <v>0</v>
      </c>
      <c r="F49" s="4">
        <v>0</v>
      </c>
      <c r="G49" s="5">
        <v>0</v>
      </c>
      <c r="H49" s="4">
        <v>0</v>
      </c>
      <c r="I49" s="5">
        <v>0</v>
      </c>
      <c r="J49" s="4">
        <v>0</v>
      </c>
      <c r="K49" s="5">
        <v>0</v>
      </c>
      <c r="L49" s="4">
        <v>0</v>
      </c>
      <c r="M49" s="5">
        <v>0</v>
      </c>
      <c r="N49" s="4">
        <v>1</v>
      </c>
      <c r="O49" s="5">
        <v>19</v>
      </c>
      <c r="P49" s="4">
        <v>6.9099999999999995E-2</v>
      </c>
      <c r="Q49" s="5">
        <v>19</v>
      </c>
    </row>
    <row r="50" spans="1:37" x14ac:dyDescent="0.25">
      <c r="A50" s="3" t="s">
        <v>6</v>
      </c>
      <c r="B50" s="6">
        <v>6.1799999999999987E-2</v>
      </c>
      <c r="C50" s="3">
        <v>17</v>
      </c>
      <c r="D50" s="6">
        <v>0.13450000000000001</v>
      </c>
      <c r="E50" s="3">
        <v>37</v>
      </c>
      <c r="F50" s="6">
        <v>0.17449999999999999</v>
      </c>
      <c r="G50" s="3">
        <v>48</v>
      </c>
      <c r="H50" s="6">
        <v>0.1855</v>
      </c>
      <c r="I50" s="3">
        <v>51</v>
      </c>
      <c r="J50" s="6">
        <v>0.1236</v>
      </c>
      <c r="K50" s="3">
        <v>34</v>
      </c>
      <c r="L50" s="6">
        <v>0.25090000000000001</v>
      </c>
      <c r="M50" s="3">
        <v>69</v>
      </c>
      <c r="N50" s="6">
        <v>6.9099999999999995E-2</v>
      </c>
      <c r="O50" s="3">
        <v>19</v>
      </c>
      <c r="P50" s="6">
        <v>1</v>
      </c>
      <c r="Q50" s="3">
        <v>275</v>
      </c>
    </row>
    <row r="51" spans="1:37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 t="s">
        <v>14</v>
      </c>
      <c r="Q51" s="7">
        <v>275</v>
      </c>
    </row>
    <row r="52" spans="1:37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 t="s">
        <v>15</v>
      </c>
      <c r="Q52" s="7">
        <v>0</v>
      </c>
    </row>
    <row r="54" spans="1:37" ht="18" x14ac:dyDescent="0.25">
      <c r="A54" s="1" t="s">
        <v>39</v>
      </c>
    </row>
    <row r="55" spans="1:37" ht="18" x14ac:dyDescent="0.25">
      <c r="A55" s="1" t="s">
        <v>40</v>
      </c>
    </row>
    <row r="56" spans="1:37" x14ac:dyDescent="0.25">
      <c r="A56" s="2"/>
      <c r="B56" s="19" t="s">
        <v>41</v>
      </c>
      <c r="C56" s="20"/>
      <c r="D56" s="19" t="s">
        <v>42</v>
      </c>
      <c r="E56" s="20"/>
      <c r="F56" s="19" t="s">
        <v>43</v>
      </c>
      <c r="G56" s="20"/>
      <c r="H56" s="19" t="s">
        <v>44</v>
      </c>
      <c r="I56" s="20"/>
      <c r="J56" s="19" t="s">
        <v>45</v>
      </c>
      <c r="K56" s="20"/>
      <c r="L56" s="19" t="s">
        <v>6</v>
      </c>
      <c r="M56" s="20"/>
    </row>
    <row r="57" spans="1:37" x14ac:dyDescent="0.25">
      <c r="A57" s="3" t="s">
        <v>7</v>
      </c>
      <c r="B57" s="4">
        <v>0.35289999999999999</v>
      </c>
      <c r="C57" s="5">
        <v>6</v>
      </c>
      <c r="D57" s="4">
        <v>0.4118</v>
      </c>
      <c r="E57" s="5">
        <v>7</v>
      </c>
      <c r="F57" s="4">
        <v>0.17649999999999999</v>
      </c>
      <c r="G57" s="5">
        <v>3</v>
      </c>
      <c r="H57" s="4">
        <v>5.8799999999999998E-2</v>
      </c>
      <c r="I57" s="5">
        <v>1</v>
      </c>
      <c r="J57" s="4">
        <v>0</v>
      </c>
      <c r="K57" s="5">
        <v>0</v>
      </c>
      <c r="L57" s="4">
        <v>6.1799999999999987E-2</v>
      </c>
      <c r="M57" s="5">
        <v>17</v>
      </c>
      <c r="O57" s="13" t="s">
        <v>90</v>
      </c>
      <c r="P57" s="12">
        <f>_xlfn.CHISQ.TEST(T57:W63,AG57:AJ63)</f>
        <v>0.62749450546830321</v>
      </c>
      <c r="Q57" s="15"/>
      <c r="R57" s="15" t="s">
        <v>91</v>
      </c>
      <c r="S57" s="15"/>
      <c r="T57" s="15">
        <f>C57</f>
        <v>6</v>
      </c>
      <c r="U57" s="15">
        <f>E57</f>
        <v>7</v>
      </c>
      <c r="V57" s="10">
        <f>G57</f>
        <v>3</v>
      </c>
      <c r="W57" s="15">
        <f>I57</f>
        <v>1</v>
      </c>
      <c r="X57" s="15"/>
      <c r="Y57" s="16">
        <f>SUM(T57:W57)</f>
        <v>17</v>
      </c>
      <c r="AA57" s="15"/>
      <c r="AB57" s="15"/>
      <c r="AC57" s="15"/>
      <c r="AD57" s="15"/>
      <c r="AE57" s="15" t="s">
        <v>92</v>
      </c>
      <c r="AF57" s="17"/>
      <c r="AG57" s="17">
        <f>$Y57*T65/$Y65</f>
        <v>3.9182156133828996</v>
      </c>
      <c r="AH57" s="17">
        <f t="shared" ref="AH57:AJ57" si="63">$Y57*U65/$Y65</f>
        <v>8.6579925650557623</v>
      </c>
      <c r="AI57" s="17">
        <f t="shared" si="63"/>
        <v>4.1078066914498139</v>
      </c>
      <c r="AJ57" s="17">
        <f t="shared" si="63"/>
        <v>0.31598513011152418</v>
      </c>
      <c r="AK57" s="17"/>
    </row>
    <row r="58" spans="1:37" x14ac:dyDescent="0.25">
      <c r="A58" s="3" t="s">
        <v>8</v>
      </c>
      <c r="B58" s="4">
        <v>0.33329999999999999</v>
      </c>
      <c r="C58" s="5">
        <v>12</v>
      </c>
      <c r="D58" s="4">
        <v>0.47220000000000001</v>
      </c>
      <c r="E58" s="5">
        <v>17</v>
      </c>
      <c r="F58" s="4">
        <v>0.19439999999999999</v>
      </c>
      <c r="G58" s="5">
        <v>7</v>
      </c>
      <c r="H58" s="4">
        <v>0</v>
      </c>
      <c r="I58" s="5">
        <v>0</v>
      </c>
      <c r="J58" s="4">
        <v>0</v>
      </c>
      <c r="K58" s="5">
        <v>0</v>
      </c>
      <c r="L58" s="4">
        <v>0.13089999999999999</v>
      </c>
      <c r="M58" s="5">
        <v>36</v>
      </c>
      <c r="O58" s="13" t="s">
        <v>93</v>
      </c>
      <c r="P58" s="9">
        <f>_xlfn.CHISQ.INV.RT(P57,18)</f>
        <v>15.498609819450154</v>
      </c>
      <c r="Q58" s="15"/>
      <c r="R58" s="15"/>
      <c r="S58" s="15"/>
      <c r="T58" s="15">
        <f t="shared" ref="T58:T63" si="64">C58</f>
        <v>12</v>
      </c>
      <c r="U58" s="15">
        <f t="shared" ref="U58:U63" si="65">E58</f>
        <v>17</v>
      </c>
      <c r="V58" s="10">
        <f t="shared" ref="V58:V63" si="66">G58</f>
        <v>7</v>
      </c>
      <c r="W58" s="15">
        <f t="shared" ref="W58:W63" si="67">I58</f>
        <v>0</v>
      </c>
      <c r="X58" s="15"/>
      <c r="Y58" s="16">
        <f t="shared" ref="Y58:Y63" si="68">SUM(T58:W58)</f>
        <v>36</v>
      </c>
      <c r="AA58" s="15"/>
      <c r="AB58" s="15"/>
      <c r="AC58" s="15"/>
      <c r="AD58" s="15"/>
      <c r="AE58" s="15"/>
      <c r="AF58" s="17"/>
      <c r="AG58" s="17">
        <f>$Y58*T65/$Y65</f>
        <v>8.2973977695167278</v>
      </c>
      <c r="AH58" s="17">
        <f t="shared" ref="AH58:AJ58" si="69">$Y58*U65/$Y65</f>
        <v>18.334572490706321</v>
      </c>
      <c r="AI58" s="17">
        <f t="shared" si="69"/>
        <v>8.6988847583643114</v>
      </c>
      <c r="AJ58" s="17">
        <f t="shared" si="69"/>
        <v>0.66914498141263945</v>
      </c>
      <c r="AK58" s="17"/>
    </row>
    <row r="59" spans="1:37" x14ac:dyDescent="0.25">
      <c r="A59" s="3" t="s">
        <v>9</v>
      </c>
      <c r="B59" s="4">
        <v>0.27660000000000001</v>
      </c>
      <c r="C59" s="5">
        <v>13</v>
      </c>
      <c r="D59" s="4">
        <v>0.4894</v>
      </c>
      <c r="E59" s="5">
        <v>23</v>
      </c>
      <c r="F59" s="4">
        <v>0.21279999999999999</v>
      </c>
      <c r="G59" s="5">
        <v>10</v>
      </c>
      <c r="H59" s="4">
        <v>2.1299999999999999E-2</v>
      </c>
      <c r="I59" s="5">
        <v>1</v>
      </c>
      <c r="J59" s="4">
        <v>0</v>
      </c>
      <c r="K59" s="5">
        <v>0</v>
      </c>
      <c r="L59" s="4">
        <v>0.1709</v>
      </c>
      <c r="M59" s="5">
        <v>47</v>
      </c>
      <c r="O59" s="13" t="s">
        <v>94</v>
      </c>
      <c r="P59" s="18">
        <f>SQRT(P58/(Y65*MIN(7-1,4-1)))</f>
        <v>0.13858288721487441</v>
      </c>
      <c r="Q59" s="15"/>
      <c r="R59" s="15"/>
      <c r="S59" s="15"/>
      <c r="T59" s="15">
        <f t="shared" si="64"/>
        <v>13</v>
      </c>
      <c r="U59" s="15">
        <f t="shared" si="65"/>
        <v>23</v>
      </c>
      <c r="V59" s="10">
        <f t="shared" si="66"/>
        <v>10</v>
      </c>
      <c r="W59" s="15">
        <f t="shared" si="67"/>
        <v>1</v>
      </c>
      <c r="X59" s="15"/>
      <c r="Y59" s="16">
        <f t="shared" si="68"/>
        <v>47</v>
      </c>
      <c r="AA59" s="15"/>
      <c r="AB59" s="15"/>
      <c r="AC59" s="15"/>
      <c r="AD59" s="15"/>
      <c r="AE59" s="15"/>
      <c r="AF59" s="17"/>
      <c r="AG59" s="17">
        <f>$Y59*T65/$Y65</f>
        <v>10.832713754646839</v>
      </c>
      <c r="AH59" s="17">
        <f t="shared" ref="AH59:AJ59" si="70">$Y59*U65/$Y65</f>
        <v>23.936802973977695</v>
      </c>
      <c r="AI59" s="17">
        <f t="shared" si="70"/>
        <v>11.356877323420074</v>
      </c>
      <c r="AJ59" s="17">
        <f t="shared" si="70"/>
        <v>0.87360594795539037</v>
      </c>
      <c r="AK59" s="17"/>
    </row>
    <row r="60" spans="1:37" x14ac:dyDescent="0.25">
      <c r="A60" s="3" t="s">
        <v>10</v>
      </c>
      <c r="B60" s="4">
        <v>0.2</v>
      </c>
      <c r="C60" s="5">
        <v>10</v>
      </c>
      <c r="D60" s="4">
        <v>0.46</v>
      </c>
      <c r="E60" s="5">
        <v>23</v>
      </c>
      <c r="F60" s="4">
        <v>0.32</v>
      </c>
      <c r="G60" s="5">
        <v>16</v>
      </c>
      <c r="H60" s="4">
        <v>0.02</v>
      </c>
      <c r="I60" s="5">
        <v>1</v>
      </c>
      <c r="J60" s="4">
        <v>0</v>
      </c>
      <c r="K60" s="5">
        <v>0</v>
      </c>
      <c r="L60" s="4">
        <v>0.18179999999999999</v>
      </c>
      <c r="M60" s="5">
        <v>50</v>
      </c>
      <c r="O60" s="15"/>
      <c r="P60" s="9" t="str">
        <f>IF(AND(P59&gt;0,P59&lt;=0.2),"Schwacher Zusammenhang",IF(AND(P59&gt;0.2,P59&lt;=0.6),"Mittlerer Zusammenhang",IF(P59&gt;0.6,"Starker Zusammenhang","")))</f>
        <v>Schwacher Zusammenhang</v>
      </c>
      <c r="Q60" s="5"/>
      <c r="R60" s="5"/>
      <c r="S60" s="15"/>
      <c r="T60" s="15">
        <f t="shared" si="64"/>
        <v>10</v>
      </c>
      <c r="U60" s="15">
        <f t="shared" si="65"/>
        <v>23</v>
      </c>
      <c r="V60" s="10">
        <f t="shared" si="66"/>
        <v>16</v>
      </c>
      <c r="W60" s="15">
        <f t="shared" si="67"/>
        <v>1</v>
      </c>
      <c r="X60" s="15"/>
      <c r="Y60" s="16">
        <f t="shared" si="68"/>
        <v>50</v>
      </c>
      <c r="AA60" s="15"/>
      <c r="AB60" s="15"/>
      <c r="AC60" s="15"/>
      <c r="AD60" s="15"/>
      <c r="AE60" s="15"/>
      <c r="AF60" s="17"/>
      <c r="AG60" s="17">
        <f>$Y60*T65/$Y65</f>
        <v>11.524163568773234</v>
      </c>
      <c r="AH60" s="17">
        <f t="shared" ref="AH60:AJ60" si="71">$Y60*U65/$Y65</f>
        <v>25.464684014869889</v>
      </c>
      <c r="AI60" s="17">
        <f t="shared" si="71"/>
        <v>12.0817843866171</v>
      </c>
      <c r="AJ60" s="17">
        <f t="shared" si="71"/>
        <v>0.92936802973977695</v>
      </c>
      <c r="AK60" s="17"/>
    </row>
    <row r="61" spans="1:37" x14ac:dyDescent="0.25">
      <c r="A61" s="3" t="s">
        <v>11</v>
      </c>
      <c r="B61" s="4">
        <v>0.14710000000000001</v>
      </c>
      <c r="C61" s="5">
        <v>5</v>
      </c>
      <c r="D61" s="4">
        <v>0.6765000000000001</v>
      </c>
      <c r="E61" s="5">
        <v>23</v>
      </c>
      <c r="F61" s="4">
        <v>0.17649999999999999</v>
      </c>
      <c r="G61" s="5">
        <v>6</v>
      </c>
      <c r="H61" s="4">
        <v>0</v>
      </c>
      <c r="I61" s="5">
        <v>0</v>
      </c>
      <c r="J61" s="4">
        <v>0</v>
      </c>
      <c r="K61" s="5">
        <v>0</v>
      </c>
      <c r="L61" s="4">
        <v>0.1236</v>
      </c>
      <c r="M61" s="5">
        <v>34</v>
      </c>
      <c r="O61" s="10"/>
      <c r="P61" s="10"/>
      <c r="Q61" s="5"/>
      <c r="R61" s="5"/>
      <c r="S61" s="15"/>
      <c r="T61" s="15">
        <f t="shared" si="64"/>
        <v>5</v>
      </c>
      <c r="U61" s="15">
        <f t="shared" si="65"/>
        <v>23</v>
      </c>
      <c r="V61" s="10">
        <f t="shared" si="66"/>
        <v>6</v>
      </c>
      <c r="W61" s="15">
        <f t="shared" si="67"/>
        <v>0</v>
      </c>
      <c r="X61" s="15"/>
      <c r="Y61" s="16">
        <f t="shared" si="68"/>
        <v>34</v>
      </c>
      <c r="AA61" s="10"/>
      <c r="AB61" s="10"/>
      <c r="AC61" s="10"/>
      <c r="AD61" s="10"/>
      <c r="AE61" s="10"/>
      <c r="AF61" s="17"/>
      <c r="AG61" s="17">
        <f>$Y61*T65/$Y65</f>
        <v>7.8364312267657992</v>
      </c>
      <c r="AH61" s="17">
        <f t="shared" ref="AH61:AJ61" si="72">$Y61*U65/$Y65</f>
        <v>17.315985130111525</v>
      </c>
      <c r="AI61" s="17">
        <f t="shared" si="72"/>
        <v>8.2156133828996278</v>
      </c>
      <c r="AJ61" s="17">
        <f t="shared" si="72"/>
        <v>0.63197026022304836</v>
      </c>
      <c r="AK61" s="17"/>
    </row>
    <row r="62" spans="1:37" x14ac:dyDescent="0.25">
      <c r="A62" s="3" t="s">
        <v>12</v>
      </c>
      <c r="B62" s="4">
        <v>0.16669999999999999</v>
      </c>
      <c r="C62" s="5">
        <v>11</v>
      </c>
      <c r="D62" s="4">
        <v>0.54549999999999998</v>
      </c>
      <c r="E62" s="5">
        <v>36</v>
      </c>
      <c r="F62" s="4">
        <v>0.2576</v>
      </c>
      <c r="G62" s="5">
        <v>17</v>
      </c>
      <c r="H62" s="4">
        <v>3.0300000000000001E-2</v>
      </c>
      <c r="I62" s="5">
        <v>2</v>
      </c>
      <c r="J62" s="4">
        <v>0</v>
      </c>
      <c r="K62" s="5">
        <v>0</v>
      </c>
      <c r="L62" s="4">
        <v>0.24</v>
      </c>
      <c r="M62" s="5">
        <v>66</v>
      </c>
      <c r="O62" s="10"/>
      <c r="P62" s="10"/>
      <c r="Q62" s="5"/>
      <c r="R62" s="5"/>
      <c r="S62" s="15"/>
      <c r="T62" s="15">
        <f t="shared" si="64"/>
        <v>11</v>
      </c>
      <c r="U62" s="15">
        <f t="shared" si="65"/>
        <v>36</v>
      </c>
      <c r="V62" s="10">
        <f t="shared" si="66"/>
        <v>17</v>
      </c>
      <c r="W62" s="15">
        <f t="shared" si="67"/>
        <v>2</v>
      </c>
      <c r="X62" s="15"/>
      <c r="Y62" s="16">
        <f t="shared" si="68"/>
        <v>66</v>
      </c>
      <c r="AA62" s="10"/>
      <c r="AB62" s="10"/>
      <c r="AC62" s="10"/>
      <c r="AD62" s="10"/>
      <c r="AE62" s="10"/>
      <c r="AF62" s="17"/>
      <c r="AG62" s="17">
        <f>$Y62*T65/$Y65</f>
        <v>15.211895910780669</v>
      </c>
      <c r="AH62" s="17">
        <f t="shared" ref="AH62:AJ62" si="73">$Y62*U65/$Y65</f>
        <v>33.613382899628256</v>
      </c>
      <c r="AI62" s="17">
        <f t="shared" si="73"/>
        <v>15.947955390334572</v>
      </c>
      <c r="AJ62" s="17">
        <f t="shared" si="73"/>
        <v>1.2267657992565055</v>
      </c>
      <c r="AK62" s="17"/>
    </row>
    <row r="63" spans="1:37" x14ac:dyDescent="0.25">
      <c r="A63" s="3" t="s">
        <v>13</v>
      </c>
      <c r="B63" s="4">
        <v>0.26319999999999999</v>
      </c>
      <c r="C63" s="5">
        <v>5</v>
      </c>
      <c r="D63" s="4">
        <v>0.42109999999999997</v>
      </c>
      <c r="E63" s="5">
        <v>8</v>
      </c>
      <c r="F63" s="4">
        <v>0.31580000000000003</v>
      </c>
      <c r="G63" s="5">
        <v>6</v>
      </c>
      <c r="H63" s="4">
        <v>0</v>
      </c>
      <c r="I63" s="5">
        <v>0</v>
      </c>
      <c r="J63" s="4">
        <v>0</v>
      </c>
      <c r="K63" s="5">
        <v>0</v>
      </c>
      <c r="L63" s="4">
        <v>6.9099999999999995E-2</v>
      </c>
      <c r="M63" s="5">
        <v>19</v>
      </c>
      <c r="O63" s="10"/>
      <c r="P63" s="10"/>
      <c r="Q63" s="5"/>
      <c r="R63" s="5"/>
      <c r="S63" s="15"/>
      <c r="T63" s="15">
        <f t="shared" si="64"/>
        <v>5</v>
      </c>
      <c r="U63" s="15">
        <f t="shared" si="65"/>
        <v>8</v>
      </c>
      <c r="V63" s="10">
        <f t="shared" si="66"/>
        <v>6</v>
      </c>
      <c r="W63" s="15">
        <f t="shared" si="67"/>
        <v>0</v>
      </c>
      <c r="X63" s="15"/>
      <c r="Y63" s="16">
        <f t="shared" si="68"/>
        <v>19</v>
      </c>
      <c r="AA63" s="10"/>
      <c r="AB63" s="10"/>
      <c r="AC63" s="10"/>
      <c r="AD63" s="10"/>
      <c r="AE63" s="10"/>
      <c r="AF63" s="17"/>
      <c r="AG63" s="17">
        <f>$Y63*T65/$Y65</f>
        <v>4.3791821561338287</v>
      </c>
      <c r="AH63" s="17">
        <f t="shared" ref="AH63:AJ63" si="74">$Y63*U65/$Y65</f>
        <v>9.6765799256505574</v>
      </c>
      <c r="AI63" s="17">
        <f t="shared" si="74"/>
        <v>4.5910780669144984</v>
      </c>
      <c r="AJ63" s="17">
        <f t="shared" si="74"/>
        <v>0.35315985130111527</v>
      </c>
      <c r="AK63" s="17"/>
    </row>
    <row r="64" spans="1:37" x14ac:dyDescent="0.25">
      <c r="A64" s="3" t="s">
        <v>6</v>
      </c>
      <c r="B64" s="6">
        <v>0.22550000000000001</v>
      </c>
      <c r="C64" s="3">
        <v>62</v>
      </c>
      <c r="D64" s="6">
        <v>0.49819999999999998</v>
      </c>
      <c r="E64" s="3">
        <v>137</v>
      </c>
      <c r="F64" s="6">
        <v>0.2364</v>
      </c>
      <c r="G64" s="3">
        <v>65</v>
      </c>
      <c r="H64" s="6">
        <v>1.8200000000000001E-2</v>
      </c>
      <c r="I64" s="3">
        <v>5</v>
      </c>
      <c r="J64" s="6">
        <v>0</v>
      </c>
      <c r="K64" s="3">
        <v>0</v>
      </c>
      <c r="L64" s="6">
        <v>1</v>
      </c>
      <c r="M64" s="3">
        <v>275</v>
      </c>
      <c r="O64" s="10"/>
      <c r="P64" s="10"/>
      <c r="Q64" s="5"/>
      <c r="R64" s="5"/>
      <c r="S64" s="15"/>
      <c r="T64" s="15"/>
      <c r="U64" s="15"/>
      <c r="V64" s="10"/>
      <c r="W64" s="15"/>
      <c r="X64" s="15"/>
      <c r="Y64" s="16"/>
      <c r="AA64" s="10"/>
      <c r="AB64" s="10"/>
      <c r="AC64" s="10"/>
      <c r="AD64" s="10"/>
      <c r="AE64" s="10"/>
      <c r="AF64" s="17"/>
      <c r="AG64" s="17"/>
      <c r="AH64" s="17"/>
      <c r="AI64" s="10"/>
      <c r="AJ64" s="10"/>
      <c r="AK64" s="10"/>
    </row>
    <row r="65" spans="1:37" x14ac:dyDescent="0.25">
      <c r="A65" s="9"/>
      <c r="B65" s="9"/>
      <c r="C65" s="12"/>
      <c r="D65" s="7"/>
      <c r="E65" s="7"/>
      <c r="F65" s="7"/>
      <c r="G65" s="7"/>
      <c r="H65" s="7"/>
      <c r="I65" s="7"/>
      <c r="J65" s="7"/>
      <c r="K65" s="7"/>
      <c r="L65" s="7" t="s">
        <v>14</v>
      </c>
      <c r="M65" s="7">
        <v>275</v>
      </c>
      <c r="O65" s="10"/>
      <c r="P65" s="10"/>
      <c r="Q65" s="10"/>
      <c r="R65" s="10"/>
      <c r="S65" s="16"/>
      <c r="T65" s="16">
        <f t="shared" ref="T65" si="75">SUM(T57:T64)</f>
        <v>62</v>
      </c>
      <c r="U65" s="16">
        <f t="shared" ref="U65" si="76">SUM(U57:U64)</f>
        <v>137</v>
      </c>
      <c r="V65" s="16">
        <f t="shared" ref="V65" si="77">SUM(V57:V64)</f>
        <v>65</v>
      </c>
      <c r="W65" s="16">
        <f t="shared" ref="W65" si="78">SUM(W57:W64)</f>
        <v>5</v>
      </c>
      <c r="X65" s="16"/>
      <c r="Y65" s="15">
        <f>SUM(Y57:Y63)</f>
        <v>269</v>
      </c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</row>
    <row r="66" spans="1:37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 t="s">
        <v>15</v>
      </c>
      <c r="M66" s="7">
        <v>0</v>
      </c>
    </row>
    <row r="68" spans="1:37" ht="18" x14ac:dyDescent="0.25">
      <c r="A68" s="1" t="s">
        <v>46</v>
      </c>
    </row>
    <row r="69" spans="1:37" x14ac:dyDescent="0.25">
      <c r="A69" s="2"/>
      <c r="B69" s="19" t="s">
        <v>41</v>
      </c>
      <c r="C69" s="20"/>
      <c r="D69" s="19" t="s">
        <v>42</v>
      </c>
      <c r="E69" s="20"/>
      <c r="F69" s="19" t="s">
        <v>43</v>
      </c>
      <c r="G69" s="20"/>
      <c r="H69" s="19" t="s">
        <v>44</v>
      </c>
      <c r="I69" s="20"/>
      <c r="J69" s="19" t="s">
        <v>45</v>
      </c>
      <c r="K69" s="20"/>
      <c r="L69" s="19" t="s">
        <v>6</v>
      </c>
      <c r="M69" s="20"/>
    </row>
    <row r="70" spans="1:37" x14ac:dyDescent="0.25">
      <c r="A70" s="3" t="s">
        <v>7</v>
      </c>
      <c r="B70" s="4">
        <v>0.4118</v>
      </c>
      <c r="C70" s="5">
        <v>7</v>
      </c>
      <c r="D70" s="4">
        <v>0.4118</v>
      </c>
      <c r="E70" s="5">
        <v>7</v>
      </c>
      <c r="F70" s="4">
        <v>0.17649999999999999</v>
      </c>
      <c r="G70" s="5">
        <v>3</v>
      </c>
      <c r="H70" s="4">
        <v>0</v>
      </c>
      <c r="I70" s="5">
        <v>0</v>
      </c>
      <c r="J70" s="4">
        <v>0</v>
      </c>
      <c r="K70" s="5">
        <v>0</v>
      </c>
      <c r="L70" s="4">
        <v>6.1799999999999987E-2</v>
      </c>
      <c r="M70" s="5">
        <v>17</v>
      </c>
      <c r="O70" s="13" t="s">
        <v>90</v>
      </c>
      <c r="P70" s="12">
        <f>_xlfn.CHISQ.TEST(T70:W76,AG70:AJ76)</f>
        <v>0.40729384457228068</v>
      </c>
      <c r="Q70" s="15"/>
      <c r="R70" s="15" t="s">
        <v>91</v>
      </c>
      <c r="S70" s="15"/>
      <c r="T70" s="15">
        <f>C70</f>
        <v>7</v>
      </c>
      <c r="U70" s="15">
        <f>E70</f>
        <v>7</v>
      </c>
      <c r="V70" s="10">
        <f>G70</f>
        <v>3</v>
      </c>
      <c r="W70" s="15">
        <f>I70</f>
        <v>0</v>
      </c>
      <c r="X70" s="15"/>
      <c r="Y70" s="16">
        <f>SUM(T70:W70)</f>
        <v>17</v>
      </c>
      <c r="Z70" s="10"/>
      <c r="AA70" s="15"/>
      <c r="AB70" s="15"/>
      <c r="AC70" s="15"/>
      <c r="AD70" s="15"/>
      <c r="AE70" s="15" t="s">
        <v>92</v>
      </c>
      <c r="AF70" s="17"/>
      <c r="AG70" s="17">
        <f>$Y70*T78/$Y78</f>
        <v>10.087912087912088</v>
      </c>
      <c r="AH70" s="17">
        <f t="shared" ref="AH70" si="79">$Y70*U78/$Y78</f>
        <v>6.1025641025641022</v>
      </c>
      <c r="AI70" s="17">
        <f t="shared" ref="AI70" si="80">$Y70*V78/$Y78</f>
        <v>0.74725274725274726</v>
      </c>
      <c r="AJ70" s="17">
        <f t="shared" ref="AJ70" si="81">$Y70*W78/$Y78</f>
        <v>6.2271062271062272E-2</v>
      </c>
    </row>
    <row r="71" spans="1:37" x14ac:dyDescent="0.25">
      <c r="A71" s="3" t="s">
        <v>8</v>
      </c>
      <c r="B71" s="4">
        <v>0.59460000000000002</v>
      </c>
      <c r="C71" s="5">
        <v>22</v>
      </c>
      <c r="D71" s="4">
        <v>0.32429999999999998</v>
      </c>
      <c r="E71" s="5">
        <v>12</v>
      </c>
      <c r="F71" s="4">
        <v>8.1099999999999992E-2</v>
      </c>
      <c r="G71" s="5">
        <v>3</v>
      </c>
      <c r="H71" s="4">
        <v>0</v>
      </c>
      <c r="I71" s="5">
        <v>0</v>
      </c>
      <c r="J71" s="4">
        <v>0</v>
      </c>
      <c r="K71" s="5">
        <v>0</v>
      </c>
      <c r="L71" s="4">
        <v>0.13450000000000001</v>
      </c>
      <c r="M71" s="5">
        <v>37</v>
      </c>
      <c r="O71" s="13" t="s">
        <v>93</v>
      </c>
      <c r="P71" s="9">
        <f>_xlfn.CHISQ.INV.RT(P70,18)</f>
        <v>18.751178672876303</v>
      </c>
      <c r="Q71" s="15"/>
      <c r="R71" s="15"/>
      <c r="S71" s="15"/>
      <c r="T71" s="15">
        <f t="shared" ref="T71:T76" si="82">C71</f>
        <v>22</v>
      </c>
      <c r="U71" s="15">
        <f t="shared" ref="U71:U76" si="83">E71</f>
        <v>12</v>
      </c>
      <c r="V71" s="10">
        <f t="shared" ref="V71:V76" si="84">G71</f>
        <v>3</v>
      </c>
      <c r="W71" s="15">
        <f t="shared" ref="W71:W76" si="85">I71</f>
        <v>0</v>
      </c>
      <c r="X71" s="15"/>
      <c r="Y71" s="16">
        <f t="shared" ref="Y71:Y76" si="86">SUM(T71:W71)</f>
        <v>37</v>
      </c>
      <c r="Z71" s="10"/>
      <c r="AA71" s="15"/>
      <c r="AB71" s="15"/>
      <c r="AC71" s="15"/>
      <c r="AD71" s="15"/>
      <c r="AE71" s="15"/>
      <c r="AF71" s="17"/>
      <c r="AG71" s="17">
        <f>$Y71*T78/$Y78</f>
        <v>21.956043956043956</v>
      </c>
      <c r="AH71" s="17">
        <f t="shared" ref="AH71" si="87">$Y71*U78/$Y78</f>
        <v>13.282051282051283</v>
      </c>
      <c r="AI71" s="17">
        <f t="shared" ref="AI71" si="88">$Y71*V78/$Y78</f>
        <v>1.6263736263736264</v>
      </c>
      <c r="AJ71" s="17">
        <f t="shared" ref="AJ71" si="89">$Y71*W78/$Y78</f>
        <v>0.13553113553113552</v>
      </c>
    </row>
    <row r="72" spans="1:37" x14ac:dyDescent="0.25">
      <c r="A72" s="3" t="s">
        <v>9</v>
      </c>
      <c r="B72" s="4">
        <v>0.5</v>
      </c>
      <c r="C72" s="5">
        <v>24</v>
      </c>
      <c r="D72" s="4">
        <v>0.45829999999999999</v>
      </c>
      <c r="E72" s="5">
        <v>22</v>
      </c>
      <c r="F72" s="4">
        <v>4.1700000000000001E-2</v>
      </c>
      <c r="G72" s="5">
        <v>2</v>
      </c>
      <c r="H72" s="4">
        <v>0</v>
      </c>
      <c r="I72" s="5">
        <v>0</v>
      </c>
      <c r="J72" s="4">
        <v>0</v>
      </c>
      <c r="K72" s="5">
        <v>0</v>
      </c>
      <c r="L72" s="4">
        <v>0.17449999999999999</v>
      </c>
      <c r="M72" s="5">
        <v>48</v>
      </c>
      <c r="O72" s="13" t="s">
        <v>94</v>
      </c>
      <c r="P72" s="18">
        <f>SQRT(P71/(Y78*MIN(7-1,4-1)))</f>
        <v>0.15131163886097468</v>
      </c>
      <c r="Q72" s="15"/>
      <c r="R72" s="15"/>
      <c r="S72" s="15"/>
      <c r="T72" s="15">
        <f t="shared" si="82"/>
        <v>24</v>
      </c>
      <c r="U72" s="15">
        <f t="shared" si="83"/>
        <v>22</v>
      </c>
      <c r="V72" s="10">
        <f t="shared" si="84"/>
        <v>2</v>
      </c>
      <c r="W72" s="15">
        <f t="shared" si="85"/>
        <v>0</v>
      </c>
      <c r="X72" s="15"/>
      <c r="Y72" s="16">
        <f t="shared" si="86"/>
        <v>48</v>
      </c>
      <c r="Z72" s="10"/>
      <c r="AA72" s="15"/>
      <c r="AB72" s="15"/>
      <c r="AC72" s="15"/>
      <c r="AD72" s="15"/>
      <c r="AE72" s="15"/>
      <c r="AF72" s="17"/>
      <c r="AG72" s="17">
        <f>$Y72*T78/$Y78</f>
        <v>28.483516483516482</v>
      </c>
      <c r="AH72" s="17">
        <f t="shared" ref="AH72" si="90">$Y72*U78/$Y78</f>
        <v>17.23076923076923</v>
      </c>
      <c r="AI72" s="17">
        <f t="shared" ref="AI72" si="91">$Y72*V78/$Y78</f>
        <v>2.1098901098901099</v>
      </c>
      <c r="AJ72" s="17">
        <f t="shared" ref="AJ72" si="92">$Y72*W78/$Y78</f>
        <v>0.17582417582417584</v>
      </c>
    </row>
    <row r="73" spans="1:37" x14ac:dyDescent="0.25">
      <c r="A73" s="3" t="s">
        <v>10</v>
      </c>
      <c r="B73" s="4">
        <v>0.60780000000000001</v>
      </c>
      <c r="C73" s="5">
        <v>31</v>
      </c>
      <c r="D73" s="4">
        <v>0.3725</v>
      </c>
      <c r="E73" s="5">
        <v>19</v>
      </c>
      <c r="F73" s="4">
        <v>1.9599999999999999E-2</v>
      </c>
      <c r="G73" s="5">
        <v>1</v>
      </c>
      <c r="H73" s="4">
        <v>0</v>
      </c>
      <c r="I73" s="5">
        <v>0</v>
      </c>
      <c r="J73" s="4">
        <v>0</v>
      </c>
      <c r="K73" s="5">
        <v>0</v>
      </c>
      <c r="L73" s="4">
        <v>0.1855</v>
      </c>
      <c r="M73" s="5">
        <v>51</v>
      </c>
      <c r="O73" s="15"/>
      <c r="P73" s="9" t="str">
        <f>IF(AND(P72&gt;0,P72&lt;=0.2),"Schwacher Zusammenhang",IF(AND(P72&gt;0.2,P72&lt;=0.6),"Mittlerer Zusammenhang",IF(P72&gt;0.6,"Starker Zusammenhang","")))</f>
        <v>Schwacher Zusammenhang</v>
      </c>
      <c r="Q73" s="5"/>
      <c r="R73" s="5"/>
      <c r="S73" s="15"/>
      <c r="T73" s="15">
        <f t="shared" si="82"/>
        <v>31</v>
      </c>
      <c r="U73" s="15">
        <f t="shared" si="83"/>
        <v>19</v>
      </c>
      <c r="V73" s="10">
        <f t="shared" si="84"/>
        <v>1</v>
      </c>
      <c r="W73" s="15">
        <f t="shared" si="85"/>
        <v>0</v>
      </c>
      <c r="X73" s="15"/>
      <c r="Y73" s="16">
        <f t="shared" si="86"/>
        <v>51</v>
      </c>
      <c r="Z73" s="10"/>
      <c r="AA73" s="15"/>
      <c r="AB73" s="15"/>
      <c r="AC73" s="15"/>
      <c r="AD73" s="15"/>
      <c r="AE73" s="15"/>
      <c r="AF73" s="17"/>
      <c r="AG73" s="17">
        <f>$Y73*T78/$Y78</f>
        <v>30.263736263736263</v>
      </c>
      <c r="AH73" s="17">
        <f t="shared" ref="AH73" si="93">$Y73*U78/$Y78</f>
        <v>18.307692307692307</v>
      </c>
      <c r="AI73" s="17">
        <f t="shared" ref="AI73" si="94">$Y73*V78/$Y78</f>
        <v>2.2417582417582418</v>
      </c>
      <c r="AJ73" s="17">
        <f t="shared" ref="AJ73" si="95">$Y73*W78/$Y78</f>
        <v>0.18681318681318682</v>
      </c>
    </row>
    <row r="74" spans="1:37" x14ac:dyDescent="0.25">
      <c r="A74" s="3" t="s">
        <v>11</v>
      </c>
      <c r="B74" s="4">
        <v>0.63639999999999997</v>
      </c>
      <c r="C74" s="5">
        <v>21</v>
      </c>
      <c r="D74" s="4">
        <v>0.30299999999999999</v>
      </c>
      <c r="E74" s="5">
        <v>10</v>
      </c>
      <c r="F74" s="4">
        <v>6.0599999999999987E-2</v>
      </c>
      <c r="G74" s="5">
        <v>2</v>
      </c>
      <c r="H74" s="4">
        <v>0</v>
      </c>
      <c r="I74" s="5">
        <v>0</v>
      </c>
      <c r="J74" s="4">
        <v>0</v>
      </c>
      <c r="K74" s="5">
        <v>0</v>
      </c>
      <c r="L74" s="4">
        <v>0.12</v>
      </c>
      <c r="M74" s="5">
        <v>33</v>
      </c>
      <c r="O74" s="10"/>
      <c r="P74" s="10"/>
      <c r="Q74" s="5"/>
      <c r="R74" s="5"/>
      <c r="S74" s="15"/>
      <c r="T74" s="15">
        <f t="shared" si="82"/>
        <v>21</v>
      </c>
      <c r="U74" s="15">
        <f t="shared" si="83"/>
        <v>10</v>
      </c>
      <c r="V74" s="10">
        <f t="shared" si="84"/>
        <v>2</v>
      </c>
      <c r="W74" s="15">
        <f t="shared" si="85"/>
        <v>0</v>
      </c>
      <c r="X74" s="15"/>
      <c r="Y74" s="16">
        <f t="shared" si="86"/>
        <v>33</v>
      </c>
      <c r="Z74" s="10"/>
      <c r="AA74" s="10"/>
      <c r="AB74" s="10"/>
      <c r="AC74" s="10"/>
      <c r="AD74" s="10"/>
      <c r="AE74" s="10"/>
      <c r="AF74" s="17"/>
      <c r="AG74" s="17">
        <f>$Y74*T78/$Y78</f>
        <v>19.582417582417584</v>
      </c>
      <c r="AH74" s="17">
        <f t="shared" ref="AH74" si="96">$Y74*U78/$Y78</f>
        <v>11.846153846153847</v>
      </c>
      <c r="AI74" s="17">
        <f t="shared" ref="AI74" si="97">$Y74*V78/$Y78</f>
        <v>1.4505494505494505</v>
      </c>
      <c r="AJ74" s="17">
        <f t="shared" ref="AJ74" si="98">$Y74*W78/$Y78</f>
        <v>0.12087912087912088</v>
      </c>
    </row>
    <row r="75" spans="1:37" x14ac:dyDescent="0.25">
      <c r="A75" s="3" t="s">
        <v>12</v>
      </c>
      <c r="B75" s="4">
        <v>0.66180000000000005</v>
      </c>
      <c r="C75" s="5">
        <v>45</v>
      </c>
      <c r="D75" s="4">
        <v>0.30880000000000002</v>
      </c>
      <c r="E75" s="5">
        <v>21</v>
      </c>
      <c r="F75" s="4">
        <v>1.47E-2</v>
      </c>
      <c r="G75" s="5">
        <v>1</v>
      </c>
      <c r="H75" s="4">
        <v>1.47E-2</v>
      </c>
      <c r="I75" s="5">
        <v>1</v>
      </c>
      <c r="J75" s="4">
        <v>0</v>
      </c>
      <c r="K75" s="5">
        <v>0</v>
      </c>
      <c r="L75" s="4">
        <v>0.24729999999999999</v>
      </c>
      <c r="M75" s="5">
        <v>68</v>
      </c>
      <c r="O75" s="10"/>
      <c r="P75" s="10"/>
      <c r="Q75" s="5"/>
      <c r="R75" s="5"/>
      <c r="S75" s="15"/>
      <c r="T75" s="15">
        <f t="shared" si="82"/>
        <v>45</v>
      </c>
      <c r="U75" s="15">
        <f t="shared" si="83"/>
        <v>21</v>
      </c>
      <c r="V75" s="10">
        <f t="shared" si="84"/>
        <v>1</v>
      </c>
      <c r="W75" s="15">
        <f t="shared" si="85"/>
        <v>1</v>
      </c>
      <c r="X75" s="15"/>
      <c r="Y75" s="16">
        <f t="shared" si="86"/>
        <v>68</v>
      </c>
      <c r="Z75" s="10"/>
      <c r="AA75" s="10"/>
      <c r="AB75" s="10"/>
      <c r="AC75" s="10"/>
      <c r="AD75" s="10"/>
      <c r="AE75" s="10"/>
      <c r="AF75" s="17"/>
      <c r="AG75" s="17">
        <f>$Y75*T78/$Y78</f>
        <v>40.35164835164835</v>
      </c>
      <c r="AH75" s="17">
        <f t="shared" ref="AH75" si="99">$Y75*U78/$Y78</f>
        <v>24.410256410256409</v>
      </c>
      <c r="AI75" s="17">
        <f t="shared" ref="AI75" si="100">$Y75*V78/$Y78</f>
        <v>2.9890109890109891</v>
      </c>
      <c r="AJ75" s="17">
        <f t="shared" ref="AJ75" si="101">$Y75*W78/$Y78</f>
        <v>0.24908424908424909</v>
      </c>
    </row>
    <row r="76" spans="1:37" x14ac:dyDescent="0.25">
      <c r="A76" s="3" t="s">
        <v>13</v>
      </c>
      <c r="B76" s="4">
        <v>0.63159999999999994</v>
      </c>
      <c r="C76" s="5">
        <v>12</v>
      </c>
      <c r="D76" s="4">
        <v>0.36840000000000012</v>
      </c>
      <c r="E76" s="5">
        <v>7</v>
      </c>
      <c r="F76" s="4">
        <v>0</v>
      </c>
      <c r="G76" s="5">
        <v>0</v>
      </c>
      <c r="H76" s="4">
        <v>0</v>
      </c>
      <c r="I76" s="5">
        <v>0</v>
      </c>
      <c r="J76" s="4">
        <v>0</v>
      </c>
      <c r="K76" s="5">
        <v>0</v>
      </c>
      <c r="L76" s="4">
        <v>6.9099999999999995E-2</v>
      </c>
      <c r="M76" s="5">
        <v>19</v>
      </c>
      <c r="O76" s="10"/>
      <c r="P76" s="10"/>
      <c r="Q76" s="5"/>
      <c r="R76" s="5"/>
      <c r="S76" s="15"/>
      <c r="T76" s="15">
        <f t="shared" si="82"/>
        <v>12</v>
      </c>
      <c r="U76" s="15">
        <f t="shared" si="83"/>
        <v>7</v>
      </c>
      <c r="V76" s="10">
        <f t="shared" si="84"/>
        <v>0</v>
      </c>
      <c r="W76" s="15">
        <f t="shared" si="85"/>
        <v>0</v>
      </c>
      <c r="X76" s="15"/>
      <c r="Y76" s="16">
        <f t="shared" si="86"/>
        <v>19</v>
      </c>
      <c r="Z76" s="10"/>
      <c r="AA76" s="10"/>
      <c r="AB76" s="10"/>
      <c r="AC76" s="10"/>
      <c r="AD76" s="10"/>
      <c r="AE76" s="10"/>
      <c r="AF76" s="17"/>
      <c r="AG76" s="17">
        <f>$Y76*T78/$Y78</f>
        <v>11.274725274725276</v>
      </c>
      <c r="AH76" s="17">
        <f t="shared" ref="AH76" si="102">$Y76*U78/$Y78</f>
        <v>6.8205128205128203</v>
      </c>
      <c r="AI76" s="17">
        <f t="shared" ref="AI76" si="103">$Y76*V78/$Y78</f>
        <v>0.8351648351648352</v>
      </c>
      <c r="AJ76" s="17">
        <f t="shared" ref="AJ76" si="104">$Y76*W78/$Y78</f>
        <v>6.95970695970696E-2</v>
      </c>
    </row>
    <row r="77" spans="1:37" x14ac:dyDescent="0.25">
      <c r="A77" s="3" t="s">
        <v>6</v>
      </c>
      <c r="B77" s="6">
        <v>0.58909999999999996</v>
      </c>
      <c r="C77" s="3">
        <v>162</v>
      </c>
      <c r="D77" s="6">
        <v>0.35639999999999999</v>
      </c>
      <c r="E77" s="3">
        <v>98</v>
      </c>
      <c r="F77" s="6">
        <v>4.36E-2</v>
      </c>
      <c r="G77" s="3">
        <v>12</v>
      </c>
      <c r="H77" s="6">
        <v>3.5999999999999999E-3</v>
      </c>
      <c r="I77" s="3">
        <v>1</v>
      </c>
      <c r="J77" s="6">
        <v>0</v>
      </c>
      <c r="K77" s="3">
        <v>0</v>
      </c>
      <c r="L77" s="6">
        <v>1</v>
      </c>
      <c r="M77" s="3">
        <v>275</v>
      </c>
      <c r="O77" s="10"/>
      <c r="P77" s="10"/>
      <c r="Q77" s="5"/>
      <c r="R77" s="5"/>
      <c r="S77" s="15"/>
      <c r="T77" s="15"/>
      <c r="U77" s="15"/>
      <c r="V77" s="10"/>
      <c r="W77" s="15"/>
      <c r="X77" s="15"/>
      <c r="Y77" s="16"/>
      <c r="Z77" s="10"/>
      <c r="AA77" s="10"/>
      <c r="AB77" s="10"/>
      <c r="AC77" s="10"/>
      <c r="AD77" s="10"/>
      <c r="AE77" s="10"/>
      <c r="AF77" s="17"/>
      <c r="AG77" s="17"/>
      <c r="AH77" s="17"/>
      <c r="AI77" s="10"/>
      <c r="AJ77" s="10"/>
    </row>
    <row r="78" spans="1:37" x14ac:dyDescent="0.25">
      <c r="A78" s="9"/>
      <c r="B78" s="9"/>
      <c r="C78" s="12"/>
      <c r="D78" s="7"/>
      <c r="E78" s="7"/>
      <c r="F78" s="7"/>
      <c r="G78" s="7"/>
      <c r="H78" s="7"/>
      <c r="I78" s="7"/>
      <c r="J78" s="7"/>
      <c r="K78" s="7"/>
      <c r="L78" s="7" t="s">
        <v>14</v>
      </c>
      <c r="M78" s="7">
        <v>275</v>
      </c>
      <c r="O78" s="10"/>
      <c r="P78" s="10"/>
      <c r="Q78" s="10"/>
      <c r="R78" s="10"/>
      <c r="S78" s="16"/>
      <c r="T78" s="16">
        <f t="shared" ref="T78" si="105">SUM(T70:T77)</f>
        <v>162</v>
      </c>
      <c r="U78" s="16">
        <f t="shared" ref="U78" si="106">SUM(U70:U77)</f>
        <v>98</v>
      </c>
      <c r="V78" s="16">
        <f t="shared" ref="V78" si="107">SUM(V70:V77)</f>
        <v>12</v>
      </c>
      <c r="W78" s="16">
        <f t="shared" ref="W78" si="108">SUM(W70:W77)</f>
        <v>1</v>
      </c>
      <c r="X78" s="16"/>
      <c r="Y78" s="15">
        <f>SUM(Y70:Y76)</f>
        <v>273</v>
      </c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</row>
    <row r="79" spans="1:37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 t="s">
        <v>15</v>
      </c>
      <c r="M79" s="7">
        <v>0</v>
      </c>
    </row>
    <row r="81" spans="1:37" ht="18" x14ac:dyDescent="0.25">
      <c r="A81" s="1" t="s">
        <v>47</v>
      </c>
    </row>
    <row r="82" spans="1:37" x14ac:dyDescent="0.25">
      <c r="A82" s="2"/>
      <c r="B82" s="19" t="s">
        <v>41</v>
      </c>
      <c r="C82" s="20"/>
      <c r="D82" s="19" t="s">
        <v>42</v>
      </c>
      <c r="E82" s="20"/>
      <c r="F82" s="19" t="s">
        <v>43</v>
      </c>
      <c r="G82" s="20"/>
      <c r="H82" s="19" t="s">
        <v>44</v>
      </c>
      <c r="I82" s="20"/>
      <c r="J82" s="19" t="s">
        <v>45</v>
      </c>
      <c r="K82" s="20"/>
      <c r="L82" s="19" t="s">
        <v>6</v>
      </c>
      <c r="M82" s="20"/>
    </row>
    <row r="83" spans="1:37" x14ac:dyDescent="0.25">
      <c r="A83" s="3" t="s">
        <v>7</v>
      </c>
      <c r="B83" s="4">
        <v>0.29409999999999997</v>
      </c>
      <c r="C83" s="5">
        <v>5</v>
      </c>
      <c r="D83" s="4">
        <v>0.35289999999999999</v>
      </c>
      <c r="E83" s="5">
        <v>6</v>
      </c>
      <c r="F83" s="4">
        <v>0.17649999999999999</v>
      </c>
      <c r="G83" s="5">
        <v>3</v>
      </c>
      <c r="H83" s="4">
        <v>0.17649999999999999</v>
      </c>
      <c r="I83" s="5">
        <v>3</v>
      </c>
      <c r="J83" s="4">
        <v>0</v>
      </c>
      <c r="K83" s="5">
        <v>0</v>
      </c>
      <c r="L83" s="4">
        <v>6.1799999999999987E-2</v>
      </c>
      <c r="M83" s="5">
        <v>17</v>
      </c>
      <c r="O83" s="13" t="s">
        <v>90</v>
      </c>
      <c r="P83" s="12">
        <f>_xlfn.CHISQ.TEST(T83:X89,AG83:AK89)</f>
        <v>8.0139564860585003E-2</v>
      </c>
      <c r="Q83" s="15"/>
      <c r="R83" s="15" t="s">
        <v>91</v>
      </c>
      <c r="S83" s="15"/>
      <c r="T83" s="15">
        <f>C83</f>
        <v>5</v>
      </c>
      <c r="U83" s="15">
        <f>E83</f>
        <v>6</v>
      </c>
      <c r="V83" s="10">
        <f>G83</f>
        <v>3</v>
      </c>
      <c r="W83" s="15">
        <f>I83</f>
        <v>3</v>
      </c>
      <c r="X83" s="15">
        <f>K83</f>
        <v>0</v>
      </c>
      <c r="Y83" s="16">
        <f>SUM(T83:X83)</f>
        <v>17</v>
      </c>
      <c r="Z83" s="10"/>
      <c r="AA83" s="15"/>
      <c r="AB83" s="15"/>
      <c r="AC83" s="15"/>
      <c r="AD83" s="15"/>
      <c r="AE83" s="15" t="s">
        <v>92</v>
      </c>
      <c r="AF83" s="17"/>
      <c r="AG83" s="17">
        <f>$Y83*T91/$Y91</f>
        <v>6.8248175182481754</v>
      </c>
      <c r="AH83" s="17">
        <f t="shared" ref="AH83" si="109">$Y83*U91/$Y91</f>
        <v>6.5766423357664232</v>
      </c>
      <c r="AI83" s="17">
        <f t="shared" ref="AI83" si="110">$Y83*V91/$Y91</f>
        <v>2.8540145985401462</v>
      </c>
      <c r="AJ83" s="17">
        <f t="shared" ref="AJ83:AK83" si="111">$Y83*W91/$Y91</f>
        <v>0.68248175182481752</v>
      </c>
      <c r="AK83" s="17">
        <f t="shared" si="111"/>
        <v>6.2043795620437957E-2</v>
      </c>
    </row>
    <row r="84" spans="1:37" x14ac:dyDescent="0.25">
      <c r="A84" s="3" t="s">
        <v>8</v>
      </c>
      <c r="B84" s="4">
        <v>0.62159999999999993</v>
      </c>
      <c r="C84" s="5">
        <v>23</v>
      </c>
      <c r="D84" s="4">
        <v>0.29730000000000001</v>
      </c>
      <c r="E84" s="5">
        <v>11</v>
      </c>
      <c r="F84" s="4">
        <v>5.4100000000000002E-2</v>
      </c>
      <c r="G84" s="5">
        <v>2</v>
      </c>
      <c r="H84" s="4">
        <v>2.7E-2</v>
      </c>
      <c r="I84" s="5">
        <v>1</v>
      </c>
      <c r="J84" s="4">
        <v>0</v>
      </c>
      <c r="K84" s="5">
        <v>0</v>
      </c>
      <c r="L84" s="4">
        <v>0.13450000000000001</v>
      </c>
      <c r="M84" s="5">
        <v>37</v>
      </c>
      <c r="O84" s="13" t="s">
        <v>93</v>
      </c>
      <c r="P84" s="9">
        <f>_xlfn.CHISQ.INV.RT(P83,24)</f>
        <v>34.26079994886333</v>
      </c>
      <c r="Q84" s="15"/>
      <c r="R84" s="15"/>
      <c r="S84" s="15"/>
      <c r="T84" s="15">
        <f t="shared" ref="T84:T89" si="112">C84</f>
        <v>23</v>
      </c>
      <c r="U84" s="15">
        <f t="shared" ref="U84:U89" si="113">E84</f>
        <v>11</v>
      </c>
      <c r="V84" s="10">
        <f t="shared" ref="V84:V89" si="114">G84</f>
        <v>2</v>
      </c>
      <c r="W84" s="15">
        <f t="shared" ref="W84:W89" si="115">I84</f>
        <v>1</v>
      </c>
      <c r="X84" s="15">
        <f t="shared" ref="X84:X89" si="116">K84</f>
        <v>0</v>
      </c>
      <c r="Y84" s="16">
        <f t="shared" ref="Y84:Y89" si="117">SUM(T84:X84)</f>
        <v>37</v>
      </c>
      <c r="Z84" s="10"/>
      <c r="AA84" s="15"/>
      <c r="AB84" s="15"/>
      <c r="AC84" s="15"/>
      <c r="AD84" s="15"/>
      <c r="AE84" s="15"/>
      <c r="AF84" s="17"/>
      <c r="AG84" s="17">
        <f>$Y84*T91/$Y91</f>
        <v>14.854014598540147</v>
      </c>
      <c r="AH84" s="17">
        <f t="shared" ref="AH84" si="118">$Y84*U91/$Y91</f>
        <v>14.313868613138686</v>
      </c>
      <c r="AI84" s="17">
        <f t="shared" ref="AI84" si="119">$Y84*V91/$Y91</f>
        <v>6.211678832116788</v>
      </c>
      <c r="AJ84" s="17">
        <f t="shared" ref="AJ84:AK84" si="120">$Y84*W91/$Y91</f>
        <v>1.4854014598540146</v>
      </c>
      <c r="AK84" s="17">
        <f t="shared" si="120"/>
        <v>0.13503649635036497</v>
      </c>
    </row>
    <row r="85" spans="1:37" x14ac:dyDescent="0.25">
      <c r="A85" s="3" t="s">
        <v>9</v>
      </c>
      <c r="B85" s="4">
        <v>0.375</v>
      </c>
      <c r="C85" s="5">
        <v>18</v>
      </c>
      <c r="D85" s="4">
        <v>0.33329999999999999</v>
      </c>
      <c r="E85" s="5">
        <v>16</v>
      </c>
      <c r="F85" s="4">
        <v>0.22919999999999999</v>
      </c>
      <c r="G85" s="5">
        <v>11</v>
      </c>
      <c r="H85" s="4">
        <v>4.1700000000000001E-2</v>
      </c>
      <c r="I85" s="5">
        <v>2</v>
      </c>
      <c r="J85" s="4">
        <v>2.0799999999999999E-2</v>
      </c>
      <c r="K85" s="5">
        <v>1</v>
      </c>
      <c r="L85" s="4">
        <v>0.17449999999999999</v>
      </c>
      <c r="M85" s="5">
        <v>48</v>
      </c>
      <c r="O85" s="13" t="s">
        <v>94</v>
      </c>
      <c r="P85" s="18">
        <f>SQRT(P84/(Y91*MIN(7-1,5-1)))</f>
        <v>0.17680456433005623</v>
      </c>
      <c r="Q85" s="15"/>
      <c r="R85" s="15"/>
      <c r="S85" s="15"/>
      <c r="T85" s="15">
        <f t="shared" si="112"/>
        <v>18</v>
      </c>
      <c r="U85" s="15">
        <f t="shared" si="113"/>
        <v>16</v>
      </c>
      <c r="V85" s="10">
        <f t="shared" si="114"/>
        <v>11</v>
      </c>
      <c r="W85" s="15">
        <f t="shared" si="115"/>
        <v>2</v>
      </c>
      <c r="X85" s="15">
        <f t="shared" si="116"/>
        <v>1</v>
      </c>
      <c r="Y85" s="16">
        <f t="shared" si="117"/>
        <v>48</v>
      </c>
      <c r="Z85" s="10"/>
      <c r="AA85" s="15"/>
      <c r="AB85" s="15"/>
      <c r="AC85" s="15"/>
      <c r="AD85" s="15"/>
      <c r="AE85" s="15"/>
      <c r="AF85" s="17"/>
      <c r="AG85" s="17">
        <f>$Y85*T91/$Y91</f>
        <v>19.270072992700729</v>
      </c>
      <c r="AH85" s="17">
        <f t="shared" ref="AH85" si="121">$Y85*U91/$Y91</f>
        <v>18.569343065693431</v>
      </c>
      <c r="AI85" s="17">
        <f t="shared" ref="AI85" si="122">$Y85*V91/$Y91</f>
        <v>8.0583941605839424</v>
      </c>
      <c r="AJ85" s="17">
        <f t="shared" ref="AJ85:AK85" si="123">$Y85*W91/$Y91</f>
        <v>1.9270072992700731</v>
      </c>
      <c r="AK85" s="17">
        <f t="shared" si="123"/>
        <v>0.17518248175182483</v>
      </c>
    </row>
    <row r="86" spans="1:37" x14ac:dyDescent="0.25">
      <c r="A86" s="3" t="s">
        <v>10</v>
      </c>
      <c r="B86" s="4">
        <v>0.35289999999999999</v>
      </c>
      <c r="C86" s="5">
        <v>18</v>
      </c>
      <c r="D86" s="4">
        <v>0.45100000000000001</v>
      </c>
      <c r="E86" s="5">
        <v>23</v>
      </c>
      <c r="F86" s="4">
        <v>0.13730000000000001</v>
      </c>
      <c r="G86" s="5">
        <v>7</v>
      </c>
      <c r="H86" s="4">
        <v>5.8799999999999998E-2</v>
      </c>
      <c r="I86" s="5">
        <v>3</v>
      </c>
      <c r="J86" s="4">
        <v>0</v>
      </c>
      <c r="K86" s="5">
        <v>0</v>
      </c>
      <c r="L86" s="4">
        <v>0.1855</v>
      </c>
      <c r="M86" s="5">
        <v>51</v>
      </c>
      <c r="O86" s="15"/>
      <c r="P86" s="9" t="str">
        <f>IF(AND(P85&gt;0,P85&lt;=0.2),"Schwacher Zusammenhang",IF(AND(P85&gt;0.2,P85&lt;=0.6),"Mittlerer Zusammenhang",IF(P85&gt;0.6,"Starker Zusammenhang","")))</f>
        <v>Schwacher Zusammenhang</v>
      </c>
      <c r="Q86" s="5"/>
      <c r="R86" s="5"/>
      <c r="S86" s="15"/>
      <c r="T86" s="15">
        <f t="shared" si="112"/>
        <v>18</v>
      </c>
      <c r="U86" s="15">
        <f t="shared" si="113"/>
        <v>23</v>
      </c>
      <c r="V86" s="10">
        <f t="shared" si="114"/>
        <v>7</v>
      </c>
      <c r="W86" s="15">
        <f t="shared" si="115"/>
        <v>3</v>
      </c>
      <c r="X86" s="15">
        <f t="shared" si="116"/>
        <v>0</v>
      </c>
      <c r="Y86" s="16">
        <f t="shared" si="117"/>
        <v>51</v>
      </c>
      <c r="Z86" s="10"/>
      <c r="AA86" s="15"/>
      <c r="AB86" s="15"/>
      <c r="AC86" s="15"/>
      <c r="AD86" s="15"/>
      <c r="AE86" s="15"/>
      <c r="AF86" s="17"/>
      <c r="AG86" s="17">
        <f>$Y86*T91/$Y91</f>
        <v>20.474452554744527</v>
      </c>
      <c r="AH86" s="17">
        <f t="shared" ref="AH86" si="124">$Y86*U91/$Y91</f>
        <v>19.729927007299271</v>
      </c>
      <c r="AI86" s="17">
        <f t="shared" ref="AI86" si="125">$Y86*V91/$Y91</f>
        <v>8.562043795620438</v>
      </c>
      <c r="AJ86" s="17">
        <f t="shared" ref="AJ86:AK86" si="126">$Y86*W91/$Y91</f>
        <v>2.0474452554744524</v>
      </c>
      <c r="AK86" s="17">
        <f t="shared" si="126"/>
        <v>0.18613138686131386</v>
      </c>
    </row>
    <row r="87" spans="1:37" x14ac:dyDescent="0.25">
      <c r="A87" s="3" t="s">
        <v>11</v>
      </c>
      <c r="B87" s="4">
        <v>0.44119999999999998</v>
      </c>
      <c r="C87" s="5">
        <v>15</v>
      </c>
      <c r="D87" s="4">
        <v>0.29409999999999997</v>
      </c>
      <c r="E87" s="5">
        <v>10</v>
      </c>
      <c r="F87" s="4">
        <v>0.23530000000000001</v>
      </c>
      <c r="G87" s="5">
        <v>8</v>
      </c>
      <c r="H87" s="4">
        <v>2.9399999999999999E-2</v>
      </c>
      <c r="I87" s="5">
        <v>1</v>
      </c>
      <c r="J87" s="4">
        <v>0</v>
      </c>
      <c r="K87" s="5">
        <v>0</v>
      </c>
      <c r="L87" s="4">
        <v>0.1236</v>
      </c>
      <c r="M87" s="5">
        <v>34</v>
      </c>
      <c r="O87" s="10"/>
      <c r="P87" s="10"/>
      <c r="Q87" s="5"/>
      <c r="R87" s="5"/>
      <c r="S87" s="15"/>
      <c r="T87" s="15">
        <f t="shared" si="112"/>
        <v>15</v>
      </c>
      <c r="U87" s="15">
        <f t="shared" si="113"/>
        <v>10</v>
      </c>
      <c r="V87" s="10">
        <f t="shared" si="114"/>
        <v>8</v>
      </c>
      <c r="W87" s="15">
        <f t="shared" si="115"/>
        <v>1</v>
      </c>
      <c r="X87" s="15">
        <f t="shared" si="116"/>
        <v>0</v>
      </c>
      <c r="Y87" s="16">
        <f t="shared" si="117"/>
        <v>34</v>
      </c>
      <c r="Z87" s="10"/>
      <c r="AA87" s="10"/>
      <c r="AB87" s="10"/>
      <c r="AC87" s="10"/>
      <c r="AD87" s="10"/>
      <c r="AE87" s="10"/>
      <c r="AF87" s="17"/>
      <c r="AG87" s="17">
        <f>$Y87*T91/$Y91</f>
        <v>13.649635036496351</v>
      </c>
      <c r="AH87" s="17">
        <f t="shared" ref="AH87" si="127">$Y87*U91/$Y91</f>
        <v>13.153284671532846</v>
      </c>
      <c r="AI87" s="17">
        <f t="shared" ref="AI87" si="128">$Y87*V91/$Y91</f>
        <v>5.7080291970802923</v>
      </c>
      <c r="AJ87" s="17">
        <f t="shared" ref="AJ87:AK87" si="129">$Y87*W91/$Y91</f>
        <v>1.364963503649635</v>
      </c>
      <c r="AK87" s="17">
        <f t="shared" si="129"/>
        <v>0.12408759124087591</v>
      </c>
    </row>
    <row r="88" spans="1:37" x14ac:dyDescent="0.25">
      <c r="A88" s="3" t="s">
        <v>12</v>
      </c>
      <c r="B88" s="4">
        <v>0.30880000000000002</v>
      </c>
      <c r="C88" s="5">
        <v>21</v>
      </c>
      <c r="D88" s="4">
        <v>0.51469999999999994</v>
      </c>
      <c r="E88" s="5">
        <v>35</v>
      </c>
      <c r="F88" s="4">
        <v>0.1618</v>
      </c>
      <c r="G88" s="5">
        <v>11</v>
      </c>
      <c r="H88" s="4">
        <v>1.47E-2</v>
      </c>
      <c r="I88" s="5">
        <v>1</v>
      </c>
      <c r="J88" s="4">
        <v>0</v>
      </c>
      <c r="K88" s="5">
        <v>0</v>
      </c>
      <c r="L88" s="4">
        <v>0.24729999999999999</v>
      </c>
      <c r="M88" s="5">
        <v>68</v>
      </c>
      <c r="O88" s="10"/>
      <c r="P88" s="10"/>
      <c r="Q88" s="5"/>
      <c r="R88" s="5"/>
      <c r="S88" s="15"/>
      <c r="T88" s="15">
        <f t="shared" si="112"/>
        <v>21</v>
      </c>
      <c r="U88" s="15">
        <f t="shared" si="113"/>
        <v>35</v>
      </c>
      <c r="V88" s="10">
        <f t="shared" si="114"/>
        <v>11</v>
      </c>
      <c r="W88" s="15">
        <f t="shared" si="115"/>
        <v>1</v>
      </c>
      <c r="X88" s="15">
        <f t="shared" si="116"/>
        <v>0</v>
      </c>
      <c r="Y88" s="16">
        <f t="shared" si="117"/>
        <v>68</v>
      </c>
      <c r="Z88" s="10"/>
      <c r="AA88" s="10"/>
      <c r="AB88" s="10"/>
      <c r="AC88" s="10"/>
      <c r="AD88" s="10"/>
      <c r="AE88" s="10"/>
      <c r="AF88" s="17"/>
      <c r="AG88" s="17">
        <f>$Y88*T91/$Y91</f>
        <v>27.299270072992702</v>
      </c>
      <c r="AH88" s="17">
        <f t="shared" ref="AH88" si="130">$Y88*U91/$Y91</f>
        <v>26.306569343065693</v>
      </c>
      <c r="AI88" s="17">
        <f t="shared" ref="AI88" si="131">$Y88*V91/$Y91</f>
        <v>11.416058394160585</v>
      </c>
      <c r="AJ88" s="17">
        <f t="shared" ref="AJ88:AK88" si="132">$Y88*W91/$Y91</f>
        <v>2.7299270072992701</v>
      </c>
      <c r="AK88" s="17">
        <f t="shared" si="132"/>
        <v>0.24817518248175183</v>
      </c>
    </row>
    <row r="89" spans="1:37" x14ac:dyDescent="0.25">
      <c r="A89" s="3" t="s">
        <v>13</v>
      </c>
      <c r="B89" s="4">
        <v>0.52629999999999999</v>
      </c>
      <c r="C89" s="5">
        <v>10</v>
      </c>
      <c r="D89" s="4">
        <v>0.26319999999999999</v>
      </c>
      <c r="E89" s="5">
        <v>5</v>
      </c>
      <c r="F89" s="4">
        <v>0.21049999999999999</v>
      </c>
      <c r="G89" s="5">
        <v>4</v>
      </c>
      <c r="H89" s="4">
        <v>0</v>
      </c>
      <c r="I89" s="5">
        <v>0</v>
      </c>
      <c r="J89" s="4">
        <v>0</v>
      </c>
      <c r="K89" s="5">
        <v>0</v>
      </c>
      <c r="L89" s="4">
        <v>6.9099999999999995E-2</v>
      </c>
      <c r="M89" s="5">
        <v>19</v>
      </c>
      <c r="O89" s="10"/>
      <c r="P89" s="10"/>
      <c r="Q89" s="5"/>
      <c r="R89" s="5"/>
      <c r="S89" s="15"/>
      <c r="T89" s="15">
        <f t="shared" si="112"/>
        <v>10</v>
      </c>
      <c r="U89" s="15">
        <f t="shared" si="113"/>
        <v>5</v>
      </c>
      <c r="V89" s="10">
        <f t="shared" si="114"/>
        <v>4</v>
      </c>
      <c r="W89" s="15">
        <f t="shared" si="115"/>
        <v>0</v>
      </c>
      <c r="X89" s="15">
        <f t="shared" si="116"/>
        <v>0</v>
      </c>
      <c r="Y89" s="16">
        <f t="shared" si="117"/>
        <v>19</v>
      </c>
      <c r="Z89" s="10"/>
      <c r="AA89" s="10"/>
      <c r="AB89" s="10"/>
      <c r="AC89" s="10"/>
      <c r="AD89" s="10"/>
      <c r="AE89" s="10"/>
      <c r="AF89" s="17"/>
      <c r="AG89" s="17">
        <f>$Y89*T91/$Y91</f>
        <v>7.6277372262773726</v>
      </c>
      <c r="AH89" s="17">
        <f t="shared" ref="AH89" si="133">$Y89*U91/$Y91</f>
        <v>7.3503649635036492</v>
      </c>
      <c r="AI89" s="17">
        <f t="shared" ref="AI89" si="134">$Y89*V91/$Y91</f>
        <v>3.1897810218978102</v>
      </c>
      <c r="AJ89" s="17">
        <f t="shared" ref="AJ89:AK89" si="135">$Y89*W91/$Y91</f>
        <v>0.76277372262773724</v>
      </c>
      <c r="AK89" s="17">
        <f t="shared" si="135"/>
        <v>6.9343065693430656E-2</v>
      </c>
    </row>
    <row r="90" spans="1:37" x14ac:dyDescent="0.25">
      <c r="A90" s="3" t="s">
        <v>6</v>
      </c>
      <c r="B90" s="6">
        <v>0.4</v>
      </c>
      <c r="C90" s="3">
        <v>110</v>
      </c>
      <c r="D90" s="6">
        <v>0.38550000000000001</v>
      </c>
      <c r="E90" s="3">
        <v>106</v>
      </c>
      <c r="F90" s="6">
        <v>0.1673</v>
      </c>
      <c r="G90" s="3">
        <v>46</v>
      </c>
      <c r="H90" s="6">
        <v>0.04</v>
      </c>
      <c r="I90" s="3">
        <v>11</v>
      </c>
      <c r="J90" s="6">
        <v>3.5999999999999999E-3</v>
      </c>
      <c r="K90" s="3">
        <v>1</v>
      </c>
      <c r="L90" s="6">
        <v>1</v>
      </c>
      <c r="M90" s="3">
        <v>275</v>
      </c>
      <c r="O90" s="10"/>
      <c r="P90" s="10"/>
      <c r="Q90" s="5"/>
      <c r="R90" s="5"/>
      <c r="S90" s="15"/>
      <c r="T90" s="15"/>
      <c r="U90" s="15"/>
      <c r="V90" s="10"/>
      <c r="W90" s="15"/>
      <c r="X90" s="15"/>
      <c r="Y90" s="16"/>
      <c r="Z90" s="10"/>
      <c r="AA90" s="10"/>
      <c r="AB90" s="10"/>
      <c r="AC90" s="10"/>
      <c r="AD90" s="10"/>
      <c r="AE90" s="10"/>
      <c r="AF90" s="17"/>
      <c r="AG90" s="17"/>
      <c r="AH90" s="17"/>
      <c r="AI90" s="10"/>
      <c r="AJ90" s="10"/>
    </row>
    <row r="91" spans="1:37" x14ac:dyDescent="0.25">
      <c r="A91" s="9"/>
      <c r="B91" s="9"/>
      <c r="C91" s="12"/>
      <c r="D91" s="7"/>
      <c r="E91" s="7"/>
      <c r="F91" s="7"/>
      <c r="G91" s="7"/>
      <c r="H91" s="7"/>
      <c r="I91" s="7"/>
      <c r="J91" s="7"/>
      <c r="K91" s="7"/>
      <c r="L91" s="7" t="s">
        <v>14</v>
      </c>
      <c r="M91" s="7">
        <v>275</v>
      </c>
      <c r="O91" s="10"/>
      <c r="P91" s="10"/>
      <c r="Q91" s="10"/>
      <c r="R91" s="10"/>
      <c r="S91" s="16"/>
      <c r="T91" s="16">
        <f t="shared" ref="T91" si="136">SUM(T83:T90)</f>
        <v>110</v>
      </c>
      <c r="U91" s="16">
        <f t="shared" ref="U91" si="137">SUM(U83:U90)</f>
        <v>106</v>
      </c>
      <c r="V91" s="16">
        <f t="shared" ref="V91" si="138">SUM(V83:V90)</f>
        <v>46</v>
      </c>
      <c r="W91" s="16">
        <f t="shared" ref="W91:X91" si="139">SUM(W83:W90)</f>
        <v>11</v>
      </c>
      <c r="X91" s="16">
        <f t="shared" si="139"/>
        <v>1</v>
      </c>
      <c r="Y91" s="15">
        <f>SUM(Y83:Y89)</f>
        <v>274</v>
      </c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</row>
    <row r="92" spans="1:37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 t="s">
        <v>15</v>
      </c>
      <c r="M92" s="7">
        <v>0</v>
      </c>
    </row>
    <row r="94" spans="1:37" ht="18" x14ac:dyDescent="0.25">
      <c r="A94" s="1" t="s">
        <v>48</v>
      </c>
    </row>
    <row r="95" spans="1:37" x14ac:dyDescent="0.25">
      <c r="A95" s="2"/>
      <c r="B95" s="19" t="s">
        <v>41</v>
      </c>
      <c r="C95" s="20"/>
      <c r="D95" s="19" t="s">
        <v>42</v>
      </c>
      <c r="E95" s="20"/>
      <c r="F95" s="19" t="s">
        <v>43</v>
      </c>
      <c r="G95" s="20"/>
      <c r="H95" s="19" t="s">
        <v>44</v>
      </c>
      <c r="I95" s="20"/>
      <c r="J95" s="19" t="s">
        <v>45</v>
      </c>
      <c r="K95" s="20"/>
      <c r="L95" s="19" t="s">
        <v>6</v>
      </c>
      <c r="M95" s="20"/>
    </row>
    <row r="96" spans="1:37" x14ac:dyDescent="0.25">
      <c r="A96" s="3" t="s">
        <v>7</v>
      </c>
      <c r="B96" s="4">
        <v>0.35289999999999999</v>
      </c>
      <c r="C96" s="5">
        <v>6</v>
      </c>
      <c r="D96" s="4">
        <v>0.29409999999999997</v>
      </c>
      <c r="E96" s="5">
        <v>5</v>
      </c>
      <c r="F96" s="4">
        <v>0.17649999999999999</v>
      </c>
      <c r="G96" s="5">
        <v>3</v>
      </c>
      <c r="H96" s="4">
        <v>0</v>
      </c>
      <c r="I96" s="5">
        <v>0</v>
      </c>
      <c r="J96" s="4">
        <v>0.17649999999999999</v>
      </c>
      <c r="K96" s="5">
        <v>3</v>
      </c>
      <c r="L96" s="4">
        <v>6.1799999999999987E-2</v>
      </c>
      <c r="M96" s="5">
        <v>17</v>
      </c>
      <c r="O96" s="13" t="s">
        <v>90</v>
      </c>
      <c r="P96" s="12">
        <f>_xlfn.CHISQ.TEST(T96:X102,AG96:AK102)</f>
        <v>0.10678812948194688</v>
      </c>
      <c r="Q96" s="15"/>
      <c r="R96" s="15" t="s">
        <v>91</v>
      </c>
      <c r="S96" s="15"/>
      <c r="T96" s="15">
        <f>C96</f>
        <v>6</v>
      </c>
      <c r="U96" s="15">
        <f>E96</f>
        <v>5</v>
      </c>
      <c r="V96" s="10">
        <f>G96</f>
        <v>3</v>
      </c>
      <c r="W96" s="15">
        <f>I96</f>
        <v>0</v>
      </c>
      <c r="X96" s="15">
        <f>K96</f>
        <v>3</v>
      </c>
      <c r="Y96" s="16">
        <f>SUM(T96:X96)</f>
        <v>17</v>
      </c>
      <c r="Z96" s="10"/>
      <c r="AA96" s="15"/>
      <c r="AB96" s="15"/>
      <c r="AC96" s="15"/>
      <c r="AD96" s="15"/>
      <c r="AE96" s="15" t="s">
        <v>92</v>
      </c>
      <c r="AF96" s="17"/>
      <c r="AG96" s="17">
        <f>$Y96*T104/$Y104</f>
        <v>5.0439560439560438</v>
      </c>
      <c r="AH96" s="17">
        <f t="shared" ref="AH96" si="140">$Y96*U104/$Y104</f>
        <v>4.7948717948717947</v>
      </c>
      <c r="AI96" s="17">
        <f t="shared" ref="AI96" si="141">$Y96*V104/$Y104</f>
        <v>3.9853479853479854</v>
      </c>
      <c r="AJ96" s="17">
        <f t="shared" ref="AJ96" si="142">$Y96*W104/$Y104</f>
        <v>2.4908424908424909</v>
      </c>
      <c r="AK96" s="17">
        <f t="shared" ref="AK96" si="143">$Y96*X104/$Y104</f>
        <v>0.68498168498168499</v>
      </c>
    </row>
    <row r="97" spans="1:37" x14ac:dyDescent="0.25">
      <c r="A97" s="3" t="s">
        <v>8</v>
      </c>
      <c r="B97" s="4">
        <v>0.45950000000000002</v>
      </c>
      <c r="C97" s="5">
        <v>17</v>
      </c>
      <c r="D97" s="4">
        <v>0.35139999999999999</v>
      </c>
      <c r="E97" s="5">
        <v>13</v>
      </c>
      <c r="F97" s="4">
        <v>0.1081</v>
      </c>
      <c r="G97" s="5">
        <v>4</v>
      </c>
      <c r="H97" s="4">
        <v>8.1099999999999992E-2</v>
      </c>
      <c r="I97" s="5">
        <v>3</v>
      </c>
      <c r="J97" s="4">
        <v>0</v>
      </c>
      <c r="K97" s="5">
        <v>0</v>
      </c>
      <c r="L97" s="4">
        <v>0.13450000000000001</v>
      </c>
      <c r="M97" s="5">
        <v>37</v>
      </c>
      <c r="O97" s="13" t="s">
        <v>93</v>
      </c>
      <c r="P97" s="9">
        <f>_xlfn.CHISQ.INV.RT(P96,24)</f>
        <v>32.872698766946371</v>
      </c>
      <c r="Q97" s="15"/>
      <c r="R97" s="15"/>
      <c r="S97" s="15"/>
      <c r="T97" s="15">
        <f t="shared" ref="T97:T102" si="144">C97</f>
        <v>17</v>
      </c>
      <c r="U97" s="15">
        <f t="shared" ref="U97:U102" si="145">E97</f>
        <v>13</v>
      </c>
      <c r="V97" s="10">
        <f t="shared" ref="V97:V102" si="146">G97</f>
        <v>4</v>
      </c>
      <c r="W97" s="15">
        <f t="shared" ref="W97:W102" si="147">I97</f>
        <v>3</v>
      </c>
      <c r="X97" s="15">
        <f t="shared" ref="X97:X102" si="148">K97</f>
        <v>0</v>
      </c>
      <c r="Y97" s="16">
        <f t="shared" ref="Y97:Y102" si="149">SUM(T97:X97)</f>
        <v>37</v>
      </c>
      <c r="Z97" s="10"/>
      <c r="AA97" s="15"/>
      <c r="AB97" s="15"/>
      <c r="AC97" s="15"/>
      <c r="AD97" s="15"/>
      <c r="AE97" s="15"/>
      <c r="AF97" s="17"/>
      <c r="AG97" s="17">
        <f>$Y97*T104/$Y104</f>
        <v>10.978021978021978</v>
      </c>
      <c r="AH97" s="17">
        <f t="shared" ref="AH97" si="150">$Y97*U104/$Y104</f>
        <v>10.435897435897436</v>
      </c>
      <c r="AI97" s="17">
        <f t="shared" ref="AI97" si="151">$Y97*V104/$Y104</f>
        <v>8.6739926739926734</v>
      </c>
      <c r="AJ97" s="17">
        <f t="shared" ref="AJ97" si="152">$Y97*W104/$Y104</f>
        <v>5.4212454212454215</v>
      </c>
      <c r="AK97" s="17">
        <f t="shared" ref="AK97" si="153">$Y97*X104/$Y104</f>
        <v>1.4908424908424909</v>
      </c>
    </row>
    <row r="98" spans="1:37" x14ac:dyDescent="0.25">
      <c r="A98" s="3" t="s">
        <v>9</v>
      </c>
      <c r="B98" s="4">
        <v>0.29170000000000001</v>
      </c>
      <c r="C98" s="5">
        <v>14</v>
      </c>
      <c r="D98" s="4">
        <v>0.3125</v>
      </c>
      <c r="E98" s="5">
        <v>15</v>
      </c>
      <c r="F98" s="4">
        <v>0.16669999999999999</v>
      </c>
      <c r="G98" s="5">
        <v>8</v>
      </c>
      <c r="H98" s="4">
        <v>0.20830000000000001</v>
      </c>
      <c r="I98" s="5">
        <v>10</v>
      </c>
      <c r="J98" s="4">
        <v>2.0799999999999999E-2</v>
      </c>
      <c r="K98" s="5">
        <v>1</v>
      </c>
      <c r="L98" s="4">
        <v>0.17449999999999999</v>
      </c>
      <c r="M98" s="5">
        <v>48</v>
      </c>
      <c r="O98" s="13" t="s">
        <v>94</v>
      </c>
      <c r="P98" s="18">
        <f>SQRT(P97/(Y104*MIN(7-1,5-1)))</f>
        <v>0.17350274925497619</v>
      </c>
      <c r="Q98" s="15"/>
      <c r="R98" s="15"/>
      <c r="S98" s="15"/>
      <c r="T98" s="15">
        <f t="shared" si="144"/>
        <v>14</v>
      </c>
      <c r="U98" s="15">
        <f t="shared" si="145"/>
        <v>15</v>
      </c>
      <c r="V98" s="10">
        <f t="shared" si="146"/>
        <v>8</v>
      </c>
      <c r="W98" s="15">
        <f t="shared" si="147"/>
        <v>10</v>
      </c>
      <c r="X98" s="15">
        <f t="shared" si="148"/>
        <v>1</v>
      </c>
      <c r="Y98" s="16">
        <f t="shared" si="149"/>
        <v>48</v>
      </c>
      <c r="Z98" s="10"/>
      <c r="AA98" s="15"/>
      <c r="AB98" s="15"/>
      <c r="AC98" s="15"/>
      <c r="AD98" s="15"/>
      <c r="AE98" s="15"/>
      <c r="AF98" s="17"/>
      <c r="AG98" s="17">
        <f>$Y98*T104/$Y104</f>
        <v>14.241758241758241</v>
      </c>
      <c r="AH98" s="17">
        <f t="shared" ref="AH98" si="154">$Y98*U104/$Y104</f>
        <v>13.538461538461538</v>
      </c>
      <c r="AI98" s="17">
        <f t="shared" ref="AI98" si="155">$Y98*V104/$Y104</f>
        <v>11.252747252747254</v>
      </c>
      <c r="AJ98" s="17">
        <f t="shared" ref="AJ98" si="156">$Y98*W104/$Y104</f>
        <v>7.0329670329670328</v>
      </c>
      <c r="AK98" s="17">
        <f t="shared" ref="AK98" si="157">$Y98*X104/$Y104</f>
        <v>1.9340659340659341</v>
      </c>
    </row>
    <row r="99" spans="1:37" x14ac:dyDescent="0.25">
      <c r="A99" s="3" t="s">
        <v>10</v>
      </c>
      <c r="B99" s="4">
        <v>0.27450000000000002</v>
      </c>
      <c r="C99" s="5">
        <v>14</v>
      </c>
      <c r="D99" s="4">
        <v>0.27450000000000002</v>
      </c>
      <c r="E99" s="5">
        <v>14</v>
      </c>
      <c r="F99" s="4">
        <v>0.25490000000000002</v>
      </c>
      <c r="G99" s="5">
        <v>13</v>
      </c>
      <c r="H99" s="4">
        <v>0.15690000000000001</v>
      </c>
      <c r="I99" s="5">
        <v>8</v>
      </c>
      <c r="J99" s="4">
        <v>3.9199999999999999E-2</v>
      </c>
      <c r="K99" s="5">
        <v>2</v>
      </c>
      <c r="L99" s="4">
        <v>0.1855</v>
      </c>
      <c r="M99" s="5">
        <v>51</v>
      </c>
      <c r="O99" s="15"/>
      <c r="P99" s="9" t="str">
        <f>IF(AND(P98&gt;0,P98&lt;=0.2),"Schwacher Zusammenhang",IF(AND(P98&gt;0.2,P98&lt;=0.6),"Mittlerer Zusammenhang",IF(P98&gt;0.6,"Starker Zusammenhang","")))</f>
        <v>Schwacher Zusammenhang</v>
      </c>
      <c r="Q99" s="5"/>
      <c r="R99" s="5"/>
      <c r="S99" s="15"/>
      <c r="T99" s="15">
        <f t="shared" si="144"/>
        <v>14</v>
      </c>
      <c r="U99" s="15">
        <f t="shared" si="145"/>
        <v>14</v>
      </c>
      <c r="V99" s="10">
        <f t="shared" si="146"/>
        <v>13</v>
      </c>
      <c r="W99" s="15">
        <f t="shared" si="147"/>
        <v>8</v>
      </c>
      <c r="X99" s="15">
        <f t="shared" si="148"/>
        <v>2</v>
      </c>
      <c r="Y99" s="16">
        <f t="shared" si="149"/>
        <v>51</v>
      </c>
      <c r="Z99" s="10"/>
      <c r="AA99" s="15"/>
      <c r="AB99" s="15"/>
      <c r="AC99" s="15"/>
      <c r="AD99" s="15"/>
      <c r="AE99" s="15"/>
      <c r="AF99" s="17"/>
      <c r="AG99" s="17">
        <f>$Y99*T104/$Y104</f>
        <v>15.131868131868131</v>
      </c>
      <c r="AH99" s="17">
        <f t="shared" ref="AH99" si="158">$Y99*U104/$Y104</f>
        <v>14.384615384615385</v>
      </c>
      <c r="AI99" s="17">
        <f t="shared" ref="AI99" si="159">$Y99*V104/$Y104</f>
        <v>11.956043956043956</v>
      </c>
      <c r="AJ99" s="17">
        <f t="shared" ref="AJ99" si="160">$Y99*W104/$Y104</f>
        <v>7.4725274725274726</v>
      </c>
      <c r="AK99" s="17">
        <f t="shared" ref="AK99" si="161">$Y99*X104/$Y104</f>
        <v>2.0549450549450547</v>
      </c>
    </row>
    <row r="100" spans="1:37" x14ac:dyDescent="0.25">
      <c r="A100" s="3" t="s">
        <v>11</v>
      </c>
      <c r="B100" s="4">
        <v>0.2727</v>
      </c>
      <c r="C100" s="5">
        <v>9</v>
      </c>
      <c r="D100" s="4">
        <v>0.21210000000000001</v>
      </c>
      <c r="E100" s="5">
        <v>7</v>
      </c>
      <c r="F100" s="4">
        <v>0.36359999999999998</v>
      </c>
      <c r="G100" s="5">
        <v>12</v>
      </c>
      <c r="H100" s="4">
        <v>0.1515</v>
      </c>
      <c r="I100" s="5">
        <v>5</v>
      </c>
      <c r="J100" s="4">
        <v>0</v>
      </c>
      <c r="K100" s="5">
        <v>0</v>
      </c>
      <c r="L100" s="4">
        <v>0.12</v>
      </c>
      <c r="M100" s="5">
        <v>33</v>
      </c>
      <c r="O100" s="10"/>
      <c r="P100" s="10"/>
      <c r="Q100" s="5"/>
      <c r="R100" s="5"/>
      <c r="S100" s="15"/>
      <c r="T100" s="15">
        <f t="shared" si="144"/>
        <v>9</v>
      </c>
      <c r="U100" s="15">
        <f t="shared" si="145"/>
        <v>7</v>
      </c>
      <c r="V100" s="10">
        <f t="shared" si="146"/>
        <v>12</v>
      </c>
      <c r="W100" s="15">
        <f t="shared" si="147"/>
        <v>5</v>
      </c>
      <c r="X100" s="15">
        <f t="shared" si="148"/>
        <v>0</v>
      </c>
      <c r="Y100" s="16">
        <f t="shared" si="149"/>
        <v>33</v>
      </c>
      <c r="Z100" s="10"/>
      <c r="AA100" s="10"/>
      <c r="AB100" s="10"/>
      <c r="AC100" s="10"/>
      <c r="AD100" s="10"/>
      <c r="AE100" s="10"/>
      <c r="AF100" s="17"/>
      <c r="AG100" s="17">
        <f>$Y100*T104/$Y104</f>
        <v>9.791208791208792</v>
      </c>
      <c r="AH100" s="17">
        <f t="shared" ref="AH100" si="162">$Y100*U104/$Y104</f>
        <v>9.3076923076923084</v>
      </c>
      <c r="AI100" s="17">
        <f t="shared" ref="AI100" si="163">$Y100*V104/$Y104</f>
        <v>7.7362637362637363</v>
      </c>
      <c r="AJ100" s="17">
        <f t="shared" ref="AJ100" si="164">$Y100*W104/$Y104</f>
        <v>4.8351648351648349</v>
      </c>
      <c r="AK100" s="17">
        <f t="shared" ref="AK100" si="165">$Y100*X104/$Y104</f>
        <v>1.3296703296703296</v>
      </c>
    </row>
    <row r="101" spans="1:37" x14ac:dyDescent="0.25">
      <c r="A101" s="3" t="s">
        <v>12</v>
      </c>
      <c r="B101" s="4">
        <v>0.22059999999999999</v>
      </c>
      <c r="C101" s="5">
        <v>15</v>
      </c>
      <c r="D101" s="4">
        <v>0.23530000000000001</v>
      </c>
      <c r="E101" s="5">
        <v>16</v>
      </c>
      <c r="F101" s="4">
        <v>0.30880000000000002</v>
      </c>
      <c r="G101" s="5">
        <v>21</v>
      </c>
      <c r="H101" s="4">
        <v>0.17649999999999999</v>
      </c>
      <c r="I101" s="5">
        <v>12</v>
      </c>
      <c r="J101" s="4">
        <v>5.8799999999999998E-2</v>
      </c>
      <c r="K101" s="5">
        <v>4</v>
      </c>
      <c r="L101" s="4">
        <v>0.24729999999999999</v>
      </c>
      <c r="M101" s="5">
        <v>68</v>
      </c>
      <c r="O101" s="10"/>
      <c r="P101" s="10"/>
      <c r="Q101" s="5"/>
      <c r="R101" s="5"/>
      <c r="S101" s="15"/>
      <c r="T101" s="15">
        <f t="shared" si="144"/>
        <v>15</v>
      </c>
      <c r="U101" s="15">
        <f t="shared" si="145"/>
        <v>16</v>
      </c>
      <c r="V101" s="10">
        <f t="shared" si="146"/>
        <v>21</v>
      </c>
      <c r="W101" s="15">
        <f t="shared" si="147"/>
        <v>12</v>
      </c>
      <c r="X101" s="15">
        <f t="shared" si="148"/>
        <v>4</v>
      </c>
      <c r="Y101" s="16">
        <f t="shared" si="149"/>
        <v>68</v>
      </c>
      <c r="Z101" s="10"/>
      <c r="AA101" s="10"/>
      <c r="AB101" s="10"/>
      <c r="AC101" s="10"/>
      <c r="AD101" s="10"/>
      <c r="AE101" s="10"/>
      <c r="AF101" s="17"/>
      <c r="AG101" s="17">
        <f>$Y101*T104/$Y104</f>
        <v>20.175824175824175</v>
      </c>
      <c r="AH101" s="17">
        <f t="shared" ref="AH101" si="166">$Y101*U104/$Y104</f>
        <v>19.179487179487179</v>
      </c>
      <c r="AI101" s="17">
        <f t="shared" ref="AI101" si="167">$Y101*V104/$Y104</f>
        <v>15.941391941391942</v>
      </c>
      <c r="AJ101" s="17">
        <f t="shared" ref="AJ101" si="168">$Y101*W104/$Y104</f>
        <v>9.9633699633699635</v>
      </c>
      <c r="AK101" s="17">
        <f t="shared" ref="AK101" si="169">$Y101*X104/$Y104</f>
        <v>2.73992673992674</v>
      </c>
    </row>
    <row r="102" spans="1:37" x14ac:dyDescent="0.25">
      <c r="A102" s="3" t="s">
        <v>13</v>
      </c>
      <c r="B102" s="4">
        <v>0.31580000000000003</v>
      </c>
      <c r="C102" s="5">
        <v>6</v>
      </c>
      <c r="D102" s="4">
        <v>0.36840000000000012</v>
      </c>
      <c r="E102" s="5">
        <v>7</v>
      </c>
      <c r="F102" s="4">
        <v>0.15790000000000001</v>
      </c>
      <c r="G102" s="5">
        <v>3</v>
      </c>
      <c r="H102" s="4">
        <v>0.1053</v>
      </c>
      <c r="I102" s="5">
        <v>2</v>
      </c>
      <c r="J102" s="4">
        <v>5.2600000000000001E-2</v>
      </c>
      <c r="K102" s="5">
        <v>1</v>
      </c>
      <c r="L102" s="4">
        <v>6.9099999999999995E-2</v>
      </c>
      <c r="M102" s="5">
        <v>19</v>
      </c>
      <c r="O102" s="10"/>
      <c r="P102" s="10"/>
      <c r="Q102" s="5"/>
      <c r="R102" s="5"/>
      <c r="S102" s="15"/>
      <c r="T102" s="15">
        <f t="shared" si="144"/>
        <v>6</v>
      </c>
      <c r="U102" s="15">
        <f t="shared" si="145"/>
        <v>7</v>
      </c>
      <c r="V102" s="10">
        <f t="shared" si="146"/>
        <v>3</v>
      </c>
      <c r="W102" s="15">
        <f t="shared" si="147"/>
        <v>2</v>
      </c>
      <c r="X102" s="15">
        <f t="shared" si="148"/>
        <v>1</v>
      </c>
      <c r="Y102" s="16">
        <f t="shared" si="149"/>
        <v>19</v>
      </c>
      <c r="Z102" s="10"/>
      <c r="AA102" s="10"/>
      <c r="AB102" s="10"/>
      <c r="AC102" s="10"/>
      <c r="AD102" s="10"/>
      <c r="AE102" s="10"/>
      <c r="AF102" s="17"/>
      <c r="AG102" s="17">
        <f>$Y102*T104/$Y104</f>
        <v>5.6373626373626378</v>
      </c>
      <c r="AH102" s="17">
        <f t="shared" ref="AH102" si="170">$Y102*U104/$Y104</f>
        <v>5.3589743589743586</v>
      </c>
      <c r="AI102" s="17">
        <f t="shared" ref="AI102" si="171">$Y102*V104/$Y104</f>
        <v>4.4542124542124544</v>
      </c>
      <c r="AJ102" s="17">
        <f t="shared" ref="AJ102" si="172">$Y102*W104/$Y104</f>
        <v>2.7838827838827838</v>
      </c>
      <c r="AK102" s="17">
        <f t="shared" ref="AK102" si="173">$Y102*X104/$Y104</f>
        <v>0.76556776556776551</v>
      </c>
    </row>
    <row r="103" spans="1:37" x14ac:dyDescent="0.25">
      <c r="A103" s="3" t="s">
        <v>6</v>
      </c>
      <c r="B103" s="6">
        <v>0.29449999999999998</v>
      </c>
      <c r="C103" s="3">
        <v>81</v>
      </c>
      <c r="D103" s="6">
        <v>0.28000000000000003</v>
      </c>
      <c r="E103" s="3">
        <v>77</v>
      </c>
      <c r="F103" s="6">
        <v>0.23269999999999999</v>
      </c>
      <c r="G103" s="3">
        <v>64</v>
      </c>
      <c r="H103" s="6">
        <v>0.14549999999999999</v>
      </c>
      <c r="I103" s="3">
        <v>40</v>
      </c>
      <c r="J103" s="6">
        <v>0.04</v>
      </c>
      <c r="K103" s="3">
        <v>11</v>
      </c>
      <c r="L103" s="6">
        <v>1</v>
      </c>
      <c r="M103" s="3">
        <v>275</v>
      </c>
      <c r="O103" s="10"/>
      <c r="P103" s="10"/>
      <c r="Q103" s="5"/>
      <c r="R103" s="5"/>
      <c r="S103" s="15"/>
      <c r="T103" s="15"/>
      <c r="U103" s="15"/>
      <c r="V103" s="10"/>
      <c r="W103" s="15"/>
      <c r="X103" s="15"/>
      <c r="Y103" s="16"/>
      <c r="Z103" s="10"/>
      <c r="AA103" s="10"/>
      <c r="AB103" s="10"/>
      <c r="AC103" s="10"/>
      <c r="AD103" s="10"/>
      <c r="AE103" s="10"/>
      <c r="AF103" s="17"/>
      <c r="AG103" s="17"/>
      <c r="AH103" s="17"/>
      <c r="AI103" s="10"/>
      <c r="AJ103" s="10"/>
      <c r="AK103" s="10"/>
    </row>
    <row r="104" spans="1:37" x14ac:dyDescent="0.25">
      <c r="A104" s="9"/>
      <c r="B104" s="9"/>
      <c r="C104" s="12"/>
      <c r="D104" s="7"/>
      <c r="E104" s="7"/>
      <c r="F104" s="7"/>
      <c r="G104" s="7"/>
      <c r="H104" s="7"/>
      <c r="I104" s="7"/>
      <c r="J104" s="7"/>
      <c r="K104" s="7"/>
      <c r="L104" s="7" t="s">
        <v>14</v>
      </c>
      <c r="M104" s="7">
        <v>275</v>
      </c>
      <c r="O104" s="10"/>
      <c r="P104" s="10"/>
      <c r="Q104" s="10"/>
      <c r="R104" s="10"/>
      <c r="S104" s="16"/>
      <c r="T104" s="16">
        <f t="shared" ref="T104" si="174">SUM(T96:T103)</f>
        <v>81</v>
      </c>
      <c r="U104" s="16">
        <f t="shared" ref="U104" si="175">SUM(U96:U103)</f>
        <v>77</v>
      </c>
      <c r="V104" s="16">
        <f t="shared" ref="V104" si="176">SUM(V96:V103)</f>
        <v>64</v>
      </c>
      <c r="W104" s="16">
        <f t="shared" ref="W104" si="177">SUM(W96:W103)</f>
        <v>40</v>
      </c>
      <c r="X104" s="16">
        <f t="shared" ref="X104" si="178">SUM(X96:X103)</f>
        <v>11</v>
      </c>
      <c r="Y104" s="15">
        <f>SUM(Y96:Y102)</f>
        <v>273</v>
      </c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</row>
    <row r="105" spans="1:37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 t="s">
        <v>15</v>
      </c>
      <c r="M105" s="7">
        <v>0</v>
      </c>
    </row>
    <row r="107" spans="1:37" ht="18" x14ac:dyDescent="0.25">
      <c r="A107" s="1" t="s">
        <v>49</v>
      </c>
    </row>
    <row r="108" spans="1:37" x14ac:dyDescent="0.25">
      <c r="A108" s="2"/>
      <c r="B108" s="19" t="s">
        <v>41</v>
      </c>
      <c r="C108" s="20"/>
      <c r="D108" s="19" t="s">
        <v>42</v>
      </c>
      <c r="E108" s="20"/>
      <c r="F108" s="19" t="s">
        <v>43</v>
      </c>
      <c r="G108" s="20"/>
      <c r="H108" s="19" t="s">
        <v>44</v>
      </c>
      <c r="I108" s="20"/>
      <c r="J108" s="19" t="s">
        <v>45</v>
      </c>
      <c r="K108" s="20"/>
      <c r="L108" s="19" t="s">
        <v>6</v>
      </c>
      <c r="M108" s="20"/>
    </row>
    <row r="109" spans="1:37" x14ac:dyDescent="0.25">
      <c r="A109" s="3" t="s">
        <v>7</v>
      </c>
      <c r="B109" s="4">
        <v>0.52939999999999998</v>
      </c>
      <c r="C109" s="5">
        <v>9</v>
      </c>
      <c r="D109" s="4">
        <v>0.1176</v>
      </c>
      <c r="E109" s="5">
        <v>2</v>
      </c>
      <c r="F109" s="4">
        <v>0.23530000000000001</v>
      </c>
      <c r="G109" s="5">
        <v>4</v>
      </c>
      <c r="H109" s="4">
        <v>0.1176</v>
      </c>
      <c r="I109" s="5">
        <v>2</v>
      </c>
      <c r="J109" s="4">
        <v>0</v>
      </c>
      <c r="K109" s="5">
        <v>0</v>
      </c>
      <c r="L109" s="4">
        <v>6.1799999999999987E-2</v>
      </c>
      <c r="M109" s="5">
        <v>17</v>
      </c>
      <c r="O109" s="13" t="s">
        <v>90</v>
      </c>
      <c r="P109" s="12">
        <f>_xlfn.CHISQ.TEST(T109:X115,AG109:AK115)</f>
        <v>0.67313030585022693</v>
      </c>
      <c r="Q109" s="15"/>
      <c r="R109" s="15" t="s">
        <v>91</v>
      </c>
      <c r="S109" s="15"/>
      <c r="T109" s="15">
        <f>C109</f>
        <v>9</v>
      </c>
      <c r="U109" s="15">
        <f>E109</f>
        <v>2</v>
      </c>
      <c r="V109" s="10">
        <f>G109</f>
        <v>4</v>
      </c>
      <c r="W109" s="15">
        <f>I109</f>
        <v>2</v>
      </c>
      <c r="X109" s="15">
        <f>K109</f>
        <v>0</v>
      </c>
      <c r="Y109" s="16">
        <f>SUM(T109:X109)</f>
        <v>17</v>
      </c>
      <c r="Z109" s="10"/>
      <c r="AA109" s="15"/>
      <c r="AB109" s="15"/>
      <c r="AC109" s="15"/>
      <c r="AD109" s="15"/>
      <c r="AE109" s="15" t="s">
        <v>92</v>
      </c>
      <c r="AF109" s="17"/>
      <c r="AG109" s="17">
        <f>$Y109*T117/$Y117</f>
        <v>6.9854545454545454</v>
      </c>
      <c r="AH109" s="17">
        <f t="shared" ref="AH109" si="179">$Y109*U117/$Y117</f>
        <v>4.76</v>
      </c>
      <c r="AI109" s="17">
        <f t="shared" ref="AI109" si="180">$Y109*V117/$Y117</f>
        <v>3.4</v>
      </c>
      <c r="AJ109" s="17">
        <f t="shared" ref="AJ109" si="181">$Y109*W117/$Y117</f>
        <v>0.86545454545454548</v>
      </c>
      <c r="AK109" s="17">
        <f t="shared" ref="AK109" si="182">$Y109*X117/$Y117</f>
        <v>0.98909090909090913</v>
      </c>
    </row>
    <row r="110" spans="1:37" x14ac:dyDescent="0.25">
      <c r="A110" s="3" t="s">
        <v>8</v>
      </c>
      <c r="B110" s="4">
        <v>0.48649999999999999</v>
      </c>
      <c r="C110" s="5">
        <v>18</v>
      </c>
      <c r="D110" s="4">
        <v>0.2162</v>
      </c>
      <c r="E110" s="5">
        <v>8</v>
      </c>
      <c r="F110" s="4">
        <v>0.16220000000000001</v>
      </c>
      <c r="G110" s="5">
        <v>6</v>
      </c>
      <c r="H110" s="4">
        <v>5.4100000000000002E-2</v>
      </c>
      <c r="I110" s="5">
        <v>2</v>
      </c>
      <c r="J110" s="4">
        <v>8.1099999999999992E-2</v>
      </c>
      <c r="K110" s="5">
        <v>3</v>
      </c>
      <c r="L110" s="4">
        <v>0.13450000000000001</v>
      </c>
      <c r="M110" s="5">
        <v>37</v>
      </c>
      <c r="O110" s="13" t="s">
        <v>93</v>
      </c>
      <c r="P110" s="9">
        <f>_xlfn.CHISQ.INV.RT(P109,24)</f>
        <v>20.411852588119309</v>
      </c>
      <c r="Q110" s="15"/>
      <c r="R110" s="15"/>
      <c r="S110" s="15"/>
      <c r="T110" s="15">
        <f t="shared" ref="T110:T115" si="183">C110</f>
        <v>18</v>
      </c>
      <c r="U110" s="15">
        <f t="shared" ref="U110:U115" si="184">E110</f>
        <v>8</v>
      </c>
      <c r="V110" s="10">
        <f t="shared" ref="V110:V115" si="185">G110</f>
        <v>6</v>
      </c>
      <c r="W110" s="15">
        <f t="shared" ref="W110:W115" si="186">I110</f>
        <v>2</v>
      </c>
      <c r="X110" s="15">
        <f t="shared" ref="X110:X115" si="187">K110</f>
        <v>3</v>
      </c>
      <c r="Y110" s="16">
        <f t="shared" ref="Y110:Y115" si="188">SUM(T110:X110)</f>
        <v>37</v>
      </c>
      <c r="Z110" s="10"/>
      <c r="AA110" s="15"/>
      <c r="AB110" s="15"/>
      <c r="AC110" s="15"/>
      <c r="AD110" s="15"/>
      <c r="AE110" s="15"/>
      <c r="AF110" s="17"/>
      <c r="AG110" s="17">
        <f>$Y110*T117/$Y117</f>
        <v>15.203636363636363</v>
      </c>
      <c r="AH110" s="17">
        <f t="shared" ref="AH110" si="189">$Y110*U117/$Y117</f>
        <v>10.36</v>
      </c>
      <c r="AI110" s="17">
        <f t="shared" ref="AI110" si="190">$Y110*V117/$Y117</f>
        <v>7.4</v>
      </c>
      <c r="AJ110" s="17">
        <f t="shared" ref="AJ110" si="191">$Y110*W117/$Y117</f>
        <v>1.8836363636363636</v>
      </c>
      <c r="AK110" s="17">
        <f t="shared" ref="AK110" si="192">$Y110*X117/$Y117</f>
        <v>2.1527272727272728</v>
      </c>
    </row>
    <row r="111" spans="1:37" x14ac:dyDescent="0.25">
      <c r="A111" s="3" t="s">
        <v>9</v>
      </c>
      <c r="B111" s="4">
        <v>0.39579999999999999</v>
      </c>
      <c r="C111" s="5">
        <v>19</v>
      </c>
      <c r="D111" s="4">
        <v>0.29170000000000001</v>
      </c>
      <c r="E111" s="5">
        <v>14</v>
      </c>
      <c r="F111" s="4">
        <v>0.25</v>
      </c>
      <c r="G111" s="5">
        <v>12</v>
      </c>
      <c r="H111" s="4">
        <v>2.0799999999999999E-2</v>
      </c>
      <c r="I111" s="5">
        <v>1</v>
      </c>
      <c r="J111" s="4">
        <v>4.1700000000000001E-2</v>
      </c>
      <c r="K111" s="5">
        <v>2</v>
      </c>
      <c r="L111" s="4">
        <v>0.17449999999999999</v>
      </c>
      <c r="M111" s="5">
        <v>48</v>
      </c>
      <c r="O111" s="13" t="s">
        <v>94</v>
      </c>
      <c r="P111" s="18">
        <f>SQRT(P110/(Y117*MIN(7-1,5-1)))</f>
        <v>0.13622125247391836</v>
      </c>
      <c r="Q111" s="15"/>
      <c r="R111" s="15"/>
      <c r="S111" s="15"/>
      <c r="T111" s="15">
        <f t="shared" si="183"/>
        <v>19</v>
      </c>
      <c r="U111" s="15">
        <f t="shared" si="184"/>
        <v>14</v>
      </c>
      <c r="V111" s="10">
        <f t="shared" si="185"/>
        <v>12</v>
      </c>
      <c r="W111" s="15">
        <f t="shared" si="186"/>
        <v>1</v>
      </c>
      <c r="X111" s="15">
        <f t="shared" si="187"/>
        <v>2</v>
      </c>
      <c r="Y111" s="16">
        <f t="shared" si="188"/>
        <v>48</v>
      </c>
      <c r="Z111" s="10"/>
      <c r="AA111" s="15"/>
      <c r="AB111" s="15"/>
      <c r="AC111" s="15"/>
      <c r="AD111" s="15"/>
      <c r="AE111" s="15"/>
      <c r="AF111" s="17"/>
      <c r="AG111" s="17">
        <f>$Y111*T117/$Y117</f>
        <v>19.723636363636363</v>
      </c>
      <c r="AH111" s="17">
        <f t="shared" ref="AH111" si="193">$Y111*U117/$Y117</f>
        <v>13.44</v>
      </c>
      <c r="AI111" s="17">
        <f t="shared" ref="AI111" si="194">$Y111*V117/$Y117</f>
        <v>9.6</v>
      </c>
      <c r="AJ111" s="17">
        <f t="shared" ref="AJ111" si="195">$Y111*W117/$Y117</f>
        <v>2.4436363636363638</v>
      </c>
      <c r="AK111" s="17">
        <f t="shared" ref="AK111" si="196">$Y111*X117/$Y117</f>
        <v>2.7927272727272729</v>
      </c>
    </row>
    <row r="112" spans="1:37" x14ac:dyDescent="0.25">
      <c r="A112" s="3" t="s">
        <v>10</v>
      </c>
      <c r="B112" s="4">
        <v>0.39219999999999999</v>
      </c>
      <c r="C112" s="5">
        <v>20</v>
      </c>
      <c r="D112" s="4">
        <v>0.29409999999999997</v>
      </c>
      <c r="E112" s="5">
        <v>15</v>
      </c>
      <c r="F112" s="4">
        <v>0.17649999999999999</v>
      </c>
      <c r="G112" s="5">
        <v>9</v>
      </c>
      <c r="H112" s="4">
        <v>5.8799999999999998E-2</v>
      </c>
      <c r="I112" s="5">
        <v>3</v>
      </c>
      <c r="J112" s="4">
        <v>7.8399999999999997E-2</v>
      </c>
      <c r="K112" s="5">
        <v>4</v>
      </c>
      <c r="L112" s="4">
        <v>0.1855</v>
      </c>
      <c r="M112" s="5">
        <v>51</v>
      </c>
      <c r="O112" s="15"/>
      <c r="P112" s="9" t="str">
        <f>IF(AND(P111&gt;0,P111&lt;=0.2),"Schwacher Zusammenhang",IF(AND(P111&gt;0.2,P111&lt;=0.6),"Mittlerer Zusammenhang",IF(P111&gt;0.6,"Starker Zusammenhang","")))</f>
        <v>Schwacher Zusammenhang</v>
      </c>
      <c r="Q112" s="5"/>
      <c r="R112" s="5"/>
      <c r="S112" s="15"/>
      <c r="T112" s="15">
        <f t="shared" si="183"/>
        <v>20</v>
      </c>
      <c r="U112" s="15">
        <f t="shared" si="184"/>
        <v>15</v>
      </c>
      <c r="V112" s="10">
        <f t="shared" si="185"/>
        <v>9</v>
      </c>
      <c r="W112" s="15">
        <f t="shared" si="186"/>
        <v>3</v>
      </c>
      <c r="X112" s="15">
        <f t="shared" si="187"/>
        <v>4</v>
      </c>
      <c r="Y112" s="16">
        <f t="shared" si="188"/>
        <v>51</v>
      </c>
      <c r="Z112" s="10"/>
      <c r="AA112" s="15"/>
      <c r="AB112" s="15"/>
      <c r="AC112" s="15"/>
      <c r="AD112" s="15"/>
      <c r="AE112" s="15"/>
      <c r="AF112" s="17"/>
      <c r="AG112" s="17">
        <f>$Y112*T117/$Y117</f>
        <v>20.956363636363637</v>
      </c>
      <c r="AH112" s="17">
        <f t="shared" ref="AH112" si="197">$Y112*U117/$Y117</f>
        <v>14.28</v>
      </c>
      <c r="AI112" s="17">
        <f t="shared" ref="AI112" si="198">$Y112*V117/$Y117</f>
        <v>10.199999999999999</v>
      </c>
      <c r="AJ112" s="17">
        <f t="shared" ref="AJ112" si="199">$Y112*W117/$Y117</f>
        <v>2.5963636363636362</v>
      </c>
      <c r="AK112" s="17">
        <f t="shared" ref="AK112" si="200">$Y112*X117/$Y117</f>
        <v>2.9672727272727273</v>
      </c>
    </row>
    <row r="113" spans="1:37" x14ac:dyDescent="0.25">
      <c r="A113" s="3" t="s">
        <v>11</v>
      </c>
      <c r="B113" s="4">
        <v>0.44119999999999998</v>
      </c>
      <c r="C113" s="5">
        <v>15</v>
      </c>
      <c r="D113" s="4">
        <v>0.26469999999999999</v>
      </c>
      <c r="E113" s="5">
        <v>9</v>
      </c>
      <c r="F113" s="4">
        <v>0.1176</v>
      </c>
      <c r="G113" s="5">
        <v>4</v>
      </c>
      <c r="H113" s="4">
        <v>2.9399999999999999E-2</v>
      </c>
      <c r="I113" s="5">
        <v>1</v>
      </c>
      <c r="J113" s="4">
        <v>0.14710000000000001</v>
      </c>
      <c r="K113" s="5">
        <v>5</v>
      </c>
      <c r="L113" s="4">
        <v>0.1236</v>
      </c>
      <c r="M113" s="5">
        <v>34</v>
      </c>
      <c r="O113" s="10"/>
      <c r="P113" s="10"/>
      <c r="Q113" s="5"/>
      <c r="R113" s="5"/>
      <c r="S113" s="15"/>
      <c r="T113" s="15">
        <f t="shared" si="183"/>
        <v>15</v>
      </c>
      <c r="U113" s="15">
        <f t="shared" si="184"/>
        <v>9</v>
      </c>
      <c r="V113" s="10">
        <f t="shared" si="185"/>
        <v>4</v>
      </c>
      <c r="W113" s="15">
        <f t="shared" si="186"/>
        <v>1</v>
      </c>
      <c r="X113" s="15">
        <f t="shared" si="187"/>
        <v>5</v>
      </c>
      <c r="Y113" s="16">
        <f t="shared" si="188"/>
        <v>34</v>
      </c>
      <c r="Z113" s="10"/>
      <c r="AA113" s="10"/>
      <c r="AB113" s="10"/>
      <c r="AC113" s="10"/>
      <c r="AD113" s="10"/>
      <c r="AE113" s="10"/>
      <c r="AF113" s="17"/>
      <c r="AG113" s="17">
        <f>$Y113*T117/$Y117</f>
        <v>13.970909090909091</v>
      </c>
      <c r="AH113" s="17">
        <f t="shared" ref="AH113" si="201">$Y113*U117/$Y117</f>
        <v>9.52</v>
      </c>
      <c r="AI113" s="17">
        <f t="shared" ref="AI113" si="202">$Y113*V117/$Y117</f>
        <v>6.8</v>
      </c>
      <c r="AJ113" s="17">
        <f t="shared" ref="AJ113" si="203">$Y113*W117/$Y117</f>
        <v>1.730909090909091</v>
      </c>
      <c r="AK113" s="17">
        <f t="shared" ref="AK113" si="204">$Y113*X117/$Y117</f>
        <v>1.9781818181818183</v>
      </c>
    </row>
    <row r="114" spans="1:37" x14ac:dyDescent="0.25">
      <c r="A114" s="3" t="s">
        <v>12</v>
      </c>
      <c r="B114" s="4">
        <v>0.39129999999999998</v>
      </c>
      <c r="C114" s="5">
        <v>27</v>
      </c>
      <c r="D114" s="4">
        <v>0.31879999999999997</v>
      </c>
      <c r="E114" s="5">
        <v>22</v>
      </c>
      <c r="F114" s="4">
        <v>0.2029</v>
      </c>
      <c r="G114" s="5">
        <v>14</v>
      </c>
      <c r="H114" s="4">
        <v>5.8000000000000003E-2</v>
      </c>
      <c r="I114" s="5">
        <v>4</v>
      </c>
      <c r="J114" s="4">
        <v>2.9000000000000001E-2</v>
      </c>
      <c r="K114" s="5">
        <v>2</v>
      </c>
      <c r="L114" s="4">
        <v>0.25090000000000001</v>
      </c>
      <c r="M114" s="5">
        <v>69</v>
      </c>
      <c r="O114" s="10"/>
      <c r="P114" s="10"/>
      <c r="Q114" s="5"/>
      <c r="R114" s="5"/>
      <c r="S114" s="15"/>
      <c r="T114" s="15">
        <f t="shared" si="183"/>
        <v>27</v>
      </c>
      <c r="U114" s="15">
        <f t="shared" si="184"/>
        <v>22</v>
      </c>
      <c r="V114" s="10">
        <f t="shared" si="185"/>
        <v>14</v>
      </c>
      <c r="W114" s="15">
        <f t="shared" si="186"/>
        <v>4</v>
      </c>
      <c r="X114" s="15">
        <f t="shared" si="187"/>
        <v>2</v>
      </c>
      <c r="Y114" s="16">
        <f t="shared" si="188"/>
        <v>69</v>
      </c>
      <c r="Z114" s="10"/>
      <c r="AA114" s="10"/>
      <c r="AB114" s="10"/>
      <c r="AC114" s="10"/>
      <c r="AD114" s="10"/>
      <c r="AE114" s="10"/>
      <c r="AF114" s="17"/>
      <c r="AG114" s="17">
        <f>$Y114*T117/$Y117</f>
        <v>28.352727272727272</v>
      </c>
      <c r="AH114" s="17">
        <f t="shared" ref="AH114" si="205">$Y114*U117/$Y117</f>
        <v>19.32</v>
      </c>
      <c r="AI114" s="17">
        <f t="shared" ref="AI114" si="206">$Y114*V117/$Y117</f>
        <v>13.8</v>
      </c>
      <c r="AJ114" s="17">
        <f t="shared" ref="AJ114" si="207">$Y114*W117/$Y117</f>
        <v>3.5127272727272727</v>
      </c>
      <c r="AK114" s="17">
        <f t="shared" ref="AK114" si="208">$Y114*X117/$Y117</f>
        <v>4.0145454545454546</v>
      </c>
    </row>
    <row r="115" spans="1:37" x14ac:dyDescent="0.25">
      <c r="A115" s="3" t="s">
        <v>13</v>
      </c>
      <c r="B115" s="4">
        <v>0.26319999999999999</v>
      </c>
      <c r="C115" s="5">
        <v>5</v>
      </c>
      <c r="D115" s="4">
        <v>0.36840000000000012</v>
      </c>
      <c r="E115" s="5">
        <v>7</v>
      </c>
      <c r="F115" s="4">
        <v>0.31580000000000003</v>
      </c>
      <c r="G115" s="5">
        <v>6</v>
      </c>
      <c r="H115" s="4">
        <v>5.2600000000000001E-2</v>
      </c>
      <c r="I115" s="5">
        <v>1</v>
      </c>
      <c r="J115" s="4">
        <v>0</v>
      </c>
      <c r="K115" s="5">
        <v>0</v>
      </c>
      <c r="L115" s="4">
        <v>6.9099999999999995E-2</v>
      </c>
      <c r="M115" s="5">
        <v>19</v>
      </c>
      <c r="O115" s="10"/>
      <c r="P115" s="10"/>
      <c r="Q115" s="5"/>
      <c r="R115" s="5"/>
      <c r="S115" s="15"/>
      <c r="T115" s="15">
        <f t="shared" si="183"/>
        <v>5</v>
      </c>
      <c r="U115" s="15">
        <f t="shared" si="184"/>
        <v>7</v>
      </c>
      <c r="V115" s="10">
        <f t="shared" si="185"/>
        <v>6</v>
      </c>
      <c r="W115" s="15">
        <f t="shared" si="186"/>
        <v>1</v>
      </c>
      <c r="X115" s="15">
        <f t="shared" si="187"/>
        <v>0</v>
      </c>
      <c r="Y115" s="16">
        <f t="shared" si="188"/>
        <v>19</v>
      </c>
      <c r="Z115" s="10"/>
      <c r="AA115" s="10"/>
      <c r="AB115" s="10"/>
      <c r="AC115" s="10"/>
      <c r="AD115" s="10"/>
      <c r="AE115" s="10"/>
      <c r="AF115" s="17"/>
      <c r="AG115" s="17">
        <f>$Y115*T117/$Y117</f>
        <v>7.8072727272727276</v>
      </c>
      <c r="AH115" s="17">
        <f t="shared" ref="AH115" si="209">$Y115*U117/$Y117</f>
        <v>5.32</v>
      </c>
      <c r="AI115" s="17">
        <f t="shared" ref="AI115" si="210">$Y115*V117/$Y117</f>
        <v>3.8</v>
      </c>
      <c r="AJ115" s="17">
        <f t="shared" ref="AJ115" si="211">$Y115*W117/$Y117</f>
        <v>0.96727272727272728</v>
      </c>
      <c r="AK115" s="17">
        <f t="shared" ref="AK115" si="212">$Y115*X117/$Y117</f>
        <v>1.1054545454545455</v>
      </c>
    </row>
    <row r="116" spans="1:37" x14ac:dyDescent="0.25">
      <c r="A116" s="3" t="s">
        <v>6</v>
      </c>
      <c r="B116" s="6">
        <v>0.41089999999999999</v>
      </c>
      <c r="C116" s="3">
        <v>113</v>
      </c>
      <c r="D116" s="6">
        <v>0.28000000000000003</v>
      </c>
      <c r="E116" s="3">
        <v>77</v>
      </c>
      <c r="F116" s="6">
        <v>0.2</v>
      </c>
      <c r="G116" s="3">
        <v>55</v>
      </c>
      <c r="H116" s="6">
        <v>5.0900000000000001E-2</v>
      </c>
      <c r="I116" s="3">
        <v>14</v>
      </c>
      <c r="J116" s="6">
        <v>5.8200000000000002E-2</v>
      </c>
      <c r="K116" s="3">
        <v>16</v>
      </c>
      <c r="L116" s="6">
        <v>1</v>
      </c>
      <c r="M116" s="3">
        <v>275</v>
      </c>
      <c r="O116" s="10"/>
      <c r="P116" s="10"/>
      <c r="Q116" s="5"/>
      <c r="R116" s="5"/>
      <c r="S116" s="15"/>
      <c r="T116" s="15"/>
      <c r="U116" s="15"/>
      <c r="V116" s="10"/>
      <c r="W116" s="15"/>
      <c r="X116" s="15"/>
      <c r="Y116" s="16"/>
      <c r="Z116" s="10"/>
      <c r="AA116" s="10"/>
      <c r="AB116" s="10"/>
      <c r="AC116" s="10"/>
      <c r="AD116" s="10"/>
      <c r="AE116" s="10"/>
      <c r="AF116" s="17"/>
      <c r="AG116" s="17"/>
      <c r="AH116" s="17"/>
      <c r="AI116" s="10"/>
      <c r="AJ116" s="10"/>
      <c r="AK116" s="10"/>
    </row>
    <row r="117" spans="1:37" x14ac:dyDescent="0.25">
      <c r="A117" s="9"/>
      <c r="B117" s="9"/>
      <c r="C117" s="12"/>
      <c r="D117" s="7"/>
      <c r="E117" s="7"/>
      <c r="F117" s="7"/>
      <c r="G117" s="7"/>
      <c r="H117" s="7"/>
      <c r="I117" s="7"/>
      <c r="J117" s="7"/>
      <c r="K117" s="7"/>
      <c r="L117" s="7" t="s">
        <v>14</v>
      </c>
      <c r="M117" s="7">
        <v>275</v>
      </c>
      <c r="O117" s="10"/>
      <c r="P117" s="10"/>
      <c r="Q117" s="10"/>
      <c r="R117" s="10"/>
      <c r="S117" s="16"/>
      <c r="T117" s="16">
        <f t="shared" ref="T117" si="213">SUM(T109:T116)</f>
        <v>113</v>
      </c>
      <c r="U117" s="16">
        <f t="shared" ref="U117" si="214">SUM(U109:U116)</f>
        <v>77</v>
      </c>
      <c r="V117" s="16">
        <f t="shared" ref="V117" si="215">SUM(V109:V116)</f>
        <v>55</v>
      </c>
      <c r="W117" s="16">
        <f t="shared" ref="W117" si="216">SUM(W109:W116)</f>
        <v>14</v>
      </c>
      <c r="X117" s="16">
        <f t="shared" ref="X117" si="217">SUM(X109:X116)</f>
        <v>16</v>
      </c>
      <c r="Y117" s="15">
        <f>SUM(Y109:Y115)</f>
        <v>275</v>
      </c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</row>
    <row r="118" spans="1:37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 t="s">
        <v>15</v>
      </c>
      <c r="M118" s="7">
        <v>0</v>
      </c>
    </row>
    <row r="120" spans="1:37" ht="18" x14ac:dyDescent="0.25">
      <c r="A120" s="1" t="s">
        <v>50</v>
      </c>
    </row>
    <row r="121" spans="1:37" x14ac:dyDescent="0.25">
      <c r="A121" s="2"/>
      <c r="B121" s="19" t="s">
        <v>41</v>
      </c>
      <c r="C121" s="20"/>
      <c r="D121" s="19" t="s">
        <v>42</v>
      </c>
      <c r="E121" s="20"/>
      <c r="F121" s="19" t="s">
        <v>43</v>
      </c>
      <c r="G121" s="20"/>
      <c r="H121" s="19" t="s">
        <v>44</v>
      </c>
      <c r="I121" s="20"/>
      <c r="J121" s="19" t="s">
        <v>45</v>
      </c>
      <c r="K121" s="20"/>
      <c r="L121" s="19" t="s">
        <v>6</v>
      </c>
      <c r="M121" s="20"/>
    </row>
    <row r="122" spans="1:37" x14ac:dyDescent="0.25">
      <c r="A122" s="3" t="s">
        <v>7</v>
      </c>
      <c r="B122" s="4">
        <v>0.17649999999999999</v>
      </c>
      <c r="C122" s="5">
        <v>3</v>
      </c>
      <c r="D122" s="4">
        <v>0.52939999999999998</v>
      </c>
      <c r="E122" s="5">
        <v>9</v>
      </c>
      <c r="F122" s="4">
        <v>0.17649999999999999</v>
      </c>
      <c r="G122" s="5">
        <v>3</v>
      </c>
      <c r="H122" s="4">
        <v>5.8799999999999998E-2</v>
      </c>
      <c r="I122" s="5">
        <v>1</v>
      </c>
      <c r="J122" s="4">
        <v>5.8799999999999998E-2</v>
      </c>
      <c r="K122" s="5">
        <v>1</v>
      </c>
      <c r="L122" s="4">
        <v>6.1799999999999987E-2</v>
      </c>
      <c r="M122" s="5">
        <v>17</v>
      </c>
      <c r="O122" s="13" t="s">
        <v>90</v>
      </c>
      <c r="P122" s="12">
        <f>_xlfn.CHISQ.TEST(T122:X128,AG122:AK128)</f>
        <v>0.60923249417642111</v>
      </c>
      <c r="Q122" s="15"/>
      <c r="R122" s="15" t="s">
        <v>91</v>
      </c>
      <c r="S122" s="15"/>
      <c r="T122" s="15">
        <f>C122</f>
        <v>3</v>
      </c>
      <c r="U122" s="15">
        <f>E122</f>
        <v>9</v>
      </c>
      <c r="V122" s="10">
        <f>G122</f>
        <v>3</v>
      </c>
      <c r="W122" s="15">
        <f>I122</f>
        <v>1</v>
      </c>
      <c r="X122" s="15">
        <f>K122</f>
        <v>1</v>
      </c>
      <c r="Y122" s="16">
        <f>SUM(T122:X122)</f>
        <v>17</v>
      </c>
      <c r="Z122" s="10"/>
      <c r="AA122" s="15"/>
      <c r="AB122" s="15"/>
      <c r="AC122" s="15"/>
      <c r="AD122" s="15"/>
      <c r="AE122" s="15" t="s">
        <v>92</v>
      </c>
      <c r="AF122" s="17"/>
      <c r="AG122" s="17">
        <f>$Y122*T130/$Y130</f>
        <v>3.5236363636363635</v>
      </c>
      <c r="AH122" s="17">
        <f t="shared" ref="AH122" si="218">$Y122*U130/$Y130</f>
        <v>8.16</v>
      </c>
      <c r="AI122" s="17">
        <f t="shared" ref="AI122" si="219">$Y122*V130/$Y130</f>
        <v>3.709090909090909</v>
      </c>
      <c r="AJ122" s="17">
        <f t="shared" ref="AJ122" si="220">$Y122*W130/$Y130</f>
        <v>1.1127272727272728</v>
      </c>
      <c r="AK122" s="17">
        <f t="shared" ref="AK122" si="221">$Y122*X130/$Y130</f>
        <v>0.49454545454545457</v>
      </c>
    </row>
    <row r="123" spans="1:37" x14ac:dyDescent="0.25">
      <c r="A123" s="3" t="s">
        <v>8</v>
      </c>
      <c r="B123" s="4">
        <v>0.1081</v>
      </c>
      <c r="C123" s="5">
        <v>4</v>
      </c>
      <c r="D123" s="4">
        <v>0.54049999999999998</v>
      </c>
      <c r="E123" s="5">
        <v>20</v>
      </c>
      <c r="F123" s="4">
        <v>0.27029999999999998</v>
      </c>
      <c r="G123" s="5">
        <v>10</v>
      </c>
      <c r="H123" s="4">
        <v>5.4100000000000002E-2</v>
      </c>
      <c r="I123" s="5">
        <v>2</v>
      </c>
      <c r="J123" s="4">
        <v>2.7E-2</v>
      </c>
      <c r="K123" s="5">
        <v>1</v>
      </c>
      <c r="L123" s="4">
        <v>0.13450000000000001</v>
      </c>
      <c r="M123" s="5">
        <v>37</v>
      </c>
      <c r="O123" s="13" t="s">
        <v>93</v>
      </c>
      <c r="P123" s="9">
        <f>_xlfn.CHISQ.INV.RT(P122,24)</f>
        <v>21.497483392598433</v>
      </c>
      <c r="Q123" s="15"/>
      <c r="R123" s="15"/>
      <c r="S123" s="15"/>
      <c r="T123" s="15">
        <f t="shared" ref="T123:T128" si="222">C123</f>
        <v>4</v>
      </c>
      <c r="U123" s="15">
        <f t="shared" ref="U123:U128" si="223">E123</f>
        <v>20</v>
      </c>
      <c r="V123" s="10">
        <f t="shared" ref="V123:V128" si="224">G123</f>
        <v>10</v>
      </c>
      <c r="W123" s="15">
        <f t="shared" ref="W123:W128" si="225">I123</f>
        <v>2</v>
      </c>
      <c r="X123" s="15">
        <f t="shared" ref="X123:X128" si="226">K123</f>
        <v>1</v>
      </c>
      <c r="Y123" s="16">
        <f t="shared" ref="Y123:Y128" si="227">SUM(T123:X123)</f>
        <v>37</v>
      </c>
      <c r="Z123" s="10"/>
      <c r="AA123" s="15"/>
      <c r="AB123" s="15"/>
      <c r="AC123" s="15"/>
      <c r="AD123" s="15"/>
      <c r="AE123" s="15"/>
      <c r="AF123" s="17"/>
      <c r="AG123" s="17">
        <f>$Y123*T130/$Y130</f>
        <v>7.669090909090909</v>
      </c>
      <c r="AH123" s="17">
        <f t="shared" ref="AH123" si="228">$Y123*U130/$Y130</f>
        <v>17.760000000000002</v>
      </c>
      <c r="AI123" s="17">
        <f t="shared" ref="AI123" si="229">$Y123*V130/$Y130</f>
        <v>8.0727272727272723</v>
      </c>
      <c r="AJ123" s="17">
        <f t="shared" ref="AJ123" si="230">$Y123*W130/$Y130</f>
        <v>2.4218181818181819</v>
      </c>
      <c r="AK123" s="17">
        <f t="shared" ref="AK123" si="231">$Y123*X130/$Y130</f>
        <v>1.0763636363636364</v>
      </c>
    </row>
    <row r="124" spans="1:37" x14ac:dyDescent="0.25">
      <c r="A124" s="3" t="s">
        <v>9</v>
      </c>
      <c r="B124" s="4">
        <v>0.22919999999999999</v>
      </c>
      <c r="C124" s="5">
        <v>11</v>
      </c>
      <c r="D124" s="4">
        <v>0.41670000000000001</v>
      </c>
      <c r="E124" s="5">
        <v>20</v>
      </c>
      <c r="F124" s="4">
        <v>0.25</v>
      </c>
      <c r="G124" s="5">
        <v>12</v>
      </c>
      <c r="H124" s="4">
        <v>8.3299999999999999E-2</v>
      </c>
      <c r="I124" s="5">
        <v>4</v>
      </c>
      <c r="J124" s="4">
        <v>2.0799999999999999E-2</v>
      </c>
      <c r="K124" s="5">
        <v>1</v>
      </c>
      <c r="L124" s="4">
        <v>0.17449999999999999</v>
      </c>
      <c r="M124" s="5">
        <v>48</v>
      </c>
      <c r="O124" s="13" t="s">
        <v>94</v>
      </c>
      <c r="P124" s="18">
        <f>SQRT(P123/(Y130*MIN(7-1,5-1)))</f>
        <v>0.13979687664802826</v>
      </c>
      <c r="Q124" s="15"/>
      <c r="R124" s="15"/>
      <c r="S124" s="15"/>
      <c r="T124" s="15">
        <f t="shared" si="222"/>
        <v>11</v>
      </c>
      <c r="U124" s="15">
        <f t="shared" si="223"/>
        <v>20</v>
      </c>
      <c r="V124" s="10">
        <f t="shared" si="224"/>
        <v>12</v>
      </c>
      <c r="W124" s="15">
        <f t="shared" si="225"/>
        <v>4</v>
      </c>
      <c r="X124" s="15">
        <f t="shared" si="226"/>
        <v>1</v>
      </c>
      <c r="Y124" s="16">
        <f t="shared" si="227"/>
        <v>48</v>
      </c>
      <c r="Z124" s="10"/>
      <c r="AA124" s="15"/>
      <c r="AB124" s="15"/>
      <c r="AC124" s="15"/>
      <c r="AD124" s="15"/>
      <c r="AE124" s="15"/>
      <c r="AF124" s="17"/>
      <c r="AG124" s="17">
        <f>$Y124*T130/$Y130</f>
        <v>9.9490909090909092</v>
      </c>
      <c r="AH124" s="17">
        <f t="shared" ref="AH124" si="232">$Y124*U130/$Y130</f>
        <v>23.04</v>
      </c>
      <c r="AI124" s="17">
        <f t="shared" ref="AI124" si="233">$Y124*V130/$Y130</f>
        <v>10.472727272727273</v>
      </c>
      <c r="AJ124" s="17">
        <f t="shared" ref="AJ124" si="234">$Y124*W130/$Y130</f>
        <v>3.1418181818181816</v>
      </c>
      <c r="AK124" s="17">
        <f t="shared" ref="AK124" si="235">$Y124*X130/$Y130</f>
        <v>1.3963636363636365</v>
      </c>
    </row>
    <row r="125" spans="1:37" x14ac:dyDescent="0.25">
      <c r="A125" s="3" t="s">
        <v>10</v>
      </c>
      <c r="B125" s="4">
        <v>0.33329999999999999</v>
      </c>
      <c r="C125" s="5">
        <v>17</v>
      </c>
      <c r="D125" s="4">
        <v>0.33329999999999999</v>
      </c>
      <c r="E125" s="5">
        <v>17</v>
      </c>
      <c r="F125" s="4">
        <v>0.23530000000000001</v>
      </c>
      <c r="G125" s="5">
        <v>12</v>
      </c>
      <c r="H125" s="4">
        <v>3.9199999999999999E-2</v>
      </c>
      <c r="I125" s="5">
        <v>2</v>
      </c>
      <c r="J125" s="4">
        <v>5.8799999999999998E-2</v>
      </c>
      <c r="K125" s="5">
        <v>3</v>
      </c>
      <c r="L125" s="4">
        <v>0.1855</v>
      </c>
      <c r="M125" s="5">
        <v>51</v>
      </c>
      <c r="O125" s="15"/>
      <c r="P125" s="9" t="str">
        <f>IF(AND(P124&gt;0,P124&lt;=0.2),"Schwacher Zusammenhang",IF(AND(P124&gt;0.2,P124&lt;=0.6),"Mittlerer Zusammenhang",IF(P124&gt;0.6,"Starker Zusammenhang","")))</f>
        <v>Schwacher Zusammenhang</v>
      </c>
      <c r="Q125" s="5"/>
      <c r="R125" s="5"/>
      <c r="S125" s="15"/>
      <c r="T125" s="15">
        <f t="shared" si="222"/>
        <v>17</v>
      </c>
      <c r="U125" s="15">
        <f t="shared" si="223"/>
        <v>17</v>
      </c>
      <c r="V125" s="10">
        <f t="shared" si="224"/>
        <v>12</v>
      </c>
      <c r="W125" s="15">
        <f t="shared" si="225"/>
        <v>2</v>
      </c>
      <c r="X125" s="15">
        <f t="shared" si="226"/>
        <v>3</v>
      </c>
      <c r="Y125" s="16">
        <f t="shared" si="227"/>
        <v>51</v>
      </c>
      <c r="Z125" s="10"/>
      <c r="AA125" s="15"/>
      <c r="AB125" s="15"/>
      <c r="AC125" s="15"/>
      <c r="AD125" s="15"/>
      <c r="AE125" s="15"/>
      <c r="AF125" s="17"/>
      <c r="AG125" s="17">
        <f>$Y125*T130/$Y130</f>
        <v>10.57090909090909</v>
      </c>
      <c r="AH125" s="17">
        <f t="shared" ref="AH125" si="236">$Y125*U130/$Y130</f>
        <v>24.48</v>
      </c>
      <c r="AI125" s="17">
        <f t="shared" ref="AI125" si="237">$Y125*V130/$Y130</f>
        <v>11.127272727272727</v>
      </c>
      <c r="AJ125" s="17">
        <f t="shared" ref="AJ125" si="238">$Y125*W130/$Y130</f>
        <v>3.3381818181818184</v>
      </c>
      <c r="AK125" s="17">
        <f t="shared" ref="AK125" si="239">$Y125*X130/$Y130</f>
        <v>1.4836363636363636</v>
      </c>
    </row>
    <row r="126" spans="1:37" x14ac:dyDescent="0.25">
      <c r="A126" s="3" t="s">
        <v>11</v>
      </c>
      <c r="B126" s="4">
        <v>0.2059</v>
      </c>
      <c r="C126" s="5">
        <v>7</v>
      </c>
      <c r="D126" s="4">
        <v>0.5</v>
      </c>
      <c r="E126" s="5">
        <v>17</v>
      </c>
      <c r="F126" s="4">
        <v>0.14710000000000001</v>
      </c>
      <c r="G126" s="5">
        <v>5</v>
      </c>
      <c r="H126" s="4">
        <v>0.1176</v>
      </c>
      <c r="I126" s="5">
        <v>4</v>
      </c>
      <c r="J126" s="4">
        <v>2.9399999999999999E-2</v>
      </c>
      <c r="K126" s="5">
        <v>1</v>
      </c>
      <c r="L126" s="4">
        <v>0.1236</v>
      </c>
      <c r="M126" s="5">
        <v>34</v>
      </c>
      <c r="O126" s="10"/>
      <c r="P126" s="10"/>
      <c r="Q126" s="5"/>
      <c r="R126" s="5"/>
      <c r="S126" s="15"/>
      <c r="T126" s="15">
        <f t="shared" si="222"/>
        <v>7</v>
      </c>
      <c r="U126" s="15">
        <f t="shared" si="223"/>
        <v>17</v>
      </c>
      <c r="V126" s="10">
        <f t="shared" si="224"/>
        <v>5</v>
      </c>
      <c r="W126" s="15">
        <f t="shared" si="225"/>
        <v>4</v>
      </c>
      <c r="X126" s="15">
        <f t="shared" si="226"/>
        <v>1</v>
      </c>
      <c r="Y126" s="16">
        <f t="shared" si="227"/>
        <v>34</v>
      </c>
      <c r="Z126" s="10"/>
      <c r="AA126" s="10"/>
      <c r="AB126" s="10"/>
      <c r="AC126" s="10"/>
      <c r="AD126" s="10"/>
      <c r="AE126" s="10"/>
      <c r="AF126" s="17"/>
      <c r="AG126" s="17">
        <f>$Y126*T130/$Y130</f>
        <v>7.0472727272727269</v>
      </c>
      <c r="AH126" s="17">
        <f t="shared" ref="AH126" si="240">$Y126*U130/$Y130</f>
        <v>16.32</v>
      </c>
      <c r="AI126" s="17">
        <f t="shared" ref="AI126" si="241">$Y126*V130/$Y130</f>
        <v>7.418181818181818</v>
      </c>
      <c r="AJ126" s="17">
        <f t="shared" ref="AJ126" si="242">$Y126*W130/$Y130</f>
        <v>2.2254545454545456</v>
      </c>
      <c r="AK126" s="17">
        <f t="shared" ref="AK126" si="243">$Y126*X130/$Y130</f>
        <v>0.98909090909090913</v>
      </c>
    </row>
    <row r="127" spans="1:37" x14ac:dyDescent="0.25">
      <c r="A127" s="3" t="s">
        <v>12</v>
      </c>
      <c r="B127" s="4">
        <v>0.18840000000000001</v>
      </c>
      <c r="C127" s="5">
        <v>13</v>
      </c>
      <c r="D127" s="4">
        <v>0.57969999999999999</v>
      </c>
      <c r="E127" s="5">
        <v>40</v>
      </c>
      <c r="F127" s="4">
        <v>0.1739</v>
      </c>
      <c r="G127" s="5">
        <v>12</v>
      </c>
      <c r="H127" s="4">
        <v>5.8000000000000003E-2</v>
      </c>
      <c r="I127" s="5">
        <v>4</v>
      </c>
      <c r="J127" s="4">
        <v>0</v>
      </c>
      <c r="K127" s="5">
        <v>0</v>
      </c>
      <c r="L127" s="4">
        <v>0.25090000000000001</v>
      </c>
      <c r="M127" s="5">
        <v>69</v>
      </c>
      <c r="O127" s="10"/>
      <c r="P127" s="10"/>
      <c r="Q127" s="5"/>
      <c r="R127" s="5"/>
      <c r="S127" s="15"/>
      <c r="T127" s="15">
        <f t="shared" si="222"/>
        <v>13</v>
      </c>
      <c r="U127" s="15">
        <f t="shared" si="223"/>
        <v>40</v>
      </c>
      <c r="V127" s="10">
        <f t="shared" si="224"/>
        <v>12</v>
      </c>
      <c r="W127" s="15">
        <f t="shared" si="225"/>
        <v>4</v>
      </c>
      <c r="X127" s="15">
        <f t="shared" si="226"/>
        <v>0</v>
      </c>
      <c r="Y127" s="16">
        <f t="shared" si="227"/>
        <v>69</v>
      </c>
      <c r="Z127" s="10"/>
      <c r="AA127" s="10"/>
      <c r="AB127" s="10"/>
      <c r="AC127" s="10"/>
      <c r="AD127" s="10"/>
      <c r="AE127" s="10"/>
      <c r="AF127" s="17"/>
      <c r="AG127" s="17">
        <f>$Y127*T130/$Y130</f>
        <v>14.301818181818183</v>
      </c>
      <c r="AH127" s="17">
        <f t="shared" ref="AH127" si="244">$Y127*U130/$Y130</f>
        <v>33.119999999999997</v>
      </c>
      <c r="AI127" s="17">
        <f t="shared" ref="AI127" si="245">$Y127*V130/$Y130</f>
        <v>15.054545454545455</v>
      </c>
      <c r="AJ127" s="17">
        <f t="shared" ref="AJ127" si="246">$Y127*W130/$Y130</f>
        <v>4.5163636363636366</v>
      </c>
      <c r="AK127" s="17">
        <f t="shared" ref="AK127" si="247">$Y127*X130/$Y130</f>
        <v>2.0072727272727273</v>
      </c>
    </row>
    <row r="128" spans="1:37" x14ac:dyDescent="0.25">
      <c r="A128" s="3" t="s">
        <v>13</v>
      </c>
      <c r="B128" s="4">
        <v>0.1053</v>
      </c>
      <c r="C128" s="5">
        <v>2</v>
      </c>
      <c r="D128" s="4">
        <v>0.47370000000000001</v>
      </c>
      <c r="E128" s="5">
        <v>9</v>
      </c>
      <c r="F128" s="4">
        <v>0.31580000000000003</v>
      </c>
      <c r="G128" s="5">
        <v>6</v>
      </c>
      <c r="H128" s="4">
        <v>5.2600000000000001E-2</v>
      </c>
      <c r="I128" s="5">
        <v>1</v>
      </c>
      <c r="J128" s="4">
        <v>5.2600000000000001E-2</v>
      </c>
      <c r="K128" s="5">
        <v>1</v>
      </c>
      <c r="L128" s="4">
        <v>6.9099999999999995E-2</v>
      </c>
      <c r="M128" s="5">
        <v>19</v>
      </c>
      <c r="O128" s="10"/>
      <c r="P128" s="10"/>
      <c r="Q128" s="5"/>
      <c r="R128" s="5"/>
      <c r="S128" s="15"/>
      <c r="T128" s="15">
        <f t="shared" si="222"/>
        <v>2</v>
      </c>
      <c r="U128" s="15">
        <f t="shared" si="223"/>
        <v>9</v>
      </c>
      <c r="V128" s="10">
        <f t="shared" si="224"/>
        <v>6</v>
      </c>
      <c r="W128" s="15">
        <f t="shared" si="225"/>
        <v>1</v>
      </c>
      <c r="X128" s="15">
        <f t="shared" si="226"/>
        <v>1</v>
      </c>
      <c r="Y128" s="16">
        <f t="shared" si="227"/>
        <v>19</v>
      </c>
      <c r="Z128" s="10"/>
      <c r="AA128" s="10"/>
      <c r="AB128" s="10"/>
      <c r="AC128" s="10"/>
      <c r="AD128" s="10"/>
      <c r="AE128" s="10"/>
      <c r="AF128" s="17"/>
      <c r="AG128" s="17">
        <f>$Y128*T130/$Y130</f>
        <v>3.938181818181818</v>
      </c>
      <c r="AH128" s="17">
        <f t="shared" ref="AH128" si="248">$Y128*U130/$Y130</f>
        <v>9.1199999999999992</v>
      </c>
      <c r="AI128" s="17">
        <f t="shared" ref="AI128" si="249">$Y128*V130/$Y130</f>
        <v>4.1454545454545455</v>
      </c>
      <c r="AJ128" s="17">
        <f t="shared" ref="AJ128" si="250">$Y128*W130/$Y130</f>
        <v>1.2436363636363637</v>
      </c>
      <c r="AK128" s="17">
        <f t="shared" ref="AK128" si="251">$Y128*X130/$Y130</f>
        <v>0.55272727272727273</v>
      </c>
    </row>
    <row r="129" spans="1:37" x14ac:dyDescent="0.25">
      <c r="A129" s="3" t="s">
        <v>6</v>
      </c>
      <c r="B129" s="6">
        <v>0.20730000000000001</v>
      </c>
      <c r="C129" s="3">
        <v>57</v>
      </c>
      <c r="D129" s="6">
        <v>0.48</v>
      </c>
      <c r="E129" s="3">
        <v>132</v>
      </c>
      <c r="F129" s="6">
        <v>0.21820000000000001</v>
      </c>
      <c r="G129" s="3">
        <v>60</v>
      </c>
      <c r="H129" s="6">
        <v>6.5500000000000003E-2</v>
      </c>
      <c r="I129" s="3">
        <v>18</v>
      </c>
      <c r="J129" s="6">
        <v>2.9100000000000001E-2</v>
      </c>
      <c r="K129" s="3">
        <v>8</v>
      </c>
      <c r="L129" s="6">
        <v>1</v>
      </c>
      <c r="M129" s="3">
        <v>275</v>
      </c>
      <c r="O129" s="10"/>
      <c r="P129" s="10"/>
      <c r="Q129" s="5"/>
      <c r="R129" s="5"/>
      <c r="S129" s="15"/>
      <c r="T129" s="15"/>
      <c r="U129" s="15"/>
      <c r="V129" s="10"/>
      <c r="W129" s="15"/>
      <c r="X129" s="15"/>
      <c r="Y129" s="16"/>
      <c r="Z129" s="10"/>
      <c r="AA129" s="10"/>
      <c r="AB129" s="10"/>
      <c r="AC129" s="10"/>
      <c r="AD129" s="10"/>
      <c r="AE129" s="10"/>
      <c r="AF129" s="17"/>
      <c r="AG129" s="17"/>
      <c r="AH129" s="17"/>
      <c r="AI129" s="10"/>
      <c r="AJ129" s="10"/>
      <c r="AK129" s="10"/>
    </row>
    <row r="130" spans="1:37" x14ac:dyDescent="0.25">
      <c r="A130" s="9"/>
      <c r="B130" s="9"/>
      <c r="C130" s="12"/>
      <c r="D130" s="7"/>
      <c r="E130" s="7"/>
      <c r="F130" s="7"/>
      <c r="G130" s="7"/>
      <c r="H130" s="7"/>
      <c r="I130" s="7"/>
      <c r="J130" s="7"/>
      <c r="K130" s="7"/>
      <c r="L130" s="7" t="s">
        <v>14</v>
      </c>
      <c r="M130" s="7">
        <v>275</v>
      </c>
      <c r="O130" s="10"/>
      <c r="P130" s="10"/>
      <c r="Q130" s="10"/>
      <c r="R130" s="10"/>
      <c r="S130" s="16"/>
      <c r="T130" s="16">
        <f t="shared" ref="T130" si="252">SUM(T122:T129)</f>
        <v>57</v>
      </c>
      <c r="U130" s="16">
        <f t="shared" ref="U130" si="253">SUM(U122:U129)</f>
        <v>132</v>
      </c>
      <c r="V130" s="16">
        <f t="shared" ref="V130" si="254">SUM(V122:V129)</f>
        <v>60</v>
      </c>
      <c r="W130" s="16">
        <f t="shared" ref="W130" si="255">SUM(W122:W129)</f>
        <v>18</v>
      </c>
      <c r="X130" s="16">
        <f t="shared" ref="X130" si="256">SUM(X122:X129)</f>
        <v>8</v>
      </c>
      <c r="Y130" s="15">
        <f>SUM(Y122:Y128)</f>
        <v>275</v>
      </c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</row>
    <row r="131" spans="1:37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 t="s">
        <v>15</v>
      </c>
      <c r="M131" s="7">
        <v>0</v>
      </c>
    </row>
    <row r="133" spans="1:37" ht="18" x14ac:dyDescent="0.25">
      <c r="A133" s="1" t="s">
        <v>51</v>
      </c>
    </row>
    <row r="134" spans="1:37" x14ac:dyDescent="0.25">
      <c r="A134" s="2"/>
      <c r="B134" s="19" t="s">
        <v>41</v>
      </c>
      <c r="C134" s="20"/>
      <c r="D134" s="19" t="s">
        <v>42</v>
      </c>
      <c r="E134" s="20"/>
      <c r="F134" s="19" t="s">
        <v>43</v>
      </c>
      <c r="G134" s="20"/>
      <c r="H134" s="19" t="s">
        <v>44</v>
      </c>
      <c r="I134" s="20"/>
      <c r="J134" s="19" t="s">
        <v>45</v>
      </c>
      <c r="K134" s="20"/>
      <c r="L134" s="19" t="s">
        <v>6</v>
      </c>
      <c r="M134" s="20"/>
    </row>
    <row r="135" spans="1:37" x14ac:dyDescent="0.25">
      <c r="A135" s="3" t="s">
        <v>7</v>
      </c>
      <c r="B135" s="4">
        <v>5.8799999999999998E-2</v>
      </c>
      <c r="C135" s="5">
        <v>1</v>
      </c>
      <c r="D135" s="4">
        <v>0.23530000000000001</v>
      </c>
      <c r="E135" s="5">
        <v>4</v>
      </c>
      <c r="F135" s="4">
        <v>0.29409999999999997</v>
      </c>
      <c r="G135" s="5">
        <v>5</v>
      </c>
      <c r="H135" s="4">
        <v>0.17649999999999999</v>
      </c>
      <c r="I135" s="5">
        <v>3</v>
      </c>
      <c r="J135" s="4">
        <v>0.23530000000000001</v>
      </c>
      <c r="K135" s="5">
        <v>4</v>
      </c>
      <c r="L135" s="4">
        <v>6.1799999999999987E-2</v>
      </c>
      <c r="M135" s="5">
        <v>17</v>
      </c>
      <c r="O135" s="13" t="s">
        <v>90</v>
      </c>
      <c r="P135" s="12">
        <f>_xlfn.CHISQ.TEST(T135:X141,AG135:AK141)</f>
        <v>4.5457992969381279E-2</v>
      </c>
      <c r="Q135" s="15"/>
      <c r="R135" s="15" t="s">
        <v>91</v>
      </c>
      <c r="S135" s="15"/>
      <c r="T135" s="15">
        <f>C135</f>
        <v>1</v>
      </c>
      <c r="U135" s="15">
        <f>E135</f>
        <v>4</v>
      </c>
      <c r="V135" s="10">
        <f>G135</f>
        <v>5</v>
      </c>
      <c r="W135" s="15">
        <f>I135</f>
        <v>3</v>
      </c>
      <c r="X135" s="15">
        <f>K135</f>
        <v>4</v>
      </c>
      <c r="Y135" s="16">
        <f>SUM(T135:X135)</f>
        <v>17</v>
      </c>
      <c r="Z135" s="10"/>
      <c r="AA135" s="15"/>
      <c r="AB135" s="15"/>
      <c r="AC135" s="15"/>
      <c r="AD135" s="15"/>
      <c r="AE135" s="15" t="s">
        <v>92</v>
      </c>
      <c r="AF135" s="17"/>
      <c r="AG135" s="17">
        <f>$Y135*T143/$Y143</f>
        <v>2.9781021897810218</v>
      </c>
      <c r="AH135" s="17">
        <f t="shared" ref="AH135" si="257">$Y135*U143/$Y143</f>
        <v>6.0802919708029197</v>
      </c>
      <c r="AI135" s="17">
        <f t="shared" ref="AI135" si="258">$Y135*V143/$Y143</f>
        <v>5.1496350364963508</v>
      </c>
      <c r="AJ135" s="17">
        <f t="shared" ref="AJ135" si="259">$Y135*W143/$Y143</f>
        <v>1.7372262773722629</v>
      </c>
      <c r="AK135" s="17">
        <f t="shared" ref="AK135" si="260">$Y135*X143/$Y143</f>
        <v>1.0547445255474452</v>
      </c>
    </row>
    <row r="136" spans="1:37" x14ac:dyDescent="0.25">
      <c r="A136" s="3" t="s">
        <v>8</v>
      </c>
      <c r="B136" s="4">
        <v>0.2162</v>
      </c>
      <c r="C136" s="5">
        <v>8</v>
      </c>
      <c r="D136" s="4">
        <v>0.29730000000000001</v>
      </c>
      <c r="E136" s="5">
        <v>11</v>
      </c>
      <c r="F136" s="4">
        <v>0.2432</v>
      </c>
      <c r="G136" s="5">
        <v>9</v>
      </c>
      <c r="H136" s="4">
        <v>0.18920000000000001</v>
      </c>
      <c r="I136" s="5">
        <v>7</v>
      </c>
      <c r="J136" s="4">
        <v>5.4100000000000002E-2</v>
      </c>
      <c r="K136" s="5">
        <v>2</v>
      </c>
      <c r="L136" s="4">
        <v>0.13450000000000001</v>
      </c>
      <c r="M136" s="5">
        <v>37</v>
      </c>
      <c r="O136" s="13" t="s">
        <v>93</v>
      </c>
      <c r="P136" s="9">
        <f>_xlfn.CHISQ.INV.RT(P135,24)</f>
        <v>36.833899426247854</v>
      </c>
      <c r="Q136" s="15"/>
      <c r="R136" s="15"/>
      <c r="S136" s="15"/>
      <c r="T136" s="15">
        <f t="shared" ref="T136:T141" si="261">C136</f>
        <v>8</v>
      </c>
      <c r="U136" s="15">
        <f t="shared" ref="U136:U141" si="262">E136</f>
        <v>11</v>
      </c>
      <c r="V136" s="10">
        <f t="shared" ref="V136:V141" si="263">G136</f>
        <v>9</v>
      </c>
      <c r="W136" s="15">
        <f t="shared" ref="W136:W141" si="264">I136</f>
        <v>7</v>
      </c>
      <c r="X136" s="15">
        <f t="shared" ref="X136:X141" si="265">K136</f>
        <v>2</v>
      </c>
      <c r="Y136" s="16">
        <f t="shared" ref="Y136:Y141" si="266">SUM(T136:X136)</f>
        <v>37</v>
      </c>
      <c r="Z136" s="10"/>
      <c r="AA136" s="15"/>
      <c r="AB136" s="15"/>
      <c r="AC136" s="15"/>
      <c r="AD136" s="15"/>
      <c r="AE136" s="15"/>
      <c r="AF136" s="17"/>
      <c r="AG136" s="17">
        <f>$Y136*T143/$Y143</f>
        <v>6.4817518248175183</v>
      </c>
      <c r="AH136" s="17">
        <f t="shared" ref="AH136" si="267">$Y136*U143/$Y143</f>
        <v>13.233576642335766</v>
      </c>
      <c r="AI136" s="17">
        <f t="shared" ref="AI136" si="268">$Y136*V143/$Y143</f>
        <v>11.208029197080291</v>
      </c>
      <c r="AJ136" s="17">
        <f t="shared" ref="AJ136" si="269">$Y136*W143/$Y143</f>
        <v>3.781021897810219</v>
      </c>
      <c r="AK136" s="17">
        <f t="shared" ref="AK136" si="270">$Y136*X143/$Y143</f>
        <v>2.2956204379562042</v>
      </c>
    </row>
    <row r="137" spans="1:37" x14ac:dyDescent="0.25">
      <c r="A137" s="3" t="s">
        <v>9</v>
      </c>
      <c r="B137" s="4">
        <v>0.125</v>
      </c>
      <c r="C137" s="5">
        <v>6</v>
      </c>
      <c r="D137" s="4">
        <v>0.29170000000000001</v>
      </c>
      <c r="E137" s="5">
        <v>14</v>
      </c>
      <c r="F137" s="4">
        <v>0.39579999999999999</v>
      </c>
      <c r="G137" s="5">
        <v>19</v>
      </c>
      <c r="H137" s="4">
        <v>0.14580000000000001</v>
      </c>
      <c r="I137" s="5">
        <v>7</v>
      </c>
      <c r="J137" s="4">
        <v>4.1700000000000001E-2</v>
      </c>
      <c r="K137" s="5">
        <v>2</v>
      </c>
      <c r="L137" s="4">
        <v>0.17449999999999999</v>
      </c>
      <c r="M137" s="5">
        <v>48</v>
      </c>
      <c r="O137" s="13" t="s">
        <v>94</v>
      </c>
      <c r="P137" s="18">
        <f>SQRT(P136/(Y143*MIN(7-1,5-1)))</f>
        <v>0.18332368223774104</v>
      </c>
      <c r="Q137" s="15"/>
      <c r="R137" s="15"/>
      <c r="S137" s="15"/>
      <c r="T137" s="15">
        <f t="shared" si="261"/>
        <v>6</v>
      </c>
      <c r="U137" s="15">
        <f t="shared" si="262"/>
        <v>14</v>
      </c>
      <c r="V137" s="10">
        <f t="shared" si="263"/>
        <v>19</v>
      </c>
      <c r="W137" s="15">
        <f t="shared" si="264"/>
        <v>7</v>
      </c>
      <c r="X137" s="15">
        <f t="shared" si="265"/>
        <v>2</v>
      </c>
      <c r="Y137" s="16">
        <f t="shared" si="266"/>
        <v>48</v>
      </c>
      <c r="Z137" s="10"/>
      <c r="AA137" s="15"/>
      <c r="AB137" s="15"/>
      <c r="AC137" s="15"/>
      <c r="AD137" s="15"/>
      <c r="AE137" s="15"/>
      <c r="AF137" s="17"/>
      <c r="AG137" s="17">
        <f>$Y137*T143/$Y143</f>
        <v>8.4087591240875916</v>
      </c>
      <c r="AH137" s="17">
        <f t="shared" ref="AH137" si="271">$Y137*U143/$Y143</f>
        <v>17.167883211678831</v>
      </c>
      <c r="AI137" s="17">
        <f t="shared" ref="AI137" si="272">$Y137*V143/$Y143</f>
        <v>14.540145985401459</v>
      </c>
      <c r="AJ137" s="17">
        <f t="shared" ref="AJ137" si="273">$Y137*W143/$Y143</f>
        <v>4.9051094890510951</v>
      </c>
      <c r="AK137" s="17">
        <f t="shared" ref="AK137" si="274">$Y137*X143/$Y143</f>
        <v>2.9781021897810218</v>
      </c>
    </row>
    <row r="138" spans="1:37" x14ac:dyDescent="0.25">
      <c r="A138" s="3" t="s">
        <v>10</v>
      </c>
      <c r="B138" s="4">
        <v>0.15690000000000001</v>
      </c>
      <c r="C138" s="5">
        <v>8</v>
      </c>
      <c r="D138" s="4">
        <v>0.29409999999999997</v>
      </c>
      <c r="E138" s="5">
        <v>15</v>
      </c>
      <c r="F138" s="4">
        <v>0.3725</v>
      </c>
      <c r="G138" s="5">
        <v>19</v>
      </c>
      <c r="H138" s="4">
        <v>5.8799999999999998E-2</v>
      </c>
      <c r="I138" s="5">
        <v>3</v>
      </c>
      <c r="J138" s="4">
        <v>0.1176</v>
      </c>
      <c r="K138" s="5">
        <v>6</v>
      </c>
      <c r="L138" s="4">
        <v>0.1855</v>
      </c>
      <c r="M138" s="5">
        <v>51</v>
      </c>
      <c r="O138" s="15"/>
      <c r="P138" s="9" t="str">
        <f>IF(AND(P137&gt;0,P137&lt;=0.2),"Schwacher Zusammenhang",IF(AND(P137&gt;0.2,P137&lt;=0.6),"Mittlerer Zusammenhang",IF(P137&gt;0.6,"Starker Zusammenhang","")))</f>
        <v>Schwacher Zusammenhang</v>
      </c>
      <c r="Q138" s="5"/>
      <c r="R138" s="5"/>
      <c r="S138" s="15"/>
      <c r="T138" s="15">
        <f t="shared" si="261"/>
        <v>8</v>
      </c>
      <c r="U138" s="15">
        <f t="shared" si="262"/>
        <v>15</v>
      </c>
      <c r="V138" s="10">
        <f t="shared" si="263"/>
        <v>19</v>
      </c>
      <c r="W138" s="15">
        <f t="shared" si="264"/>
        <v>3</v>
      </c>
      <c r="X138" s="15">
        <f t="shared" si="265"/>
        <v>6</v>
      </c>
      <c r="Y138" s="16">
        <f t="shared" si="266"/>
        <v>51</v>
      </c>
      <c r="Z138" s="10"/>
      <c r="AA138" s="15"/>
      <c r="AB138" s="15"/>
      <c r="AC138" s="15"/>
      <c r="AD138" s="15"/>
      <c r="AE138" s="15"/>
      <c r="AF138" s="17"/>
      <c r="AG138" s="17">
        <f>$Y138*T143/$Y143</f>
        <v>8.9343065693430663</v>
      </c>
      <c r="AH138" s="17">
        <f t="shared" ref="AH138" si="275">$Y138*U143/$Y143</f>
        <v>18.240875912408757</v>
      </c>
      <c r="AI138" s="17">
        <f t="shared" ref="AI138" si="276">$Y138*V143/$Y143</f>
        <v>15.448905109489051</v>
      </c>
      <c r="AJ138" s="17">
        <f t="shared" ref="AJ138" si="277">$Y138*W143/$Y143</f>
        <v>5.211678832116788</v>
      </c>
      <c r="AK138" s="17">
        <f t="shared" ref="AK138" si="278">$Y138*X143/$Y143</f>
        <v>3.164233576642336</v>
      </c>
    </row>
    <row r="139" spans="1:37" x14ac:dyDescent="0.25">
      <c r="A139" s="3" t="s">
        <v>11</v>
      </c>
      <c r="B139" s="4">
        <v>0.1176</v>
      </c>
      <c r="C139" s="5">
        <v>4</v>
      </c>
      <c r="D139" s="4">
        <v>0.5</v>
      </c>
      <c r="E139" s="5">
        <v>17</v>
      </c>
      <c r="F139" s="4">
        <v>0.26469999999999999</v>
      </c>
      <c r="G139" s="5">
        <v>9</v>
      </c>
      <c r="H139" s="4">
        <v>8.8200000000000001E-2</v>
      </c>
      <c r="I139" s="5">
        <v>3</v>
      </c>
      <c r="J139" s="4">
        <v>2.9399999999999999E-2</v>
      </c>
      <c r="K139" s="5">
        <v>1</v>
      </c>
      <c r="L139" s="4">
        <v>0.1236</v>
      </c>
      <c r="M139" s="5">
        <v>34</v>
      </c>
      <c r="O139" s="10"/>
      <c r="P139" s="10"/>
      <c r="Q139" s="5"/>
      <c r="R139" s="5"/>
      <c r="S139" s="15"/>
      <c r="T139" s="15">
        <f t="shared" si="261"/>
        <v>4</v>
      </c>
      <c r="U139" s="15">
        <f t="shared" si="262"/>
        <v>17</v>
      </c>
      <c r="V139" s="10">
        <f t="shared" si="263"/>
        <v>9</v>
      </c>
      <c r="W139" s="15">
        <f t="shared" si="264"/>
        <v>3</v>
      </c>
      <c r="X139" s="15">
        <f t="shared" si="265"/>
        <v>1</v>
      </c>
      <c r="Y139" s="16">
        <f t="shared" si="266"/>
        <v>34</v>
      </c>
      <c r="Z139" s="10"/>
      <c r="AA139" s="10"/>
      <c r="AB139" s="10"/>
      <c r="AC139" s="10"/>
      <c r="AD139" s="10"/>
      <c r="AE139" s="10"/>
      <c r="AF139" s="17"/>
      <c r="AG139" s="17">
        <f>$Y139*T143/$Y143</f>
        <v>5.9562043795620436</v>
      </c>
      <c r="AH139" s="17">
        <f t="shared" ref="AH139" si="279">$Y139*U143/$Y143</f>
        <v>12.160583941605839</v>
      </c>
      <c r="AI139" s="17">
        <f t="shared" ref="AI139" si="280">$Y139*V143/$Y143</f>
        <v>10.299270072992702</v>
      </c>
      <c r="AJ139" s="17">
        <f t="shared" ref="AJ139" si="281">$Y139*W143/$Y143</f>
        <v>3.4744525547445257</v>
      </c>
      <c r="AK139" s="17">
        <f t="shared" ref="AK139" si="282">$Y139*X143/$Y143</f>
        <v>2.1094890510948905</v>
      </c>
    </row>
    <row r="140" spans="1:37" x14ac:dyDescent="0.25">
      <c r="A140" s="3" t="s">
        <v>12</v>
      </c>
      <c r="B140" s="4">
        <v>0.24640000000000001</v>
      </c>
      <c r="C140" s="5">
        <v>17</v>
      </c>
      <c r="D140" s="4">
        <v>0.44929999999999998</v>
      </c>
      <c r="E140" s="5">
        <v>31</v>
      </c>
      <c r="F140" s="4">
        <v>0.24640000000000001</v>
      </c>
      <c r="G140" s="5">
        <v>17</v>
      </c>
      <c r="H140" s="4">
        <v>4.3499999999999997E-2</v>
      </c>
      <c r="I140" s="5">
        <v>3</v>
      </c>
      <c r="J140" s="4">
        <v>1.4500000000000001E-2</v>
      </c>
      <c r="K140" s="5">
        <v>1</v>
      </c>
      <c r="L140" s="4">
        <v>0.25090000000000001</v>
      </c>
      <c r="M140" s="5">
        <v>69</v>
      </c>
      <c r="O140" s="10"/>
      <c r="P140" s="10"/>
      <c r="Q140" s="5"/>
      <c r="R140" s="5"/>
      <c r="S140" s="15"/>
      <c r="T140" s="15">
        <f t="shared" si="261"/>
        <v>17</v>
      </c>
      <c r="U140" s="15">
        <f t="shared" si="262"/>
        <v>31</v>
      </c>
      <c r="V140" s="10">
        <f t="shared" si="263"/>
        <v>17</v>
      </c>
      <c r="W140" s="15">
        <f t="shared" si="264"/>
        <v>3</v>
      </c>
      <c r="X140" s="15">
        <f t="shared" si="265"/>
        <v>1</v>
      </c>
      <c r="Y140" s="16">
        <f t="shared" si="266"/>
        <v>69</v>
      </c>
      <c r="Z140" s="10"/>
      <c r="AA140" s="10"/>
      <c r="AB140" s="10"/>
      <c r="AC140" s="10"/>
      <c r="AD140" s="10"/>
      <c r="AE140" s="10"/>
      <c r="AF140" s="17"/>
      <c r="AG140" s="17">
        <f>$Y140*T143/$Y143</f>
        <v>12.087591240875913</v>
      </c>
      <c r="AH140" s="17">
        <f t="shared" ref="AH140" si="283">$Y140*U143/$Y143</f>
        <v>24.678832116788321</v>
      </c>
      <c r="AI140" s="17">
        <f t="shared" ref="AI140" si="284">$Y140*V143/$Y143</f>
        <v>20.901459854014597</v>
      </c>
      <c r="AJ140" s="17">
        <f t="shared" ref="AJ140" si="285">$Y140*W143/$Y143</f>
        <v>7.0510948905109485</v>
      </c>
      <c r="AK140" s="17">
        <f t="shared" ref="AK140" si="286">$Y140*X143/$Y143</f>
        <v>4.281021897810219</v>
      </c>
    </row>
    <row r="141" spans="1:37" x14ac:dyDescent="0.25">
      <c r="A141" s="3" t="s">
        <v>13</v>
      </c>
      <c r="B141" s="4">
        <v>0.22220000000000001</v>
      </c>
      <c r="C141" s="5">
        <v>4</v>
      </c>
      <c r="D141" s="4">
        <v>0.33329999999999999</v>
      </c>
      <c r="E141" s="5">
        <v>6</v>
      </c>
      <c r="F141" s="4">
        <v>0.27779999999999999</v>
      </c>
      <c r="G141" s="5">
        <v>5</v>
      </c>
      <c r="H141" s="4">
        <v>0.1111</v>
      </c>
      <c r="I141" s="5">
        <v>2</v>
      </c>
      <c r="J141" s="4">
        <v>5.5599999999999997E-2</v>
      </c>
      <c r="K141" s="5">
        <v>1</v>
      </c>
      <c r="L141" s="4">
        <v>6.5500000000000003E-2</v>
      </c>
      <c r="M141" s="5">
        <v>18</v>
      </c>
      <c r="O141" s="10"/>
      <c r="P141" s="10"/>
      <c r="Q141" s="5"/>
      <c r="R141" s="5"/>
      <c r="S141" s="15"/>
      <c r="T141" s="15">
        <f t="shared" si="261"/>
        <v>4</v>
      </c>
      <c r="U141" s="15">
        <f t="shared" si="262"/>
        <v>6</v>
      </c>
      <c r="V141" s="10">
        <f t="shared" si="263"/>
        <v>5</v>
      </c>
      <c r="W141" s="15">
        <f t="shared" si="264"/>
        <v>2</v>
      </c>
      <c r="X141" s="15">
        <f t="shared" si="265"/>
        <v>1</v>
      </c>
      <c r="Y141" s="16">
        <f t="shared" si="266"/>
        <v>18</v>
      </c>
      <c r="Z141" s="10"/>
      <c r="AA141" s="10"/>
      <c r="AB141" s="10"/>
      <c r="AC141" s="10"/>
      <c r="AD141" s="10"/>
      <c r="AE141" s="10"/>
      <c r="AF141" s="17"/>
      <c r="AG141" s="17">
        <f>$Y141*T143/$Y143</f>
        <v>3.1532846715328469</v>
      </c>
      <c r="AH141" s="17">
        <f t="shared" ref="AH141" si="287">$Y141*U143/$Y143</f>
        <v>6.437956204379562</v>
      </c>
      <c r="AI141" s="17">
        <f t="shared" ref="AI141" si="288">$Y141*V143/$Y143</f>
        <v>5.4525547445255471</v>
      </c>
      <c r="AJ141" s="17">
        <f t="shared" ref="AJ141" si="289">$Y141*W143/$Y143</f>
        <v>1.8394160583941606</v>
      </c>
      <c r="AK141" s="17">
        <f t="shared" ref="AK141" si="290">$Y141*X143/$Y143</f>
        <v>1.1167883211678833</v>
      </c>
    </row>
    <row r="142" spans="1:37" x14ac:dyDescent="0.25">
      <c r="A142" s="3" t="s">
        <v>6</v>
      </c>
      <c r="B142" s="6">
        <v>0.17449999999999999</v>
      </c>
      <c r="C142" s="3">
        <v>48</v>
      </c>
      <c r="D142" s="6">
        <v>0.35639999999999999</v>
      </c>
      <c r="E142" s="3">
        <v>98</v>
      </c>
      <c r="F142" s="6">
        <v>0.30180000000000001</v>
      </c>
      <c r="G142" s="3">
        <v>83</v>
      </c>
      <c r="H142" s="6">
        <v>0.1018</v>
      </c>
      <c r="I142" s="3">
        <v>28</v>
      </c>
      <c r="J142" s="6">
        <v>6.1799999999999987E-2</v>
      </c>
      <c r="K142" s="3">
        <v>17</v>
      </c>
      <c r="L142" s="6">
        <v>1</v>
      </c>
      <c r="M142" s="3">
        <v>275</v>
      </c>
      <c r="O142" s="10"/>
      <c r="P142" s="10"/>
      <c r="Q142" s="5"/>
      <c r="R142" s="5"/>
      <c r="S142" s="15"/>
      <c r="T142" s="15"/>
      <c r="U142" s="15"/>
      <c r="V142" s="10"/>
      <c r="W142" s="15"/>
      <c r="X142" s="15"/>
      <c r="Y142" s="16"/>
      <c r="Z142" s="10"/>
      <c r="AA142" s="10"/>
      <c r="AB142" s="10"/>
      <c r="AC142" s="10"/>
      <c r="AD142" s="10"/>
      <c r="AE142" s="10"/>
      <c r="AF142" s="17"/>
      <c r="AG142" s="17"/>
      <c r="AH142" s="17"/>
      <c r="AI142" s="10"/>
      <c r="AJ142" s="10"/>
      <c r="AK142" s="10"/>
    </row>
    <row r="143" spans="1:37" x14ac:dyDescent="0.25">
      <c r="A143" s="9"/>
      <c r="B143" s="9"/>
      <c r="C143" s="12"/>
      <c r="D143" s="7"/>
      <c r="E143" s="7"/>
      <c r="F143" s="7"/>
      <c r="G143" s="7"/>
      <c r="H143" s="7"/>
      <c r="I143" s="7"/>
      <c r="J143" s="7"/>
      <c r="K143" s="7"/>
      <c r="L143" s="7" t="s">
        <v>14</v>
      </c>
      <c r="M143" s="7">
        <v>275</v>
      </c>
      <c r="O143" s="10"/>
      <c r="P143" s="10"/>
      <c r="Q143" s="10"/>
      <c r="R143" s="10"/>
      <c r="S143" s="16"/>
      <c r="T143" s="16">
        <f t="shared" ref="T143" si="291">SUM(T135:T142)</f>
        <v>48</v>
      </c>
      <c r="U143" s="16">
        <f t="shared" ref="U143" si="292">SUM(U135:U142)</f>
        <v>98</v>
      </c>
      <c r="V143" s="16">
        <f t="shared" ref="V143" si="293">SUM(V135:V142)</f>
        <v>83</v>
      </c>
      <c r="W143" s="16">
        <f t="shared" ref="W143" si="294">SUM(W135:W142)</f>
        <v>28</v>
      </c>
      <c r="X143" s="16">
        <f t="shared" ref="X143" si="295">SUM(X135:X142)</f>
        <v>17</v>
      </c>
      <c r="Y143" s="15">
        <f>SUM(Y135:Y141)</f>
        <v>274</v>
      </c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</row>
    <row r="144" spans="1:37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 t="s">
        <v>15</v>
      </c>
      <c r="M144" s="7">
        <v>0</v>
      </c>
    </row>
    <row r="146" spans="1:37" ht="18" x14ac:dyDescent="0.25">
      <c r="A146" s="1" t="s">
        <v>52</v>
      </c>
    </row>
    <row r="147" spans="1:37" x14ac:dyDescent="0.25">
      <c r="A147" s="2"/>
      <c r="B147" s="19" t="s">
        <v>41</v>
      </c>
      <c r="C147" s="20"/>
      <c r="D147" s="19" t="s">
        <v>42</v>
      </c>
      <c r="E147" s="20"/>
      <c r="F147" s="19" t="s">
        <v>43</v>
      </c>
      <c r="G147" s="20"/>
      <c r="H147" s="19" t="s">
        <v>44</v>
      </c>
      <c r="I147" s="20"/>
      <c r="J147" s="19" t="s">
        <v>45</v>
      </c>
      <c r="K147" s="20"/>
      <c r="L147" s="19" t="s">
        <v>6</v>
      </c>
      <c r="M147" s="20"/>
    </row>
    <row r="148" spans="1:37" x14ac:dyDescent="0.25">
      <c r="A148" s="3" t="s">
        <v>7</v>
      </c>
      <c r="B148" s="4">
        <v>0.23530000000000001</v>
      </c>
      <c r="C148" s="5">
        <v>4</v>
      </c>
      <c r="D148" s="4">
        <v>0.47060000000000002</v>
      </c>
      <c r="E148" s="5">
        <v>8</v>
      </c>
      <c r="F148" s="4">
        <v>0.23530000000000001</v>
      </c>
      <c r="G148" s="5">
        <v>4</v>
      </c>
      <c r="H148" s="4">
        <v>5.8799999999999998E-2</v>
      </c>
      <c r="I148" s="5">
        <v>1</v>
      </c>
      <c r="J148" s="4">
        <v>0</v>
      </c>
      <c r="K148" s="5">
        <v>0</v>
      </c>
      <c r="L148" s="4">
        <v>6.1799999999999987E-2</v>
      </c>
      <c r="M148" s="5">
        <v>17</v>
      </c>
      <c r="O148" s="13" t="s">
        <v>90</v>
      </c>
      <c r="P148" s="12">
        <f>_xlfn.CHISQ.TEST(T148:X154,AG148:AK154)</f>
        <v>0.94088675745000927</v>
      </c>
      <c r="Q148" s="15"/>
      <c r="R148" s="15" t="s">
        <v>91</v>
      </c>
      <c r="S148" s="15"/>
      <c r="T148" s="15">
        <f>C148</f>
        <v>4</v>
      </c>
      <c r="U148" s="15">
        <f>E148</f>
        <v>8</v>
      </c>
      <c r="V148" s="10">
        <f>G148</f>
        <v>4</v>
      </c>
      <c r="W148" s="15">
        <f>I148</f>
        <v>1</v>
      </c>
      <c r="X148" s="15">
        <f>K148</f>
        <v>0</v>
      </c>
      <c r="Y148" s="16">
        <f>SUM(T148:X148)</f>
        <v>17</v>
      </c>
      <c r="Z148" s="10"/>
      <c r="AA148" s="15"/>
      <c r="AB148" s="15"/>
      <c r="AC148" s="15"/>
      <c r="AD148" s="15"/>
      <c r="AE148" s="15" t="s">
        <v>92</v>
      </c>
      <c r="AF148" s="17"/>
      <c r="AG148" s="17">
        <f>$Y148*T156/$Y156</f>
        <v>4.1569343065693429</v>
      </c>
      <c r="AH148" s="17">
        <f t="shared" ref="AH148" si="296">$Y148*U156/$Y156</f>
        <v>8.0036496350364956</v>
      </c>
      <c r="AI148" s="17">
        <f t="shared" ref="AI148" si="297">$Y148*V156/$Y156</f>
        <v>3.9708029197080292</v>
      </c>
      <c r="AJ148" s="17">
        <f t="shared" ref="AJ148" si="298">$Y148*W156/$Y156</f>
        <v>0.62043795620437958</v>
      </c>
      <c r="AK148" s="17">
        <f t="shared" ref="AK148" si="299">$Y148*X156/$Y156</f>
        <v>0.24817518248175183</v>
      </c>
    </row>
    <row r="149" spans="1:37" x14ac:dyDescent="0.25">
      <c r="A149" s="3" t="s">
        <v>8</v>
      </c>
      <c r="B149" s="4">
        <v>0.25</v>
      </c>
      <c r="C149" s="5">
        <v>9</v>
      </c>
      <c r="D149" s="4">
        <v>0.41670000000000001</v>
      </c>
      <c r="E149" s="5">
        <v>15</v>
      </c>
      <c r="F149" s="4">
        <v>0.30559999999999998</v>
      </c>
      <c r="G149" s="5">
        <v>11</v>
      </c>
      <c r="H149" s="4">
        <v>2.7799999999999998E-2</v>
      </c>
      <c r="I149" s="5">
        <v>1</v>
      </c>
      <c r="J149" s="4">
        <v>0</v>
      </c>
      <c r="K149" s="5">
        <v>0</v>
      </c>
      <c r="L149" s="4">
        <v>0.13089999999999999</v>
      </c>
      <c r="M149" s="5">
        <v>36</v>
      </c>
      <c r="O149" s="13" t="s">
        <v>93</v>
      </c>
      <c r="P149" s="9">
        <f>_xlfn.CHISQ.INV.RT(P148,24)</f>
        <v>14.246452177747845</v>
      </c>
      <c r="Q149" s="15"/>
      <c r="R149" s="15"/>
      <c r="S149" s="15"/>
      <c r="T149" s="15">
        <f t="shared" ref="T149:T154" si="300">C149</f>
        <v>9</v>
      </c>
      <c r="U149" s="15">
        <f t="shared" ref="U149:U154" si="301">E149</f>
        <v>15</v>
      </c>
      <c r="V149" s="10">
        <f t="shared" ref="V149:V154" si="302">G149</f>
        <v>11</v>
      </c>
      <c r="W149" s="15">
        <f t="shared" ref="W149:W154" si="303">I149</f>
        <v>1</v>
      </c>
      <c r="X149" s="15">
        <f t="shared" ref="X149:X154" si="304">K149</f>
        <v>0</v>
      </c>
      <c r="Y149" s="16">
        <f t="shared" ref="Y149:Y154" si="305">SUM(T149:X149)</f>
        <v>36</v>
      </c>
      <c r="Z149" s="10"/>
      <c r="AA149" s="15"/>
      <c r="AB149" s="15"/>
      <c r="AC149" s="15"/>
      <c r="AD149" s="15"/>
      <c r="AE149" s="15"/>
      <c r="AF149" s="17"/>
      <c r="AG149" s="17">
        <f>$Y149*T156/$Y156</f>
        <v>8.8029197080291972</v>
      </c>
      <c r="AH149" s="17">
        <f t="shared" ref="AH149" si="306">$Y149*U156/$Y156</f>
        <v>16.948905109489051</v>
      </c>
      <c r="AI149" s="17">
        <f t="shared" ref="AI149" si="307">$Y149*V156/$Y156</f>
        <v>8.4087591240875916</v>
      </c>
      <c r="AJ149" s="17">
        <f t="shared" ref="AJ149" si="308">$Y149*W156/$Y156</f>
        <v>1.3138686131386861</v>
      </c>
      <c r="AK149" s="17">
        <f t="shared" ref="AK149" si="309">$Y149*X156/$Y156</f>
        <v>0.52554744525547448</v>
      </c>
    </row>
    <row r="150" spans="1:37" x14ac:dyDescent="0.25">
      <c r="A150" s="3" t="s">
        <v>9</v>
      </c>
      <c r="B150" s="4">
        <v>0.20830000000000001</v>
      </c>
      <c r="C150" s="5">
        <v>10</v>
      </c>
      <c r="D150" s="4">
        <v>0.52079999999999993</v>
      </c>
      <c r="E150" s="5">
        <v>25</v>
      </c>
      <c r="F150" s="4">
        <v>0.22919999999999999</v>
      </c>
      <c r="G150" s="5">
        <v>11</v>
      </c>
      <c r="H150" s="4">
        <v>2.0799999999999999E-2</v>
      </c>
      <c r="I150" s="5">
        <v>1</v>
      </c>
      <c r="J150" s="4">
        <v>2.0799999999999999E-2</v>
      </c>
      <c r="K150" s="5">
        <v>1</v>
      </c>
      <c r="L150" s="4">
        <v>0.17449999999999999</v>
      </c>
      <c r="M150" s="5">
        <v>48</v>
      </c>
      <c r="O150" s="13" t="s">
        <v>94</v>
      </c>
      <c r="P150" s="18">
        <f>SQRT(P149/(Y156*MIN(7-1,5-1)))</f>
        <v>0.11401134923076547</v>
      </c>
      <c r="Q150" s="15"/>
      <c r="R150" s="15"/>
      <c r="S150" s="15"/>
      <c r="T150" s="15">
        <f t="shared" si="300"/>
        <v>10</v>
      </c>
      <c r="U150" s="15">
        <f t="shared" si="301"/>
        <v>25</v>
      </c>
      <c r="V150" s="10">
        <f t="shared" si="302"/>
        <v>11</v>
      </c>
      <c r="W150" s="15">
        <f t="shared" si="303"/>
        <v>1</v>
      </c>
      <c r="X150" s="15">
        <f t="shared" si="304"/>
        <v>1</v>
      </c>
      <c r="Y150" s="16">
        <f t="shared" si="305"/>
        <v>48</v>
      </c>
      <c r="Z150" s="10"/>
      <c r="AA150" s="15"/>
      <c r="AB150" s="15"/>
      <c r="AC150" s="15"/>
      <c r="AD150" s="15"/>
      <c r="AE150" s="15"/>
      <c r="AF150" s="17"/>
      <c r="AG150" s="17">
        <f>$Y150*T156/$Y156</f>
        <v>11.737226277372264</v>
      </c>
      <c r="AH150" s="17">
        <f t="shared" ref="AH150" si="310">$Y150*U156/$Y156</f>
        <v>22.598540145985403</v>
      </c>
      <c r="AI150" s="17">
        <f t="shared" ref="AI150" si="311">$Y150*V156/$Y156</f>
        <v>11.211678832116789</v>
      </c>
      <c r="AJ150" s="17">
        <f t="shared" ref="AJ150" si="312">$Y150*W156/$Y156</f>
        <v>1.7518248175182483</v>
      </c>
      <c r="AK150" s="17">
        <f t="shared" ref="AK150" si="313">$Y150*X156/$Y156</f>
        <v>0.7007299270072993</v>
      </c>
    </row>
    <row r="151" spans="1:37" x14ac:dyDescent="0.25">
      <c r="A151" s="3" t="s">
        <v>10</v>
      </c>
      <c r="B151" s="4">
        <v>0.25490000000000002</v>
      </c>
      <c r="C151" s="5">
        <v>13</v>
      </c>
      <c r="D151" s="4">
        <v>0.47060000000000002</v>
      </c>
      <c r="E151" s="5">
        <v>24</v>
      </c>
      <c r="F151" s="4">
        <v>0.17649999999999999</v>
      </c>
      <c r="G151" s="5">
        <v>9</v>
      </c>
      <c r="H151" s="4">
        <v>5.8799999999999998E-2</v>
      </c>
      <c r="I151" s="5">
        <v>3</v>
      </c>
      <c r="J151" s="4">
        <v>3.9199999999999999E-2</v>
      </c>
      <c r="K151" s="5">
        <v>2</v>
      </c>
      <c r="L151" s="4">
        <v>0.1855</v>
      </c>
      <c r="M151" s="5">
        <v>51</v>
      </c>
      <c r="O151" s="15"/>
      <c r="P151" s="9" t="str">
        <f>IF(AND(P150&gt;0,P150&lt;=0.2),"Schwacher Zusammenhang",IF(AND(P150&gt;0.2,P150&lt;=0.6),"Mittlerer Zusammenhang",IF(P150&gt;0.6,"Starker Zusammenhang","")))</f>
        <v>Schwacher Zusammenhang</v>
      </c>
      <c r="Q151" s="5"/>
      <c r="R151" s="5"/>
      <c r="S151" s="15"/>
      <c r="T151" s="15">
        <f t="shared" si="300"/>
        <v>13</v>
      </c>
      <c r="U151" s="15">
        <f t="shared" si="301"/>
        <v>24</v>
      </c>
      <c r="V151" s="10">
        <f t="shared" si="302"/>
        <v>9</v>
      </c>
      <c r="W151" s="15">
        <f t="shared" si="303"/>
        <v>3</v>
      </c>
      <c r="X151" s="15">
        <f t="shared" si="304"/>
        <v>2</v>
      </c>
      <c r="Y151" s="16">
        <f t="shared" si="305"/>
        <v>51</v>
      </c>
      <c r="Z151" s="10"/>
      <c r="AA151" s="15"/>
      <c r="AB151" s="15"/>
      <c r="AC151" s="15"/>
      <c r="AD151" s="15"/>
      <c r="AE151" s="15"/>
      <c r="AF151" s="17"/>
      <c r="AG151" s="17">
        <f>$Y151*T156/$Y156</f>
        <v>12.47080291970803</v>
      </c>
      <c r="AH151" s="17">
        <f t="shared" ref="AH151" si="314">$Y151*U156/$Y156</f>
        <v>24.01094890510949</v>
      </c>
      <c r="AI151" s="17">
        <f t="shared" ref="AI151" si="315">$Y151*V156/$Y156</f>
        <v>11.912408759124087</v>
      </c>
      <c r="AJ151" s="17">
        <f t="shared" ref="AJ151" si="316">$Y151*W156/$Y156</f>
        <v>1.8613138686131387</v>
      </c>
      <c r="AK151" s="17">
        <f t="shared" ref="AK151" si="317">$Y151*X156/$Y156</f>
        <v>0.74452554744525545</v>
      </c>
    </row>
    <row r="152" spans="1:37" x14ac:dyDescent="0.25">
      <c r="A152" s="3" t="s">
        <v>11</v>
      </c>
      <c r="B152" s="4">
        <v>0.29409999999999997</v>
      </c>
      <c r="C152" s="5">
        <v>10</v>
      </c>
      <c r="D152" s="4">
        <v>0.52939999999999998</v>
      </c>
      <c r="E152" s="5">
        <v>18</v>
      </c>
      <c r="F152" s="4">
        <v>0.14710000000000001</v>
      </c>
      <c r="G152" s="5">
        <v>5</v>
      </c>
      <c r="H152" s="4">
        <v>2.9399999999999999E-2</v>
      </c>
      <c r="I152" s="5">
        <v>1</v>
      </c>
      <c r="J152" s="4">
        <v>0</v>
      </c>
      <c r="K152" s="5">
        <v>0</v>
      </c>
      <c r="L152" s="4">
        <v>0.1236</v>
      </c>
      <c r="M152" s="5">
        <v>34</v>
      </c>
      <c r="O152" s="10"/>
      <c r="P152" s="10"/>
      <c r="Q152" s="5"/>
      <c r="R152" s="5"/>
      <c r="S152" s="15"/>
      <c r="T152" s="15">
        <f t="shared" si="300"/>
        <v>10</v>
      </c>
      <c r="U152" s="15">
        <f t="shared" si="301"/>
        <v>18</v>
      </c>
      <c r="V152" s="10">
        <f t="shared" si="302"/>
        <v>5</v>
      </c>
      <c r="W152" s="15">
        <f t="shared" si="303"/>
        <v>1</v>
      </c>
      <c r="X152" s="15">
        <f t="shared" si="304"/>
        <v>0</v>
      </c>
      <c r="Y152" s="16">
        <f t="shared" si="305"/>
        <v>34</v>
      </c>
      <c r="Z152" s="10"/>
      <c r="AA152" s="10"/>
      <c r="AB152" s="10"/>
      <c r="AC152" s="10"/>
      <c r="AD152" s="10"/>
      <c r="AE152" s="10"/>
      <c r="AF152" s="17"/>
      <c r="AG152" s="17">
        <f>$Y152*T156/$Y156</f>
        <v>8.3138686131386859</v>
      </c>
      <c r="AH152" s="17">
        <f t="shared" ref="AH152" si="318">$Y152*U156/$Y156</f>
        <v>16.007299270072991</v>
      </c>
      <c r="AI152" s="17">
        <f t="shared" ref="AI152" si="319">$Y152*V156/$Y156</f>
        <v>7.9416058394160585</v>
      </c>
      <c r="AJ152" s="17">
        <f t="shared" ref="AJ152" si="320">$Y152*W156/$Y156</f>
        <v>1.2408759124087592</v>
      </c>
      <c r="AK152" s="17">
        <f t="shared" ref="AK152" si="321">$Y152*X156/$Y156</f>
        <v>0.49635036496350365</v>
      </c>
    </row>
    <row r="153" spans="1:37" x14ac:dyDescent="0.25">
      <c r="A153" s="3" t="s">
        <v>12</v>
      </c>
      <c r="B153" s="4">
        <v>0.27539999999999998</v>
      </c>
      <c r="C153" s="5">
        <v>19</v>
      </c>
      <c r="D153" s="4">
        <v>0.39129999999999998</v>
      </c>
      <c r="E153" s="5">
        <v>27</v>
      </c>
      <c r="F153" s="4">
        <v>0.27539999999999998</v>
      </c>
      <c r="G153" s="5">
        <v>19</v>
      </c>
      <c r="H153" s="4">
        <v>4.3499999999999997E-2</v>
      </c>
      <c r="I153" s="5">
        <v>3</v>
      </c>
      <c r="J153" s="4">
        <v>1.4500000000000001E-2</v>
      </c>
      <c r="K153" s="5">
        <v>1</v>
      </c>
      <c r="L153" s="4">
        <v>0.25090000000000001</v>
      </c>
      <c r="M153" s="5">
        <v>69</v>
      </c>
      <c r="O153" s="10"/>
      <c r="P153" s="10"/>
      <c r="Q153" s="5"/>
      <c r="R153" s="5"/>
      <c r="S153" s="15"/>
      <c r="T153" s="15">
        <f t="shared" si="300"/>
        <v>19</v>
      </c>
      <c r="U153" s="15">
        <f t="shared" si="301"/>
        <v>27</v>
      </c>
      <c r="V153" s="10">
        <f t="shared" si="302"/>
        <v>19</v>
      </c>
      <c r="W153" s="15">
        <f t="shared" si="303"/>
        <v>3</v>
      </c>
      <c r="X153" s="15">
        <f t="shared" si="304"/>
        <v>1</v>
      </c>
      <c r="Y153" s="16">
        <f t="shared" si="305"/>
        <v>69</v>
      </c>
      <c r="Z153" s="10"/>
      <c r="AA153" s="10"/>
      <c r="AB153" s="10"/>
      <c r="AC153" s="10"/>
      <c r="AD153" s="10"/>
      <c r="AE153" s="10"/>
      <c r="AF153" s="17"/>
      <c r="AG153" s="17">
        <f>$Y153*T156/$Y156</f>
        <v>16.872262773722628</v>
      </c>
      <c r="AH153" s="17">
        <f t="shared" ref="AH153" si="322">$Y153*U156/$Y156</f>
        <v>32.485401459854018</v>
      </c>
      <c r="AI153" s="17">
        <f t="shared" ref="AI153" si="323">$Y153*V156/$Y156</f>
        <v>16.116788321167885</v>
      </c>
      <c r="AJ153" s="17">
        <f t="shared" ref="AJ153" si="324">$Y153*W156/$Y156</f>
        <v>2.5182481751824817</v>
      </c>
      <c r="AK153" s="17">
        <f t="shared" ref="AK153" si="325">$Y153*X156/$Y156</f>
        <v>1.0072992700729928</v>
      </c>
    </row>
    <row r="154" spans="1:37" x14ac:dyDescent="0.25">
      <c r="A154" s="3" t="s">
        <v>13</v>
      </c>
      <c r="B154" s="4">
        <v>0.1053</v>
      </c>
      <c r="C154" s="5">
        <v>2</v>
      </c>
      <c r="D154" s="4">
        <v>0.63159999999999994</v>
      </c>
      <c r="E154" s="5">
        <v>12</v>
      </c>
      <c r="F154" s="4">
        <v>0.26319999999999999</v>
      </c>
      <c r="G154" s="5">
        <v>5</v>
      </c>
      <c r="H154" s="4">
        <v>0</v>
      </c>
      <c r="I154" s="5">
        <v>0</v>
      </c>
      <c r="J154" s="4">
        <v>0</v>
      </c>
      <c r="K154" s="5">
        <v>0</v>
      </c>
      <c r="L154" s="4">
        <v>6.9099999999999995E-2</v>
      </c>
      <c r="M154" s="5">
        <v>19</v>
      </c>
      <c r="O154" s="10"/>
      <c r="P154" s="10"/>
      <c r="Q154" s="5"/>
      <c r="R154" s="5"/>
      <c r="S154" s="15"/>
      <c r="T154" s="15">
        <f t="shared" si="300"/>
        <v>2</v>
      </c>
      <c r="U154" s="15">
        <f t="shared" si="301"/>
        <v>12</v>
      </c>
      <c r="V154" s="10">
        <f t="shared" si="302"/>
        <v>5</v>
      </c>
      <c r="W154" s="15">
        <f t="shared" si="303"/>
        <v>0</v>
      </c>
      <c r="X154" s="15">
        <f t="shared" si="304"/>
        <v>0</v>
      </c>
      <c r="Y154" s="16">
        <f t="shared" si="305"/>
        <v>19</v>
      </c>
      <c r="Z154" s="10"/>
      <c r="AA154" s="10"/>
      <c r="AB154" s="10"/>
      <c r="AC154" s="10"/>
      <c r="AD154" s="10"/>
      <c r="AE154" s="10"/>
      <c r="AF154" s="17"/>
      <c r="AG154" s="17">
        <f>$Y154*T156/$Y156</f>
        <v>4.6459854014598543</v>
      </c>
      <c r="AH154" s="17">
        <f t="shared" ref="AH154" si="326">$Y154*U156/$Y156</f>
        <v>8.945255474452555</v>
      </c>
      <c r="AI154" s="17">
        <f t="shared" ref="AI154" si="327">$Y154*V156/$Y156</f>
        <v>4.437956204379562</v>
      </c>
      <c r="AJ154" s="17">
        <f t="shared" ref="AJ154" si="328">$Y154*W156/$Y156</f>
        <v>0.69343065693430661</v>
      </c>
      <c r="AK154" s="17">
        <f t="shared" ref="AK154" si="329">$Y154*X156/$Y156</f>
        <v>0.27737226277372262</v>
      </c>
    </row>
    <row r="155" spans="1:37" x14ac:dyDescent="0.25">
      <c r="A155" s="3" t="s">
        <v>6</v>
      </c>
      <c r="B155" s="6">
        <v>0.24360000000000001</v>
      </c>
      <c r="C155" s="3">
        <v>67</v>
      </c>
      <c r="D155" s="6">
        <v>0.46910000000000002</v>
      </c>
      <c r="E155" s="3">
        <v>129</v>
      </c>
      <c r="F155" s="6">
        <v>0.23269999999999999</v>
      </c>
      <c r="G155" s="3">
        <v>64</v>
      </c>
      <c r="H155" s="6">
        <v>3.6400000000000002E-2</v>
      </c>
      <c r="I155" s="3">
        <v>10</v>
      </c>
      <c r="J155" s="6">
        <v>1.4500000000000001E-2</v>
      </c>
      <c r="K155" s="3">
        <v>4</v>
      </c>
      <c r="L155" s="6">
        <v>1</v>
      </c>
      <c r="M155" s="3">
        <v>275</v>
      </c>
      <c r="O155" s="10"/>
      <c r="P155" s="10"/>
      <c r="Q155" s="5"/>
      <c r="R155" s="5"/>
      <c r="S155" s="15"/>
      <c r="T155" s="15"/>
      <c r="U155" s="15"/>
      <c r="V155" s="10"/>
      <c r="W155" s="15"/>
      <c r="X155" s="15"/>
      <c r="Y155" s="16"/>
      <c r="Z155" s="10"/>
      <c r="AA155" s="10"/>
      <c r="AB155" s="10"/>
      <c r="AC155" s="10"/>
      <c r="AD155" s="10"/>
      <c r="AE155" s="10"/>
      <c r="AF155" s="17"/>
      <c r="AG155" s="17"/>
      <c r="AH155" s="17"/>
      <c r="AI155" s="10"/>
      <c r="AJ155" s="10"/>
      <c r="AK155" s="10"/>
    </row>
    <row r="156" spans="1:37" x14ac:dyDescent="0.25">
      <c r="A156" s="9"/>
      <c r="B156" s="9"/>
      <c r="C156" s="12"/>
      <c r="D156" s="7"/>
      <c r="E156" s="7"/>
      <c r="F156" s="7"/>
      <c r="G156" s="7"/>
      <c r="H156" s="7"/>
      <c r="I156" s="7"/>
      <c r="J156" s="7"/>
      <c r="K156" s="7"/>
      <c r="L156" s="7" t="s">
        <v>14</v>
      </c>
      <c r="M156" s="7">
        <v>275</v>
      </c>
      <c r="O156" s="10"/>
      <c r="P156" s="10"/>
      <c r="Q156" s="10"/>
      <c r="R156" s="10"/>
      <c r="S156" s="16"/>
      <c r="T156" s="16">
        <f t="shared" ref="T156" si="330">SUM(T148:T155)</f>
        <v>67</v>
      </c>
      <c r="U156" s="16">
        <f t="shared" ref="U156" si="331">SUM(U148:U155)</f>
        <v>129</v>
      </c>
      <c r="V156" s="16">
        <f t="shared" ref="V156" si="332">SUM(V148:V155)</f>
        <v>64</v>
      </c>
      <c r="W156" s="16">
        <f t="shared" ref="W156" si="333">SUM(W148:W155)</f>
        <v>10</v>
      </c>
      <c r="X156" s="16">
        <f t="shared" ref="X156" si="334">SUM(X148:X155)</f>
        <v>4</v>
      </c>
      <c r="Y156" s="15">
        <f>SUM(Y148:Y154)</f>
        <v>274</v>
      </c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</row>
    <row r="157" spans="1:37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 t="s">
        <v>15</v>
      </c>
      <c r="M157" s="7">
        <v>0</v>
      </c>
    </row>
    <row r="159" spans="1:37" ht="18" x14ac:dyDescent="0.25">
      <c r="A159" s="1" t="s">
        <v>53</v>
      </c>
    </row>
    <row r="160" spans="1:37" ht="18" x14ac:dyDescent="0.25">
      <c r="A160" s="1" t="s">
        <v>54</v>
      </c>
    </row>
    <row r="161" spans="1:37" x14ac:dyDescent="0.25">
      <c r="A161" s="2"/>
      <c r="B161" s="19" t="s">
        <v>41</v>
      </c>
      <c r="C161" s="20"/>
      <c r="D161" s="19" t="s">
        <v>42</v>
      </c>
      <c r="E161" s="20"/>
      <c r="F161" s="19" t="s">
        <v>43</v>
      </c>
      <c r="G161" s="20"/>
      <c r="H161" s="19" t="s">
        <v>44</v>
      </c>
      <c r="I161" s="20"/>
      <c r="J161" s="19" t="s">
        <v>45</v>
      </c>
      <c r="K161" s="20"/>
      <c r="L161" s="19" t="s">
        <v>6</v>
      </c>
      <c r="M161" s="20"/>
    </row>
    <row r="162" spans="1:37" x14ac:dyDescent="0.25">
      <c r="A162" s="3" t="s">
        <v>7</v>
      </c>
      <c r="B162" s="4">
        <v>5.8799999999999998E-2</v>
      </c>
      <c r="C162" s="5">
        <v>1</v>
      </c>
      <c r="D162" s="4">
        <v>0.70590000000000008</v>
      </c>
      <c r="E162" s="5">
        <v>12</v>
      </c>
      <c r="F162" s="4">
        <v>5.8799999999999998E-2</v>
      </c>
      <c r="G162" s="5">
        <v>1</v>
      </c>
      <c r="H162" s="4">
        <v>5.8799999999999998E-2</v>
      </c>
      <c r="I162" s="5">
        <v>1</v>
      </c>
      <c r="J162" s="4">
        <v>0.1176</v>
      </c>
      <c r="K162" s="5">
        <v>2</v>
      </c>
      <c r="L162" s="4">
        <v>6.2E-2</v>
      </c>
      <c r="M162" s="5">
        <v>17</v>
      </c>
      <c r="O162" s="13" t="s">
        <v>90</v>
      </c>
      <c r="P162" s="12">
        <f>_xlfn.CHISQ.TEST(T162:X168,AG162:AK168)</f>
        <v>0.57999571102258951</v>
      </c>
      <c r="Q162" s="15"/>
      <c r="R162" s="15" t="s">
        <v>91</v>
      </c>
      <c r="S162" s="15"/>
      <c r="T162" s="15">
        <f>C162</f>
        <v>1</v>
      </c>
      <c r="U162" s="15">
        <f>E162</f>
        <v>12</v>
      </c>
      <c r="V162" s="10">
        <f>G162</f>
        <v>1</v>
      </c>
      <c r="W162" s="15">
        <f>I162</f>
        <v>1</v>
      </c>
      <c r="X162" s="15">
        <f>K162</f>
        <v>2</v>
      </c>
      <c r="Y162" s="16">
        <f>SUM(T162:X162)</f>
        <v>17</v>
      </c>
      <c r="Z162" s="10"/>
      <c r="AA162" s="15"/>
      <c r="AB162" s="15"/>
      <c r="AC162" s="15"/>
      <c r="AD162" s="15"/>
      <c r="AE162" s="15" t="s">
        <v>92</v>
      </c>
      <c r="AF162" s="17"/>
      <c r="AG162" s="17">
        <f>$Y162*T170/$Y170</f>
        <v>3.0512820512820511</v>
      </c>
      <c r="AH162" s="17">
        <f t="shared" ref="AH162" si="335">$Y162*U170/$Y170</f>
        <v>7.4725274725274726</v>
      </c>
      <c r="AI162" s="17">
        <f t="shared" ref="AI162" si="336">$Y162*V170/$Y170</f>
        <v>3.4871794871794872</v>
      </c>
      <c r="AJ162" s="17">
        <f t="shared" ref="AJ162" si="337">$Y162*W170/$Y170</f>
        <v>2.1172161172161172</v>
      </c>
      <c r="AK162" s="17">
        <f t="shared" ref="AK162" si="338">$Y162*X170/$Y170</f>
        <v>0.87179487179487181</v>
      </c>
    </row>
    <row r="163" spans="1:37" x14ac:dyDescent="0.25">
      <c r="A163" s="3" t="s">
        <v>8</v>
      </c>
      <c r="B163" s="4">
        <v>0.16220000000000001</v>
      </c>
      <c r="C163" s="5">
        <v>6</v>
      </c>
      <c r="D163" s="4">
        <v>0.45950000000000002</v>
      </c>
      <c r="E163" s="5">
        <v>17</v>
      </c>
      <c r="F163" s="4">
        <v>0.2432</v>
      </c>
      <c r="G163" s="5">
        <v>9</v>
      </c>
      <c r="H163" s="4">
        <v>0.1351</v>
      </c>
      <c r="I163" s="5">
        <v>5</v>
      </c>
      <c r="J163" s="4">
        <v>0</v>
      </c>
      <c r="K163" s="5">
        <v>0</v>
      </c>
      <c r="L163" s="4">
        <v>0.13500000000000001</v>
      </c>
      <c r="M163" s="5">
        <v>37</v>
      </c>
      <c r="O163" s="13" t="s">
        <v>93</v>
      </c>
      <c r="P163" s="9">
        <f>_xlfn.CHISQ.INV.RT(P162,24)</f>
        <v>21.987787563118218</v>
      </c>
      <c r="Q163" s="15"/>
      <c r="R163" s="15"/>
      <c r="S163" s="15"/>
      <c r="T163" s="15">
        <f t="shared" ref="T163:T168" si="339">C163</f>
        <v>6</v>
      </c>
      <c r="U163" s="15">
        <f t="shared" ref="U163:U168" si="340">E163</f>
        <v>17</v>
      </c>
      <c r="V163" s="10">
        <f t="shared" ref="V163:V168" si="341">G163</f>
        <v>9</v>
      </c>
      <c r="W163" s="15">
        <f t="shared" ref="W163:W168" si="342">I163</f>
        <v>5</v>
      </c>
      <c r="X163" s="15">
        <f t="shared" ref="X163:X168" si="343">K163</f>
        <v>0</v>
      </c>
      <c r="Y163" s="16">
        <f t="shared" ref="Y163:Y168" si="344">SUM(T163:X163)</f>
        <v>37</v>
      </c>
      <c r="Z163" s="10"/>
      <c r="AA163" s="15"/>
      <c r="AB163" s="15"/>
      <c r="AC163" s="15"/>
      <c r="AD163" s="15"/>
      <c r="AE163" s="15"/>
      <c r="AF163" s="17"/>
      <c r="AG163" s="17">
        <f>$Y163*T170/$Y170</f>
        <v>6.6410256410256414</v>
      </c>
      <c r="AH163" s="17">
        <f t="shared" ref="AH163" si="345">$Y163*U170/$Y170</f>
        <v>16.263736263736263</v>
      </c>
      <c r="AI163" s="17">
        <f t="shared" ref="AI163" si="346">$Y163*V170/$Y170</f>
        <v>7.5897435897435894</v>
      </c>
      <c r="AJ163" s="17">
        <f t="shared" ref="AJ163" si="347">$Y163*W170/$Y170</f>
        <v>4.6080586080586077</v>
      </c>
      <c r="AK163" s="17">
        <f t="shared" ref="AK163" si="348">$Y163*X170/$Y170</f>
        <v>1.8974358974358974</v>
      </c>
    </row>
    <row r="164" spans="1:37" x14ac:dyDescent="0.25">
      <c r="A164" s="3" t="s">
        <v>9</v>
      </c>
      <c r="B164" s="4">
        <v>0.14580000000000001</v>
      </c>
      <c r="C164" s="5">
        <v>7</v>
      </c>
      <c r="D164" s="4">
        <v>0.39579999999999999</v>
      </c>
      <c r="E164" s="5">
        <v>19</v>
      </c>
      <c r="F164" s="4">
        <v>0.27079999999999999</v>
      </c>
      <c r="G164" s="5">
        <v>13</v>
      </c>
      <c r="H164" s="4">
        <v>0.16669999999999999</v>
      </c>
      <c r="I164" s="5">
        <v>8</v>
      </c>
      <c r="J164" s="4">
        <v>2.0799999999999999E-2</v>
      </c>
      <c r="K164" s="5">
        <v>1</v>
      </c>
      <c r="L164" s="4">
        <v>0.17519999999999999</v>
      </c>
      <c r="M164" s="5">
        <v>48</v>
      </c>
      <c r="O164" s="13" t="s">
        <v>94</v>
      </c>
      <c r="P164" s="18">
        <f>SQRT(P163/(Y170*MIN(7-1,5-1)))</f>
        <v>0.14189903662908393</v>
      </c>
      <c r="Q164" s="15"/>
      <c r="R164" s="15"/>
      <c r="S164" s="15"/>
      <c r="T164" s="15">
        <f t="shared" si="339"/>
        <v>7</v>
      </c>
      <c r="U164" s="15">
        <f t="shared" si="340"/>
        <v>19</v>
      </c>
      <c r="V164" s="10">
        <f t="shared" si="341"/>
        <v>13</v>
      </c>
      <c r="W164" s="15">
        <f t="shared" si="342"/>
        <v>8</v>
      </c>
      <c r="X164" s="15">
        <f t="shared" si="343"/>
        <v>1</v>
      </c>
      <c r="Y164" s="16">
        <f t="shared" si="344"/>
        <v>48</v>
      </c>
      <c r="Z164" s="10"/>
      <c r="AA164" s="15"/>
      <c r="AB164" s="15"/>
      <c r="AC164" s="15"/>
      <c r="AD164" s="15"/>
      <c r="AE164" s="15"/>
      <c r="AF164" s="17"/>
      <c r="AG164" s="17">
        <f>$Y164*T170/$Y170</f>
        <v>8.615384615384615</v>
      </c>
      <c r="AH164" s="17">
        <f t="shared" ref="AH164" si="349">$Y164*U170/$Y170</f>
        <v>21.098901098901099</v>
      </c>
      <c r="AI164" s="17">
        <f t="shared" ref="AI164" si="350">$Y164*V170/$Y170</f>
        <v>9.8461538461538467</v>
      </c>
      <c r="AJ164" s="17">
        <f t="shared" ref="AJ164" si="351">$Y164*W170/$Y170</f>
        <v>5.9780219780219781</v>
      </c>
      <c r="AK164" s="17">
        <f t="shared" ref="AK164" si="352">$Y164*X170/$Y170</f>
        <v>2.4615384615384617</v>
      </c>
    </row>
    <row r="165" spans="1:37" x14ac:dyDescent="0.25">
      <c r="A165" s="3" t="s">
        <v>10</v>
      </c>
      <c r="B165" s="4">
        <v>0.17649999999999999</v>
      </c>
      <c r="C165" s="5">
        <v>9</v>
      </c>
      <c r="D165" s="4">
        <v>0.35289999999999999</v>
      </c>
      <c r="E165" s="5">
        <v>18</v>
      </c>
      <c r="F165" s="4">
        <v>0.23530000000000001</v>
      </c>
      <c r="G165" s="5">
        <v>12</v>
      </c>
      <c r="H165" s="4">
        <v>0.15690000000000001</v>
      </c>
      <c r="I165" s="5">
        <v>8</v>
      </c>
      <c r="J165" s="4">
        <v>7.8399999999999997E-2</v>
      </c>
      <c r="K165" s="5">
        <v>4</v>
      </c>
      <c r="L165" s="4">
        <v>0.18609999999999999</v>
      </c>
      <c r="M165" s="5">
        <v>51</v>
      </c>
      <c r="O165" s="15"/>
      <c r="P165" s="9" t="str">
        <f>IF(AND(P164&gt;0,P164&lt;=0.2),"Schwacher Zusammenhang",IF(AND(P164&gt;0.2,P164&lt;=0.6),"Mittlerer Zusammenhang",IF(P164&gt;0.6,"Starker Zusammenhang","")))</f>
        <v>Schwacher Zusammenhang</v>
      </c>
      <c r="Q165" s="5"/>
      <c r="R165" s="5"/>
      <c r="S165" s="15"/>
      <c r="T165" s="15">
        <f t="shared" si="339"/>
        <v>9</v>
      </c>
      <c r="U165" s="15">
        <f t="shared" si="340"/>
        <v>18</v>
      </c>
      <c r="V165" s="10">
        <f t="shared" si="341"/>
        <v>12</v>
      </c>
      <c r="W165" s="15">
        <f t="shared" si="342"/>
        <v>8</v>
      </c>
      <c r="X165" s="15">
        <f t="shared" si="343"/>
        <v>4</v>
      </c>
      <c r="Y165" s="16">
        <f t="shared" si="344"/>
        <v>51</v>
      </c>
      <c r="Z165" s="10"/>
      <c r="AA165" s="15"/>
      <c r="AB165" s="15"/>
      <c r="AC165" s="15"/>
      <c r="AD165" s="15"/>
      <c r="AE165" s="15"/>
      <c r="AF165" s="17"/>
      <c r="AG165" s="17">
        <f>$Y165*T170/$Y170</f>
        <v>9.1538461538461533</v>
      </c>
      <c r="AH165" s="17">
        <f t="shared" ref="AH165" si="353">$Y165*U170/$Y170</f>
        <v>22.417582417582416</v>
      </c>
      <c r="AI165" s="17">
        <f t="shared" ref="AI165" si="354">$Y165*V170/$Y170</f>
        <v>10.461538461538462</v>
      </c>
      <c r="AJ165" s="17">
        <f t="shared" ref="AJ165" si="355">$Y165*W170/$Y170</f>
        <v>6.3516483516483513</v>
      </c>
      <c r="AK165" s="17">
        <f t="shared" ref="AK165" si="356">$Y165*X170/$Y170</f>
        <v>2.6153846153846154</v>
      </c>
    </row>
    <row r="166" spans="1:37" x14ac:dyDescent="0.25">
      <c r="A166" s="3" t="s">
        <v>11</v>
      </c>
      <c r="B166" s="4">
        <v>0.21210000000000001</v>
      </c>
      <c r="C166" s="5">
        <v>7</v>
      </c>
      <c r="D166" s="4">
        <v>0.51519999999999999</v>
      </c>
      <c r="E166" s="5">
        <v>17</v>
      </c>
      <c r="F166" s="4">
        <v>0.1212</v>
      </c>
      <c r="G166" s="5">
        <v>4</v>
      </c>
      <c r="H166" s="4">
        <v>0.1212</v>
      </c>
      <c r="I166" s="5">
        <v>4</v>
      </c>
      <c r="J166" s="4">
        <v>3.0300000000000001E-2</v>
      </c>
      <c r="K166" s="5">
        <v>1</v>
      </c>
      <c r="L166" s="4">
        <v>0.12039999999999999</v>
      </c>
      <c r="M166" s="5">
        <v>33</v>
      </c>
      <c r="O166" s="10"/>
      <c r="P166" s="10"/>
      <c r="Q166" s="5"/>
      <c r="R166" s="5"/>
      <c r="S166" s="15"/>
      <c r="T166" s="15">
        <f t="shared" si="339"/>
        <v>7</v>
      </c>
      <c r="U166" s="15">
        <f t="shared" si="340"/>
        <v>17</v>
      </c>
      <c r="V166" s="10">
        <f t="shared" si="341"/>
        <v>4</v>
      </c>
      <c r="W166" s="15">
        <f t="shared" si="342"/>
        <v>4</v>
      </c>
      <c r="X166" s="15">
        <f t="shared" si="343"/>
        <v>1</v>
      </c>
      <c r="Y166" s="16">
        <f t="shared" si="344"/>
        <v>33</v>
      </c>
      <c r="Z166" s="10"/>
      <c r="AA166" s="10"/>
      <c r="AB166" s="10"/>
      <c r="AC166" s="10"/>
      <c r="AD166" s="10"/>
      <c r="AE166" s="10"/>
      <c r="AF166" s="17"/>
      <c r="AG166" s="17">
        <f>$Y166*T170/$Y170</f>
        <v>5.9230769230769234</v>
      </c>
      <c r="AH166" s="17">
        <f t="shared" ref="AH166" si="357">$Y166*U170/$Y170</f>
        <v>14.505494505494505</v>
      </c>
      <c r="AI166" s="17">
        <f t="shared" ref="AI166" si="358">$Y166*V170/$Y170</f>
        <v>6.7692307692307692</v>
      </c>
      <c r="AJ166" s="17">
        <f t="shared" ref="AJ166" si="359">$Y166*W170/$Y170</f>
        <v>4.1098901098901095</v>
      </c>
      <c r="AK166" s="17">
        <f t="shared" ref="AK166" si="360">$Y166*X170/$Y170</f>
        <v>1.6923076923076923</v>
      </c>
    </row>
    <row r="167" spans="1:37" x14ac:dyDescent="0.25">
      <c r="A167" s="3" t="s">
        <v>12</v>
      </c>
      <c r="B167" s="4">
        <v>0.2059</v>
      </c>
      <c r="C167" s="5">
        <v>14</v>
      </c>
      <c r="D167" s="4">
        <v>0.4118</v>
      </c>
      <c r="E167" s="5">
        <v>28</v>
      </c>
      <c r="F167" s="4">
        <v>0.22059999999999999</v>
      </c>
      <c r="G167" s="5">
        <v>15</v>
      </c>
      <c r="H167" s="4">
        <v>0.10290000000000001</v>
      </c>
      <c r="I167" s="5">
        <v>7</v>
      </c>
      <c r="J167" s="4">
        <v>5.8799999999999998E-2</v>
      </c>
      <c r="K167" s="5">
        <v>4</v>
      </c>
      <c r="L167" s="4">
        <v>0.2482</v>
      </c>
      <c r="M167" s="5">
        <v>68</v>
      </c>
      <c r="O167" s="10"/>
      <c r="P167" s="10"/>
      <c r="Q167" s="5"/>
      <c r="R167" s="5"/>
      <c r="S167" s="15"/>
      <c r="T167" s="15">
        <f t="shared" si="339"/>
        <v>14</v>
      </c>
      <c r="U167" s="15">
        <f t="shared" si="340"/>
        <v>28</v>
      </c>
      <c r="V167" s="10">
        <f t="shared" si="341"/>
        <v>15</v>
      </c>
      <c r="W167" s="15">
        <f t="shared" si="342"/>
        <v>7</v>
      </c>
      <c r="X167" s="15">
        <f t="shared" si="343"/>
        <v>4</v>
      </c>
      <c r="Y167" s="16">
        <f t="shared" si="344"/>
        <v>68</v>
      </c>
      <c r="Z167" s="10"/>
      <c r="AA167" s="10"/>
      <c r="AB167" s="10"/>
      <c r="AC167" s="10"/>
      <c r="AD167" s="10"/>
      <c r="AE167" s="10"/>
      <c r="AF167" s="17"/>
      <c r="AG167" s="17">
        <f>$Y167*T170/$Y170</f>
        <v>12.205128205128204</v>
      </c>
      <c r="AH167" s="17">
        <f t="shared" ref="AH167" si="361">$Y167*U170/$Y170</f>
        <v>29.890109890109891</v>
      </c>
      <c r="AI167" s="17">
        <f t="shared" ref="AI167" si="362">$Y167*V170/$Y170</f>
        <v>13.948717948717949</v>
      </c>
      <c r="AJ167" s="17">
        <f t="shared" ref="AJ167" si="363">$Y167*W170/$Y170</f>
        <v>8.468864468864469</v>
      </c>
      <c r="AK167" s="17">
        <f t="shared" ref="AK167" si="364">$Y167*X170/$Y170</f>
        <v>3.4871794871794872</v>
      </c>
    </row>
    <row r="168" spans="1:37" x14ac:dyDescent="0.25">
      <c r="A168" s="3" t="s">
        <v>13</v>
      </c>
      <c r="B168" s="4">
        <v>0.26319999999999999</v>
      </c>
      <c r="C168" s="5">
        <v>5</v>
      </c>
      <c r="D168" s="4">
        <v>0.47370000000000001</v>
      </c>
      <c r="E168" s="5">
        <v>9</v>
      </c>
      <c r="F168" s="4">
        <v>0.1053</v>
      </c>
      <c r="G168" s="5">
        <v>2</v>
      </c>
      <c r="H168" s="4">
        <v>5.2600000000000001E-2</v>
      </c>
      <c r="I168" s="5">
        <v>1</v>
      </c>
      <c r="J168" s="4">
        <v>0.1053</v>
      </c>
      <c r="K168" s="5">
        <v>2</v>
      </c>
      <c r="L168" s="4">
        <v>6.93E-2</v>
      </c>
      <c r="M168" s="5">
        <v>19</v>
      </c>
      <c r="O168" s="10"/>
      <c r="P168" s="10"/>
      <c r="Q168" s="5"/>
      <c r="R168" s="5"/>
      <c r="S168" s="15"/>
      <c r="T168" s="15">
        <f t="shared" si="339"/>
        <v>5</v>
      </c>
      <c r="U168" s="15">
        <f t="shared" si="340"/>
        <v>9</v>
      </c>
      <c r="V168" s="10">
        <f t="shared" si="341"/>
        <v>2</v>
      </c>
      <c r="W168" s="15">
        <f t="shared" si="342"/>
        <v>1</v>
      </c>
      <c r="X168" s="15">
        <f t="shared" si="343"/>
        <v>2</v>
      </c>
      <c r="Y168" s="16">
        <f t="shared" si="344"/>
        <v>19</v>
      </c>
      <c r="Z168" s="10"/>
      <c r="AA168" s="10"/>
      <c r="AB168" s="10"/>
      <c r="AC168" s="10"/>
      <c r="AD168" s="10"/>
      <c r="AE168" s="10"/>
      <c r="AF168" s="17"/>
      <c r="AG168" s="17">
        <f>$Y168*T170/$Y170</f>
        <v>3.4102564102564101</v>
      </c>
      <c r="AH168" s="17">
        <f t="shared" ref="AH168" si="365">$Y168*U170/$Y170</f>
        <v>8.3516483516483522</v>
      </c>
      <c r="AI168" s="17">
        <f t="shared" ref="AI168" si="366">$Y168*V170/$Y170</f>
        <v>3.8974358974358974</v>
      </c>
      <c r="AJ168" s="17">
        <f t="shared" ref="AJ168" si="367">$Y168*W170/$Y170</f>
        <v>2.3663003663003663</v>
      </c>
      <c r="AK168" s="17">
        <f t="shared" ref="AK168" si="368">$Y168*X170/$Y170</f>
        <v>0.97435897435897434</v>
      </c>
    </row>
    <row r="169" spans="1:37" x14ac:dyDescent="0.25">
      <c r="A169" s="3" t="s">
        <v>6</v>
      </c>
      <c r="B169" s="6">
        <v>0.17879999999999999</v>
      </c>
      <c r="C169" s="3">
        <v>49</v>
      </c>
      <c r="D169" s="6">
        <v>0.43799999999999989</v>
      </c>
      <c r="E169" s="3">
        <v>120</v>
      </c>
      <c r="F169" s="6">
        <v>0.2044</v>
      </c>
      <c r="G169" s="3">
        <v>56</v>
      </c>
      <c r="H169" s="6">
        <v>0.1241</v>
      </c>
      <c r="I169" s="3">
        <v>34</v>
      </c>
      <c r="J169" s="6">
        <v>5.1100000000000013E-2</v>
      </c>
      <c r="K169" s="3">
        <v>14</v>
      </c>
      <c r="L169" s="6">
        <v>1</v>
      </c>
      <c r="M169" s="3">
        <v>274</v>
      </c>
      <c r="O169" s="10"/>
      <c r="P169" s="10"/>
      <c r="Q169" s="5"/>
      <c r="R169" s="5"/>
      <c r="S169" s="15"/>
      <c r="T169" s="15"/>
      <c r="U169" s="15"/>
      <c r="V169" s="10"/>
      <c r="W169" s="15"/>
      <c r="X169" s="15"/>
      <c r="Y169" s="16"/>
      <c r="Z169" s="10"/>
      <c r="AA169" s="10"/>
      <c r="AB169" s="10"/>
      <c r="AC169" s="10"/>
      <c r="AD169" s="10"/>
      <c r="AE169" s="10"/>
      <c r="AF169" s="17"/>
      <c r="AG169" s="17"/>
      <c r="AH169" s="17"/>
      <c r="AI169" s="10"/>
      <c r="AJ169" s="10"/>
      <c r="AK169" s="10"/>
    </row>
    <row r="170" spans="1:37" x14ac:dyDescent="0.25">
      <c r="A170" s="9"/>
      <c r="B170" s="9"/>
      <c r="C170" s="12"/>
      <c r="D170" s="7"/>
      <c r="E170" s="7"/>
      <c r="F170" s="7"/>
      <c r="G170" s="7"/>
      <c r="H170" s="7"/>
      <c r="I170" s="7"/>
      <c r="J170" s="7"/>
      <c r="K170" s="7"/>
      <c r="L170" s="7" t="s">
        <v>14</v>
      </c>
      <c r="M170" s="7">
        <v>274</v>
      </c>
      <c r="O170" s="10"/>
      <c r="P170" s="10"/>
      <c r="Q170" s="10"/>
      <c r="R170" s="10"/>
      <c r="S170" s="16"/>
      <c r="T170" s="16">
        <f t="shared" ref="T170" si="369">SUM(T162:T169)</f>
        <v>49</v>
      </c>
      <c r="U170" s="16">
        <f t="shared" ref="U170" si="370">SUM(U162:U169)</f>
        <v>120</v>
      </c>
      <c r="V170" s="16">
        <f t="shared" ref="V170" si="371">SUM(V162:V169)</f>
        <v>56</v>
      </c>
      <c r="W170" s="16">
        <f t="shared" ref="W170" si="372">SUM(W162:W169)</f>
        <v>34</v>
      </c>
      <c r="X170" s="16">
        <f t="shared" ref="X170" si="373">SUM(X162:X169)</f>
        <v>14</v>
      </c>
      <c r="Y170" s="15">
        <f>SUM(Y162:Y168)</f>
        <v>273</v>
      </c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</row>
    <row r="171" spans="1:37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 t="s">
        <v>15</v>
      </c>
      <c r="M171" s="7">
        <v>1</v>
      </c>
    </row>
    <row r="173" spans="1:37" ht="18" x14ac:dyDescent="0.25">
      <c r="A173" s="1" t="s">
        <v>55</v>
      </c>
    </row>
    <row r="174" spans="1:37" x14ac:dyDescent="0.25">
      <c r="A174" s="2"/>
      <c r="B174" s="19" t="s">
        <v>41</v>
      </c>
      <c r="C174" s="20"/>
      <c r="D174" s="19" t="s">
        <v>42</v>
      </c>
      <c r="E174" s="20"/>
      <c r="F174" s="19" t="s">
        <v>43</v>
      </c>
      <c r="G174" s="20"/>
      <c r="H174" s="19" t="s">
        <v>44</v>
      </c>
      <c r="I174" s="20"/>
      <c r="J174" s="19" t="s">
        <v>45</v>
      </c>
      <c r="K174" s="20"/>
      <c r="L174" s="19" t="s">
        <v>6</v>
      </c>
      <c r="M174" s="20"/>
    </row>
    <row r="175" spans="1:37" x14ac:dyDescent="0.25">
      <c r="A175" s="3" t="s">
        <v>7</v>
      </c>
      <c r="B175" s="4">
        <v>5.8799999999999998E-2</v>
      </c>
      <c r="C175" s="5">
        <v>1</v>
      </c>
      <c r="D175" s="4">
        <v>5.8799999999999998E-2</v>
      </c>
      <c r="E175" s="5">
        <v>1</v>
      </c>
      <c r="F175" s="4">
        <v>0.17649999999999999</v>
      </c>
      <c r="G175" s="5">
        <v>3</v>
      </c>
      <c r="H175" s="4">
        <v>0.1176</v>
      </c>
      <c r="I175" s="5">
        <v>2</v>
      </c>
      <c r="J175" s="4">
        <v>0.58820000000000006</v>
      </c>
      <c r="K175" s="5">
        <v>10</v>
      </c>
      <c r="L175" s="4">
        <v>6.2E-2</v>
      </c>
      <c r="M175" s="5">
        <v>17</v>
      </c>
      <c r="O175" s="13" t="s">
        <v>90</v>
      </c>
      <c r="P175" s="12">
        <f>_xlfn.CHISQ.TEST(T175:X181,AG175:AK181)</f>
        <v>0.37527151432551753</v>
      </c>
      <c r="Q175" s="15"/>
      <c r="R175" s="15" t="s">
        <v>91</v>
      </c>
      <c r="S175" s="15"/>
      <c r="T175" s="15">
        <f>C175</f>
        <v>1</v>
      </c>
      <c r="U175" s="15">
        <f>E175</f>
        <v>1</v>
      </c>
      <c r="V175" s="10">
        <f>G175</f>
        <v>3</v>
      </c>
      <c r="W175" s="15">
        <f>I175</f>
        <v>2</v>
      </c>
      <c r="X175" s="15">
        <f>K175</f>
        <v>10</v>
      </c>
      <c r="Y175" s="16">
        <f>SUM(T175:X175)</f>
        <v>17</v>
      </c>
      <c r="Z175" s="10"/>
      <c r="AA175" s="15"/>
      <c r="AB175" s="15"/>
      <c r="AC175" s="15"/>
      <c r="AD175" s="15"/>
      <c r="AE175" s="15" t="s">
        <v>92</v>
      </c>
      <c r="AF175" s="17"/>
      <c r="AG175" s="17">
        <f>$Y175*T183/$Y183</f>
        <v>0.25</v>
      </c>
      <c r="AH175" s="17">
        <f t="shared" ref="AH175" si="374">$Y175*U183/$Y183</f>
        <v>1</v>
      </c>
      <c r="AI175" s="17">
        <f t="shared" ref="AI175" si="375">$Y175*V183/$Y183</f>
        <v>2.125</v>
      </c>
      <c r="AJ175" s="17">
        <f t="shared" ref="AJ175" si="376">$Y175*W183/$Y183</f>
        <v>3.375</v>
      </c>
      <c r="AK175" s="17">
        <f t="shared" ref="AK175" si="377">$Y175*X183/$Y183</f>
        <v>10.25</v>
      </c>
    </row>
    <row r="176" spans="1:37" x14ac:dyDescent="0.25">
      <c r="A176" s="3" t="s">
        <v>8</v>
      </c>
      <c r="B176" s="4">
        <v>0</v>
      </c>
      <c r="C176" s="5">
        <v>0</v>
      </c>
      <c r="D176" s="4">
        <v>0.1081</v>
      </c>
      <c r="E176" s="5">
        <v>4</v>
      </c>
      <c r="F176" s="4">
        <v>2.7E-2</v>
      </c>
      <c r="G176" s="5">
        <v>1</v>
      </c>
      <c r="H176" s="4">
        <v>0.18920000000000001</v>
      </c>
      <c r="I176" s="5">
        <v>7</v>
      </c>
      <c r="J176" s="4">
        <v>0.67569999999999997</v>
      </c>
      <c r="K176" s="5">
        <v>25</v>
      </c>
      <c r="L176" s="4">
        <v>0.13500000000000001</v>
      </c>
      <c r="M176" s="5">
        <v>37</v>
      </c>
      <c r="O176" s="13" t="s">
        <v>93</v>
      </c>
      <c r="P176" s="9">
        <f>_xlfn.CHISQ.INV.RT(P175,24)</f>
        <v>25.571256540607209</v>
      </c>
      <c r="Q176" s="15"/>
      <c r="R176" s="15"/>
      <c r="S176" s="15"/>
      <c r="T176" s="15">
        <f t="shared" ref="T176:T181" si="378">C176</f>
        <v>0</v>
      </c>
      <c r="U176" s="15">
        <f t="shared" ref="U176:U181" si="379">E176</f>
        <v>4</v>
      </c>
      <c r="V176" s="10">
        <f t="shared" ref="V176:V181" si="380">G176</f>
        <v>1</v>
      </c>
      <c r="W176" s="15">
        <f t="shared" ref="W176:W181" si="381">I176</f>
        <v>7</v>
      </c>
      <c r="X176" s="15">
        <f t="shared" ref="X176:X181" si="382">K176</f>
        <v>25</v>
      </c>
      <c r="Y176" s="16">
        <f t="shared" ref="Y176:Y181" si="383">SUM(T176:X176)</f>
        <v>37</v>
      </c>
      <c r="Z176" s="10"/>
      <c r="AA176" s="15"/>
      <c r="AB176" s="15"/>
      <c r="AC176" s="15"/>
      <c r="AD176" s="15"/>
      <c r="AE176" s="15"/>
      <c r="AF176" s="17"/>
      <c r="AG176" s="17">
        <f>$Y176*T183/$Y183</f>
        <v>0.54411764705882348</v>
      </c>
      <c r="AH176" s="17">
        <f t="shared" ref="AH176" si="384">$Y176*U183/$Y183</f>
        <v>2.1764705882352939</v>
      </c>
      <c r="AI176" s="17">
        <f t="shared" ref="AI176" si="385">$Y176*V183/$Y183</f>
        <v>4.625</v>
      </c>
      <c r="AJ176" s="17">
        <f t="shared" ref="AJ176" si="386">$Y176*W183/$Y183</f>
        <v>7.3455882352941178</v>
      </c>
      <c r="AK176" s="17">
        <f t="shared" ref="AK176" si="387">$Y176*X183/$Y183</f>
        <v>22.308823529411764</v>
      </c>
    </row>
    <row r="177" spans="1:37" x14ac:dyDescent="0.25">
      <c r="A177" s="3" t="s">
        <v>9</v>
      </c>
      <c r="B177" s="4">
        <v>0</v>
      </c>
      <c r="C177" s="5">
        <v>0</v>
      </c>
      <c r="D177" s="4">
        <v>2.0799999999999999E-2</v>
      </c>
      <c r="E177" s="5">
        <v>1</v>
      </c>
      <c r="F177" s="4">
        <v>0.22919999999999999</v>
      </c>
      <c r="G177" s="5">
        <v>11</v>
      </c>
      <c r="H177" s="4">
        <v>0.1875</v>
      </c>
      <c r="I177" s="5">
        <v>9</v>
      </c>
      <c r="J177" s="4">
        <v>0.5625</v>
      </c>
      <c r="K177" s="5">
        <v>27</v>
      </c>
      <c r="L177" s="4">
        <v>0.17519999999999999</v>
      </c>
      <c r="M177" s="5">
        <v>48</v>
      </c>
      <c r="O177" s="13" t="s">
        <v>94</v>
      </c>
      <c r="P177" s="18">
        <f>SQRT(P176/(Y183*MIN(7-1,5-1)))</f>
        <v>0.15330685941581496</v>
      </c>
      <c r="Q177" s="15"/>
      <c r="R177" s="15"/>
      <c r="S177" s="15"/>
      <c r="T177" s="15">
        <f t="shared" si="378"/>
        <v>0</v>
      </c>
      <c r="U177" s="15">
        <f t="shared" si="379"/>
        <v>1</v>
      </c>
      <c r="V177" s="10">
        <f t="shared" si="380"/>
        <v>11</v>
      </c>
      <c r="W177" s="15">
        <f t="shared" si="381"/>
        <v>9</v>
      </c>
      <c r="X177" s="15">
        <f t="shared" si="382"/>
        <v>27</v>
      </c>
      <c r="Y177" s="16">
        <f t="shared" si="383"/>
        <v>48</v>
      </c>
      <c r="Z177" s="10"/>
      <c r="AA177" s="15"/>
      <c r="AB177" s="15"/>
      <c r="AC177" s="15"/>
      <c r="AD177" s="15"/>
      <c r="AE177" s="15"/>
      <c r="AF177" s="17"/>
      <c r="AG177" s="17">
        <f>$Y177*T183/$Y183</f>
        <v>0.70588235294117652</v>
      </c>
      <c r="AH177" s="17">
        <f t="shared" ref="AH177" si="388">$Y177*U183/$Y183</f>
        <v>2.8235294117647061</v>
      </c>
      <c r="AI177" s="17">
        <f t="shared" ref="AI177" si="389">$Y177*V183/$Y183</f>
        <v>6</v>
      </c>
      <c r="AJ177" s="17">
        <f t="shared" ref="AJ177" si="390">$Y177*W183/$Y183</f>
        <v>9.5294117647058822</v>
      </c>
      <c r="AK177" s="17">
        <f t="shared" ref="AK177" si="391">$Y177*X183/$Y183</f>
        <v>28.941176470588236</v>
      </c>
    </row>
    <row r="178" spans="1:37" x14ac:dyDescent="0.25">
      <c r="A178" s="3" t="s">
        <v>10</v>
      </c>
      <c r="B178" s="4">
        <v>0.02</v>
      </c>
      <c r="C178" s="5">
        <v>1</v>
      </c>
      <c r="D178" s="4">
        <v>0.06</v>
      </c>
      <c r="E178" s="5">
        <v>3</v>
      </c>
      <c r="F178" s="4">
        <v>0.1</v>
      </c>
      <c r="G178" s="5">
        <v>5</v>
      </c>
      <c r="H178" s="4">
        <v>0.18</v>
      </c>
      <c r="I178" s="5">
        <v>9</v>
      </c>
      <c r="J178" s="4">
        <v>0.64</v>
      </c>
      <c r="K178" s="5">
        <v>32</v>
      </c>
      <c r="L178" s="4">
        <v>0.1825</v>
      </c>
      <c r="M178" s="5">
        <v>50</v>
      </c>
      <c r="O178" s="15"/>
      <c r="P178" s="9" t="str">
        <f>IF(AND(P177&gt;0,P177&lt;=0.2),"Schwacher Zusammenhang",IF(AND(P177&gt;0.2,P177&lt;=0.6),"Mittlerer Zusammenhang",IF(P177&gt;0.6,"Starker Zusammenhang","")))</f>
        <v>Schwacher Zusammenhang</v>
      </c>
      <c r="Q178" s="5"/>
      <c r="R178" s="5"/>
      <c r="S178" s="15"/>
      <c r="T178" s="15">
        <f t="shared" si="378"/>
        <v>1</v>
      </c>
      <c r="U178" s="15">
        <f t="shared" si="379"/>
        <v>3</v>
      </c>
      <c r="V178" s="10">
        <f t="shared" si="380"/>
        <v>5</v>
      </c>
      <c r="W178" s="15">
        <f t="shared" si="381"/>
        <v>9</v>
      </c>
      <c r="X178" s="15">
        <f t="shared" si="382"/>
        <v>32</v>
      </c>
      <c r="Y178" s="16">
        <f t="shared" si="383"/>
        <v>50</v>
      </c>
      <c r="Z178" s="10"/>
      <c r="AA178" s="15"/>
      <c r="AB178" s="15"/>
      <c r="AC178" s="15"/>
      <c r="AD178" s="15"/>
      <c r="AE178" s="15"/>
      <c r="AF178" s="17"/>
      <c r="AG178" s="17">
        <f>$Y178*T183/$Y183</f>
        <v>0.73529411764705888</v>
      </c>
      <c r="AH178" s="17">
        <f t="shared" ref="AH178" si="392">$Y178*U183/$Y183</f>
        <v>2.9411764705882355</v>
      </c>
      <c r="AI178" s="17">
        <f t="shared" ref="AI178" si="393">$Y178*V183/$Y183</f>
        <v>6.25</v>
      </c>
      <c r="AJ178" s="17">
        <f t="shared" ref="AJ178" si="394">$Y178*W183/$Y183</f>
        <v>9.9264705882352935</v>
      </c>
      <c r="AK178" s="17">
        <f t="shared" ref="AK178" si="395">$Y178*X183/$Y183</f>
        <v>30.147058823529413</v>
      </c>
    </row>
    <row r="179" spans="1:37" x14ac:dyDescent="0.25">
      <c r="A179" s="3" t="s">
        <v>11</v>
      </c>
      <c r="B179" s="4">
        <v>0</v>
      </c>
      <c r="C179" s="5">
        <v>0</v>
      </c>
      <c r="D179" s="4">
        <v>6.0599999999999987E-2</v>
      </c>
      <c r="E179" s="5">
        <v>2</v>
      </c>
      <c r="F179" s="4">
        <v>0.1212</v>
      </c>
      <c r="G179" s="5">
        <v>4</v>
      </c>
      <c r="H179" s="4">
        <v>0.30299999999999999</v>
      </c>
      <c r="I179" s="5">
        <v>10</v>
      </c>
      <c r="J179" s="4">
        <v>0.51519999999999999</v>
      </c>
      <c r="K179" s="5">
        <v>17</v>
      </c>
      <c r="L179" s="4">
        <v>0.12039999999999999</v>
      </c>
      <c r="M179" s="5">
        <v>33</v>
      </c>
      <c r="O179" s="10"/>
      <c r="P179" s="10"/>
      <c r="Q179" s="5"/>
      <c r="R179" s="5"/>
      <c r="S179" s="15"/>
      <c r="T179" s="15">
        <f t="shared" si="378"/>
        <v>0</v>
      </c>
      <c r="U179" s="15">
        <f t="shared" si="379"/>
        <v>2</v>
      </c>
      <c r="V179" s="10">
        <f t="shared" si="380"/>
        <v>4</v>
      </c>
      <c r="W179" s="15">
        <f t="shared" si="381"/>
        <v>10</v>
      </c>
      <c r="X179" s="15">
        <f t="shared" si="382"/>
        <v>17</v>
      </c>
      <c r="Y179" s="16">
        <f t="shared" si="383"/>
        <v>33</v>
      </c>
      <c r="Z179" s="10"/>
      <c r="AA179" s="10"/>
      <c r="AB179" s="10"/>
      <c r="AC179" s="10"/>
      <c r="AD179" s="10"/>
      <c r="AE179" s="10"/>
      <c r="AF179" s="17"/>
      <c r="AG179" s="17">
        <f>$Y179*T183/$Y183</f>
        <v>0.48529411764705882</v>
      </c>
      <c r="AH179" s="17">
        <f t="shared" ref="AH179" si="396">$Y179*U183/$Y183</f>
        <v>1.9411764705882353</v>
      </c>
      <c r="AI179" s="17">
        <f t="shared" ref="AI179" si="397">$Y179*V183/$Y183</f>
        <v>4.125</v>
      </c>
      <c r="AJ179" s="17">
        <f t="shared" ref="AJ179" si="398">$Y179*W183/$Y183</f>
        <v>6.5514705882352944</v>
      </c>
      <c r="AK179" s="17">
        <f t="shared" ref="AK179" si="399">$Y179*X183/$Y183</f>
        <v>19.897058823529413</v>
      </c>
    </row>
    <row r="180" spans="1:37" x14ac:dyDescent="0.25">
      <c r="A180" s="3" t="s">
        <v>12</v>
      </c>
      <c r="B180" s="4">
        <v>2.9399999999999999E-2</v>
      </c>
      <c r="C180" s="5">
        <v>2</v>
      </c>
      <c r="D180" s="4">
        <v>7.3499999999999996E-2</v>
      </c>
      <c r="E180" s="5">
        <v>5</v>
      </c>
      <c r="F180" s="4">
        <v>0.14710000000000001</v>
      </c>
      <c r="G180" s="5">
        <v>10</v>
      </c>
      <c r="H180" s="4">
        <v>0.2059</v>
      </c>
      <c r="I180" s="5">
        <v>14</v>
      </c>
      <c r="J180" s="4">
        <v>0.54409999999999992</v>
      </c>
      <c r="K180" s="5">
        <v>37</v>
      </c>
      <c r="L180" s="4">
        <v>0.2482</v>
      </c>
      <c r="M180" s="5">
        <v>68</v>
      </c>
      <c r="O180" s="10"/>
      <c r="P180" s="10"/>
      <c r="Q180" s="5"/>
      <c r="R180" s="5"/>
      <c r="S180" s="15"/>
      <c r="T180" s="15">
        <f t="shared" si="378"/>
        <v>2</v>
      </c>
      <c r="U180" s="15">
        <f t="shared" si="379"/>
        <v>5</v>
      </c>
      <c r="V180" s="10">
        <f t="shared" si="380"/>
        <v>10</v>
      </c>
      <c r="W180" s="15">
        <f t="shared" si="381"/>
        <v>14</v>
      </c>
      <c r="X180" s="15">
        <f t="shared" si="382"/>
        <v>37</v>
      </c>
      <c r="Y180" s="16">
        <f t="shared" si="383"/>
        <v>68</v>
      </c>
      <c r="Z180" s="10"/>
      <c r="AA180" s="10"/>
      <c r="AB180" s="10"/>
      <c r="AC180" s="10"/>
      <c r="AD180" s="10"/>
      <c r="AE180" s="10"/>
      <c r="AF180" s="17"/>
      <c r="AG180" s="17">
        <f>$Y180*T183/$Y183</f>
        <v>1</v>
      </c>
      <c r="AH180" s="17">
        <f t="shared" ref="AH180" si="400">$Y180*U183/$Y183</f>
        <v>4</v>
      </c>
      <c r="AI180" s="17">
        <f t="shared" ref="AI180" si="401">$Y180*V183/$Y183</f>
        <v>8.5</v>
      </c>
      <c r="AJ180" s="17">
        <f t="shared" ref="AJ180" si="402">$Y180*W183/$Y183</f>
        <v>13.5</v>
      </c>
      <c r="AK180" s="17">
        <f t="shared" ref="AK180" si="403">$Y180*X183/$Y183</f>
        <v>41</v>
      </c>
    </row>
    <row r="181" spans="1:37" x14ac:dyDescent="0.25">
      <c r="A181" s="3" t="s">
        <v>13</v>
      </c>
      <c r="B181" s="4">
        <v>0</v>
      </c>
      <c r="C181" s="5">
        <v>0</v>
      </c>
      <c r="D181" s="4">
        <v>0</v>
      </c>
      <c r="E181" s="5">
        <v>0</v>
      </c>
      <c r="F181" s="4">
        <v>0</v>
      </c>
      <c r="G181" s="5">
        <v>0</v>
      </c>
      <c r="H181" s="4">
        <v>0.15790000000000001</v>
      </c>
      <c r="I181" s="5">
        <v>3</v>
      </c>
      <c r="J181" s="4">
        <v>0.84209999999999996</v>
      </c>
      <c r="K181" s="5">
        <v>16</v>
      </c>
      <c r="L181" s="4">
        <v>6.93E-2</v>
      </c>
      <c r="M181" s="5">
        <v>19</v>
      </c>
      <c r="O181" s="10"/>
      <c r="P181" s="10"/>
      <c r="Q181" s="5"/>
      <c r="R181" s="5"/>
      <c r="S181" s="15"/>
      <c r="T181" s="15">
        <f t="shared" si="378"/>
        <v>0</v>
      </c>
      <c r="U181" s="15">
        <f t="shared" si="379"/>
        <v>0</v>
      </c>
      <c r="V181" s="10">
        <f t="shared" si="380"/>
        <v>0</v>
      </c>
      <c r="W181" s="15">
        <f t="shared" si="381"/>
        <v>3</v>
      </c>
      <c r="X181" s="15">
        <f t="shared" si="382"/>
        <v>16</v>
      </c>
      <c r="Y181" s="16">
        <f t="shared" si="383"/>
        <v>19</v>
      </c>
      <c r="Z181" s="10"/>
      <c r="AA181" s="10"/>
      <c r="AB181" s="10"/>
      <c r="AC181" s="10"/>
      <c r="AD181" s="10"/>
      <c r="AE181" s="10"/>
      <c r="AF181" s="17"/>
      <c r="AG181" s="17">
        <f>$Y181*T183/$Y183</f>
        <v>0.27941176470588236</v>
      </c>
      <c r="AH181" s="17">
        <f t="shared" ref="AH181" si="404">$Y181*U183/$Y183</f>
        <v>1.1176470588235294</v>
      </c>
      <c r="AI181" s="17">
        <f t="shared" ref="AI181" si="405">$Y181*V183/$Y183</f>
        <v>2.375</v>
      </c>
      <c r="AJ181" s="17">
        <f t="shared" ref="AJ181" si="406">$Y181*W183/$Y183</f>
        <v>3.7720588235294117</v>
      </c>
      <c r="AK181" s="17">
        <f t="shared" ref="AK181" si="407">$Y181*X183/$Y183</f>
        <v>11.455882352941176</v>
      </c>
    </row>
    <row r="182" spans="1:37" x14ac:dyDescent="0.25">
      <c r="A182" s="3" t="s">
        <v>6</v>
      </c>
      <c r="B182" s="6">
        <v>1.46E-2</v>
      </c>
      <c r="C182" s="3">
        <v>4</v>
      </c>
      <c r="D182" s="6">
        <v>5.8400000000000001E-2</v>
      </c>
      <c r="E182" s="3">
        <v>16</v>
      </c>
      <c r="F182" s="6">
        <v>0.1241</v>
      </c>
      <c r="G182" s="3">
        <v>34</v>
      </c>
      <c r="H182" s="6">
        <v>0.1971</v>
      </c>
      <c r="I182" s="3">
        <v>54</v>
      </c>
      <c r="J182" s="6">
        <v>0.59850000000000003</v>
      </c>
      <c r="K182" s="3">
        <v>164</v>
      </c>
      <c r="L182" s="6">
        <v>1</v>
      </c>
      <c r="M182" s="3">
        <v>274</v>
      </c>
      <c r="O182" s="10"/>
      <c r="P182" s="10"/>
      <c r="Q182" s="5"/>
      <c r="R182" s="5"/>
      <c r="S182" s="15"/>
      <c r="T182" s="15"/>
      <c r="U182" s="15"/>
      <c r="V182" s="10"/>
      <c r="W182" s="15"/>
      <c r="X182" s="15"/>
      <c r="Y182" s="16"/>
      <c r="Z182" s="10"/>
      <c r="AA182" s="10"/>
      <c r="AB182" s="10"/>
      <c r="AC182" s="10"/>
      <c r="AD182" s="10"/>
      <c r="AE182" s="10"/>
      <c r="AF182" s="17"/>
      <c r="AG182" s="17"/>
      <c r="AH182" s="17"/>
      <c r="AI182" s="10"/>
      <c r="AJ182" s="10"/>
      <c r="AK182" s="10"/>
    </row>
    <row r="183" spans="1:37" x14ac:dyDescent="0.25">
      <c r="A183" s="9"/>
      <c r="B183" s="9"/>
      <c r="C183" s="12"/>
      <c r="D183" s="7"/>
      <c r="E183" s="7"/>
      <c r="F183" s="7"/>
      <c r="G183" s="7"/>
      <c r="H183" s="7"/>
      <c r="I183" s="7"/>
      <c r="J183" s="7"/>
      <c r="K183" s="7"/>
      <c r="L183" s="7" t="s">
        <v>14</v>
      </c>
      <c r="M183" s="7">
        <v>274</v>
      </c>
      <c r="O183" s="10"/>
      <c r="P183" s="10"/>
      <c r="Q183" s="10"/>
      <c r="R183" s="10"/>
      <c r="S183" s="16"/>
      <c r="T183" s="16">
        <f t="shared" ref="T183" si="408">SUM(T175:T182)</f>
        <v>4</v>
      </c>
      <c r="U183" s="16">
        <f t="shared" ref="U183" si="409">SUM(U175:U182)</f>
        <v>16</v>
      </c>
      <c r="V183" s="16">
        <f t="shared" ref="V183" si="410">SUM(V175:V182)</f>
        <v>34</v>
      </c>
      <c r="W183" s="16">
        <f t="shared" ref="W183" si="411">SUM(W175:W182)</f>
        <v>54</v>
      </c>
      <c r="X183" s="16">
        <f t="shared" ref="X183" si="412">SUM(X175:X182)</f>
        <v>164</v>
      </c>
      <c r="Y183" s="15">
        <f>SUM(Y175:Y181)</f>
        <v>272</v>
      </c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</row>
    <row r="184" spans="1:37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 t="s">
        <v>15</v>
      </c>
      <c r="M184" s="7">
        <v>1</v>
      </c>
    </row>
    <row r="186" spans="1:37" ht="18" x14ac:dyDescent="0.25">
      <c r="A186" s="1" t="s">
        <v>56</v>
      </c>
    </row>
    <row r="187" spans="1:37" x14ac:dyDescent="0.25">
      <c r="A187" s="2"/>
      <c r="B187" s="19" t="s">
        <v>41</v>
      </c>
      <c r="C187" s="20"/>
      <c r="D187" s="19" t="s">
        <v>42</v>
      </c>
      <c r="E187" s="20"/>
      <c r="F187" s="19" t="s">
        <v>43</v>
      </c>
      <c r="G187" s="20"/>
      <c r="H187" s="19" t="s">
        <v>44</v>
      </c>
      <c r="I187" s="20"/>
      <c r="J187" s="19" t="s">
        <v>45</v>
      </c>
      <c r="K187" s="20"/>
      <c r="L187" s="19" t="s">
        <v>6</v>
      </c>
      <c r="M187" s="20"/>
    </row>
    <row r="188" spans="1:37" x14ac:dyDescent="0.25">
      <c r="A188" s="3" t="s">
        <v>7</v>
      </c>
      <c r="B188" s="4">
        <v>0</v>
      </c>
      <c r="C188" s="5">
        <v>0</v>
      </c>
      <c r="D188" s="4">
        <v>0.29409999999999997</v>
      </c>
      <c r="E188" s="5">
        <v>5</v>
      </c>
      <c r="F188" s="4">
        <v>0.47060000000000002</v>
      </c>
      <c r="G188" s="5">
        <v>8</v>
      </c>
      <c r="H188" s="4">
        <v>0.17649999999999999</v>
      </c>
      <c r="I188" s="5">
        <v>3</v>
      </c>
      <c r="J188" s="4">
        <v>5.8799999999999998E-2</v>
      </c>
      <c r="K188" s="5">
        <v>1</v>
      </c>
      <c r="L188" s="4">
        <v>6.2E-2</v>
      </c>
      <c r="M188" s="5">
        <v>17</v>
      </c>
      <c r="O188" s="13" t="s">
        <v>90</v>
      </c>
      <c r="P188" s="12">
        <f>_xlfn.CHISQ.TEST(T188:X194,AG188:AK194)</f>
        <v>0.44466537210753559</v>
      </c>
      <c r="Q188" s="15"/>
      <c r="R188" s="15" t="s">
        <v>91</v>
      </c>
      <c r="S188" s="15"/>
      <c r="T188" s="15">
        <f>C188</f>
        <v>0</v>
      </c>
      <c r="U188" s="15">
        <f>E188</f>
        <v>5</v>
      </c>
      <c r="V188" s="10">
        <f>G188</f>
        <v>8</v>
      </c>
      <c r="W188" s="15">
        <f>I188</f>
        <v>3</v>
      </c>
      <c r="X188" s="15">
        <f>K188</f>
        <v>1</v>
      </c>
      <c r="Y188" s="16">
        <f>SUM(T188:X188)</f>
        <v>17</v>
      </c>
      <c r="Z188" s="10"/>
      <c r="AA188" s="15"/>
      <c r="AB188" s="15"/>
      <c r="AC188" s="15"/>
      <c r="AD188" s="15"/>
      <c r="AE188" s="15" t="s">
        <v>92</v>
      </c>
      <c r="AF188" s="17"/>
      <c r="AG188" s="17">
        <f>$Y188*T196/$Y196</f>
        <v>1.1333333333333333</v>
      </c>
      <c r="AH188" s="17">
        <f t="shared" ref="AH188" si="413">$Y188*U196/$Y196</f>
        <v>4.9740740740740739</v>
      </c>
      <c r="AI188" s="17">
        <f t="shared" ref="AI188" si="414">$Y188*V196/$Y196</f>
        <v>5.8555555555555552</v>
      </c>
      <c r="AJ188" s="17">
        <f t="shared" ref="AJ188" si="415">$Y188*W196/$Y196</f>
        <v>3.5259259259259261</v>
      </c>
      <c r="AK188" s="17">
        <f t="shared" ref="AK188" si="416">$Y188*X196/$Y196</f>
        <v>1.5111111111111111</v>
      </c>
    </row>
    <row r="189" spans="1:37" x14ac:dyDescent="0.25">
      <c r="A189" s="3" t="s">
        <v>8</v>
      </c>
      <c r="B189" s="4">
        <v>5.4100000000000002E-2</v>
      </c>
      <c r="C189" s="5">
        <v>2</v>
      </c>
      <c r="D189" s="4">
        <v>0.29730000000000001</v>
      </c>
      <c r="E189" s="5">
        <v>11</v>
      </c>
      <c r="F189" s="4">
        <v>0.29730000000000001</v>
      </c>
      <c r="G189" s="5">
        <v>11</v>
      </c>
      <c r="H189" s="4">
        <v>0.27029999999999998</v>
      </c>
      <c r="I189" s="5">
        <v>10</v>
      </c>
      <c r="J189" s="4">
        <v>8.1099999999999992E-2</v>
      </c>
      <c r="K189" s="5">
        <v>3</v>
      </c>
      <c r="L189" s="4">
        <v>0.13500000000000001</v>
      </c>
      <c r="M189" s="5">
        <v>37</v>
      </c>
      <c r="O189" s="13" t="s">
        <v>93</v>
      </c>
      <c r="P189" s="9">
        <f>_xlfn.CHISQ.INV.RT(P188,24)</f>
        <v>24.298022000602739</v>
      </c>
      <c r="Q189" s="15"/>
      <c r="R189" s="15"/>
      <c r="S189" s="15"/>
      <c r="T189" s="15">
        <f t="shared" ref="T189:T194" si="417">C189</f>
        <v>2</v>
      </c>
      <c r="U189" s="15">
        <f t="shared" ref="U189:U194" si="418">E189</f>
        <v>11</v>
      </c>
      <c r="V189" s="10">
        <f t="shared" ref="V189:V194" si="419">G189</f>
        <v>11</v>
      </c>
      <c r="W189" s="15">
        <f t="shared" ref="W189:W194" si="420">I189</f>
        <v>10</v>
      </c>
      <c r="X189" s="15">
        <f t="shared" ref="X189:X194" si="421">K189</f>
        <v>3</v>
      </c>
      <c r="Y189" s="16">
        <f t="shared" ref="Y189:Y194" si="422">SUM(T189:X189)</f>
        <v>37</v>
      </c>
      <c r="Z189" s="10"/>
      <c r="AA189" s="15"/>
      <c r="AB189" s="15"/>
      <c r="AC189" s="15"/>
      <c r="AD189" s="15"/>
      <c r="AE189" s="15"/>
      <c r="AF189" s="17"/>
      <c r="AG189" s="17">
        <f>$Y189*T196/$Y196</f>
        <v>2.4666666666666668</v>
      </c>
      <c r="AH189" s="17">
        <f t="shared" ref="AH189" si="423">$Y189*U196/$Y196</f>
        <v>10.825925925925926</v>
      </c>
      <c r="AI189" s="17">
        <f t="shared" ref="AI189" si="424">$Y189*V196/$Y196</f>
        <v>12.744444444444444</v>
      </c>
      <c r="AJ189" s="17">
        <f t="shared" ref="AJ189" si="425">$Y189*W196/$Y196</f>
        <v>7.674074074074074</v>
      </c>
      <c r="AK189" s="17">
        <f t="shared" ref="AK189" si="426">$Y189*X196/$Y196</f>
        <v>3.2888888888888888</v>
      </c>
    </row>
    <row r="190" spans="1:37" x14ac:dyDescent="0.25">
      <c r="A190" s="3" t="s">
        <v>9</v>
      </c>
      <c r="B190" s="4">
        <v>2.1299999999999999E-2</v>
      </c>
      <c r="C190" s="5">
        <v>1</v>
      </c>
      <c r="D190" s="4">
        <v>0.23400000000000001</v>
      </c>
      <c r="E190" s="5">
        <v>11</v>
      </c>
      <c r="F190" s="4">
        <v>0.46810000000000002</v>
      </c>
      <c r="G190" s="5">
        <v>22</v>
      </c>
      <c r="H190" s="4">
        <v>0.21279999999999999</v>
      </c>
      <c r="I190" s="5">
        <v>10</v>
      </c>
      <c r="J190" s="4">
        <v>6.3799999999999996E-2</v>
      </c>
      <c r="K190" s="5">
        <v>3</v>
      </c>
      <c r="L190" s="4">
        <v>0.17150000000000001</v>
      </c>
      <c r="M190" s="5">
        <v>47</v>
      </c>
      <c r="O190" s="13" t="s">
        <v>94</v>
      </c>
      <c r="P190" s="18">
        <f>SQRT(P189/(Y196*MIN(7-1,5-1)))</f>
        <v>0.14999389493934948</v>
      </c>
      <c r="Q190" s="15"/>
      <c r="R190" s="15"/>
      <c r="S190" s="15"/>
      <c r="T190" s="15">
        <f t="shared" si="417"/>
        <v>1</v>
      </c>
      <c r="U190" s="15">
        <f t="shared" si="418"/>
        <v>11</v>
      </c>
      <c r="V190" s="10">
        <f t="shared" si="419"/>
        <v>22</v>
      </c>
      <c r="W190" s="15">
        <f t="shared" si="420"/>
        <v>10</v>
      </c>
      <c r="X190" s="15">
        <f t="shared" si="421"/>
        <v>3</v>
      </c>
      <c r="Y190" s="16">
        <f t="shared" si="422"/>
        <v>47</v>
      </c>
      <c r="Z190" s="10"/>
      <c r="AA190" s="15"/>
      <c r="AB190" s="15"/>
      <c r="AC190" s="15"/>
      <c r="AD190" s="15"/>
      <c r="AE190" s="15"/>
      <c r="AF190" s="17"/>
      <c r="AG190" s="17">
        <f>$Y190*T196/$Y196</f>
        <v>3.1333333333333333</v>
      </c>
      <c r="AH190" s="17">
        <f t="shared" ref="AH190" si="427">$Y190*U196/$Y196</f>
        <v>13.751851851851852</v>
      </c>
      <c r="AI190" s="17">
        <f t="shared" ref="AI190" si="428">$Y190*V196/$Y196</f>
        <v>16.18888888888889</v>
      </c>
      <c r="AJ190" s="17">
        <f t="shared" ref="AJ190" si="429">$Y190*W196/$Y196</f>
        <v>9.7481481481481485</v>
      </c>
      <c r="AK190" s="17">
        <f t="shared" ref="AK190" si="430">$Y190*X196/$Y196</f>
        <v>4.177777777777778</v>
      </c>
    </row>
    <row r="191" spans="1:37" x14ac:dyDescent="0.25">
      <c r="A191" s="3" t="s">
        <v>10</v>
      </c>
      <c r="B191" s="4">
        <v>0.08</v>
      </c>
      <c r="C191" s="5">
        <v>4</v>
      </c>
      <c r="D191" s="4">
        <v>0.32</v>
      </c>
      <c r="E191" s="5">
        <v>16</v>
      </c>
      <c r="F191" s="4">
        <v>0.28000000000000003</v>
      </c>
      <c r="G191" s="5">
        <v>14</v>
      </c>
      <c r="H191" s="4">
        <v>0.22</v>
      </c>
      <c r="I191" s="5">
        <v>11</v>
      </c>
      <c r="J191" s="4">
        <v>0.1</v>
      </c>
      <c r="K191" s="5">
        <v>5</v>
      </c>
      <c r="L191" s="4">
        <v>0.1825</v>
      </c>
      <c r="M191" s="5">
        <v>50</v>
      </c>
      <c r="O191" s="15"/>
      <c r="P191" s="9" t="str">
        <f>IF(AND(P190&gt;0,P190&lt;=0.2),"Schwacher Zusammenhang",IF(AND(P190&gt;0.2,P190&lt;=0.6),"Mittlerer Zusammenhang",IF(P190&gt;0.6,"Starker Zusammenhang","")))</f>
        <v>Schwacher Zusammenhang</v>
      </c>
      <c r="Q191" s="5"/>
      <c r="R191" s="5"/>
      <c r="S191" s="15"/>
      <c r="T191" s="15">
        <f t="shared" si="417"/>
        <v>4</v>
      </c>
      <c r="U191" s="15">
        <f t="shared" si="418"/>
        <v>16</v>
      </c>
      <c r="V191" s="10">
        <f t="shared" si="419"/>
        <v>14</v>
      </c>
      <c r="W191" s="15">
        <f t="shared" si="420"/>
        <v>11</v>
      </c>
      <c r="X191" s="15">
        <f t="shared" si="421"/>
        <v>5</v>
      </c>
      <c r="Y191" s="16">
        <f t="shared" si="422"/>
        <v>50</v>
      </c>
      <c r="Z191" s="10"/>
      <c r="AA191" s="15"/>
      <c r="AB191" s="15"/>
      <c r="AC191" s="15"/>
      <c r="AD191" s="15"/>
      <c r="AE191" s="15"/>
      <c r="AF191" s="17"/>
      <c r="AG191" s="17">
        <f>$Y191*T196/$Y196</f>
        <v>3.3333333333333335</v>
      </c>
      <c r="AH191" s="17">
        <f t="shared" ref="AH191" si="431">$Y191*U196/$Y196</f>
        <v>14.62962962962963</v>
      </c>
      <c r="AI191" s="17">
        <f t="shared" ref="AI191" si="432">$Y191*V196/$Y196</f>
        <v>17.222222222222221</v>
      </c>
      <c r="AJ191" s="17">
        <f t="shared" ref="AJ191" si="433">$Y191*W196/$Y196</f>
        <v>10.37037037037037</v>
      </c>
      <c r="AK191" s="17">
        <f t="shared" ref="AK191" si="434">$Y191*X196/$Y196</f>
        <v>4.4444444444444446</v>
      </c>
    </row>
    <row r="192" spans="1:37" x14ac:dyDescent="0.25">
      <c r="A192" s="3" t="s">
        <v>11</v>
      </c>
      <c r="B192" s="4">
        <v>6.0599999999999987E-2</v>
      </c>
      <c r="C192" s="5">
        <v>2</v>
      </c>
      <c r="D192" s="4">
        <v>0.33329999999999999</v>
      </c>
      <c r="E192" s="5">
        <v>11</v>
      </c>
      <c r="F192" s="4">
        <v>0.30299999999999999</v>
      </c>
      <c r="G192" s="5">
        <v>10</v>
      </c>
      <c r="H192" s="4">
        <v>0.21210000000000001</v>
      </c>
      <c r="I192" s="5">
        <v>7</v>
      </c>
      <c r="J192" s="4">
        <v>9.0899999999999995E-2</v>
      </c>
      <c r="K192" s="5">
        <v>3</v>
      </c>
      <c r="L192" s="4">
        <v>0.12039999999999999</v>
      </c>
      <c r="M192" s="5">
        <v>33</v>
      </c>
      <c r="O192" s="10"/>
      <c r="P192" s="10"/>
      <c r="Q192" s="5"/>
      <c r="R192" s="5"/>
      <c r="S192" s="15"/>
      <c r="T192" s="15">
        <f t="shared" si="417"/>
        <v>2</v>
      </c>
      <c r="U192" s="15">
        <f t="shared" si="418"/>
        <v>11</v>
      </c>
      <c r="V192" s="10">
        <f t="shared" si="419"/>
        <v>10</v>
      </c>
      <c r="W192" s="15">
        <f t="shared" si="420"/>
        <v>7</v>
      </c>
      <c r="X192" s="15">
        <f t="shared" si="421"/>
        <v>3</v>
      </c>
      <c r="Y192" s="16">
        <f t="shared" si="422"/>
        <v>33</v>
      </c>
      <c r="Z192" s="10"/>
      <c r="AA192" s="10"/>
      <c r="AB192" s="10"/>
      <c r="AC192" s="10"/>
      <c r="AD192" s="10"/>
      <c r="AE192" s="10"/>
      <c r="AF192" s="17"/>
      <c r="AG192" s="17">
        <f>$Y192*T196/$Y196</f>
        <v>2.2000000000000002</v>
      </c>
      <c r="AH192" s="17">
        <f t="shared" ref="AH192" si="435">$Y192*U196/$Y196</f>
        <v>9.655555555555555</v>
      </c>
      <c r="AI192" s="17">
        <f t="shared" ref="AI192" si="436">$Y192*V196/$Y196</f>
        <v>11.366666666666667</v>
      </c>
      <c r="AJ192" s="17">
        <f t="shared" ref="AJ192" si="437">$Y192*W196/$Y196</f>
        <v>6.8444444444444441</v>
      </c>
      <c r="AK192" s="17">
        <f t="shared" ref="AK192" si="438">$Y192*X196/$Y196</f>
        <v>2.9333333333333331</v>
      </c>
    </row>
    <row r="193" spans="1:37" x14ac:dyDescent="0.25">
      <c r="A193" s="3" t="s">
        <v>12</v>
      </c>
      <c r="B193" s="4">
        <v>0.11940000000000001</v>
      </c>
      <c r="C193" s="5">
        <v>8</v>
      </c>
      <c r="D193" s="4">
        <v>0.32840000000000003</v>
      </c>
      <c r="E193" s="5">
        <v>22</v>
      </c>
      <c r="F193" s="4">
        <v>0.28360000000000002</v>
      </c>
      <c r="G193" s="5">
        <v>19</v>
      </c>
      <c r="H193" s="4">
        <v>0.20899999999999999</v>
      </c>
      <c r="I193" s="5">
        <v>14</v>
      </c>
      <c r="J193" s="4">
        <v>5.9700000000000003E-2</v>
      </c>
      <c r="K193" s="5">
        <v>4</v>
      </c>
      <c r="L193" s="4">
        <v>0.2445</v>
      </c>
      <c r="M193" s="5">
        <v>67</v>
      </c>
      <c r="O193" s="10"/>
      <c r="P193" s="10"/>
      <c r="Q193" s="5"/>
      <c r="R193" s="5"/>
      <c r="S193" s="15"/>
      <c r="T193" s="15">
        <f t="shared" si="417"/>
        <v>8</v>
      </c>
      <c r="U193" s="15">
        <f t="shared" si="418"/>
        <v>22</v>
      </c>
      <c r="V193" s="10">
        <f t="shared" si="419"/>
        <v>19</v>
      </c>
      <c r="W193" s="15">
        <f t="shared" si="420"/>
        <v>14</v>
      </c>
      <c r="X193" s="15">
        <f t="shared" si="421"/>
        <v>4</v>
      </c>
      <c r="Y193" s="16">
        <f t="shared" si="422"/>
        <v>67</v>
      </c>
      <c r="Z193" s="10"/>
      <c r="AA193" s="10"/>
      <c r="AB193" s="10"/>
      <c r="AC193" s="10"/>
      <c r="AD193" s="10"/>
      <c r="AE193" s="10"/>
      <c r="AF193" s="17"/>
      <c r="AG193" s="17">
        <f>$Y193*T196/$Y196</f>
        <v>4.4666666666666668</v>
      </c>
      <c r="AH193" s="17">
        <f t="shared" ref="AH193" si="439">$Y193*U196/$Y196</f>
        <v>19.603703703703705</v>
      </c>
      <c r="AI193" s="17">
        <f t="shared" ref="AI193" si="440">$Y193*V196/$Y196</f>
        <v>23.077777777777779</v>
      </c>
      <c r="AJ193" s="17">
        <f t="shared" ref="AJ193" si="441">$Y193*W196/$Y196</f>
        <v>13.896296296296295</v>
      </c>
      <c r="AK193" s="17">
        <f t="shared" ref="AK193" si="442">$Y193*X196/$Y196</f>
        <v>5.9555555555555557</v>
      </c>
    </row>
    <row r="194" spans="1:37" x14ac:dyDescent="0.25">
      <c r="A194" s="3" t="s">
        <v>13</v>
      </c>
      <c r="B194" s="4">
        <v>5.2600000000000001E-2</v>
      </c>
      <c r="C194" s="5">
        <v>1</v>
      </c>
      <c r="D194" s="4">
        <v>0.15790000000000001</v>
      </c>
      <c r="E194" s="5">
        <v>3</v>
      </c>
      <c r="F194" s="4">
        <v>0.47370000000000001</v>
      </c>
      <c r="G194" s="5">
        <v>9</v>
      </c>
      <c r="H194" s="4">
        <v>5.2600000000000001E-2</v>
      </c>
      <c r="I194" s="5">
        <v>1</v>
      </c>
      <c r="J194" s="4">
        <v>0.26319999999999999</v>
      </c>
      <c r="K194" s="5">
        <v>5</v>
      </c>
      <c r="L194" s="4">
        <v>6.93E-2</v>
      </c>
      <c r="M194" s="5">
        <v>19</v>
      </c>
      <c r="O194" s="10"/>
      <c r="P194" s="10"/>
      <c r="Q194" s="5"/>
      <c r="R194" s="5"/>
      <c r="S194" s="15"/>
      <c r="T194" s="15">
        <f t="shared" si="417"/>
        <v>1</v>
      </c>
      <c r="U194" s="15">
        <f t="shared" si="418"/>
        <v>3</v>
      </c>
      <c r="V194" s="10">
        <f t="shared" si="419"/>
        <v>9</v>
      </c>
      <c r="W194" s="15">
        <f t="shared" si="420"/>
        <v>1</v>
      </c>
      <c r="X194" s="15">
        <f t="shared" si="421"/>
        <v>5</v>
      </c>
      <c r="Y194" s="16">
        <f t="shared" si="422"/>
        <v>19</v>
      </c>
      <c r="Z194" s="10"/>
      <c r="AA194" s="10"/>
      <c r="AB194" s="10"/>
      <c r="AC194" s="10"/>
      <c r="AD194" s="10"/>
      <c r="AE194" s="10"/>
      <c r="AF194" s="17"/>
      <c r="AG194" s="17">
        <f>$Y194*T196/$Y196</f>
        <v>1.2666666666666666</v>
      </c>
      <c r="AH194" s="17">
        <f t="shared" ref="AH194" si="443">$Y194*U196/$Y196</f>
        <v>5.5592592592592593</v>
      </c>
      <c r="AI194" s="17">
        <f t="shared" ref="AI194" si="444">$Y194*V196/$Y196</f>
        <v>6.5444444444444443</v>
      </c>
      <c r="AJ194" s="17">
        <f t="shared" ref="AJ194" si="445">$Y194*W196/$Y196</f>
        <v>3.9407407407407407</v>
      </c>
      <c r="AK194" s="17">
        <f t="shared" ref="AK194" si="446">$Y194*X196/$Y196</f>
        <v>1.6888888888888889</v>
      </c>
    </row>
    <row r="195" spans="1:37" x14ac:dyDescent="0.25">
      <c r="A195" s="3" t="s">
        <v>6</v>
      </c>
      <c r="B195" s="6">
        <v>6.5700000000000008E-2</v>
      </c>
      <c r="C195" s="3">
        <v>18</v>
      </c>
      <c r="D195" s="6">
        <v>0.2883</v>
      </c>
      <c r="E195" s="3">
        <v>79</v>
      </c>
      <c r="F195" s="6">
        <v>0.33939999999999998</v>
      </c>
      <c r="G195" s="3">
        <v>93</v>
      </c>
      <c r="H195" s="6">
        <v>0.2044</v>
      </c>
      <c r="I195" s="3">
        <v>56</v>
      </c>
      <c r="J195" s="6">
        <v>8.7599999999999997E-2</v>
      </c>
      <c r="K195" s="3">
        <v>24</v>
      </c>
      <c r="L195" s="6">
        <v>1</v>
      </c>
      <c r="M195" s="3">
        <v>274</v>
      </c>
      <c r="O195" s="10"/>
      <c r="P195" s="10"/>
      <c r="Q195" s="5"/>
      <c r="R195" s="5"/>
      <c r="S195" s="15"/>
      <c r="T195" s="15"/>
      <c r="U195" s="15"/>
      <c r="V195" s="10"/>
      <c r="W195" s="15"/>
      <c r="X195" s="15"/>
      <c r="Y195" s="16"/>
      <c r="Z195" s="10"/>
      <c r="AA195" s="10"/>
      <c r="AB195" s="10"/>
      <c r="AC195" s="10"/>
      <c r="AD195" s="10"/>
      <c r="AE195" s="10"/>
      <c r="AF195" s="17"/>
      <c r="AG195" s="17"/>
      <c r="AH195" s="17"/>
      <c r="AI195" s="10"/>
      <c r="AJ195" s="10"/>
      <c r="AK195" s="10"/>
    </row>
    <row r="196" spans="1:37" x14ac:dyDescent="0.25">
      <c r="A196" s="9"/>
      <c r="B196" s="9"/>
      <c r="C196" s="12"/>
      <c r="D196" s="7"/>
      <c r="E196" s="7"/>
      <c r="F196" s="7"/>
      <c r="G196" s="7"/>
      <c r="H196" s="7"/>
      <c r="I196" s="7"/>
      <c r="J196" s="7"/>
      <c r="K196" s="7"/>
      <c r="L196" s="7" t="s">
        <v>14</v>
      </c>
      <c r="M196" s="7">
        <v>274</v>
      </c>
      <c r="O196" s="10"/>
      <c r="P196" s="10"/>
      <c r="Q196" s="10"/>
      <c r="R196" s="10"/>
      <c r="S196" s="16"/>
      <c r="T196" s="16">
        <f t="shared" ref="T196" si="447">SUM(T188:T195)</f>
        <v>18</v>
      </c>
      <c r="U196" s="16">
        <f t="shared" ref="U196" si="448">SUM(U188:U195)</f>
        <v>79</v>
      </c>
      <c r="V196" s="16">
        <f t="shared" ref="V196" si="449">SUM(V188:V195)</f>
        <v>93</v>
      </c>
      <c r="W196" s="16">
        <f t="shared" ref="W196" si="450">SUM(W188:W195)</f>
        <v>56</v>
      </c>
      <c r="X196" s="16">
        <f t="shared" ref="X196" si="451">SUM(X188:X195)</f>
        <v>24</v>
      </c>
      <c r="Y196" s="15">
        <f>SUM(Y188:Y194)</f>
        <v>270</v>
      </c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</row>
    <row r="197" spans="1:37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 t="s">
        <v>15</v>
      </c>
      <c r="M197" s="7">
        <v>1</v>
      </c>
    </row>
    <row r="199" spans="1:37" ht="18" x14ac:dyDescent="0.25">
      <c r="A199" s="1" t="s">
        <v>57</v>
      </c>
    </row>
    <row r="200" spans="1:37" x14ac:dyDescent="0.25">
      <c r="A200" s="2"/>
      <c r="B200" s="19" t="s">
        <v>41</v>
      </c>
      <c r="C200" s="20"/>
      <c r="D200" s="19" t="s">
        <v>42</v>
      </c>
      <c r="E200" s="20"/>
      <c r="F200" s="19" t="s">
        <v>43</v>
      </c>
      <c r="G200" s="20"/>
      <c r="H200" s="19" t="s">
        <v>44</v>
      </c>
      <c r="I200" s="20"/>
      <c r="J200" s="19" t="s">
        <v>45</v>
      </c>
      <c r="K200" s="20"/>
      <c r="L200" s="19" t="s">
        <v>6</v>
      </c>
      <c r="M200" s="20"/>
    </row>
    <row r="201" spans="1:37" x14ac:dyDescent="0.25">
      <c r="A201" s="3" t="s">
        <v>7</v>
      </c>
      <c r="B201" s="4">
        <v>0.125</v>
      </c>
      <c r="C201" s="5">
        <v>2</v>
      </c>
      <c r="D201" s="4">
        <v>0.1875</v>
      </c>
      <c r="E201" s="5">
        <v>3</v>
      </c>
      <c r="F201" s="4">
        <v>0.1875</v>
      </c>
      <c r="G201" s="5">
        <v>3</v>
      </c>
      <c r="H201" s="4">
        <v>0.3125</v>
      </c>
      <c r="I201" s="5">
        <v>5</v>
      </c>
      <c r="J201" s="4">
        <v>0.1875</v>
      </c>
      <c r="K201" s="5">
        <v>3</v>
      </c>
      <c r="L201" s="4">
        <v>5.8400000000000001E-2</v>
      </c>
      <c r="M201" s="5">
        <v>16</v>
      </c>
      <c r="O201" s="13" t="s">
        <v>90</v>
      </c>
      <c r="P201" s="12">
        <f>_xlfn.CHISQ.TEST(T201:X207,AG201:AK207)</f>
        <v>0.75381542488933029</v>
      </c>
      <c r="Q201" s="15"/>
      <c r="R201" s="15" t="s">
        <v>91</v>
      </c>
      <c r="S201" s="15"/>
      <c r="T201" s="15">
        <f>C201</f>
        <v>2</v>
      </c>
      <c r="U201" s="15">
        <f>E201</f>
        <v>3</v>
      </c>
      <c r="V201" s="10">
        <f>G201</f>
        <v>3</v>
      </c>
      <c r="W201" s="15">
        <f>I201</f>
        <v>5</v>
      </c>
      <c r="X201" s="15">
        <f>K201</f>
        <v>3</v>
      </c>
      <c r="Y201" s="16">
        <f>SUM(T201:X201)</f>
        <v>16</v>
      </c>
      <c r="Z201" s="10"/>
      <c r="AA201" s="15"/>
      <c r="AB201" s="15"/>
      <c r="AC201" s="15"/>
      <c r="AD201" s="15"/>
      <c r="AE201" s="15" t="s">
        <v>92</v>
      </c>
      <c r="AF201" s="17"/>
      <c r="AG201" s="17">
        <f>$Y201*T209/$Y209</f>
        <v>0.94464944649446492</v>
      </c>
      <c r="AH201" s="17">
        <f t="shared" ref="AH201" si="452">$Y201*U209/$Y209</f>
        <v>2.6568265682656826</v>
      </c>
      <c r="AI201" s="17">
        <f t="shared" ref="AI201" si="453">$Y201*V209/$Y209</f>
        <v>3.9557195571955721</v>
      </c>
      <c r="AJ201" s="17">
        <f t="shared" ref="AJ201" si="454">$Y201*W209/$Y209</f>
        <v>4.3099630996309966</v>
      </c>
      <c r="AK201" s="17">
        <f t="shared" ref="AK201" si="455">$Y201*X209/$Y209</f>
        <v>4.1328413284132841</v>
      </c>
    </row>
    <row r="202" spans="1:37" x14ac:dyDescent="0.25">
      <c r="A202" s="3" t="s">
        <v>8</v>
      </c>
      <c r="B202" s="4">
        <v>0.1081</v>
      </c>
      <c r="C202" s="5">
        <v>4</v>
      </c>
      <c r="D202" s="4">
        <v>0.29730000000000001</v>
      </c>
      <c r="E202" s="5">
        <v>11</v>
      </c>
      <c r="F202" s="4">
        <v>0.18920000000000001</v>
      </c>
      <c r="G202" s="5">
        <v>7</v>
      </c>
      <c r="H202" s="4">
        <v>0.2162</v>
      </c>
      <c r="I202" s="5">
        <v>8</v>
      </c>
      <c r="J202" s="4">
        <v>0.18920000000000001</v>
      </c>
      <c r="K202" s="5">
        <v>7</v>
      </c>
      <c r="L202" s="4">
        <v>0.13500000000000001</v>
      </c>
      <c r="M202" s="5">
        <v>37</v>
      </c>
      <c r="O202" s="13" t="s">
        <v>93</v>
      </c>
      <c r="P202" s="9">
        <f>_xlfn.CHISQ.INV.RT(P201,24)</f>
        <v>18.965717644577538</v>
      </c>
      <c r="Q202" s="15"/>
      <c r="R202" s="15"/>
      <c r="S202" s="15"/>
      <c r="T202" s="15">
        <f t="shared" ref="T202:T207" si="456">C202</f>
        <v>4</v>
      </c>
      <c r="U202" s="15">
        <f t="shared" ref="U202:U207" si="457">E202</f>
        <v>11</v>
      </c>
      <c r="V202" s="10">
        <f t="shared" ref="V202:V207" si="458">G202</f>
        <v>7</v>
      </c>
      <c r="W202" s="15">
        <f t="shared" ref="W202:W207" si="459">I202</f>
        <v>8</v>
      </c>
      <c r="X202" s="15">
        <f t="shared" ref="X202:X207" si="460">K202</f>
        <v>7</v>
      </c>
      <c r="Y202" s="16">
        <f t="shared" ref="Y202:Y207" si="461">SUM(T202:X202)</f>
        <v>37</v>
      </c>
      <c r="Z202" s="10"/>
      <c r="AA202" s="15"/>
      <c r="AB202" s="15"/>
      <c r="AC202" s="15"/>
      <c r="AD202" s="15"/>
      <c r="AE202" s="15"/>
      <c r="AF202" s="17"/>
      <c r="AG202" s="17">
        <f>$Y202*T209/$Y209</f>
        <v>2.1845018450184504</v>
      </c>
      <c r="AH202" s="17">
        <f t="shared" ref="AH202" si="462">$Y202*U209/$Y209</f>
        <v>6.1439114391143912</v>
      </c>
      <c r="AI202" s="17">
        <f t="shared" ref="AI202" si="463">$Y202*V209/$Y209</f>
        <v>9.1476014760147599</v>
      </c>
      <c r="AJ202" s="17">
        <f t="shared" ref="AJ202" si="464">$Y202*W209/$Y209</f>
        <v>9.9667896678966788</v>
      </c>
      <c r="AK202" s="17">
        <f t="shared" ref="AK202" si="465">$Y202*X209/$Y209</f>
        <v>9.5571955719557202</v>
      </c>
    </row>
    <row r="203" spans="1:37" x14ac:dyDescent="0.25">
      <c r="A203" s="3" t="s">
        <v>9</v>
      </c>
      <c r="B203" s="4">
        <v>4.1700000000000001E-2</v>
      </c>
      <c r="C203" s="5">
        <v>2</v>
      </c>
      <c r="D203" s="4">
        <v>0.16669999999999999</v>
      </c>
      <c r="E203" s="5">
        <v>8</v>
      </c>
      <c r="F203" s="4">
        <v>0.29170000000000001</v>
      </c>
      <c r="G203" s="5">
        <v>14</v>
      </c>
      <c r="H203" s="4">
        <v>0.25</v>
      </c>
      <c r="I203" s="5">
        <v>12</v>
      </c>
      <c r="J203" s="4">
        <v>0.25</v>
      </c>
      <c r="K203" s="5">
        <v>12</v>
      </c>
      <c r="L203" s="4">
        <v>0.17519999999999999</v>
      </c>
      <c r="M203" s="5">
        <v>48</v>
      </c>
      <c r="O203" s="13" t="s">
        <v>94</v>
      </c>
      <c r="P203" s="18">
        <f>SQRT(P202/(Y209*MIN(7-1,5-1)))</f>
        <v>0.1322726331771529</v>
      </c>
      <c r="Q203" s="15"/>
      <c r="R203" s="15"/>
      <c r="S203" s="15"/>
      <c r="T203" s="15">
        <f t="shared" si="456"/>
        <v>2</v>
      </c>
      <c r="U203" s="15">
        <f t="shared" si="457"/>
        <v>8</v>
      </c>
      <c r="V203" s="10">
        <f t="shared" si="458"/>
        <v>14</v>
      </c>
      <c r="W203" s="15">
        <f t="shared" si="459"/>
        <v>12</v>
      </c>
      <c r="X203" s="15">
        <f t="shared" si="460"/>
        <v>12</v>
      </c>
      <c r="Y203" s="16">
        <f t="shared" si="461"/>
        <v>48</v>
      </c>
      <c r="Z203" s="10"/>
      <c r="AA203" s="15"/>
      <c r="AB203" s="15"/>
      <c r="AC203" s="15"/>
      <c r="AD203" s="15"/>
      <c r="AE203" s="15"/>
      <c r="AF203" s="17"/>
      <c r="AG203" s="17">
        <f>$Y203*T209/$Y209</f>
        <v>2.8339483394833946</v>
      </c>
      <c r="AH203" s="17">
        <f t="shared" ref="AH203" si="466">$Y203*U209/$Y209</f>
        <v>7.9704797047970484</v>
      </c>
      <c r="AI203" s="17">
        <f t="shared" ref="AI203" si="467">$Y203*V209/$Y209</f>
        <v>11.867158671586715</v>
      </c>
      <c r="AJ203" s="17">
        <f t="shared" ref="AJ203" si="468">$Y203*W209/$Y209</f>
        <v>12.92988929889299</v>
      </c>
      <c r="AK203" s="17">
        <f t="shared" ref="AK203" si="469">$Y203*X209/$Y209</f>
        <v>12.398523985239853</v>
      </c>
    </row>
    <row r="204" spans="1:37" x14ac:dyDescent="0.25">
      <c r="A204" s="3" t="s">
        <v>10</v>
      </c>
      <c r="B204" s="4">
        <v>0.06</v>
      </c>
      <c r="C204" s="5">
        <v>3</v>
      </c>
      <c r="D204" s="4">
        <v>0.16</v>
      </c>
      <c r="E204" s="5">
        <v>8</v>
      </c>
      <c r="F204" s="4">
        <v>0.24</v>
      </c>
      <c r="G204" s="5">
        <v>12</v>
      </c>
      <c r="H204" s="4">
        <v>0.26</v>
      </c>
      <c r="I204" s="5">
        <v>13</v>
      </c>
      <c r="J204" s="4">
        <v>0.28000000000000003</v>
      </c>
      <c r="K204" s="5">
        <v>14</v>
      </c>
      <c r="L204" s="4">
        <v>0.1825</v>
      </c>
      <c r="M204" s="5">
        <v>50</v>
      </c>
      <c r="O204" s="15"/>
      <c r="P204" s="9" t="str">
        <f>IF(AND(P203&gt;0,P203&lt;=0.2),"Schwacher Zusammenhang",IF(AND(P203&gt;0.2,P203&lt;=0.6),"Mittlerer Zusammenhang",IF(P203&gt;0.6,"Starker Zusammenhang","")))</f>
        <v>Schwacher Zusammenhang</v>
      </c>
      <c r="Q204" s="5"/>
      <c r="R204" s="5"/>
      <c r="S204" s="15"/>
      <c r="T204" s="15">
        <f t="shared" si="456"/>
        <v>3</v>
      </c>
      <c r="U204" s="15">
        <f t="shared" si="457"/>
        <v>8</v>
      </c>
      <c r="V204" s="10">
        <f t="shared" si="458"/>
        <v>12</v>
      </c>
      <c r="W204" s="15">
        <f t="shared" si="459"/>
        <v>13</v>
      </c>
      <c r="X204" s="15">
        <f t="shared" si="460"/>
        <v>14</v>
      </c>
      <c r="Y204" s="16">
        <f t="shared" si="461"/>
        <v>50</v>
      </c>
      <c r="Z204" s="10"/>
      <c r="AA204" s="15"/>
      <c r="AB204" s="15"/>
      <c r="AC204" s="15"/>
      <c r="AD204" s="15"/>
      <c r="AE204" s="15"/>
      <c r="AF204" s="17"/>
      <c r="AG204" s="17">
        <f>$Y204*T209/$Y209</f>
        <v>2.9520295202952029</v>
      </c>
      <c r="AH204" s="17">
        <f t="shared" ref="AH204" si="470">$Y204*U209/$Y209</f>
        <v>8.3025830258302591</v>
      </c>
      <c r="AI204" s="17">
        <f t="shared" ref="AI204" si="471">$Y204*V209/$Y209</f>
        <v>12.361623616236162</v>
      </c>
      <c r="AJ204" s="17">
        <f t="shared" ref="AJ204" si="472">$Y204*W209/$Y209</f>
        <v>13.468634686346864</v>
      </c>
      <c r="AK204" s="17">
        <f t="shared" ref="AK204" si="473">$Y204*X209/$Y209</f>
        <v>12.915129151291513</v>
      </c>
    </row>
    <row r="205" spans="1:37" x14ac:dyDescent="0.25">
      <c r="A205" s="3" t="s">
        <v>11</v>
      </c>
      <c r="B205" s="4">
        <v>8.8200000000000001E-2</v>
      </c>
      <c r="C205" s="5">
        <v>3</v>
      </c>
      <c r="D205" s="4">
        <v>8.8200000000000001E-2</v>
      </c>
      <c r="E205" s="5">
        <v>3</v>
      </c>
      <c r="F205" s="4">
        <v>0.29409999999999997</v>
      </c>
      <c r="G205" s="5">
        <v>10</v>
      </c>
      <c r="H205" s="4">
        <v>0.32350000000000001</v>
      </c>
      <c r="I205" s="5">
        <v>11</v>
      </c>
      <c r="J205" s="4">
        <v>0.2059</v>
      </c>
      <c r="K205" s="5">
        <v>7</v>
      </c>
      <c r="L205" s="4">
        <v>0.1241</v>
      </c>
      <c r="M205" s="5">
        <v>34</v>
      </c>
      <c r="O205" s="10"/>
      <c r="P205" s="10"/>
      <c r="Q205" s="5"/>
      <c r="R205" s="5"/>
      <c r="S205" s="15"/>
      <c r="T205" s="15">
        <f t="shared" si="456"/>
        <v>3</v>
      </c>
      <c r="U205" s="15">
        <f t="shared" si="457"/>
        <v>3</v>
      </c>
      <c r="V205" s="10">
        <f t="shared" si="458"/>
        <v>10</v>
      </c>
      <c r="W205" s="15">
        <f t="shared" si="459"/>
        <v>11</v>
      </c>
      <c r="X205" s="15">
        <f t="shared" si="460"/>
        <v>7</v>
      </c>
      <c r="Y205" s="16">
        <f t="shared" si="461"/>
        <v>34</v>
      </c>
      <c r="Z205" s="10"/>
      <c r="AA205" s="10"/>
      <c r="AB205" s="10"/>
      <c r="AC205" s="10"/>
      <c r="AD205" s="10"/>
      <c r="AE205" s="10"/>
      <c r="AF205" s="17"/>
      <c r="AG205" s="17">
        <f>$Y205*T209/$Y209</f>
        <v>2.0073800738007379</v>
      </c>
      <c r="AH205" s="17">
        <f t="shared" ref="AH205" si="474">$Y205*U209/$Y209</f>
        <v>5.645756457564576</v>
      </c>
      <c r="AI205" s="17">
        <f t="shared" ref="AI205" si="475">$Y205*V209/$Y209</f>
        <v>8.4059040590405907</v>
      </c>
      <c r="AJ205" s="17">
        <f t="shared" ref="AJ205" si="476">$Y205*W209/$Y209</f>
        <v>9.158671586715867</v>
      </c>
      <c r="AK205" s="17">
        <f t="shared" ref="AK205" si="477">$Y205*X209/$Y209</f>
        <v>8.782287822878228</v>
      </c>
    </row>
    <row r="206" spans="1:37" x14ac:dyDescent="0.25">
      <c r="A206" s="3" t="s">
        <v>12</v>
      </c>
      <c r="B206" s="4">
        <v>2.9899999999999999E-2</v>
      </c>
      <c r="C206" s="5">
        <v>2</v>
      </c>
      <c r="D206" s="4">
        <v>0.16420000000000001</v>
      </c>
      <c r="E206" s="5">
        <v>11</v>
      </c>
      <c r="F206" s="4">
        <v>0.25369999999999998</v>
      </c>
      <c r="G206" s="5">
        <v>17</v>
      </c>
      <c r="H206" s="4">
        <v>0.23880000000000001</v>
      </c>
      <c r="I206" s="5">
        <v>16</v>
      </c>
      <c r="J206" s="4">
        <v>0.31340000000000001</v>
      </c>
      <c r="K206" s="5">
        <v>21</v>
      </c>
      <c r="L206" s="4">
        <v>0.2445</v>
      </c>
      <c r="M206" s="5">
        <v>67</v>
      </c>
      <c r="O206" s="10"/>
      <c r="P206" s="10"/>
      <c r="Q206" s="5"/>
      <c r="R206" s="5"/>
      <c r="S206" s="15"/>
      <c r="T206" s="15">
        <f t="shared" si="456"/>
        <v>2</v>
      </c>
      <c r="U206" s="15">
        <f t="shared" si="457"/>
        <v>11</v>
      </c>
      <c r="V206" s="10">
        <f t="shared" si="458"/>
        <v>17</v>
      </c>
      <c r="W206" s="15">
        <f t="shared" si="459"/>
        <v>16</v>
      </c>
      <c r="X206" s="15">
        <f t="shared" si="460"/>
        <v>21</v>
      </c>
      <c r="Y206" s="16">
        <f t="shared" si="461"/>
        <v>67</v>
      </c>
      <c r="Z206" s="10"/>
      <c r="AA206" s="10"/>
      <c r="AB206" s="10"/>
      <c r="AC206" s="10"/>
      <c r="AD206" s="10"/>
      <c r="AE206" s="10"/>
      <c r="AF206" s="17"/>
      <c r="AG206" s="17">
        <f>$Y206*T209/$Y209</f>
        <v>3.9557195571955721</v>
      </c>
      <c r="AH206" s="17">
        <f t="shared" ref="AH206" si="478">$Y206*U209/$Y209</f>
        <v>11.125461254612546</v>
      </c>
      <c r="AI206" s="17">
        <f t="shared" ref="AI206" si="479">$Y206*V209/$Y209</f>
        <v>16.564575645756456</v>
      </c>
      <c r="AJ206" s="17">
        <f t="shared" ref="AJ206" si="480">$Y206*W209/$Y209</f>
        <v>18.047970479704798</v>
      </c>
      <c r="AK206" s="17">
        <f t="shared" ref="AK206" si="481">$Y206*X209/$Y209</f>
        <v>17.306273062730629</v>
      </c>
    </row>
    <row r="207" spans="1:37" x14ac:dyDescent="0.25">
      <c r="A207" s="3" t="s">
        <v>13</v>
      </c>
      <c r="B207" s="4">
        <v>0</v>
      </c>
      <c r="C207" s="5">
        <v>0</v>
      </c>
      <c r="D207" s="4">
        <v>5.2600000000000001E-2</v>
      </c>
      <c r="E207" s="5">
        <v>1</v>
      </c>
      <c r="F207" s="4">
        <v>0.21049999999999999</v>
      </c>
      <c r="G207" s="5">
        <v>4</v>
      </c>
      <c r="H207" s="4">
        <v>0.42109999999999997</v>
      </c>
      <c r="I207" s="5">
        <v>8</v>
      </c>
      <c r="J207" s="4">
        <v>0.31580000000000003</v>
      </c>
      <c r="K207" s="5">
        <v>6</v>
      </c>
      <c r="L207" s="4">
        <v>6.93E-2</v>
      </c>
      <c r="M207" s="5">
        <v>19</v>
      </c>
      <c r="O207" s="10"/>
      <c r="P207" s="10"/>
      <c r="Q207" s="5"/>
      <c r="R207" s="5"/>
      <c r="S207" s="15"/>
      <c r="T207" s="15">
        <f t="shared" si="456"/>
        <v>0</v>
      </c>
      <c r="U207" s="15">
        <f t="shared" si="457"/>
        <v>1</v>
      </c>
      <c r="V207" s="10">
        <f t="shared" si="458"/>
        <v>4</v>
      </c>
      <c r="W207" s="15">
        <f t="shared" si="459"/>
        <v>8</v>
      </c>
      <c r="X207" s="15">
        <f t="shared" si="460"/>
        <v>6</v>
      </c>
      <c r="Y207" s="16">
        <f t="shared" si="461"/>
        <v>19</v>
      </c>
      <c r="Z207" s="10"/>
      <c r="AA207" s="10"/>
      <c r="AB207" s="10"/>
      <c r="AC207" s="10"/>
      <c r="AD207" s="10"/>
      <c r="AE207" s="10"/>
      <c r="AF207" s="17"/>
      <c r="AG207" s="17">
        <f>$Y207*T209/$Y209</f>
        <v>1.121771217712177</v>
      </c>
      <c r="AH207" s="17">
        <f t="shared" ref="AH207" si="482">$Y207*U209/$Y209</f>
        <v>3.1549815498154983</v>
      </c>
      <c r="AI207" s="17">
        <f t="shared" ref="AI207" si="483">$Y207*V209/$Y209</f>
        <v>4.6974169741697418</v>
      </c>
      <c r="AJ207" s="17">
        <f t="shared" ref="AJ207" si="484">$Y207*W209/$Y209</f>
        <v>5.1180811808118083</v>
      </c>
      <c r="AK207" s="17">
        <f t="shared" ref="AK207" si="485">$Y207*X209/$Y209</f>
        <v>4.9077490774907746</v>
      </c>
    </row>
    <row r="208" spans="1:37" x14ac:dyDescent="0.25">
      <c r="A208" s="3" t="s">
        <v>6</v>
      </c>
      <c r="B208" s="6">
        <v>5.8400000000000001E-2</v>
      </c>
      <c r="C208" s="3">
        <v>16</v>
      </c>
      <c r="D208" s="6">
        <v>0.16420000000000001</v>
      </c>
      <c r="E208" s="3">
        <v>45</v>
      </c>
      <c r="F208" s="6">
        <v>0.2445</v>
      </c>
      <c r="G208" s="3">
        <v>67</v>
      </c>
      <c r="H208" s="6">
        <v>0.26640000000000003</v>
      </c>
      <c r="I208" s="3">
        <v>73</v>
      </c>
      <c r="J208" s="6">
        <v>0.2555</v>
      </c>
      <c r="K208" s="3">
        <v>70</v>
      </c>
      <c r="L208" s="6">
        <v>1</v>
      </c>
      <c r="M208" s="3">
        <v>274</v>
      </c>
      <c r="O208" s="10"/>
      <c r="P208" s="10"/>
      <c r="Q208" s="5"/>
      <c r="R208" s="5"/>
      <c r="S208" s="15"/>
      <c r="T208" s="15"/>
      <c r="U208" s="15"/>
      <c r="V208" s="10"/>
      <c r="W208" s="15"/>
      <c r="X208" s="15"/>
      <c r="Y208" s="16"/>
      <c r="Z208" s="10"/>
      <c r="AA208" s="10"/>
      <c r="AB208" s="10"/>
      <c r="AC208" s="10"/>
      <c r="AD208" s="10"/>
      <c r="AE208" s="10"/>
      <c r="AF208" s="17"/>
      <c r="AG208" s="17"/>
      <c r="AH208" s="17"/>
      <c r="AI208" s="10"/>
      <c r="AJ208" s="10"/>
      <c r="AK208" s="10"/>
    </row>
    <row r="209" spans="1:37" x14ac:dyDescent="0.25">
      <c r="A209" s="9"/>
      <c r="B209" s="9"/>
      <c r="C209" s="12"/>
      <c r="D209" s="7"/>
      <c r="E209" s="7"/>
      <c r="F209" s="7"/>
      <c r="G209" s="7"/>
      <c r="H209" s="7"/>
      <c r="I209" s="7"/>
      <c r="J209" s="7"/>
      <c r="K209" s="7"/>
      <c r="L209" s="7" t="s">
        <v>14</v>
      </c>
      <c r="M209" s="7">
        <v>274</v>
      </c>
      <c r="O209" s="10"/>
      <c r="P209" s="10"/>
      <c r="Q209" s="10"/>
      <c r="R209" s="10"/>
      <c r="S209" s="16"/>
      <c r="T209" s="16">
        <f t="shared" ref="T209" si="486">SUM(T201:T208)</f>
        <v>16</v>
      </c>
      <c r="U209" s="16">
        <f t="shared" ref="U209" si="487">SUM(U201:U208)</f>
        <v>45</v>
      </c>
      <c r="V209" s="16">
        <f t="shared" ref="V209" si="488">SUM(V201:V208)</f>
        <v>67</v>
      </c>
      <c r="W209" s="16">
        <f t="shared" ref="W209" si="489">SUM(W201:W208)</f>
        <v>73</v>
      </c>
      <c r="X209" s="16">
        <f t="shared" ref="X209" si="490">SUM(X201:X208)</f>
        <v>70</v>
      </c>
      <c r="Y209" s="15">
        <f>SUM(Y201:Y207)</f>
        <v>271</v>
      </c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</row>
    <row r="210" spans="1:37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 t="s">
        <v>15</v>
      </c>
      <c r="M210" s="7">
        <v>1</v>
      </c>
    </row>
    <row r="212" spans="1:37" ht="18" x14ac:dyDescent="0.25">
      <c r="A212" s="1" t="s">
        <v>58</v>
      </c>
    </row>
    <row r="213" spans="1:37" ht="18" x14ac:dyDescent="0.25">
      <c r="A213" s="1" t="s">
        <v>59</v>
      </c>
    </row>
    <row r="214" spans="1:37" x14ac:dyDescent="0.25">
      <c r="A214" s="2"/>
      <c r="B214" s="19" t="s">
        <v>41</v>
      </c>
      <c r="C214" s="20"/>
      <c r="D214" s="19" t="s">
        <v>42</v>
      </c>
      <c r="E214" s="20"/>
      <c r="F214" s="19" t="s">
        <v>43</v>
      </c>
      <c r="G214" s="20"/>
      <c r="H214" s="19" t="s">
        <v>44</v>
      </c>
      <c r="I214" s="20"/>
      <c r="J214" s="19" t="s">
        <v>45</v>
      </c>
      <c r="K214" s="20"/>
      <c r="L214" s="19" t="s">
        <v>6</v>
      </c>
      <c r="M214" s="20"/>
    </row>
    <row r="215" spans="1:37" x14ac:dyDescent="0.25">
      <c r="A215" s="3" t="s">
        <v>7</v>
      </c>
      <c r="B215" s="4">
        <v>5.8799999999999998E-2</v>
      </c>
      <c r="C215" s="5">
        <v>1</v>
      </c>
      <c r="D215" s="4">
        <v>0.1176</v>
      </c>
      <c r="E215" s="5">
        <v>2</v>
      </c>
      <c r="F215" s="4">
        <v>0.23530000000000001</v>
      </c>
      <c r="G215" s="5">
        <v>4</v>
      </c>
      <c r="H215" s="4">
        <v>0.4118</v>
      </c>
      <c r="I215" s="5">
        <v>7</v>
      </c>
      <c r="J215" s="4">
        <v>0.17649999999999999</v>
      </c>
      <c r="K215" s="5">
        <v>3</v>
      </c>
      <c r="L215" s="4">
        <v>6.2E-2</v>
      </c>
      <c r="M215" s="5">
        <v>17</v>
      </c>
      <c r="O215" s="13" t="s">
        <v>90</v>
      </c>
      <c r="P215" s="12">
        <f>_xlfn.CHISQ.TEST(T215:X221,AG215:AK221)</f>
        <v>0.73654670315596837</v>
      </c>
      <c r="Q215" s="15"/>
      <c r="R215" s="15" t="s">
        <v>91</v>
      </c>
      <c r="S215" s="15"/>
      <c r="T215" s="15">
        <f>C215</f>
        <v>1</v>
      </c>
      <c r="U215" s="15">
        <f>E215</f>
        <v>2</v>
      </c>
      <c r="V215" s="10">
        <f>G215</f>
        <v>4</v>
      </c>
      <c r="W215" s="15">
        <f>I215</f>
        <v>7</v>
      </c>
      <c r="X215" s="15">
        <f>K215</f>
        <v>3</v>
      </c>
      <c r="Y215" s="16">
        <f>SUM(T215:X215)</f>
        <v>17</v>
      </c>
      <c r="Z215" s="10"/>
      <c r="AA215" s="15"/>
      <c r="AB215" s="15"/>
      <c r="AC215" s="15"/>
      <c r="AD215" s="15"/>
      <c r="AE215" s="15" t="s">
        <v>92</v>
      </c>
      <c r="AF215" s="17"/>
      <c r="AG215" s="17">
        <f>$Y215*T223/$Y223</f>
        <v>0.93065693430656937</v>
      </c>
      <c r="AH215" s="17">
        <f t="shared" ref="AH215" si="491">$Y215*U223/$Y223</f>
        <v>3.4124087591240877</v>
      </c>
      <c r="AI215" s="17">
        <f t="shared" ref="AI215" si="492">$Y215*V223/$Y223</f>
        <v>4.5291970802919712</v>
      </c>
      <c r="AJ215" s="17">
        <f t="shared" ref="AJ215" si="493">$Y215*W223/$Y223</f>
        <v>3.7226277372262775</v>
      </c>
      <c r="AK215" s="17">
        <f t="shared" ref="AK215" si="494">$Y215*X223/$Y223</f>
        <v>4.4051094890510951</v>
      </c>
    </row>
    <row r="216" spans="1:37" x14ac:dyDescent="0.25">
      <c r="A216" s="3" t="s">
        <v>8</v>
      </c>
      <c r="B216" s="4">
        <v>8.1099999999999992E-2</v>
      </c>
      <c r="C216" s="5">
        <v>3</v>
      </c>
      <c r="D216" s="4">
        <v>0.1351</v>
      </c>
      <c r="E216" s="5">
        <v>5</v>
      </c>
      <c r="F216" s="4">
        <v>0.27029999999999998</v>
      </c>
      <c r="G216" s="5">
        <v>10</v>
      </c>
      <c r="H216" s="4">
        <v>0.2432</v>
      </c>
      <c r="I216" s="5">
        <v>9</v>
      </c>
      <c r="J216" s="4">
        <v>0.27029999999999998</v>
      </c>
      <c r="K216" s="5">
        <v>10</v>
      </c>
      <c r="L216" s="4">
        <v>0.13500000000000001</v>
      </c>
      <c r="M216" s="5">
        <v>37</v>
      </c>
      <c r="O216" s="13" t="s">
        <v>93</v>
      </c>
      <c r="P216" s="9">
        <f>_xlfn.CHISQ.INV.RT(P215,24)</f>
        <v>19.286426848265926</v>
      </c>
      <c r="Q216" s="15"/>
      <c r="R216" s="15"/>
      <c r="S216" s="15"/>
      <c r="T216" s="15">
        <f t="shared" ref="T216:T221" si="495">C216</f>
        <v>3</v>
      </c>
      <c r="U216" s="15">
        <f t="shared" ref="U216:U221" si="496">E216</f>
        <v>5</v>
      </c>
      <c r="V216" s="10">
        <f t="shared" ref="V216:V221" si="497">G216</f>
        <v>10</v>
      </c>
      <c r="W216" s="15">
        <f t="shared" ref="W216:W221" si="498">I216</f>
        <v>9</v>
      </c>
      <c r="X216" s="15">
        <f t="shared" ref="X216:X221" si="499">K216</f>
        <v>10</v>
      </c>
      <c r="Y216" s="16">
        <f t="shared" ref="Y216:Y221" si="500">SUM(T216:X216)</f>
        <v>37</v>
      </c>
      <c r="Z216" s="10"/>
      <c r="AA216" s="15"/>
      <c r="AB216" s="15"/>
      <c r="AC216" s="15"/>
      <c r="AD216" s="15"/>
      <c r="AE216" s="15"/>
      <c r="AF216" s="17"/>
      <c r="AG216" s="17">
        <f>$Y216*T223/$Y223</f>
        <v>2.0255474452554743</v>
      </c>
      <c r="AH216" s="17">
        <f t="shared" ref="AH216" si="501">$Y216*U223/$Y223</f>
        <v>7.4270072992700733</v>
      </c>
      <c r="AI216" s="17">
        <f t="shared" ref="AI216" si="502">$Y216*V223/$Y223</f>
        <v>9.8576642335766422</v>
      </c>
      <c r="AJ216" s="17">
        <f t="shared" ref="AJ216" si="503">$Y216*W223/$Y223</f>
        <v>8.102189781021897</v>
      </c>
      <c r="AK216" s="17">
        <f t="shared" ref="AK216" si="504">$Y216*X223/$Y223</f>
        <v>9.5875912408759127</v>
      </c>
    </row>
    <row r="217" spans="1:37" x14ac:dyDescent="0.25">
      <c r="A217" s="3" t="s">
        <v>9</v>
      </c>
      <c r="B217" s="4">
        <v>8.3299999999999999E-2</v>
      </c>
      <c r="C217" s="5">
        <v>4</v>
      </c>
      <c r="D217" s="4">
        <v>0.22919999999999999</v>
      </c>
      <c r="E217" s="5">
        <v>11</v>
      </c>
      <c r="F217" s="4">
        <v>0.33329999999999999</v>
      </c>
      <c r="G217" s="5">
        <v>16</v>
      </c>
      <c r="H217" s="4">
        <v>0.20830000000000001</v>
      </c>
      <c r="I217" s="5">
        <v>10</v>
      </c>
      <c r="J217" s="4">
        <v>0.14580000000000001</v>
      </c>
      <c r="K217" s="5">
        <v>7</v>
      </c>
      <c r="L217" s="4">
        <v>0.17519999999999999</v>
      </c>
      <c r="M217" s="5">
        <v>48</v>
      </c>
      <c r="O217" s="13" t="s">
        <v>94</v>
      </c>
      <c r="P217" s="18">
        <f>SQRT(P216/(Y223*MIN(7-1,5-1)))</f>
        <v>0.13265407942676999</v>
      </c>
      <c r="Q217" s="15"/>
      <c r="R217" s="15"/>
      <c r="S217" s="15"/>
      <c r="T217" s="15">
        <f t="shared" si="495"/>
        <v>4</v>
      </c>
      <c r="U217" s="15">
        <f t="shared" si="496"/>
        <v>11</v>
      </c>
      <c r="V217" s="10">
        <f t="shared" si="497"/>
        <v>16</v>
      </c>
      <c r="W217" s="15">
        <f t="shared" si="498"/>
        <v>10</v>
      </c>
      <c r="X217" s="15">
        <f t="shared" si="499"/>
        <v>7</v>
      </c>
      <c r="Y217" s="16">
        <f t="shared" si="500"/>
        <v>48</v>
      </c>
      <c r="Z217" s="10"/>
      <c r="AA217" s="15"/>
      <c r="AB217" s="15"/>
      <c r="AC217" s="15"/>
      <c r="AD217" s="15"/>
      <c r="AE217" s="15"/>
      <c r="AF217" s="17"/>
      <c r="AG217" s="17">
        <f>$Y217*T223/$Y223</f>
        <v>2.6277372262773722</v>
      </c>
      <c r="AH217" s="17">
        <f t="shared" ref="AH217" si="505">$Y217*U223/$Y223</f>
        <v>9.6350364963503647</v>
      </c>
      <c r="AI217" s="17">
        <f t="shared" ref="AI217" si="506">$Y217*V223/$Y223</f>
        <v>12.788321167883211</v>
      </c>
      <c r="AJ217" s="17">
        <f t="shared" ref="AJ217" si="507">$Y217*W223/$Y223</f>
        <v>10.510948905109489</v>
      </c>
      <c r="AK217" s="17">
        <f t="shared" ref="AK217" si="508">$Y217*X223/$Y223</f>
        <v>12.437956204379562</v>
      </c>
    </row>
    <row r="218" spans="1:37" x14ac:dyDescent="0.25">
      <c r="A218" s="3" t="s">
        <v>10</v>
      </c>
      <c r="B218" s="4">
        <v>5.8799999999999998E-2</v>
      </c>
      <c r="C218" s="5">
        <v>3</v>
      </c>
      <c r="D218" s="4">
        <v>0.2157</v>
      </c>
      <c r="E218" s="5">
        <v>11</v>
      </c>
      <c r="F218" s="4">
        <v>0.1961</v>
      </c>
      <c r="G218" s="5">
        <v>10</v>
      </c>
      <c r="H218" s="4">
        <v>0.27450000000000002</v>
      </c>
      <c r="I218" s="5">
        <v>14</v>
      </c>
      <c r="J218" s="4">
        <v>0.25490000000000002</v>
      </c>
      <c r="K218" s="5">
        <v>13</v>
      </c>
      <c r="L218" s="4">
        <v>0.18609999999999999</v>
      </c>
      <c r="M218" s="5">
        <v>51</v>
      </c>
      <c r="O218" s="15"/>
      <c r="P218" s="9" t="str">
        <f>IF(AND(P217&gt;0,P217&lt;=0.2),"Schwacher Zusammenhang",IF(AND(P217&gt;0.2,P217&lt;=0.6),"Mittlerer Zusammenhang",IF(P217&gt;0.6,"Starker Zusammenhang","")))</f>
        <v>Schwacher Zusammenhang</v>
      </c>
      <c r="Q218" s="5"/>
      <c r="R218" s="5"/>
      <c r="S218" s="15"/>
      <c r="T218" s="15">
        <f t="shared" si="495"/>
        <v>3</v>
      </c>
      <c r="U218" s="15">
        <f t="shared" si="496"/>
        <v>11</v>
      </c>
      <c r="V218" s="10">
        <f t="shared" si="497"/>
        <v>10</v>
      </c>
      <c r="W218" s="15">
        <f t="shared" si="498"/>
        <v>14</v>
      </c>
      <c r="X218" s="15">
        <f t="shared" si="499"/>
        <v>13</v>
      </c>
      <c r="Y218" s="16">
        <f t="shared" si="500"/>
        <v>51</v>
      </c>
      <c r="Z218" s="10"/>
      <c r="AA218" s="15"/>
      <c r="AB218" s="15"/>
      <c r="AC218" s="15"/>
      <c r="AD218" s="15"/>
      <c r="AE218" s="15"/>
      <c r="AF218" s="17"/>
      <c r="AG218" s="17">
        <f>$Y218*T223/$Y223</f>
        <v>2.7919708029197081</v>
      </c>
      <c r="AH218" s="17">
        <f t="shared" ref="AH218" si="509">$Y218*U223/$Y223</f>
        <v>10.237226277372264</v>
      </c>
      <c r="AI218" s="17">
        <f t="shared" ref="AI218" si="510">$Y218*V223/$Y223</f>
        <v>13.587591240875913</v>
      </c>
      <c r="AJ218" s="17">
        <f t="shared" ref="AJ218" si="511">$Y218*W223/$Y223</f>
        <v>11.167883211678832</v>
      </c>
      <c r="AK218" s="17">
        <f t="shared" ref="AK218" si="512">$Y218*X223/$Y223</f>
        <v>13.215328467153284</v>
      </c>
    </row>
    <row r="219" spans="1:37" x14ac:dyDescent="0.25">
      <c r="A219" s="3" t="s">
        <v>11</v>
      </c>
      <c r="B219" s="4">
        <v>2.9399999999999999E-2</v>
      </c>
      <c r="C219" s="5">
        <v>1</v>
      </c>
      <c r="D219" s="4">
        <v>0.2059</v>
      </c>
      <c r="E219" s="5">
        <v>7</v>
      </c>
      <c r="F219" s="4">
        <v>0.32350000000000001</v>
      </c>
      <c r="G219" s="5">
        <v>11</v>
      </c>
      <c r="H219" s="4">
        <v>0.17649999999999999</v>
      </c>
      <c r="I219" s="5">
        <v>6</v>
      </c>
      <c r="J219" s="4">
        <v>0.26469999999999999</v>
      </c>
      <c r="K219" s="5">
        <v>9</v>
      </c>
      <c r="L219" s="4">
        <v>0.1241</v>
      </c>
      <c r="M219" s="5">
        <v>34</v>
      </c>
      <c r="O219" s="10"/>
      <c r="P219" s="10"/>
      <c r="Q219" s="5"/>
      <c r="R219" s="5"/>
      <c r="S219" s="15"/>
      <c r="T219" s="15">
        <f t="shared" si="495"/>
        <v>1</v>
      </c>
      <c r="U219" s="15">
        <f t="shared" si="496"/>
        <v>7</v>
      </c>
      <c r="V219" s="10">
        <f t="shared" si="497"/>
        <v>11</v>
      </c>
      <c r="W219" s="15">
        <f t="shared" si="498"/>
        <v>6</v>
      </c>
      <c r="X219" s="15">
        <f t="shared" si="499"/>
        <v>9</v>
      </c>
      <c r="Y219" s="16">
        <f t="shared" si="500"/>
        <v>34</v>
      </c>
      <c r="Z219" s="10"/>
      <c r="AA219" s="10"/>
      <c r="AB219" s="10"/>
      <c r="AC219" s="10"/>
      <c r="AD219" s="10"/>
      <c r="AE219" s="10"/>
      <c r="AF219" s="17"/>
      <c r="AG219" s="17">
        <f>$Y219*T223/$Y223</f>
        <v>1.8613138686131387</v>
      </c>
      <c r="AH219" s="17">
        <f t="shared" ref="AH219" si="513">$Y219*U223/$Y223</f>
        <v>6.8248175182481754</v>
      </c>
      <c r="AI219" s="17">
        <f t="shared" ref="AI219" si="514">$Y219*V223/$Y223</f>
        <v>9.0583941605839424</v>
      </c>
      <c r="AJ219" s="17">
        <f t="shared" ref="AJ219" si="515">$Y219*W223/$Y223</f>
        <v>7.445255474452555</v>
      </c>
      <c r="AK219" s="17">
        <f t="shared" ref="AK219" si="516">$Y219*X223/$Y223</f>
        <v>8.8102189781021902</v>
      </c>
    </row>
    <row r="220" spans="1:37" x14ac:dyDescent="0.25">
      <c r="A220" s="3" t="s">
        <v>12</v>
      </c>
      <c r="B220" s="4">
        <v>4.41E-2</v>
      </c>
      <c r="C220" s="5">
        <v>3</v>
      </c>
      <c r="D220" s="4">
        <v>0.22059999999999999</v>
      </c>
      <c r="E220" s="5">
        <v>15</v>
      </c>
      <c r="F220" s="4">
        <v>0.23530000000000001</v>
      </c>
      <c r="G220" s="5">
        <v>16</v>
      </c>
      <c r="H220" s="4">
        <v>0.19120000000000001</v>
      </c>
      <c r="I220" s="5">
        <v>13</v>
      </c>
      <c r="J220" s="4">
        <v>0.30880000000000002</v>
      </c>
      <c r="K220" s="5">
        <v>21</v>
      </c>
      <c r="L220" s="4">
        <v>0.2482</v>
      </c>
      <c r="M220" s="5">
        <v>68</v>
      </c>
      <c r="O220" s="10"/>
      <c r="P220" s="10"/>
      <c r="Q220" s="5"/>
      <c r="R220" s="5"/>
      <c r="S220" s="15"/>
      <c r="T220" s="15">
        <f t="shared" si="495"/>
        <v>3</v>
      </c>
      <c r="U220" s="15">
        <f t="shared" si="496"/>
        <v>15</v>
      </c>
      <c r="V220" s="10">
        <f t="shared" si="497"/>
        <v>16</v>
      </c>
      <c r="W220" s="15">
        <f t="shared" si="498"/>
        <v>13</v>
      </c>
      <c r="X220" s="15">
        <f t="shared" si="499"/>
        <v>21</v>
      </c>
      <c r="Y220" s="16">
        <f t="shared" si="500"/>
        <v>68</v>
      </c>
      <c r="Z220" s="10"/>
      <c r="AA220" s="10"/>
      <c r="AB220" s="10"/>
      <c r="AC220" s="10"/>
      <c r="AD220" s="10"/>
      <c r="AE220" s="10"/>
      <c r="AF220" s="17"/>
      <c r="AG220" s="17">
        <f>$Y220*T223/$Y223</f>
        <v>3.7226277372262775</v>
      </c>
      <c r="AH220" s="17">
        <f t="shared" ref="AH220" si="517">$Y220*U223/$Y223</f>
        <v>13.649635036496351</v>
      </c>
      <c r="AI220" s="17">
        <f t="shared" ref="AI220" si="518">$Y220*V223/$Y223</f>
        <v>18.116788321167885</v>
      </c>
      <c r="AJ220" s="17">
        <f t="shared" ref="AJ220" si="519">$Y220*W223/$Y223</f>
        <v>14.89051094890511</v>
      </c>
      <c r="AK220" s="17">
        <f t="shared" ref="AK220" si="520">$Y220*X223/$Y223</f>
        <v>17.62043795620438</v>
      </c>
    </row>
    <row r="221" spans="1:37" x14ac:dyDescent="0.25">
      <c r="A221" s="3" t="s">
        <v>13</v>
      </c>
      <c r="B221" s="4">
        <v>0</v>
      </c>
      <c r="C221" s="5">
        <v>0</v>
      </c>
      <c r="D221" s="4">
        <v>0.21049999999999999</v>
      </c>
      <c r="E221" s="5">
        <v>4</v>
      </c>
      <c r="F221" s="4">
        <v>0.31580000000000003</v>
      </c>
      <c r="G221" s="5">
        <v>6</v>
      </c>
      <c r="H221" s="4">
        <v>5.2600000000000001E-2</v>
      </c>
      <c r="I221" s="5">
        <v>1</v>
      </c>
      <c r="J221" s="4">
        <v>0.42109999999999997</v>
      </c>
      <c r="K221" s="5">
        <v>8</v>
      </c>
      <c r="L221" s="4">
        <v>6.93E-2</v>
      </c>
      <c r="M221" s="5">
        <v>19</v>
      </c>
      <c r="O221" s="10"/>
      <c r="P221" s="10"/>
      <c r="Q221" s="5"/>
      <c r="R221" s="5"/>
      <c r="S221" s="15"/>
      <c r="T221" s="15">
        <f t="shared" si="495"/>
        <v>0</v>
      </c>
      <c r="U221" s="15">
        <f t="shared" si="496"/>
        <v>4</v>
      </c>
      <c r="V221" s="10">
        <f t="shared" si="497"/>
        <v>6</v>
      </c>
      <c r="W221" s="15">
        <f t="shared" si="498"/>
        <v>1</v>
      </c>
      <c r="X221" s="15">
        <f t="shared" si="499"/>
        <v>8</v>
      </c>
      <c r="Y221" s="16">
        <f t="shared" si="500"/>
        <v>19</v>
      </c>
      <c r="Z221" s="10"/>
      <c r="AA221" s="10"/>
      <c r="AB221" s="10"/>
      <c r="AC221" s="10"/>
      <c r="AD221" s="10"/>
      <c r="AE221" s="10"/>
      <c r="AF221" s="17"/>
      <c r="AG221" s="17">
        <f>$Y221*T223/$Y223</f>
        <v>1.0401459854014599</v>
      </c>
      <c r="AH221" s="17">
        <f t="shared" ref="AH221" si="521">$Y221*U223/$Y223</f>
        <v>3.8138686131386863</v>
      </c>
      <c r="AI221" s="17">
        <f t="shared" ref="AI221" si="522">$Y221*V223/$Y223</f>
        <v>5.062043795620438</v>
      </c>
      <c r="AJ221" s="17">
        <f t="shared" ref="AJ221" si="523">$Y221*W223/$Y223</f>
        <v>4.1605839416058394</v>
      </c>
      <c r="AK221" s="17">
        <f t="shared" ref="AK221" si="524">$Y221*X223/$Y223</f>
        <v>4.9233576642335768</v>
      </c>
    </row>
    <row r="222" spans="1:37" x14ac:dyDescent="0.25">
      <c r="A222" s="3" t="s">
        <v>6</v>
      </c>
      <c r="B222" s="6">
        <v>5.4699999999999999E-2</v>
      </c>
      <c r="C222" s="3">
        <v>15</v>
      </c>
      <c r="D222" s="6">
        <v>0.20069999999999999</v>
      </c>
      <c r="E222" s="3">
        <v>55</v>
      </c>
      <c r="F222" s="6">
        <v>0.26640000000000003</v>
      </c>
      <c r="G222" s="3">
        <v>73</v>
      </c>
      <c r="H222" s="6">
        <v>0.219</v>
      </c>
      <c r="I222" s="3">
        <v>60</v>
      </c>
      <c r="J222" s="6">
        <v>0.2591</v>
      </c>
      <c r="K222" s="3">
        <v>71</v>
      </c>
      <c r="L222" s="6">
        <v>1</v>
      </c>
      <c r="M222" s="3">
        <v>274</v>
      </c>
      <c r="O222" s="10"/>
      <c r="P222" s="10"/>
      <c r="Q222" s="5"/>
      <c r="R222" s="5"/>
      <c r="S222" s="15"/>
      <c r="T222" s="15"/>
      <c r="U222" s="15"/>
      <c r="V222" s="10"/>
      <c r="W222" s="15"/>
      <c r="X222" s="15"/>
      <c r="Y222" s="16"/>
      <c r="Z222" s="10"/>
      <c r="AA222" s="10"/>
      <c r="AB222" s="10"/>
      <c r="AC222" s="10"/>
      <c r="AD222" s="10"/>
      <c r="AE222" s="10"/>
      <c r="AF222" s="17"/>
      <c r="AG222" s="17"/>
      <c r="AH222" s="17"/>
      <c r="AI222" s="10"/>
      <c r="AJ222" s="10"/>
      <c r="AK222" s="10"/>
    </row>
    <row r="223" spans="1:37" x14ac:dyDescent="0.25">
      <c r="A223" s="9"/>
      <c r="B223" s="9"/>
      <c r="C223" s="12"/>
      <c r="D223" s="7"/>
      <c r="E223" s="7"/>
      <c r="F223" s="7"/>
      <c r="G223" s="7"/>
      <c r="H223" s="7"/>
      <c r="I223" s="7"/>
      <c r="J223" s="7"/>
      <c r="K223" s="7"/>
      <c r="L223" s="7" t="s">
        <v>14</v>
      </c>
      <c r="M223" s="7">
        <v>274</v>
      </c>
      <c r="O223" s="10"/>
      <c r="P223" s="10"/>
      <c r="Q223" s="10"/>
      <c r="R223" s="10"/>
      <c r="S223" s="16"/>
      <c r="T223" s="16">
        <f t="shared" ref="T223" si="525">SUM(T215:T222)</f>
        <v>15</v>
      </c>
      <c r="U223" s="16">
        <f t="shared" ref="U223" si="526">SUM(U215:U222)</f>
        <v>55</v>
      </c>
      <c r="V223" s="16">
        <f t="shared" ref="V223" si="527">SUM(V215:V222)</f>
        <v>73</v>
      </c>
      <c r="W223" s="16">
        <f t="shared" ref="W223" si="528">SUM(W215:W222)</f>
        <v>60</v>
      </c>
      <c r="X223" s="16">
        <f t="shared" ref="X223" si="529">SUM(X215:X222)</f>
        <v>71</v>
      </c>
      <c r="Y223" s="15">
        <f>SUM(Y215:Y221)</f>
        <v>274</v>
      </c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</row>
    <row r="224" spans="1:37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 t="s">
        <v>15</v>
      </c>
      <c r="M224" s="7">
        <v>1</v>
      </c>
    </row>
    <row r="226" spans="1:37" ht="18" x14ac:dyDescent="0.25">
      <c r="A226" s="1" t="s">
        <v>60</v>
      </c>
    </row>
    <row r="227" spans="1:37" x14ac:dyDescent="0.25">
      <c r="A227" s="2"/>
      <c r="B227" s="19" t="s">
        <v>41</v>
      </c>
      <c r="C227" s="20"/>
      <c r="D227" s="19" t="s">
        <v>42</v>
      </c>
      <c r="E227" s="20"/>
      <c r="F227" s="19" t="s">
        <v>43</v>
      </c>
      <c r="G227" s="20"/>
      <c r="H227" s="19" t="s">
        <v>44</v>
      </c>
      <c r="I227" s="20"/>
      <c r="J227" s="19" t="s">
        <v>45</v>
      </c>
      <c r="K227" s="20"/>
      <c r="L227" s="19" t="s">
        <v>6</v>
      </c>
      <c r="M227" s="20"/>
    </row>
    <row r="228" spans="1:37" x14ac:dyDescent="0.25">
      <c r="A228" s="3" t="s">
        <v>7</v>
      </c>
      <c r="B228" s="4">
        <v>0</v>
      </c>
      <c r="C228" s="5">
        <v>0</v>
      </c>
      <c r="D228" s="4">
        <v>0</v>
      </c>
      <c r="E228" s="5">
        <v>0</v>
      </c>
      <c r="F228" s="4">
        <v>0.23530000000000001</v>
      </c>
      <c r="G228" s="5">
        <v>4</v>
      </c>
      <c r="H228" s="4">
        <v>0.1176</v>
      </c>
      <c r="I228" s="5">
        <v>2</v>
      </c>
      <c r="J228" s="4">
        <v>0.6470999999999999</v>
      </c>
      <c r="K228" s="5">
        <v>11</v>
      </c>
      <c r="L228" s="4">
        <v>6.2E-2</v>
      </c>
      <c r="M228" s="5">
        <v>17</v>
      </c>
      <c r="O228" s="13" t="s">
        <v>90</v>
      </c>
      <c r="P228" s="12">
        <f>_xlfn.CHISQ.TEST(T228:X234,AG228:AK234)</f>
        <v>0.1447258362606825</v>
      </c>
      <c r="Q228" s="15"/>
      <c r="R228" s="15" t="s">
        <v>91</v>
      </c>
      <c r="S228" s="15"/>
      <c r="T228" s="15">
        <f>C228</f>
        <v>0</v>
      </c>
      <c r="U228" s="15">
        <f>E228</f>
        <v>0</v>
      </c>
      <c r="V228" s="10">
        <f>G228</f>
        <v>4</v>
      </c>
      <c r="W228" s="15">
        <f>I228</f>
        <v>2</v>
      </c>
      <c r="X228" s="15">
        <f>K228</f>
        <v>11</v>
      </c>
      <c r="Y228" s="16">
        <f>SUM(T228:X228)</f>
        <v>17</v>
      </c>
      <c r="Z228" s="10"/>
      <c r="AA228" s="15"/>
      <c r="AB228" s="15"/>
      <c r="AC228" s="15"/>
      <c r="AD228" s="15"/>
      <c r="AE228" s="15" t="s">
        <v>92</v>
      </c>
      <c r="AF228" s="17"/>
      <c r="AG228" s="17">
        <f>$Y228*T236/$Y236</f>
        <v>0.12408759124087591</v>
      </c>
      <c r="AH228" s="17">
        <f t="shared" ref="AH228" si="530">$Y228*U236/$Y236</f>
        <v>0.55839416058394165</v>
      </c>
      <c r="AI228" s="17">
        <f t="shared" ref="AI228" si="531">$Y228*V236/$Y236</f>
        <v>2.605839416058394</v>
      </c>
      <c r="AJ228" s="17">
        <f t="shared" ref="AJ228" si="532">$Y228*W236/$Y236</f>
        <v>3.3503649635036497</v>
      </c>
      <c r="AK228" s="17">
        <f t="shared" ref="AK228" si="533">$Y228*X236/$Y236</f>
        <v>10.361313868613138</v>
      </c>
    </row>
    <row r="229" spans="1:37" x14ac:dyDescent="0.25">
      <c r="A229" s="3" t="s">
        <v>8</v>
      </c>
      <c r="B229" s="4">
        <v>2.7E-2</v>
      </c>
      <c r="C229" s="5">
        <v>1</v>
      </c>
      <c r="D229" s="4">
        <v>8.1099999999999992E-2</v>
      </c>
      <c r="E229" s="5">
        <v>3</v>
      </c>
      <c r="F229" s="4">
        <v>0.18920000000000001</v>
      </c>
      <c r="G229" s="5">
        <v>7</v>
      </c>
      <c r="H229" s="4">
        <v>0.2432</v>
      </c>
      <c r="I229" s="5">
        <v>9</v>
      </c>
      <c r="J229" s="4">
        <v>0.45950000000000002</v>
      </c>
      <c r="K229" s="5">
        <v>17</v>
      </c>
      <c r="L229" s="4">
        <v>0.13500000000000001</v>
      </c>
      <c r="M229" s="5">
        <v>37</v>
      </c>
      <c r="O229" s="13" t="s">
        <v>93</v>
      </c>
      <c r="P229" s="9">
        <f>_xlfn.CHISQ.INV.RT(P228,24)</f>
        <v>31.321557905588389</v>
      </c>
      <c r="Q229" s="15"/>
      <c r="R229" s="15"/>
      <c r="S229" s="15"/>
      <c r="T229" s="15">
        <f t="shared" ref="T229:T234" si="534">C229</f>
        <v>1</v>
      </c>
      <c r="U229" s="15">
        <f t="shared" ref="U229:U234" si="535">E229</f>
        <v>3</v>
      </c>
      <c r="V229" s="10">
        <f t="shared" ref="V229:V234" si="536">G229</f>
        <v>7</v>
      </c>
      <c r="W229" s="15">
        <f t="shared" ref="W229:W234" si="537">I229</f>
        <v>9</v>
      </c>
      <c r="X229" s="15">
        <f t="shared" ref="X229:X234" si="538">K229</f>
        <v>17</v>
      </c>
      <c r="Y229" s="16">
        <f t="shared" ref="Y229:Y234" si="539">SUM(T229:X229)</f>
        <v>37</v>
      </c>
      <c r="Z229" s="10"/>
      <c r="AA229" s="15"/>
      <c r="AB229" s="15"/>
      <c r="AC229" s="15"/>
      <c r="AD229" s="15"/>
      <c r="AE229" s="15"/>
      <c r="AF229" s="17"/>
      <c r="AG229" s="17">
        <f>$Y229*T236/$Y236</f>
        <v>0.27007299270072993</v>
      </c>
      <c r="AH229" s="17">
        <f t="shared" ref="AH229" si="540">$Y229*U236/$Y236</f>
        <v>1.2153284671532847</v>
      </c>
      <c r="AI229" s="17">
        <f t="shared" ref="AI229" si="541">$Y229*V236/$Y236</f>
        <v>5.6715328467153281</v>
      </c>
      <c r="AJ229" s="17">
        <f t="shared" ref="AJ229" si="542">$Y229*W236/$Y236</f>
        <v>7.2919708029197077</v>
      </c>
      <c r="AK229" s="17">
        <f t="shared" ref="AK229" si="543">$Y229*X236/$Y236</f>
        <v>22.551094890510949</v>
      </c>
    </row>
    <row r="230" spans="1:37" x14ac:dyDescent="0.25">
      <c r="A230" s="3" t="s">
        <v>9</v>
      </c>
      <c r="B230" s="4">
        <v>2.0799999999999999E-2</v>
      </c>
      <c r="C230" s="5">
        <v>1</v>
      </c>
      <c r="D230" s="4">
        <v>4.1700000000000001E-2</v>
      </c>
      <c r="E230" s="5">
        <v>2</v>
      </c>
      <c r="F230" s="4">
        <v>0.20830000000000001</v>
      </c>
      <c r="G230" s="5">
        <v>10</v>
      </c>
      <c r="H230" s="4">
        <v>0.29170000000000001</v>
      </c>
      <c r="I230" s="5">
        <v>14</v>
      </c>
      <c r="J230" s="4">
        <v>0.4375</v>
      </c>
      <c r="K230" s="5">
        <v>21</v>
      </c>
      <c r="L230" s="4">
        <v>0.17519999999999999</v>
      </c>
      <c r="M230" s="5">
        <v>48</v>
      </c>
      <c r="O230" s="13" t="s">
        <v>94</v>
      </c>
      <c r="P230" s="18">
        <f>SQRT(P229/(Y236*MIN(7-1,5-1)))</f>
        <v>0.16905047702526946</v>
      </c>
      <c r="Q230" s="15"/>
      <c r="R230" s="15"/>
      <c r="S230" s="15"/>
      <c r="T230" s="15">
        <f t="shared" si="534"/>
        <v>1</v>
      </c>
      <c r="U230" s="15">
        <f t="shared" si="535"/>
        <v>2</v>
      </c>
      <c r="V230" s="10">
        <f t="shared" si="536"/>
        <v>10</v>
      </c>
      <c r="W230" s="15">
        <f t="shared" si="537"/>
        <v>14</v>
      </c>
      <c r="X230" s="15">
        <f t="shared" si="538"/>
        <v>21</v>
      </c>
      <c r="Y230" s="16">
        <f t="shared" si="539"/>
        <v>48</v>
      </c>
      <c r="Z230" s="10"/>
      <c r="AA230" s="15"/>
      <c r="AB230" s="15"/>
      <c r="AC230" s="15"/>
      <c r="AD230" s="15"/>
      <c r="AE230" s="15"/>
      <c r="AF230" s="17"/>
      <c r="AG230" s="17">
        <f>$Y230*T236/$Y236</f>
        <v>0.35036496350364965</v>
      </c>
      <c r="AH230" s="17">
        <f t="shared" ref="AH230" si="544">$Y230*U236/$Y236</f>
        <v>1.5766423357664234</v>
      </c>
      <c r="AI230" s="17">
        <f t="shared" ref="AI230" si="545">$Y230*V236/$Y236</f>
        <v>7.3576642335766422</v>
      </c>
      <c r="AJ230" s="17">
        <f t="shared" ref="AJ230" si="546">$Y230*W236/$Y236</f>
        <v>9.459854014598541</v>
      </c>
      <c r="AK230" s="17">
        <f t="shared" ref="AK230" si="547">$Y230*X236/$Y236</f>
        <v>29.255474452554743</v>
      </c>
    </row>
    <row r="231" spans="1:37" x14ac:dyDescent="0.25">
      <c r="A231" s="3" t="s">
        <v>10</v>
      </c>
      <c r="B231" s="4">
        <v>0</v>
      </c>
      <c r="C231" s="5">
        <v>0</v>
      </c>
      <c r="D231" s="4">
        <v>3.9199999999999999E-2</v>
      </c>
      <c r="E231" s="5">
        <v>2</v>
      </c>
      <c r="F231" s="4">
        <v>9.8000000000000004E-2</v>
      </c>
      <c r="G231" s="5">
        <v>5</v>
      </c>
      <c r="H231" s="4">
        <v>0.15690000000000001</v>
      </c>
      <c r="I231" s="5">
        <v>8</v>
      </c>
      <c r="J231" s="4">
        <v>0.70590000000000008</v>
      </c>
      <c r="K231" s="5">
        <v>36</v>
      </c>
      <c r="L231" s="4">
        <v>0.18609999999999999</v>
      </c>
      <c r="M231" s="5">
        <v>51</v>
      </c>
      <c r="O231" s="15"/>
      <c r="P231" s="9" t="str">
        <f>IF(AND(P230&gt;0,P230&lt;=0.2),"Schwacher Zusammenhang",IF(AND(P230&gt;0.2,P230&lt;=0.6),"Mittlerer Zusammenhang",IF(P230&gt;0.6,"Starker Zusammenhang","")))</f>
        <v>Schwacher Zusammenhang</v>
      </c>
      <c r="Q231" s="5"/>
      <c r="R231" s="5"/>
      <c r="S231" s="15"/>
      <c r="T231" s="15">
        <f t="shared" si="534"/>
        <v>0</v>
      </c>
      <c r="U231" s="15">
        <f t="shared" si="535"/>
        <v>2</v>
      </c>
      <c r="V231" s="10">
        <f t="shared" si="536"/>
        <v>5</v>
      </c>
      <c r="W231" s="15">
        <f t="shared" si="537"/>
        <v>8</v>
      </c>
      <c r="X231" s="15">
        <f t="shared" si="538"/>
        <v>36</v>
      </c>
      <c r="Y231" s="16">
        <f t="shared" si="539"/>
        <v>51</v>
      </c>
      <c r="Z231" s="10"/>
      <c r="AA231" s="15"/>
      <c r="AB231" s="15"/>
      <c r="AC231" s="15"/>
      <c r="AD231" s="15"/>
      <c r="AE231" s="15"/>
      <c r="AF231" s="17"/>
      <c r="AG231" s="17">
        <f>$Y231*T236/$Y236</f>
        <v>0.37226277372262773</v>
      </c>
      <c r="AH231" s="17">
        <f t="shared" ref="AH231" si="548">$Y231*U236/$Y236</f>
        <v>1.6751824817518248</v>
      </c>
      <c r="AI231" s="17">
        <f t="shared" ref="AI231" si="549">$Y231*V236/$Y236</f>
        <v>7.8175182481751824</v>
      </c>
      <c r="AJ231" s="17">
        <f t="shared" ref="AJ231" si="550">$Y231*W236/$Y236</f>
        <v>10.051094890510949</v>
      </c>
      <c r="AK231" s="17">
        <f t="shared" ref="AK231" si="551">$Y231*X236/$Y236</f>
        <v>31.083941605839417</v>
      </c>
    </row>
    <row r="232" spans="1:37" x14ac:dyDescent="0.25">
      <c r="A232" s="3" t="s">
        <v>11</v>
      </c>
      <c r="B232" s="4">
        <v>0</v>
      </c>
      <c r="C232" s="5">
        <v>0</v>
      </c>
      <c r="D232" s="4">
        <v>0</v>
      </c>
      <c r="E232" s="5">
        <v>0</v>
      </c>
      <c r="F232" s="4">
        <v>0.1176</v>
      </c>
      <c r="G232" s="5">
        <v>4</v>
      </c>
      <c r="H232" s="4">
        <v>0.26469999999999999</v>
      </c>
      <c r="I232" s="5">
        <v>9</v>
      </c>
      <c r="J232" s="4">
        <v>0.61759999999999993</v>
      </c>
      <c r="K232" s="5">
        <v>21</v>
      </c>
      <c r="L232" s="4">
        <v>0.1241</v>
      </c>
      <c r="M232" s="5">
        <v>34</v>
      </c>
      <c r="O232" s="10"/>
      <c r="P232" s="10"/>
      <c r="Q232" s="5"/>
      <c r="R232" s="5"/>
      <c r="S232" s="15"/>
      <c r="T232" s="15">
        <f t="shared" si="534"/>
        <v>0</v>
      </c>
      <c r="U232" s="15">
        <f t="shared" si="535"/>
        <v>0</v>
      </c>
      <c r="V232" s="10">
        <f t="shared" si="536"/>
        <v>4</v>
      </c>
      <c r="W232" s="15">
        <f t="shared" si="537"/>
        <v>9</v>
      </c>
      <c r="X232" s="15">
        <f t="shared" si="538"/>
        <v>21</v>
      </c>
      <c r="Y232" s="16">
        <f t="shared" si="539"/>
        <v>34</v>
      </c>
      <c r="Z232" s="10"/>
      <c r="AA232" s="10"/>
      <c r="AB232" s="10"/>
      <c r="AC232" s="10"/>
      <c r="AD232" s="10"/>
      <c r="AE232" s="10"/>
      <c r="AF232" s="17"/>
      <c r="AG232" s="17">
        <f>$Y232*T236/$Y236</f>
        <v>0.24817518248175183</v>
      </c>
      <c r="AH232" s="17">
        <f t="shared" ref="AH232" si="552">$Y232*U236/$Y236</f>
        <v>1.1167883211678833</v>
      </c>
      <c r="AI232" s="17">
        <f t="shared" ref="AI232" si="553">$Y232*V236/$Y236</f>
        <v>5.211678832116788</v>
      </c>
      <c r="AJ232" s="17">
        <f t="shared" ref="AJ232" si="554">$Y232*W236/$Y236</f>
        <v>6.7007299270072993</v>
      </c>
      <c r="AK232" s="17">
        <f t="shared" ref="AK232" si="555">$Y232*X236/$Y236</f>
        <v>20.722627737226276</v>
      </c>
    </row>
    <row r="233" spans="1:37" x14ac:dyDescent="0.25">
      <c r="A233" s="3" t="s">
        <v>12</v>
      </c>
      <c r="B233" s="4">
        <v>0</v>
      </c>
      <c r="C233" s="5">
        <v>0</v>
      </c>
      <c r="D233" s="4">
        <v>0</v>
      </c>
      <c r="E233" s="5">
        <v>0</v>
      </c>
      <c r="F233" s="4">
        <v>0.1618</v>
      </c>
      <c r="G233" s="5">
        <v>11</v>
      </c>
      <c r="H233" s="4">
        <v>0.1176</v>
      </c>
      <c r="I233" s="5">
        <v>8</v>
      </c>
      <c r="J233" s="4">
        <v>0.72060000000000002</v>
      </c>
      <c r="K233" s="5">
        <v>49</v>
      </c>
      <c r="L233" s="4">
        <v>0.2482</v>
      </c>
      <c r="M233" s="5">
        <v>68</v>
      </c>
      <c r="O233" s="10"/>
      <c r="P233" s="10"/>
      <c r="Q233" s="5"/>
      <c r="R233" s="5"/>
      <c r="S233" s="15"/>
      <c r="T233" s="15">
        <f t="shared" si="534"/>
        <v>0</v>
      </c>
      <c r="U233" s="15">
        <f t="shared" si="535"/>
        <v>0</v>
      </c>
      <c r="V233" s="10">
        <f t="shared" si="536"/>
        <v>11</v>
      </c>
      <c r="W233" s="15">
        <f t="shared" si="537"/>
        <v>8</v>
      </c>
      <c r="X233" s="15">
        <f t="shared" si="538"/>
        <v>49</v>
      </c>
      <c r="Y233" s="16">
        <f t="shared" si="539"/>
        <v>68</v>
      </c>
      <c r="Z233" s="10"/>
      <c r="AA233" s="10"/>
      <c r="AB233" s="10"/>
      <c r="AC233" s="10"/>
      <c r="AD233" s="10"/>
      <c r="AE233" s="10"/>
      <c r="AF233" s="17"/>
      <c r="AG233" s="17">
        <f>$Y233*T236/$Y236</f>
        <v>0.49635036496350365</v>
      </c>
      <c r="AH233" s="17">
        <f t="shared" ref="AH233" si="556">$Y233*U236/$Y236</f>
        <v>2.2335766423357666</v>
      </c>
      <c r="AI233" s="17">
        <f t="shared" ref="AI233" si="557">$Y233*V236/$Y236</f>
        <v>10.423357664233576</v>
      </c>
      <c r="AJ233" s="17">
        <f t="shared" ref="AJ233" si="558">$Y233*W236/$Y236</f>
        <v>13.401459854014599</v>
      </c>
      <c r="AK233" s="17">
        <f t="shared" ref="AK233" si="559">$Y233*X236/$Y236</f>
        <v>41.445255474452551</v>
      </c>
    </row>
    <row r="234" spans="1:37" x14ac:dyDescent="0.25">
      <c r="A234" s="3" t="s">
        <v>13</v>
      </c>
      <c r="B234" s="4">
        <v>0</v>
      </c>
      <c r="C234" s="5">
        <v>0</v>
      </c>
      <c r="D234" s="4">
        <v>0.1053</v>
      </c>
      <c r="E234" s="5">
        <v>2</v>
      </c>
      <c r="F234" s="4">
        <v>5.2600000000000001E-2</v>
      </c>
      <c r="G234" s="5">
        <v>1</v>
      </c>
      <c r="H234" s="4">
        <v>0.21049999999999999</v>
      </c>
      <c r="I234" s="5">
        <v>4</v>
      </c>
      <c r="J234" s="4">
        <v>0.63159999999999994</v>
      </c>
      <c r="K234" s="5">
        <v>12</v>
      </c>
      <c r="L234" s="4">
        <v>6.93E-2</v>
      </c>
      <c r="M234" s="5">
        <v>19</v>
      </c>
      <c r="O234" s="10"/>
      <c r="P234" s="10"/>
      <c r="Q234" s="5"/>
      <c r="R234" s="5"/>
      <c r="S234" s="15"/>
      <c r="T234" s="15">
        <f t="shared" si="534"/>
        <v>0</v>
      </c>
      <c r="U234" s="15">
        <f t="shared" si="535"/>
        <v>2</v>
      </c>
      <c r="V234" s="10">
        <f t="shared" si="536"/>
        <v>1</v>
      </c>
      <c r="W234" s="15">
        <f t="shared" si="537"/>
        <v>4</v>
      </c>
      <c r="X234" s="15">
        <f t="shared" si="538"/>
        <v>12</v>
      </c>
      <c r="Y234" s="16">
        <f t="shared" si="539"/>
        <v>19</v>
      </c>
      <c r="Z234" s="10"/>
      <c r="AA234" s="10"/>
      <c r="AB234" s="10"/>
      <c r="AC234" s="10"/>
      <c r="AD234" s="10"/>
      <c r="AE234" s="10"/>
      <c r="AF234" s="17"/>
      <c r="AG234" s="17">
        <f>$Y234*T236/$Y236</f>
        <v>0.13868613138686131</v>
      </c>
      <c r="AH234" s="17">
        <f t="shared" ref="AH234" si="560">$Y234*U236/$Y236</f>
        <v>0.62408759124087587</v>
      </c>
      <c r="AI234" s="17">
        <f t="shared" ref="AI234" si="561">$Y234*V236/$Y236</f>
        <v>2.9124087591240877</v>
      </c>
      <c r="AJ234" s="17">
        <f t="shared" ref="AJ234" si="562">$Y234*W236/$Y236</f>
        <v>3.7445255474452557</v>
      </c>
      <c r="AK234" s="17">
        <f t="shared" ref="AK234" si="563">$Y234*X236/$Y236</f>
        <v>11.58029197080292</v>
      </c>
    </row>
    <row r="235" spans="1:37" x14ac:dyDescent="0.25">
      <c r="A235" s="3" t="s">
        <v>6</v>
      </c>
      <c r="B235" s="6">
        <v>7.3000000000000001E-3</v>
      </c>
      <c r="C235" s="3">
        <v>2</v>
      </c>
      <c r="D235" s="6">
        <v>3.2800000000000003E-2</v>
      </c>
      <c r="E235" s="3">
        <v>9</v>
      </c>
      <c r="F235" s="6">
        <v>0.15329999999999999</v>
      </c>
      <c r="G235" s="3">
        <v>42</v>
      </c>
      <c r="H235" s="6">
        <v>0.1971</v>
      </c>
      <c r="I235" s="3">
        <v>54</v>
      </c>
      <c r="J235" s="6">
        <v>0.60950000000000004</v>
      </c>
      <c r="K235" s="3">
        <v>167</v>
      </c>
      <c r="L235" s="6">
        <v>1</v>
      </c>
      <c r="M235" s="3">
        <v>274</v>
      </c>
      <c r="O235" s="10"/>
      <c r="P235" s="10"/>
      <c r="Q235" s="5"/>
      <c r="R235" s="5"/>
      <c r="S235" s="15"/>
      <c r="T235" s="15"/>
      <c r="U235" s="15"/>
      <c r="V235" s="10"/>
      <c r="W235" s="15"/>
      <c r="X235" s="15"/>
      <c r="Y235" s="16"/>
      <c r="Z235" s="10"/>
      <c r="AA235" s="10"/>
      <c r="AB235" s="10"/>
      <c r="AC235" s="10"/>
      <c r="AD235" s="10"/>
      <c r="AE235" s="10"/>
      <c r="AF235" s="17"/>
      <c r="AG235" s="17"/>
      <c r="AH235" s="17"/>
      <c r="AI235" s="10"/>
      <c r="AJ235" s="10"/>
      <c r="AK235" s="10"/>
    </row>
    <row r="236" spans="1:37" x14ac:dyDescent="0.25">
      <c r="A236" s="9"/>
      <c r="B236" s="9"/>
      <c r="C236" s="12"/>
      <c r="D236" s="7"/>
      <c r="E236" s="7"/>
      <c r="F236" s="7"/>
      <c r="G236" s="7"/>
      <c r="H236" s="7"/>
      <c r="I236" s="7"/>
      <c r="J236" s="7"/>
      <c r="K236" s="7"/>
      <c r="L236" s="7" t="s">
        <v>14</v>
      </c>
      <c r="M236" s="7">
        <v>274</v>
      </c>
      <c r="O236" s="10"/>
      <c r="P236" s="10"/>
      <c r="Q236" s="10"/>
      <c r="R236" s="10"/>
      <c r="S236" s="16"/>
      <c r="T236" s="16">
        <f t="shared" ref="T236" si="564">SUM(T228:T235)</f>
        <v>2</v>
      </c>
      <c r="U236" s="16">
        <f t="shared" ref="U236" si="565">SUM(U228:U235)</f>
        <v>9</v>
      </c>
      <c r="V236" s="16">
        <f t="shared" ref="V236" si="566">SUM(V228:V235)</f>
        <v>42</v>
      </c>
      <c r="W236" s="16">
        <f t="shared" ref="W236" si="567">SUM(W228:W235)</f>
        <v>54</v>
      </c>
      <c r="X236" s="16">
        <f t="shared" ref="X236" si="568">SUM(X228:X235)</f>
        <v>167</v>
      </c>
      <c r="Y236" s="15">
        <f>SUM(Y228:Y234)</f>
        <v>274</v>
      </c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</row>
    <row r="237" spans="1:37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 t="s">
        <v>15</v>
      </c>
      <c r="M237" s="7">
        <v>1</v>
      </c>
    </row>
    <row r="239" spans="1:37" ht="18" x14ac:dyDescent="0.25">
      <c r="A239" s="1" t="s">
        <v>61</v>
      </c>
    </row>
    <row r="240" spans="1:37" x14ac:dyDescent="0.25">
      <c r="A240" s="2"/>
      <c r="B240" s="19" t="s">
        <v>41</v>
      </c>
      <c r="C240" s="20"/>
      <c r="D240" s="19" t="s">
        <v>42</v>
      </c>
      <c r="E240" s="20"/>
      <c r="F240" s="19" t="s">
        <v>43</v>
      </c>
      <c r="G240" s="20"/>
      <c r="H240" s="19" t="s">
        <v>44</v>
      </c>
      <c r="I240" s="20"/>
      <c r="J240" s="19" t="s">
        <v>45</v>
      </c>
      <c r="K240" s="20"/>
      <c r="L240" s="19" t="s">
        <v>6</v>
      </c>
      <c r="M240" s="20"/>
    </row>
    <row r="241" spans="1:37" x14ac:dyDescent="0.25">
      <c r="A241" s="3" t="s">
        <v>7</v>
      </c>
      <c r="B241" s="4">
        <v>0.1176</v>
      </c>
      <c r="C241" s="5">
        <v>2</v>
      </c>
      <c r="D241" s="4">
        <v>5.8799999999999998E-2</v>
      </c>
      <c r="E241" s="5">
        <v>1</v>
      </c>
      <c r="F241" s="4">
        <v>0.29409999999999997</v>
      </c>
      <c r="G241" s="5">
        <v>5</v>
      </c>
      <c r="H241" s="4">
        <v>0.23530000000000001</v>
      </c>
      <c r="I241" s="5">
        <v>4</v>
      </c>
      <c r="J241" s="4">
        <v>0.29409999999999997</v>
      </c>
      <c r="K241" s="5">
        <v>5</v>
      </c>
      <c r="L241" s="4">
        <v>6.2E-2</v>
      </c>
      <c r="M241" s="5">
        <v>17</v>
      </c>
      <c r="O241" s="13" t="s">
        <v>90</v>
      </c>
      <c r="P241" s="12">
        <f>_xlfn.CHISQ.TEST(T241:X247,AG241:AK247)</f>
        <v>0.77801313256999338</v>
      </c>
      <c r="Q241" s="15"/>
      <c r="R241" s="15" t="s">
        <v>91</v>
      </c>
      <c r="S241" s="15"/>
      <c r="T241" s="15">
        <f>C241</f>
        <v>2</v>
      </c>
      <c r="U241" s="15">
        <f>E241</f>
        <v>1</v>
      </c>
      <c r="V241" s="10">
        <f>G241</f>
        <v>5</v>
      </c>
      <c r="W241" s="15">
        <f>I241</f>
        <v>4</v>
      </c>
      <c r="X241" s="15">
        <f>K241</f>
        <v>5</v>
      </c>
      <c r="Y241" s="16">
        <f>SUM(T241:X241)</f>
        <v>17</v>
      </c>
      <c r="Z241" s="10"/>
      <c r="AA241" s="15"/>
      <c r="AB241" s="15"/>
      <c r="AC241" s="15"/>
      <c r="AD241" s="15"/>
      <c r="AE241" s="15" t="s">
        <v>92</v>
      </c>
      <c r="AF241" s="17"/>
      <c r="AG241" s="17">
        <f>$Y241*T249/$Y249</f>
        <v>1.364963503649635</v>
      </c>
      <c r="AH241" s="17">
        <f t="shared" ref="AH241" si="569">$Y241*U249/$Y249</f>
        <v>4.1569343065693429</v>
      </c>
      <c r="AI241" s="17">
        <f t="shared" ref="AI241" si="570">$Y241*V249/$Y249</f>
        <v>3.6605839416058394</v>
      </c>
      <c r="AJ241" s="17">
        <f t="shared" ref="AJ241" si="571">$Y241*W249/$Y249</f>
        <v>2.667883211678832</v>
      </c>
      <c r="AK241" s="17">
        <f t="shared" ref="AK241" si="572">$Y241*X249/$Y249</f>
        <v>5.1496350364963508</v>
      </c>
    </row>
    <row r="242" spans="1:37" x14ac:dyDescent="0.25">
      <c r="A242" s="3" t="s">
        <v>8</v>
      </c>
      <c r="B242" s="4">
        <v>0.1351</v>
      </c>
      <c r="C242" s="5">
        <v>5</v>
      </c>
      <c r="D242" s="4">
        <v>0.27029999999999998</v>
      </c>
      <c r="E242" s="5">
        <v>10</v>
      </c>
      <c r="F242" s="4">
        <v>0.18920000000000001</v>
      </c>
      <c r="G242" s="5">
        <v>7</v>
      </c>
      <c r="H242" s="4">
        <v>0.1351</v>
      </c>
      <c r="I242" s="5">
        <v>5</v>
      </c>
      <c r="J242" s="4">
        <v>0.27029999999999998</v>
      </c>
      <c r="K242" s="5">
        <v>10</v>
      </c>
      <c r="L242" s="4">
        <v>0.13500000000000001</v>
      </c>
      <c r="M242" s="5">
        <v>37</v>
      </c>
      <c r="O242" s="13" t="s">
        <v>93</v>
      </c>
      <c r="P242" s="9">
        <f>_xlfn.CHISQ.INV.RT(P241,24)</f>
        <v>18.501744014113335</v>
      </c>
      <c r="Q242" s="15"/>
      <c r="R242" s="15"/>
      <c r="S242" s="15"/>
      <c r="T242" s="15">
        <f t="shared" ref="T242:T247" si="573">C242</f>
        <v>5</v>
      </c>
      <c r="U242" s="15">
        <f t="shared" ref="U242:U247" si="574">E242</f>
        <v>10</v>
      </c>
      <c r="V242" s="10">
        <f t="shared" ref="V242:V247" si="575">G242</f>
        <v>7</v>
      </c>
      <c r="W242" s="15">
        <f t="shared" ref="W242:W247" si="576">I242</f>
        <v>5</v>
      </c>
      <c r="X242" s="15">
        <f t="shared" ref="X242:X247" si="577">K242</f>
        <v>10</v>
      </c>
      <c r="Y242" s="16">
        <f t="shared" ref="Y242:Y247" si="578">SUM(T242:X242)</f>
        <v>37</v>
      </c>
      <c r="Z242" s="10"/>
      <c r="AA242" s="15"/>
      <c r="AB242" s="15"/>
      <c r="AC242" s="15"/>
      <c r="AD242" s="15"/>
      <c r="AE242" s="15"/>
      <c r="AF242" s="17"/>
      <c r="AG242" s="17">
        <f>$Y242*T249/$Y249</f>
        <v>2.9708029197080292</v>
      </c>
      <c r="AH242" s="17">
        <f t="shared" ref="AH242" si="579">$Y242*U249/$Y249</f>
        <v>9.047445255474452</v>
      </c>
      <c r="AI242" s="17">
        <f t="shared" ref="AI242" si="580">$Y242*V249/$Y249</f>
        <v>7.9671532846715332</v>
      </c>
      <c r="AJ242" s="17">
        <f t="shared" ref="AJ242" si="581">$Y242*W249/$Y249</f>
        <v>5.8065693430656937</v>
      </c>
      <c r="AK242" s="17">
        <f t="shared" ref="AK242" si="582">$Y242*X249/$Y249</f>
        <v>11.208029197080291</v>
      </c>
    </row>
    <row r="243" spans="1:37" x14ac:dyDescent="0.25">
      <c r="A243" s="3" t="s">
        <v>9</v>
      </c>
      <c r="B243" s="4">
        <v>6.25E-2</v>
      </c>
      <c r="C243" s="5">
        <v>3</v>
      </c>
      <c r="D243" s="4">
        <v>0.27079999999999999</v>
      </c>
      <c r="E243" s="5">
        <v>13</v>
      </c>
      <c r="F243" s="4">
        <v>0.29170000000000001</v>
      </c>
      <c r="G243" s="5">
        <v>14</v>
      </c>
      <c r="H243" s="4">
        <v>8.3299999999999999E-2</v>
      </c>
      <c r="I243" s="5">
        <v>4</v>
      </c>
      <c r="J243" s="4">
        <v>0.29170000000000001</v>
      </c>
      <c r="K243" s="5">
        <v>14</v>
      </c>
      <c r="L243" s="4">
        <v>0.17519999999999999</v>
      </c>
      <c r="M243" s="5">
        <v>48</v>
      </c>
      <c r="O243" s="13" t="s">
        <v>94</v>
      </c>
      <c r="P243" s="18">
        <f>SQRT(P242/(Y249*MIN(7-1,5-1)))</f>
        <v>0.1299274924623294</v>
      </c>
      <c r="Q243" s="15"/>
      <c r="R243" s="15"/>
      <c r="S243" s="15"/>
      <c r="T243" s="15">
        <f t="shared" si="573"/>
        <v>3</v>
      </c>
      <c r="U243" s="15">
        <f t="shared" si="574"/>
        <v>13</v>
      </c>
      <c r="V243" s="10">
        <f t="shared" si="575"/>
        <v>14</v>
      </c>
      <c r="W243" s="15">
        <f t="shared" si="576"/>
        <v>4</v>
      </c>
      <c r="X243" s="15">
        <f t="shared" si="577"/>
        <v>14</v>
      </c>
      <c r="Y243" s="16">
        <f t="shared" si="578"/>
        <v>48</v>
      </c>
      <c r="Z243" s="10"/>
      <c r="AA243" s="15"/>
      <c r="AB243" s="15"/>
      <c r="AC243" s="15"/>
      <c r="AD243" s="15"/>
      <c r="AE243" s="15"/>
      <c r="AF243" s="17"/>
      <c r="AG243" s="17">
        <f>$Y243*T249/$Y249</f>
        <v>3.8540145985401462</v>
      </c>
      <c r="AH243" s="17">
        <f t="shared" ref="AH243" si="583">$Y243*U249/$Y249</f>
        <v>11.737226277372264</v>
      </c>
      <c r="AI243" s="17">
        <f t="shared" ref="AI243" si="584">$Y243*V249/$Y249</f>
        <v>10.335766423357665</v>
      </c>
      <c r="AJ243" s="17">
        <f t="shared" ref="AJ243" si="585">$Y243*W249/$Y249</f>
        <v>7.5328467153284668</v>
      </c>
      <c r="AK243" s="17">
        <f t="shared" ref="AK243" si="586">$Y243*X249/$Y249</f>
        <v>14.540145985401459</v>
      </c>
    </row>
    <row r="244" spans="1:37" x14ac:dyDescent="0.25">
      <c r="A244" s="3" t="s">
        <v>10</v>
      </c>
      <c r="B244" s="4">
        <v>0.1176</v>
      </c>
      <c r="C244" s="5">
        <v>6</v>
      </c>
      <c r="D244" s="4">
        <v>0.29409999999999997</v>
      </c>
      <c r="E244" s="5">
        <v>15</v>
      </c>
      <c r="F244" s="4">
        <v>0.15690000000000001</v>
      </c>
      <c r="G244" s="5">
        <v>8</v>
      </c>
      <c r="H244" s="4">
        <v>0.1961</v>
      </c>
      <c r="I244" s="5">
        <v>10</v>
      </c>
      <c r="J244" s="4">
        <v>0.23530000000000001</v>
      </c>
      <c r="K244" s="5">
        <v>12</v>
      </c>
      <c r="L244" s="4">
        <v>0.18609999999999999</v>
      </c>
      <c r="M244" s="5">
        <v>51</v>
      </c>
      <c r="O244" s="15"/>
      <c r="P244" s="9" t="str">
        <f>IF(AND(P243&gt;0,P243&lt;=0.2),"Schwacher Zusammenhang",IF(AND(P243&gt;0.2,P243&lt;=0.6),"Mittlerer Zusammenhang",IF(P243&gt;0.6,"Starker Zusammenhang","")))</f>
        <v>Schwacher Zusammenhang</v>
      </c>
      <c r="Q244" s="5"/>
      <c r="R244" s="5"/>
      <c r="S244" s="15"/>
      <c r="T244" s="15">
        <f t="shared" si="573"/>
        <v>6</v>
      </c>
      <c r="U244" s="15">
        <f t="shared" si="574"/>
        <v>15</v>
      </c>
      <c r="V244" s="10">
        <f t="shared" si="575"/>
        <v>8</v>
      </c>
      <c r="W244" s="15">
        <f t="shared" si="576"/>
        <v>10</v>
      </c>
      <c r="X244" s="15">
        <f t="shared" si="577"/>
        <v>12</v>
      </c>
      <c r="Y244" s="16">
        <f t="shared" si="578"/>
        <v>51</v>
      </c>
      <c r="Z244" s="10"/>
      <c r="AA244" s="15"/>
      <c r="AB244" s="15"/>
      <c r="AC244" s="15"/>
      <c r="AD244" s="15"/>
      <c r="AE244" s="15"/>
      <c r="AF244" s="17"/>
      <c r="AG244" s="17">
        <f>$Y244*T249/$Y249</f>
        <v>4.0948905109489049</v>
      </c>
      <c r="AH244" s="17">
        <f t="shared" ref="AH244" si="587">$Y244*U249/$Y249</f>
        <v>12.47080291970803</v>
      </c>
      <c r="AI244" s="17">
        <f t="shared" ref="AI244" si="588">$Y244*V249/$Y249</f>
        <v>10.981751824817518</v>
      </c>
      <c r="AJ244" s="17">
        <f t="shared" ref="AJ244" si="589">$Y244*W249/$Y249</f>
        <v>8.0036496350364956</v>
      </c>
      <c r="AK244" s="17">
        <f t="shared" ref="AK244" si="590">$Y244*X249/$Y249</f>
        <v>15.448905109489051</v>
      </c>
    </row>
    <row r="245" spans="1:37" x14ac:dyDescent="0.25">
      <c r="A245" s="3" t="s">
        <v>11</v>
      </c>
      <c r="B245" s="4">
        <v>8.8200000000000001E-2</v>
      </c>
      <c r="C245" s="5">
        <v>3</v>
      </c>
      <c r="D245" s="4">
        <v>0.26469999999999999</v>
      </c>
      <c r="E245" s="5">
        <v>9</v>
      </c>
      <c r="F245" s="4">
        <v>0.2059</v>
      </c>
      <c r="G245" s="5">
        <v>7</v>
      </c>
      <c r="H245" s="4">
        <v>0.14710000000000001</v>
      </c>
      <c r="I245" s="5">
        <v>5</v>
      </c>
      <c r="J245" s="4">
        <v>0.29409999999999997</v>
      </c>
      <c r="K245" s="5">
        <v>10</v>
      </c>
      <c r="L245" s="4">
        <v>0.1241</v>
      </c>
      <c r="M245" s="5">
        <v>34</v>
      </c>
      <c r="O245" s="10"/>
      <c r="P245" s="10"/>
      <c r="Q245" s="5"/>
      <c r="R245" s="5"/>
      <c r="S245" s="15"/>
      <c r="T245" s="15">
        <f t="shared" si="573"/>
        <v>3</v>
      </c>
      <c r="U245" s="15">
        <f t="shared" si="574"/>
        <v>9</v>
      </c>
      <c r="V245" s="10">
        <f t="shared" si="575"/>
        <v>7</v>
      </c>
      <c r="W245" s="15">
        <f t="shared" si="576"/>
        <v>5</v>
      </c>
      <c r="X245" s="15">
        <f t="shared" si="577"/>
        <v>10</v>
      </c>
      <c r="Y245" s="16">
        <f t="shared" si="578"/>
        <v>34</v>
      </c>
      <c r="Z245" s="10"/>
      <c r="AA245" s="10"/>
      <c r="AB245" s="10"/>
      <c r="AC245" s="10"/>
      <c r="AD245" s="10"/>
      <c r="AE245" s="10"/>
      <c r="AF245" s="17"/>
      <c r="AG245" s="17">
        <f>$Y245*T249/$Y249</f>
        <v>2.7299270072992701</v>
      </c>
      <c r="AH245" s="17">
        <f t="shared" ref="AH245" si="591">$Y245*U249/$Y249</f>
        <v>8.3138686131386859</v>
      </c>
      <c r="AI245" s="17">
        <f t="shared" ref="AI245" si="592">$Y245*V249/$Y249</f>
        <v>7.3211678832116789</v>
      </c>
      <c r="AJ245" s="17">
        <f t="shared" ref="AJ245" si="593">$Y245*W249/$Y249</f>
        <v>5.335766423357664</v>
      </c>
      <c r="AK245" s="17">
        <f t="shared" ref="AK245" si="594">$Y245*X249/$Y249</f>
        <v>10.299270072992702</v>
      </c>
    </row>
    <row r="246" spans="1:37" x14ac:dyDescent="0.25">
      <c r="A246" s="3" t="s">
        <v>12</v>
      </c>
      <c r="B246" s="4">
        <v>2.9399999999999999E-2</v>
      </c>
      <c r="C246" s="5">
        <v>2</v>
      </c>
      <c r="D246" s="4">
        <v>0.23530000000000001</v>
      </c>
      <c r="E246" s="5">
        <v>16</v>
      </c>
      <c r="F246" s="4">
        <v>0.22059999999999999</v>
      </c>
      <c r="G246" s="5">
        <v>15</v>
      </c>
      <c r="H246" s="4">
        <v>0.14710000000000001</v>
      </c>
      <c r="I246" s="5">
        <v>10</v>
      </c>
      <c r="J246" s="4">
        <v>0.36759999999999998</v>
      </c>
      <c r="K246" s="5">
        <v>25</v>
      </c>
      <c r="L246" s="4">
        <v>0.2482</v>
      </c>
      <c r="M246" s="5">
        <v>68</v>
      </c>
      <c r="O246" s="10"/>
      <c r="P246" s="10"/>
      <c r="Q246" s="5"/>
      <c r="R246" s="5"/>
      <c r="S246" s="15"/>
      <c r="T246" s="15">
        <f t="shared" si="573"/>
        <v>2</v>
      </c>
      <c r="U246" s="15">
        <f t="shared" si="574"/>
        <v>16</v>
      </c>
      <c r="V246" s="10">
        <f t="shared" si="575"/>
        <v>15</v>
      </c>
      <c r="W246" s="15">
        <f t="shared" si="576"/>
        <v>10</v>
      </c>
      <c r="X246" s="15">
        <f t="shared" si="577"/>
        <v>25</v>
      </c>
      <c r="Y246" s="16">
        <f t="shared" si="578"/>
        <v>68</v>
      </c>
      <c r="Z246" s="10"/>
      <c r="AA246" s="10"/>
      <c r="AB246" s="10"/>
      <c r="AC246" s="10"/>
      <c r="AD246" s="10"/>
      <c r="AE246" s="10"/>
      <c r="AF246" s="17"/>
      <c r="AG246" s="17">
        <f>$Y246*T249/$Y249</f>
        <v>5.4598540145985401</v>
      </c>
      <c r="AH246" s="17">
        <f t="shared" ref="AH246" si="595">$Y246*U249/$Y249</f>
        <v>16.627737226277372</v>
      </c>
      <c r="AI246" s="17">
        <f t="shared" ref="AI246" si="596">$Y246*V249/$Y249</f>
        <v>14.642335766423358</v>
      </c>
      <c r="AJ246" s="17">
        <f t="shared" ref="AJ246" si="597">$Y246*W249/$Y249</f>
        <v>10.671532846715328</v>
      </c>
      <c r="AK246" s="17">
        <f t="shared" ref="AK246" si="598">$Y246*X249/$Y249</f>
        <v>20.598540145985403</v>
      </c>
    </row>
    <row r="247" spans="1:37" x14ac:dyDescent="0.25">
      <c r="A247" s="3" t="s">
        <v>13</v>
      </c>
      <c r="B247" s="4">
        <v>5.2600000000000001E-2</v>
      </c>
      <c r="C247" s="5">
        <v>1</v>
      </c>
      <c r="D247" s="4">
        <v>0.15790000000000001</v>
      </c>
      <c r="E247" s="5">
        <v>3</v>
      </c>
      <c r="F247" s="4">
        <v>0.15790000000000001</v>
      </c>
      <c r="G247" s="5">
        <v>3</v>
      </c>
      <c r="H247" s="4">
        <v>0.26319999999999999</v>
      </c>
      <c r="I247" s="5">
        <v>5</v>
      </c>
      <c r="J247" s="4">
        <v>0.36840000000000012</v>
      </c>
      <c r="K247" s="5">
        <v>7</v>
      </c>
      <c r="L247" s="4">
        <v>6.93E-2</v>
      </c>
      <c r="M247" s="5">
        <v>19</v>
      </c>
      <c r="O247" s="10"/>
      <c r="P247" s="10"/>
      <c r="Q247" s="5"/>
      <c r="R247" s="5"/>
      <c r="S247" s="15"/>
      <c r="T247" s="15">
        <f t="shared" si="573"/>
        <v>1</v>
      </c>
      <c r="U247" s="15">
        <f t="shared" si="574"/>
        <v>3</v>
      </c>
      <c r="V247" s="10">
        <f t="shared" si="575"/>
        <v>3</v>
      </c>
      <c r="W247" s="15">
        <f t="shared" si="576"/>
        <v>5</v>
      </c>
      <c r="X247" s="15">
        <f t="shared" si="577"/>
        <v>7</v>
      </c>
      <c r="Y247" s="16">
        <f t="shared" si="578"/>
        <v>19</v>
      </c>
      <c r="Z247" s="10"/>
      <c r="AA247" s="10"/>
      <c r="AB247" s="10"/>
      <c r="AC247" s="10"/>
      <c r="AD247" s="10"/>
      <c r="AE247" s="10"/>
      <c r="AF247" s="17"/>
      <c r="AG247" s="17">
        <f>$Y247*T249/$Y249</f>
        <v>1.5255474452554745</v>
      </c>
      <c r="AH247" s="17">
        <f t="shared" ref="AH247" si="599">$Y247*U249/$Y249</f>
        <v>4.6459854014598543</v>
      </c>
      <c r="AI247" s="17">
        <f t="shared" ref="AI247" si="600">$Y247*V249/$Y249</f>
        <v>4.0912408759124084</v>
      </c>
      <c r="AJ247" s="17">
        <f t="shared" ref="AJ247" si="601">$Y247*W249/$Y249</f>
        <v>2.9817518248175183</v>
      </c>
      <c r="AK247" s="17">
        <f t="shared" ref="AK247" si="602">$Y247*X249/$Y249</f>
        <v>5.7554744525547443</v>
      </c>
    </row>
    <row r="248" spans="1:37" x14ac:dyDescent="0.25">
      <c r="A248" s="3" t="s">
        <v>6</v>
      </c>
      <c r="B248" s="6">
        <v>8.0299999999999996E-2</v>
      </c>
      <c r="C248" s="3">
        <v>22</v>
      </c>
      <c r="D248" s="6">
        <v>0.2445</v>
      </c>
      <c r="E248" s="3">
        <v>67</v>
      </c>
      <c r="F248" s="6">
        <v>0.21529999999999999</v>
      </c>
      <c r="G248" s="3">
        <v>59</v>
      </c>
      <c r="H248" s="6">
        <v>0.15690000000000001</v>
      </c>
      <c r="I248" s="3">
        <v>43</v>
      </c>
      <c r="J248" s="6">
        <v>0.3029</v>
      </c>
      <c r="K248" s="3">
        <v>83</v>
      </c>
      <c r="L248" s="6">
        <v>1</v>
      </c>
      <c r="M248" s="3">
        <v>274</v>
      </c>
      <c r="O248" s="10"/>
      <c r="P248" s="10"/>
      <c r="Q248" s="5"/>
      <c r="R248" s="5"/>
      <c r="S248" s="15"/>
      <c r="T248" s="15"/>
      <c r="U248" s="15"/>
      <c r="V248" s="10"/>
      <c r="W248" s="15"/>
      <c r="X248" s="15"/>
      <c r="Y248" s="16"/>
      <c r="Z248" s="10"/>
      <c r="AA248" s="10"/>
      <c r="AB248" s="10"/>
      <c r="AC248" s="10"/>
      <c r="AD248" s="10"/>
      <c r="AE248" s="10"/>
      <c r="AF248" s="17"/>
      <c r="AG248" s="17"/>
      <c r="AH248" s="17"/>
      <c r="AI248" s="10"/>
      <c r="AJ248" s="10"/>
      <c r="AK248" s="10"/>
    </row>
    <row r="249" spans="1:37" x14ac:dyDescent="0.25">
      <c r="A249" s="9"/>
      <c r="B249" s="9"/>
      <c r="C249" s="12"/>
      <c r="D249" s="7"/>
      <c r="E249" s="7"/>
      <c r="F249" s="7"/>
      <c r="G249" s="7"/>
      <c r="H249" s="7"/>
      <c r="I249" s="7"/>
      <c r="J249" s="7"/>
      <c r="K249" s="7"/>
      <c r="L249" s="7" t="s">
        <v>14</v>
      </c>
      <c r="M249" s="7">
        <v>274</v>
      </c>
      <c r="O249" s="10"/>
      <c r="P249" s="10"/>
      <c r="Q249" s="10"/>
      <c r="R249" s="10"/>
      <c r="S249" s="16"/>
      <c r="T249" s="16">
        <f t="shared" ref="T249" si="603">SUM(T241:T248)</f>
        <v>22</v>
      </c>
      <c r="U249" s="16">
        <f t="shared" ref="U249" si="604">SUM(U241:U248)</f>
        <v>67</v>
      </c>
      <c r="V249" s="16">
        <f t="shared" ref="V249" si="605">SUM(V241:V248)</f>
        <v>59</v>
      </c>
      <c r="W249" s="16">
        <f t="shared" ref="W249" si="606">SUM(W241:W248)</f>
        <v>43</v>
      </c>
      <c r="X249" s="16">
        <f t="shared" ref="X249" si="607">SUM(X241:X248)</f>
        <v>83</v>
      </c>
      <c r="Y249" s="15">
        <f>SUM(Y241:Y247)</f>
        <v>274</v>
      </c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</row>
    <row r="250" spans="1:37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 t="s">
        <v>15</v>
      </c>
      <c r="M250" s="7">
        <v>1</v>
      </c>
    </row>
    <row r="252" spans="1:37" ht="18" x14ac:dyDescent="0.25">
      <c r="A252" s="1" t="s">
        <v>62</v>
      </c>
    </row>
    <row r="253" spans="1:37" ht="18" x14ac:dyDescent="0.25">
      <c r="A253" s="1" t="s">
        <v>63</v>
      </c>
    </row>
    <row r="254" spans="1:37" x14ac:dyDescent="0.25">
      <c r="A254" s="2"/>
      <c r="B254" s="19" t="s">
        <v>41</v>
      </c>
      <c r="C254" s="20"/>
      <c r="D254" s="19" t="s">
        <v>42</v>
      </c>
      <c r="E254" s="20"/>
      <c r="F254" s="19" t="s">
        <v>43</v>
      </c>
      <c r="G254" s="20"/>
      <c r="H254" s="19" t="s">
        <v>44</v>
      </c>
      <c r="I254" s="20"/>
      <c r="J254" s="19" t="s">
        <v>45</v>
      </c>
      <c r="K254" s="20"/>
      <c r="L254" s="19" t="s">
        <v>6</v>
      </c>
      <c r="M254" s="20"/>
    </row>
    <row r="255" spans="1:37" x14ac:dyDescent="0.25">
      <c r="A255" s="3" t="s">
        <v>7</v>
      </c>
      <c r="B255" s="4">
        <v>0.29409999999999997</v>
      </c>
      <c r="C255" s="5">
        <v>5</v>
      </c>
      <c r="D255" s="4">
        <v>0.4118</v>
      </c>
      <c r="E255" s="5">
        <v>7</v>
      </c>
      <c r="F255" s="4">
        <v>0.1176</v>
      </c>
      <c r="G255" s="5">
        <v>2</v>
      </c>
      <c r="H255" s="4">
        <v>5.8799999999999998E-2</v>
      </c>
      <c r="I255" s="5">
        <v>1</v>
      </c>
      <c r="J255" s="4">
        <v>0.1176</v>
      </c>
      <c r="K255" s="5">
        <v>2</v>
      </c>
      <c r="L255" s="4">
        <v>6.2E-2</v>
      </c>
      <c r="M255" s="5">
        <v>17</v>
      </c>
      <c r="O255" s="13" t="s">
        <v>90</v>
      </c>
      <c r="P255" s="12">
        <f>_xlfn.CHISQ.TEST(T255:X261,AG255:AK261)</f>
        <v>7.925549780912701E-2</v>
      </c>
      <c r="Q255" s="15"/>
      <c r="R255" s="15" t="s">
        <v>91</v>
      </c>
      <c r="S255" s="15"/>
      <c r="T255" s="15">
        <f>C255</f>
        <v>5</v>
      </c>
      <c r="U255" s="15">
        <f>E255</f>
        <v>7</v>
      </c>
      <c r="V255" s="10">
        <f>G255</f>
        <v>2</v>
      </c>
      <c r="W255" s="15">
        <f>I255</f>
        <v>1</v>
      </c>
      <c r="X255" s="15">
        <f>K255</f>
        <v>2</v>
      </c>
      <c r="Y255" s="16">
        <f>SUM(T255:X255)</f>
        <v>17</v>
      </c>
      <c r="Z255" s="10"/>
      <c r="AA255" s="15"/>
      <c r="AB255" s="15"/>
      <c r="AC255" s="15"/>
      <c r="AD255" s="15"/>
      <c r="AE255" s="15" t="s">
        <v>92</v>
      </c>
      <c r="AF255" s="17"/>
      <c r="AG255" s="17">
        <f>$Y255*T263/$Y263</f>
        <v>2.2956204379562042</v>
      </c>
      <c r="AH255" s="17">
        <f t="shared" ref="AH255" si="608">$Y255*U263/$Y263</f>
        <v>6.7627737226277373</v>
      </c>
      <c r="AI255" s="17">
        <f t="shared" ref="AI255" si="609">$Y255*V263/$Y263</f>
        <v>5.8321167883211675</v>
      </c>
      <c r="AJ255" s="17">
        <f t="shared" ref="AJ255" si="610">$Y255*W263/$Y263</f>
        <v>1.4890510948905109</v>
      </c>
      <c r="AK255" s="17">
        <f t="shared" ref="AK255" si="611">$Y255*X263/$Y263</f>
        <v>0.62043795620437958</v>
      </c>
    </row>
    <row r="256" spans="1:37" x14ac:dyDescent="0.25">
      <c r="A256" s="3" t="s">
        <v>8</v>
      </c>
      <c r="B256" s="4">
        <v>5.4100000000000002E-2</v>
      </c>
      <c r="C256" s="5">
        <v>2</v>
      </c>
      <c r="D256" s="4">
        <v>0.27029999999999998</v>
      </c>
      <c r="E256" s="5">
        <v>10</v>
      </c>
      <c r="F256" s="4">
        <v>0.59460000000000002</v>
      </c>
      <c r="G256" s="5">
        <v>22</v>
      </c>
      <c r="H256" s="4">
        <v>8.1099999999999992E-2</v>
      </c>
      <c r="I256" s="5">
        <v>3</v>
      </c>
      <c r="J256" s="4">
        <v>0</v>
      </c>
      <c r="K256" s="5">
        <v>0</v>
      </c>
      <c r="L256" s="4">
        <v>0.13500000000000001</v>
      </c>
      <c r="M256" s="5">
        <v>37</v>
      </c>
      <c r="O256" s="13" t="s">
        <v>93</v>
      </c>
      <c r="P256" s="9">
        <f>_xlfn.CHISQ.INV.RT(P255,24)</f>
        <v>34.313148034943083</v>
      </c>
      <c r="Q256" s="15"/>
      <c r="R256" s="15"/>
      <c r="S256" s="15"/>
      <c r="T256" s="15">
        <f t="shared" ref="T256:T261" si="612">C256</f>
        <v>2</v>
      </c>
      <c r="U256" s="15">
        <f t="shared" ref="U256:U261" si="613">E256</f>
        <v>10</v>
      </c>
      <c r="V256" s="10">
        <f t="shared" ref="V256:V261" si="614">G256</f>
        <v>22</v>
      </c>
      <c r="W256" s="15">
        <f t="shared" ref="W256:W261" si="615">I256</f>
        <v>3</v>
      </c>
      <c r="X256" s="15">
        <f t="shared" ref="X256:X261" si="616">K256</f>
        <v>0</v>
      </c>
      <c r="Y256" s="16">
        <f t="shared" ref="Y256:Y261" si="617">SUM(T256:X256)</f>
        <v>37</v>
      </c>
      <c r="Z256" s="10"/>
      <c r="AA256" s="15"/>
      <c r="AB256" s="15"/>
      <c r="AC256" s="15"/>
      <c r="AD256" s="15"/>
      <c r="AE256" s="15"/>
      <c r="AF256" s="17"/>
      <c r="AG256" s="17">
        <f>$Y256*T263/$Y263</f>
        <v>4.9963503649635035</v>
      </c>
      <c r="AH256" s="17">
        <f t="shared" ref="AH256" si="618">$Y256*U263/$Y263</f>
        <v>14.718978102189782</v>
      </c>
      <c r="AI256" s="17">
        <f t="shared" ref="AI256" si="619">$Y256*V263/$Y263</f>
        <v>12.693430656934307</v>
      </c>
      <c r="AJ256" s="17">
        <f t="shared" ref="AJ256" si="620">$Y256*W263/$Y263</f>
        <v>3.2408759124087592</v>
      </c>
      <c r="AK256" s="17">
        <f t="shared" ref="AK256" si="621">$Y256*X263/$Y263</f>
        <v>1.3503649635036497</v>
      </c>
    </row>
    <row r="257" spans="1:37" x14ac:dyDescent="0.25">
      <c r="A257" s="3" t="s">
        <v>9</v>
      </c>
      <c r="B257" s="4">
        <v>0.1042</v>
      </c>
      <c r="C257" s="5">
        <v>5</v>
      </c>
      <c r="D257" s="4">
        <v>0.375</v>
      </c>
      <c r="E257" s="5">
        <v>18</v>
      </c>
      <c r="F257" s="4">
        <v>0.41670000000000001</v>
      </c>
      <c r="G257" s="5">
        <v>20</v>
      </c>
      <c r="H257" s="4">
        <v>6.25E-2</v>
      </c>
      <c r="I257" s="5">
        <v>3</v>
      </c>
      <c r="J257" s="4">
        <v>4.1700000000000001E-2</v>
      </c>
      <c r="K257" s="5">
        <v>2</v>
      </c>
      <c r="L257" s="4">
        <v>0.17519999999999999</v>
      </c>
      <c r="M257" s="5">
        <v>48</v>
      </c>
      <c r="O257" s="13" t="s">
        <v>94</v>
      </c>
      <c r="P257" s="18">
        <f>SQRT(P256/(Y263*MIN(7-1,5-1)))</f>
        <v>0.17693958522671951</v>
      </c>
      <c r="Q257" s="15"/>
      <c r="R257" s="15"/>
      <c r="S257" s="15"/>
      <c r="T257" s="15">
        <f t="shared" si="612"/>
        <v>5</v>
      </c>
      <c r="U257" s="15">
        <f t="shared" si="613"/>
        <v>18</v>
      </c>
      <c r="V257" s="10">
        <f t="shared" si="614"/>
        <v>20</v>
      </c>
      <c r="W257" s="15">
        <f t="shared" si="615"/>
        <v>3</v>
      </c>
      <c r="X257" s="15">
        <f t="shared" si="616"/>
        <v>2</v>
      </c>
      <c r="Y257" s="16">
        <f t="shared" si="617"/>
        <v>48</v>
      </c>
      <c r="Z257" s="10"/>
      <c r="AA257" s="15"/>
      <c r="AB257" s="15"/>
      <c r="AC257" s="15"/>
      <c r="AD257" s="15"/>
      <c r="AE257" s="15"/>
      <c r="AF257" s="17"/>
      <c r="AG257" s="17">
        <f>$Y257*T263/$Y263</f>
        <v>6.4817518248175183</v>
      </c>
      <c r="AH257" s="17">
        <f t="shared" ref="AH257" si="622">$Y257*U263/$Y263</f>
        <v>19.094890510948904</v>
      </c>
      <c r="AI257" s="17">
        <f t="shared" ref="AI257" si="623">$Y257*V263/$Y263</f>
        <v>16.467153284671532</v>
      </c>
      <c r="AJ257" s="17">
        <f t="shared" ref="AJ257" si="624">$Y257*W263/$Y263</f>
        <v>4.2043795620437958</v>
      </c>
      <c r="AK257" s="17">
        <f t="shared" ref="AK257" si="625">$Y257*X263/$Y263</f>
        <v>1.7518248175182483</v>
      </c>
    </row>
    <row r="258" spans="1:37" x14ac:dyDescent="0.25">
      <c r="A258" s="3" t="s">
        <v>10</v>
      </c>
      <c r="B258" s="4">
        <v>0.1176</v>
      </c>
      <c r="C258" s="5">
        <v>6</v>
      </c>
      <c r="D258" s="4">
        <v>0.43140000000000001</v>
      </c>
      <c r="E258" s="5">
        <v>22</v>
      </c>
      <c r="F258" s="4">
        <v>0.27450000000000002</v>
      </c>
      <c r="G258" s="5">
        <v>14</v>
      </c>
      <c r="H258" s="4">
        <v>0.13730000000000001</v>
      </c>
      <c r="I258" s="5">
        <v>7</v>
      </c>
      <c r="J258" s="4">
        <v>3.9199999999999999E-2</v>
      </c>
      <c r="K258" s="5">
        <v>2</v>
      </c>
      <c r="L258" s="4">
        <v>0.18609999999999999</v>
      </c>
      <c r="M258" s="5">
        <v>51</v>
      </c>
      <c r="O258" s="15"/>
      <c r="P258" s="9" t="str">
        <f>IF(AND(P257&gt;0,P257&lt;=0.2),"Schwacher Zusammenhang",IF(AND(P257&gt;0.2,P257&lt;=0.6),"Mittlerer Zusammenhang",IF(P257&gt;0.6,"Starker Zusammenhang","")))</f>
        <v>Schwacher Zusammenhang</v>
      </c>
      <c r="Q258" s="5"/>
      <c r="R258" s="5"/>
      <c r="S258" s="15"/>
      <c r="T258" s="15">
        <f t="shared" si="612"/>
        <v>6</v>
      </c>
      <c r="U258" s="15">
        <f t="shared" si="613"/>
        <v>22</v>
      </c>
      <c r="V258" s="10">
        <f t="shared" si="614"/>
        <v>14</v>
      </c>
      <c r="W258" s="15">
        <f t="shared" si="615"/>
        <v>7</v>
      </c>
      <c r="X258" s="15">
        <f t="shared" si="616"/>
        <v>2</v>
      </c>
      <c r="Y258" s="16">
        <f t="shared" si="617"/>
        <v>51</v>
      </c>
      <c r="Z258" s="10"/>
      <c r="AA258" s="15"/>
      <c r="AB258" s="15"/>
      <c r="AC258" s="15"/>
      <c r="AD258" s="15"/>
      <c r="AE258" s="15"/>
      <c r="AF258" s="17"/>
      <c r="AG258" s="17">
        <f>$Y258*T263/$Y263</f>
        <v>6.8868613138686134</v>
      </c>
      <c r="AH258" s="17">
        <f t="shared" ref="AH258" si="626">$Y258*U263/$Y263</f>
        <v>20.288321167883211</v>
      </c>
      <c r="AI258" s="17">
        <f t="shared" ref="AI258" si="627">$Y258*V263/$Y263</f>
        <v>17.496350364963504</v>
      </c>
      <c r="AJ258" s="17">
        <f t="shared" ref="AJ258" si="628">$Y258*W263/$Y263</f>
        <v>4.4671532846715332</v>
      </c>
      <c r="AK258" s="17">
        <f t="shared" ref="AK258" si="629">$Y258*X263/$Y263</f>
        <v>1.8613138686131387</v>
      </c>
    </row>
    <row r="259" spans="1:37" x14ac:dyDescent="0.25">
      <c r="A259" s="3" t="s">
        <v>11</v>
      </c>
      <c r="B259" s="4">
        <v>0.2059</v>
      </c>
      <c r="C259" s="5">
        <v>7</v>
      </c>
      <c r="D259" s="4">
        <v>0.5</v>
      </c>
      <c r="E259" s="5">
        <v>17</v>
      </c>
      <c r="F259" s="4">
        <v>0.26469999999999999</v>
      </c>
      <c r="G259" s="5">
        <v>9</v>
      </c>
      <c r="H259" s="4">
        <v>2.9399999999999999E-2</v>
      </c>
      <c r="I259" s="5">
        <v>1</v>
      </c>
      <c r="J259" s="4">
        <v>0</v>
      </c>
      <c r="K259" s="5">
        <v>0</v>
      </c>
      <c r="L259" s="4">
        <v>0.1241</v>
      </c>
      <c r="M259" s="5">
        <v>34</v>
      </c>
      <c r="O259" s="10"/>
      <c r="P259" s="10"/>
      <c r="Q259" s="5"/>
      <c r="R259" s="5"/>
      <c r="S259" s="15"/>
      <c r="T259" s="15">
        <f t="shared" si="612"/>
        <v>7</v>
      </c>
      <c r="U259" s="15">
        <f t="shared" si="613"/>
        <v>17</v>
      </c>
      <c r="V259" s="10">
        <f t="shared" si="614"/>
        <v>9</v>
      </c>
      <c r="W259" s="15">
        <f t="shared" si="615"/>
        <v>1</v>
      </c>
      <c r="X259" s="15">
        <f t="shared" si="616"/>
        <v>0</v>
      </c>
      <c r="Y259" s="16">
        <f t="shared" si="617"/>
        <v>34</v>
      </c>
      <c r="Z259" s="10"/>
      <c r="AA259" s="10"/>
      <c r="AB259" s="10"/>
      <c r="AC259" s="10"/>
      <c r="AD259" s="10"/>
      <c r="AE259" s="10"/>
      <c r="AF259" s="17"/>
      <c r="AG259" s="17">
        <f>$Y259*T263/$Y263</f>
        <v>4.5912408759124084</v>
      </c>
      <c r="AH259" s="17">
        <f t="shared" ref="AH259" si="630">$Y259*U263/$Y263</f>
        <v>13.525547445255475</v>
      </c>
      <c r="AI259" s="17">
        <f t="shared" ref="AI259" si="631">$Y259*V263/$Y263</f>
        <v>11.664233576642335</v>
      </c>
      <c r="AJ259" s="17">
        <f t="shared" ref="AJ259" si="632">$Y259*W263/$Y263</f>
        <v>2.9781021897810218</v>
      </c>
      <c r="AK259" s="17">
        <f t="shared" ref="AK259" si="633">$Y259*X263/$Y263</f>
        <v>1.2408759124087592</v>
      </c>
    </row>
    <row r="260" spans="1:37" x14ac:dyDescent="0.25">
      <c r="A260" s="3" t="s">
        <v>12</v>
      </c>
      <c r="B260" s="4">
        <v>0.14710000000000001</v>
      </c>
      <c r="C260" s="5">
        <v>10</v>
      </c>
      <c r="D260" s="4">
        <v>0.42649999999999999</v>
      </c>
      <c r="E260" s="5">
        <v>29</v>
      </c>
      <c r="F260" s="4">
        <v>0.30880000000000002</v>
      </c>
      <c r="G260" s="5">
        <v>21</v>
      </c>
      <c r="H260" s="4">
        <v>7.3499999999999996E-2</v>
      </c>
      <c r="I260" s="5">
        <v>5</v>
      </c>
      <c r="J260" s="4">
        <v>4.41E-2</v>
      </c>
      <c r="K260" s="5">
        <v>3</v>
      </c>
      <c r="L260" s="4">
        <v>0.2482</v>
      </c>
      <c r="M260" s="5">
        <v>68</v>
      </c>
      <c r="O260" s="10"/>
      <c r="P260" s="10"/>
      <c r="Q260" s="5"/>
      <c r="R260" s="5"/>
      <c r="S260" s="15"/>
      <c r="T260" s="15">
        <f t="shared" si="612"/>
        <v>10</v>
      </c>
      <c r="U260" s="15">
        <f t="shared" si="613"/>
        <v>29</v>
      </c>
      <c r="V260" s="10">
        <f t="shared" si="614"/>
        <v>21</v>
      </c>
      <c r="W260" s="15">
        <f t="shared" si="615"/>
        <v>5</v>
      </c>
      <c r="X260" s="15">
        <f t="shared" si="616"/>
        <v>3</v>
      </c>
      <c r="Y260" s="16">
        <f t="shared" si="617"/>
        <v>68</v>
      </c>
      <c r="Z260" s="10"/>
      <c r="AA260" s="10"/>
      <c r="AB260" s="10"/>
      <c r="AC260" s="10"/>
      <c r="AD260" s="10"/>
      <c r="AE260" s="10"/>
      <c r="AF260" s="17"/>
      <c r="AG260" s="17">
        <f>$Y260*T263/$Y263</f>
        <v>9.1824817518248167</v>
      </c>
      <c r="AH260" s="17">
        <f t="shared" ref="AH260" si="634">$Y260*U263/$Y263</f>
        <v>27.051094890510949</v>
      </c>
      <c r="AI260" s="17">
        <f t="shared" ref="AI260" si="635">$Y260*V263/$Y263</f>
        <v>23.32846715328467</v>
      </c>
      <c r="AJ260" s="17">
        <f t="shared" ref="AJ260" si="636">$Y260*W263/$Y263</f>
        <v>5.9562043795620436</v>
      </c>
      <c r="AK260" s="17">
        <f t="shared" ref="AK260" si="637">$Y260*X263/$Y263</f>
        <v>2.4817518248175183</v>
      </c>
    </row>
    <row r="261" spans="1:37" x14ac:dyDescent="0.25">
      <c r="A261" s="3" t="s">
        <v>13</v>
      </c>
      <c r="B261" s="4">
        <v>0.1053</v>
      </c>
      <c r="C261" s="5">
        <v>2</v>
      </c>
      <c r="D261" s="4">
        <v>0.31580000000000003</v>
      </c>
      <c r="E261" s="5">
        <v>6</v>
      </c>
      <c r="F261" s="4">
        <v>0.31580000000000003</v>
      </c>
      <c r="G261" s="5">
        <v>6</v>
      </c>
      <c r="H261" s="4">
        <v>0.21049999999999999</v>
      </c>
      <c r="I261" s="5">
        <v>4</v>
      </c>
      <c r="J261" s="4">
        <v>5.2600000000000001E-2</v>
      </c>
      <c r="K261" s="5">
        <v>1</v>
      </c>
      <c r="L261" s="4">
        <v>6.93E-2</v>
      </c>
      <c r="M261" s="5">
        <v>19</v>
      </c>
      <c r="O261" s="10"/>
      <c r="P261" s="10"/>
      <c r="Q261" s="5"/>
      <c r="R261" s="5"/>
      <c r="S261" s="15"/>
      <c r="T261" s="15">
        <f t="shared" si="612"/>
        <v>2</v>
      </c>
      <c r="U261" s="15">
        <f t="shared" si="613"/>
        <v>6</v>
      </c>
      <c r="V261" s="10">
        <f t="shared" si="614"/>
        <v>6</v>
      </c>
      <c r="W261" s="15">
        <f t="shared" si="615"/>
        <v>4</v>
      </c>
      <c r="X261" s="15">
        <f t="shared" si="616"/>
        <v>1</v>
      </c>
      <c r="Y261" s="16">
        <f t="shared" si="617"/>
        <v>19</v>
      </c>
      <c r="Z261" s="10"/>
      <c r="AA261" s="10"/>
      <c r="AB261" s="10"/>
      <c r="AC261" s="10"/>
      <c r="AD261" s="10"/>
      <c r="AE261" s="10"/>
      <c r="AF261" s="17"/>
      <c r="AG261" s="17">
        <f>$Y261*T263/$Y263</f>
        <v>2.5656934306569341</v>
      </c>
      <c r="AH261" s="17">
        <f t="shared" ref="AH261" si="638">$Y261*U263/$Y263</f>
        <v>7.5583941605839415</v>
      </c>
      <c r="AI261" s="17">
        <f t="shared" ref="AI261" si="639">$Y261*V263/$Y263</f>
        <v>6.5182481751824817</v>
      </c>
      <c r="AJ261" s="17">
        <f t="shared" ref="AJ261" si="640">$Y261*W263/$Y263</f>
        <v>1.6642335766423357</v>
      </c>
      <c r="AK261" s="17">
        <f t="shared" ref="AK261" si="641">$Y261*X263/$Y263</f>
        <v>0.69343065693430661</v>
      </c>
    </row>
    <row r="262" spans="1:37" x14ac:dyDescent="0.25">
      <c r="A262" s="3" t="s">
        <v>6</v>
      </c>
      <c r="B262" s="6">
        <v>0.13500000000000001</v>
      </c>
      <c r="C262" s="3">
        <v>37</v>
      </c>
      <c r="D262" s="6">
        <v>0.39779999999999999</v>
      </c>
      <c r="E262" s="3">
        <v>109</v>
      </c>
      <c r="F262" s="6">
        <v>0.34310000000000002</v>
      </c>
      <c r="G262" s="3">
        <v>94</v>
      </c>
      <c r="H262" s="6">
        <v>8.7599999999999997E-2</v>
      </c>
      <c r="I262" s="3">
        <v>24</v>
      </c>
      <c r="J262" s="6">
        <v>3.6499999999999998E-2</v>
      </c>
      <c r="K262" s="3">
        <v>10</v>
      </c>
      <c r="L262" s="6">
        <v>1</v>
      </c>
      <c r="M262" s="3">
        <v>274</v>
      </c>
      <c r="O262" s="10"/>
      <c r="P262" s="10"/>
      <c r="Q262" s="5"/>
      <c r="R262" s="5"/>
      <c r="S262" s="15"/>
      <c r="T262" s="15"/>
      <c r="U262" s="15"/>
      <c r="V262" s="10"/>
      <c r="W262" s="15"/>
      <c r="X262" s="15"/>
      <c r="Y262" s="16"/>
      <c r="Z262" s="10"/>
      <c r="AA262" s="10"/>
      <c r="AB262" s="10"/>
      <c r="AC262" s="10"/>
      <c r="AD262" s="10"/>
      <c r="AE262" s="10"/>
      <c r="AF262" s="17"/>
      <c r="AG262" s="17"/>
      <c r="AH262" s="17"/>
      <c r="AI262" s="10"/>
      <c r="AJ262" s="10"/>
      <c r="AK262" s="10"/>
    </row>
    <row r="263" spans="1:37" x14ac:dyDescent="0.25">
      <c r="A263" s="9"/>
      <c r="B263" s="9"/>
      <c r="C263" s="12"/>
      <c r="D263" s="7"/>
      <c r="E263" s="7"/>
      <c r="F263" s="7"/>
      <c r="G263" s="7"/>
      <c r="H263" s="7"/>
      <c r="I263" s="7"/>
      <c r="J263" s="7"/>
      <c r="K263" s="7"/>
      <c r="L263" s="7" t="s">
        <v>14</v>
      </c>
      <c r="M263" s="7">
        <v>274</v>
      </c>
      <c r="O263" s="10"/>
      <c r="P263" s="10"/>
      <c r="Q263" s="10"/>
      <c r="R263" s="10"/>
      <c r="S263" s="16"/>
      <c r="T263" s="16">
        <f t="shared" ref="T263" si="642">SUM(T255:T262)</f>
        <v>37</v>
      </c>
      <c r="U263" s="16">
        <f t="shared" ref="U263" si="643">SUM(U255:U262)</f>
        <v>109</v>
      </c>
      <c r="V263" s="16">
        <f t="shared" ref="V263" si="644">SUM(V255:V262)</f>
        <v>94</v>
      </c>
      <c r="W263" s="16">
        <f t="shared" ref="W263" si="645">SUM(W255:W262)</f>
        <v>24</v>
      </c>
      <c r="X263" s="16">
        <f t="shared" ref="X263" si="646">SUM(X255:X262)</f>
        <v>10</v>
      </c>
      <c r="Y263" s="15">
        <f>SUM(Y255:Y261)</f>
        <v>274</v>
      </c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</row>
    <row r="264" spans="1:37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 t="s">
        <v>15</v>
      </c>
      <c r="M264" s="7">
        <v>1</v>
      </c>
    </row>
    <row r="266" spans="1:37" ht="18" x14ac:dyDescent="0.25">
      <c r="A266" s="1" t="s">
        <v>64</v>
      </c>
    </row>
    <row r="267" spans="1:37" x14ac:dyDescent="0.25">
      <c r="A267" s="2"/>
      <c r="B267" s="19" t="s">
        <v>41</v>
      </c>
      <c r="C267" s="20"/>
      <c r="D267" s="19" t="s">
        <v>42</v>
      </c>
      <c r="E267" s="20"/>
      <c r="F267" s="19" t="s">
        <v>43</v>
      </c>
      <c r="G267" s="20"/>
      <c r="H267" s="19" t="s">
        <v>44</v>
      </c>
      <c r="I267" s="20"/>
      <c r="J267" s="19" t="s">
        <v>45</v>
      </c>
      <c r="K267" s="20"/>
      <c r="L267" s="19" t="s">
        <v>6</v>
      </c>
      <c r="M267" s="20"/>
    </row>
    <row r="268" spans="1:37" x14ac:dyDescent="0.25">
      <c r="A268" s="3" t="s">
        <v>7</v>
      </c>
      <c r="B268" s="4">
        <v>0.1176</v>
      </c>
      <c r="C268" s="5">
        <v>2</v>
      </c>
      <c r="D268" s="4">
        <v>0.47060000000000002</v>
      </c>
      <c r="E268" s="5">
        <v>8</v>
      </c>
      <c r="F268" s="4">
        <v>0.17649999999999999</v>
      </c>
      <c r="G268" s="5">
        <v>3</v>
      </c>
      <c r="H268" s="4">
        <v>5.8799999999999998E-2</v>
      </c>
      <c r="I268" s="5">
        <v>1</v>
      </c>
      <c r="J268" s="4">
        <v>0.17649999999999999</v>
      </c>
      <c r="K268" s="5">
        <v>3</v>
      </c>
      <c r="L268" s="4">
        <v>6.2E-2</v>
      </c>
      <c r="M268" s="5">
        <v>17</v>
      </c>
      <c r="O268" s="13" t="s">
        <v>90</v>
      </c>
      <c r="P268" s="12">
        <f>_xlfn.CHISQ.TEST(T268:X274,AG268:AK274)</f>
        <v>1.0571167303872028E-2</v>
      </c>
      <c r="Q268" s="15"/>
      <c r="R268" s="15" t="s">
        <v>91</v>
      </c>
      <c r="S268" s="15"/>
      <c r="T268" s="15">
        <f>C268</f>
        <v>2</v>
      </c>
      <c r="U268" s="15">
        <f>E268</f>
        <v>8</v>
      </c>
      <c r="V268" s="10">
        <f>G268</f>
        <v>3</v>
      </c>
      <c r="W268" s="15">
        <f>I268</f>
        <v>1</v>
      </c>
      <c r="X268" s="15">
        <f>K268</f>
        <v>3</v>
      </c>
      <c r="Y268" s="16">
        <f>SUM(T268:X268)</f>
        <v>17</v>
      </c>
      <c r="Z268" s="10"/>
      <c r="AA268" s="15"/>
      <c r="AB268" s="15"/>
      <c r="AC268" s="15"/>
      <c r="AD268" s="15"/>
      <c r="AE268" s="15" t="s">
        <v>92</v>
      </c>
      <c r="AF268" s="17"/>
      <c r="AG268" s="17">
        <f>$Y268*T276/$Y276</f>
        <v>1.551094890510949</v>
      </c>
      <c r="AH268" s="17">
        <f t="shared" ref="AH268" si="647">$Y268*U276/$Y276</f>
        <v>6.8248175182481754</v>
      </c>
      <c r="AI268" s="17">
        <f t="shared" ref="AI268" si="648">$Y268*V276/$Y276</f>
        <v>6.5145985401459852</v>
      </c>
      <c r="AJ268" s="17">
        <f t="shared" ref="AJ268" si="649">$Y268*W276/$Y276</f>
        <v>1.551094890510949</v>
      </c>
      <c r="AK268" s="17">
        <f t="shared" ref="AK268" si="650">$Y268*X276/$Y276</f>
        <v>0.55839416058394165</v>
      </c>
    </row>
    <row r="269" spans="1:37" x14ac:dyDescent="0.25">
      <c r="A269" s="3" t="s">
        <v>8</v>
      </c>
      <c r="B269" s="4">
        <v>2.7E-2</v>
      </c>
      <c r="C269" s="5">
        <v>1</v>
      </c>
      <c r="D269" s="4">
        <v>0.29730000000000001</v>
      </c>
      <c r="E269" s="5">
        <v>11</v>
      </c>
      <c r="F269" s="4">
        <v>0.62159999999999993</v>
      </c>
      <c r="G269" s="5">
        <v>23</v>
      </c>
      <c r="H269" s="4">
        <v>5.4100000000000002E-2</v>
      </c>
      <c r="I269" s="5">
        <v>2</v>
      </c>
      <c r="J269" s="4">
        <v>0</v>
      </c>
      <c r="K269" s="5">
        <v>0</v>
      </c>
      <c r="L269" s="4">
        <v>0.13500000000000001</v>
      </c>
      <c r="M269" s="5">
        <v>37</v>
      </c>
      <c r="O269" s="13" t="s">
        <v>93</v>
      </c>
      <c r="P269" s="9">
        <f>_xlfn.CHISQ.INV.RT(P268,24)</f>
        <v>42.767954471197513</v>
      </c>
      <c r="Q269" s="15"/>
      <c r="R269" s="15"/>
      <c r="S269" s="15"/>
      <c r="T269" s="15">
        <f t="shared" ref="T269:T274" si="651">C269</f>
        <v>1</v>
      </c>
      <c r="U269" s="15">
        <f t="shared" ref="U269:U274" si="652">E269</f>
        <v>11</v>
      </c>
      <c r="V269" s="10">
        <f t="shared" ref="V269:V274" si="653">G269</f>
        <v>23</v>
      </c>
      <c r="W269" s="15">
        <f t="shared" ref="W269:W274" si="654">I269</f>
        <v>2</v>
      </c>
      <c r="X269" s="15">
        <f t="shared" ref="X269:X274" si="655">K269</f>
        <v>0</v>
      </c>
      <c r="Y269" s="16">
        <f t="shared" ref="Y269:Y274" si="656">SUM(T269:X269)</f>
        <v>37</v>
      </c>
      <c r="Z269" s="10"/>
      <c r="AA269" s="15"/>
      <c r="AB269" s="15"/>
      <c r="AC269" s="15"/>
      <c r="AD269" s="15"/>
      <c r="AE269" s="15"/>
      <c r="AF269" s="17"/>
      <c r="AG269" s="17">
        <f>$Y269*T276/$Y276</f>
        <v>3.3759124087591239</v>
      </c>
      <c r="AH269" s="17">
        <f t="shared" ref="AH269" si="657">$Y269*U276/$Y276</f>
        <v>14.854014598540147</v>
      </c>
      <c r="AI269" s="17">
        <f t="shared" ref="AI269" si="658">$Y269*V276/$Y276</f>
        <v>14.178832116788321</v>
      </c>
      <c r="AJ269" s="17">
        <f t="shared" ref="AJ269" si="659">$Y269*W276/$Y276</f>
        <v>3.3759124087591239</v>
      </c>
      <c r="AK269" s="17">
        <f t="shared" ref="AK269" si="660">$Y269*X276/$Y276</f>
        <v>1.2153284671532847</v>
      </c>
    </row>
    <row r="270" spans="1:37" x14ac:dyDescent="0.25">
      <c r="A270" s="3" t="s">
        <v>9</v>
      </c>
      <c r="B270" s="4">
        <v>8.3299999999999999E-2</v>
      </c>
      <c r="C270" s="5">
        <v>4</v>
      </c>
      <c r="D270" s="4">
        <v>0.35420000000000001</v>
      </c>
      <c r="E270" s="5">
        <v>17</v>
      </c>
      <c r="F270" s="4">
        <v>0.47920000000000001</v>
      </c>
      <c r="G270" s="5">
        <v>23</v>
      </c>
      <c r="H270" s="4">
        <v>6.25E-2</v>
      </c>
      <c r="I270" s="5">
        <v>3</v>
      </c>
      <c r="J270" s="4">
        <v>2.0799999999999999E-2</v>
      </c>
      <c r="K270" s="5">
        <v>1</v>
      </c>
      <c r="L270" s="4">
        <v>0.17519999999999999</v>
      </c>
      <c r="M270" s="5">
        <v>48</v>
      </c>
      <c r="O270" s="13" t="s">
        <v>94</v>
      </c>
      <c r="P270" s="18">
        <f>SQRT(P269/(Y276*MIN(7-1,5-1)))</f>
        <v>0.19753950559151653</v>
      </c>
      <c r="Q270" s="15"/>
      <c r="R270" s="15"/>
      <c r="S270" s="15"/>
      <c r="T270" s="15">
        <f t="shared" si="651"/>
        <v>4</v>
      </c>
      <c r="U270" s="15">
        <f t="shared" si="652"/>
        <v>17</v>
      </c>
      <c r="V270" s="10">
        <f t="shared" si="653"/>
        <v>23</v>
      </c>
      <c r="W270" s="15">
        <f t="shared" si="654"/>
        <v>3</v>
      </c>
      <c r="X270" s="15">
        <f t="shared" si="655"/>
        <v>1</v>
      </c>
      <c r="Y270" s="16">
        <f t="shared" si="656"/>
        <v>48</v>
      </c>
      <c r="Z270" s="10"/>
      <c r="AA270" s="15"/>
      <c r="AB270" s="15"/>
      <c r="AC270" s="15"/>
      <c r="AD270" s="15"/>
      <c r="AE270" s="15"/>
      <c r="AF270" s="17"/>
      <c r="AG270" s="17">
        <f>$Y270*T276/$Y276</f>
        <v>4.3795620437956204</v>
      </c>
      <c r="AH270" s="17">
        <f t="shared" ref="AH270" si="661">$Y270*U276/$Y276</f>
        <v>19.270072992700729</v>
      </c>
      <c r="AI270" s="17">
        <f t="shared" ref="AI270" si="662">$Y270*V276/$Y276</f>
        <v>18.394160583941606</v>
      </c>
      <c r="AJ270" s="17">
        <f t="shared" ref="AJ270" si="663">$Y270*W276/$Y276</f>
        <v>4.3795620437956204</v>
      </c>
      <c r="AK270" s="17">
        <f t="shared" ref="AK270" si="664">$Y270*X276/$Y276</f>
        <v>1.5766423357664234</v>
      </c>
    </row>
    <row r="271" spans="1:37" x14ac:dyDescent="0.25">
      <c r="A271" s="3" t="s">
        <v>10</v>
      </c>
      <c r="B271" s="4">
        <v>0.1176</v>
      </c>
      <c r="C271" s="5">
        <v>6</v>
      </c>
      <c r="D271" s="4">
        <v>0.35289999999999999</v>
      </c>
      <c r="E271" s="5">
        <v>18</v>
      </c>
      <c r="F271" s="4">
        <v>0.33329999999999999</v>
      </c>
      <c r="G271" s="5">
        <v>17</v>
      </c>
      <c r="H271" s="4">
        <v>0.15690000000000001</v>
      </c>
      <c r="I271" s="5">
        <v>8</v>
      </c>
      <c r="J271" s="4">
        <v>3.9199999999999999E-2</v>
      </c>
      <c r="K271" s="5">
        <v>2</v>
      </c>
      <c r="L271" s="4">
        <v>0.18609999999999999</v>
      </c>
      <c r="M271" s="5">
        <v>51</v>
      </c>
      <c r="O271" s="15"/>
      <c r="P271" s="9" t="str">
        <f>IF(AND(P270&gt;0,P270&lt;=0.2),"Schwacher Zusammenhang",IF(AND(P270&gt;0.2,P270&lt;=0.6),"Mittlerer Zusammenhang",IF(P270&gt;0.6,"Starker Zusammenhang","")))</f>
        <v>Schwacher Zusammenhang</v>
      </c>
      <c r="Q271" s="5"/>
      <c r="R271" s="5"/>
      <c r="S271" s="15"/>
      <c r="T271" s="15">
        <f t="shared" si="651"/>
        <v>6</v>
      </c>
      <c r="U271" s="15">
        <f t="shared" si="652"/>
        <v>18</v>
      </c>
      <c r="V271" s="10">
        <f t="shared" si="653"/>
        <v>17</v>
      </c>
      <c r="W271" s="15">
        <f t="shared" si="654"/>
        <v>8</v>
      </c>
      <c r="X271" s="15">
        <f t="shared" si="655"/>
        <v>2</v>
      </c>
      <c r="Y271" s="16">
        <f t="shared" si="656"/>
        <v>51</v>
      </c>
      <c r="Z271" s="10"/>
      <c r="AA271" s="15"/>
      <c r="AB271" s="15"/>
      <c r="AC271" s="15"/>
      <c r="AD271" s="15"/>
      <c r="AE271" s="15"/>
      <c r="AF271" s="17"/>
      <c r="AG271" s="17">
        <f>$Y271*T276/$Y276</f>
        <v>4.6532846715328464</v>
      </c>
      <c r="AH271" s="17">
        <f t="shared" ref="AH271" si="665">$Y271*U276/$Y276</f>
        <v>20.474452554744527</v>
      </c>
      <c r="AI271" s="17">
        <f t="shared" ref="AI271" si="666">$Y271*V276/$Y276</f>
        <v>19.543795620437955</v>
      </c>
      <c r="AJ271" s="17">
        <f t="shared" ref="AJ271" si="667">$Y271*W276/$Y276</f>
        <v>4.6532846715328464</v>
      </c>
      <c r="AK271" s="17">
        <f t="shared" ref="AK271" si="668">$Y271*X276/$Y276</f>
        <v>1.6751824817518248</v>
      </c>
    </row>
    <row r="272" spans="1:37" x14ac:dyDescent="0.25">
      <c r="A272" s="3" t="s">
        <v>11</v>
      </c>
      <c r="B272" s="4">
        <v>0.1176</v>
      </c>
      <c r="C272" s="5">
        <v>4</v>
      </c>
      <c r="D272" s="4">
        <v>0.5</v>
      </c>
      <c r="E272" s="5">
        <v>17</v>
      </c>
      <c r="F272" s="4">
        <v>0.38240000000000002</v>
      </c>
      <c r="G272" s="5">
        <v>13</v>
      </c>
      <c r="H272" s="4">
        <v>0</v>
      </c>
      <c r="I272" s="5">
        <v>0</v>
      </c>
      <c r="J272" s="4">
        <v>0</v>
      </c>
      <c r="K272" s="5">
        <v>0</v>
      </c>
      <c r="L272" s="4">
        <v>0.1241</v>
      </c>
      <c r="M272" s="5">
        <v>34</v>
      </c>
      <c r="O272" s="10"/>
      <c r="P272" s="10"/>
      <c r="Q272" s="5"/>
      <c r="R272" s="5"/>
      <c r="S272" s="15"/>
      <c r="T272" s="15">
        <f t="shared" si="651"/>
        <v>4</v>
      </c>
      <c r="U272" s="15">
        <f t="shared" si="652"/>
        <v>17</v>
      </c>
      <c r="V272" s="10">
        <f t="shared" si="653"/>
        <v>13</v>
      </c>
      <c r="W272" s="15">
        <f t="shared" si="654"/>
        <v>0</v>
      </c>
      <c r="X272" s="15">
        <f t="shared" si="655"/>
        <v>0</v>
      </c>
      <c r="Y272" s="16">
        <f t="shared" si="656"/>
        <v>34</v>
      </c>
      <c r="Z272" s="10"/>
      <c r="AA272" s="10"/>
      <c r="AB272" s="10"/>
      <c r="AC272" s="10"/>
      <c r="AD272" s="10"/>
      <c r="AE272" s="10"/>
      <c r="AF272" s="17"/>
      <c r="AG272" s="17">
        <f>$Y272*T276/$Y276</f>
        <v>3.1021897810218979</v>
      </c>
      <c r="AH272" s="17">
        <f t="shared" ref="AH272" si="669">$Y272*U276/$Y276</f>
        <v>13.649635036496351</v>
      </c>
      <c r="AI272" s="17">
        <f t="shared" ref="AI272" si="670">$Y272*V276/$Y276</f>
        <v>13.02919708029197</v>
      </c>
      <c r="AJ272" s="17">
        <f t="shared" ref="AJ272" si="671">$Y272*W276/$Y276</f>
        <v>3.1021897810218979</v>
      </c>
      <c r="AK272" s="17">
        <f t="shared" ref="AK272" si="672">$Y272*X276/$Y276</f>
        <v>1.1167883211678833</v>
      </c>
    </row>
    <row r="273" spans="1:37" x14ac:dyDescent="0.25">
      <c r="A273" s="3" t="s">
        <v>12</v>
      </c>
      <c r="B273" s="4">
        <v>0.10290000000000001</v>
      </c>
      <c r="C273" s="5">
        <v>7</v>
      </c>
      <c r="D273" s="4">
        <v>0.5</v>
      </c>
      <c r="E273" s="5">
        <v>34</v>
      </c>
      <c r="F273" s="4">
        <v>0.26469999999999999</v>
      </c>
      <c r="G273" s="5">
        <v>18</v>
      </c>
      <c r="H273" s="4">
        <v>0.10290000000000001</v>
      </c>
      <c r="I273" s="5">
        <v>7</v>
      </c>
      <c r="J273" s="4">
        <v>2.9399999999999999E-2</v>
      </c>
      <c r="K273" s="5">
        <v>2</v>
      </c>
      <c r="L273" s="4">
        <v>0.2482</v>
      </c>
      <c r="M273" s="5">
        <v>68</v>
      </c>
      <c r="O273" s="10"/>
      <c r="P273" s="10"/>
      <c r="Q273" s="5"/>
      <c r="R273" s="5"/>
      <c r="S273" s="15"/>
      <c r="T273" s="15">
        <f t="shared" si="651"/>
        <v>7</v>
      </c>
      <c r="U273" s="15">
        <f t="shared" si="652"/>
        <v>34</v>
      </c>
      <c r="V273" s="10">
        <f t="shared" si="653"/>
        <v>18</v>
      </c>
      <c r="W273" s="15">
        <f t="shared" si="654"/>
        <v>7</v>
      </c>
      <c r="X273" s="15">
        <f t="shared" si="655"/>
        <v>2</v>
      </c>
      <c r="Y273" s="16">
        <f t="shared" si="656"/>
        <v>68</v>
      </c>
      <c r="Z273" s="10"/>
      <c r="AA273" s="10"/>
      <c r="AB273" s="10"/>
      <c r="AC273" s="10"/>
      <c r="AD273" s="10"/>
      <c r="AE273" s="10"/>
      <c r="AF273" s="17"/>
      <c r="AG273" s="17">
        <f>$Y273*T276/$Y276</f>
        <v>6.2043795620437958</v>
      </c>
      <c r="AH273" s="17">
        <f t="shared" ref="AH273" si="673">$Y273*U276/$Y276</f>
        <v>27.299270072992702</v>
      </c>
      <c r="AI273" s="17">
        <f t="shared" ref="AI273" si="674">$Y273*V276/$Y276</f>
        <v>26.058394160583941</v>
      </c>
      <c r="AJ273" s="17">
        <f t="shared" ref="AJ273" si="675">$Y273*W276/$Y276</f>
        <v>6.2043795620437958</v>
      </c>
      <c r="AK273" s="17">
        <f t="shared" ref="AK273" si="676">$Y273*X276/$Y276</f>
        <v>2.2335766423357666</v>
      </c>
    </row>
    <row r="274" spans="1:37" x14ac:dyDescent="0.25">
      <c r="A274" s="3" t="s">
        <v>13</v>
      </c>
      <c r="B274" s="4">
        <v>5.2600000000000001E-2</v>
      </c>
      <c r="C274" s="5">
        <v>1</v>
      </c>
      <c r="D274" s="4">
        <v>0.26319999999999999</v>
      </c>
      <c r="E274" s="5">
        <v>5</v>
      </c>
      <c r="F274" s="4">
        <v>0.42109999999999997</v>
      </c>
      <c r="G274" s="5">
        <v>8</v>
      </c>
      <c r="H274" s="4">
        <v>0.21049999999999999</v>
      </c>
      <c r="I274" s="5">
        <v>4</v>
      </c>
      <c r="J274" s="4">
        <v>5.2600000000000001E-2</v>
      </c>
      <c r="K274" s="5">
        <v>1</v>
      </c>
      <c r="L274" s="4">
        <v>6.93E-2</v>
      </c>
      <c r="M274" s="5">
        <v>19</v>
      </c>
      <c r="O274" s="10"/>
      <c r="P274" s="10"/>
      <c r="Q274" s="5"/>
      <c r="R274" s="5"/>
      <c r="S274" s="15"/>
      <c r="T274" s="15">
        <f t="shared" si="651"/>
        <v>1</v>
      </c>
      <c r="U274" s="15">
        <f t="shared" si="652"/>
        <v>5</v>
      </c>
      <c r="V274" s="10">
        <f t="shared" si="653"/>
        <v>8</v>
      </c>
      <c r="W274" s="15">
        <f t="shared" si="654"/>
        <v>4</v>
      </c>
      <c r="X274" s="15">
        <f t="shared" si="655"/>
        <v>1</v>
      </c>
      <c r="Y274" s="16">
        <f t="shared" si="656"/>
        <v>19</v>
      </c>
      <c r="Z274" s="10"/>
      <c r="AA274" s="10"/>
      <c r="AB274" s="10"/>
      <c r="AC274" s="10"/>
      <c r="AD274" s="10"/>
      <c r="AE274" s="10"/>
      <c r="AF274" s="17"/>
      <c r="AG274" s="17">
        <f>$Y274*T276/$Y276</f>
        <v>1.7335766423357664</v>
      </c>
      <c r="AH274" s="17">
        <f t="shared" ref="AH274" si="677">$Y274*U276/$Y276</f>
        <v>7.6277372262773726</v>
      </c>
      <c r="AI274" s="17">
        <f t="shared" ref="AI274" si="678">$Y274*V276/$Y276</f>
        <v>7.281021897810219</v>
      </c>
      <c r="AJ274" s="17">
        <f t="shared" ref="AJ274" si="679">$Y274*W276/$Y276</f>
        <v>1.7335766423357664</v>
      </c>
      <c r="AK274" s="17">
        <f t="shared" ref="AK274" si="680">$Y274*X276/$Y276</f>
        <v>0.62408759124087587</v>
      </c>
    </row>
    <row r="275" spans="1:37" x14ac:dyDescent="0.25">
      <c r="A275" s="3" t="s">
        <v>6</v>
      </c>
      <c r="B275" s="6">
        <v>9.1199999999999989E-2</v>
      </c>
      <c r="C275" s="3">
        <v>25</v>
      </c>
      <c r="D275" s="6">
        <v>0.40150000000000002</v>
      </c>
      <c r="E275" s="3">
        <v>110</v>
      </c>
      <c r="F275" s="6">
        <v>0.38319999999999999</v>
      </c>
      <c r="G275" s="3">
        <v>105</v>
      </c>
      <c r="H275" s="6">
        <v>9.1199999999999989E-2</v>
      </c>
      <c r="I275" s="3">
        <v>25</v>
      </c>
      <c r="J275" s="6">
        <v>3.2800000000000003E-2</v>
      </c>
      <c r="K275" s="3">
        <v>9</v>
      </c>
      <c r="L275" s="6">
        <v>1</v>
      </c>
      <c r="M275" s="3">
        <v>274</v>
      </c>
      <c r="O275" s="10"/>
      <c r="P275" s="10"/>
      <c r="Q275" s="5"/>
      <c r="R275" s="5"/>
      <c r="S275" s="15"/>
      <c r="T275" s="15"/>
      <c r="U275" s="15"/>
      <c r="V275" s="10"/>
      <c r="W275" s="15"/>
      <c r="X275" s="15"/>
      <c r="Y275" s="16"/>
      <c r="Z275" s="10"/>
      <c r="AA275" s="10"/>
      <c r="AB275" s="10"/>
      <c r="AC275" s="10"/>
      <c r="AD275" s="10"/>
      <c r="AE275" s="10"/>
      <c r="AF275" s="17"/>
      <c r="AG275" s="17"/>
      <c r="AH275" s="17"/>
      <c r="AI275" s="10"/>
      <c r="AJ275" s="10"/>
      <c r="AK275" s="10"/>
    </row>
    <row r="276" spans="1:37" x14ac:dyDescent="0.25">
      <c r="A276" s="9"/>
      <c r="B276" s="9"/>
      <c r="C276" s="12"/>
      <c r="D276" s="7"/>
      <c r="E276" s="8"/>
      <c r="F276" s="13"/>
      <c r="G276" s="11"/>
      <c r="H276" s="7"/>
      <c r="I276" s="13"/>
      <c r="J276" s="14"/>
      <c r="K276" s="7"/>
      <c r="L276" s="7" t="s">
        <v>14</v>
      </c>
      <c r="M276" s="7">
        <v>274</v>
      </c>
      <c r="O276" s="10"/>
      <c r="P276" s="10"/>
      <c r="Q276" s="10"/>
      <c r="R276" s="10"/>
      <c r="S276" s="16"/>
      <c r="T276" s="16">
        <f t="shared" ref="T276" si="681">SUM(T268:T275)</f>
        <v>25</v>
      </c>
      <c r="U276" s="16">
        <f t="shared" ref="U276" si="682">SUM(U268:U275)</f>
        <v>110</v>
      </c>
      <c r="V276" s="16">
        <f t="shared" ref="V276" si="683">SUM(V268:V275)</f>
        <v>105</v>
      </c>
      <c r="W276" s="16">
        <f t="shared" ref="W276" si="684">SUM(W268:W275)</f>
        <v>25</v>
      </c>
      <c r="X276" s="16">
        <f t="shared" ref="X276" si="685">SUM(X268:X275)</f>
        <v>9</v>
      </c>
      <c r="Y276" s="15">
        <f>SUM(Y268:Y274)</f>
        <v>274</v>
      </c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</row>
    <row r="277" spans="1:37" x14ac:dyDescent="0.25">
      <c r="A277" s="7"/>
      <c r="B277" s="7"/>
      <c r="C277" s="7"/>
      <c r="D277" s="7"/>
      <c r="E277" s="8"/>
      <c r="F277" s="13"/>
      <c r="G277" s="9"/>
      <c r="H277" s="7"/>
      <c r="I277" s="8"/>
      <c r="J277" s="8"/>
      <c r="K277" s="7"/>
      <c r="L277" s="7" t="s">
        <v>15</v>
      </c>
      <c r="M277" s="7">
        <v>1</v>
      </c>
    </row>
    <row r="278" spans="1:37" x14ac:dyDescent="0.25">
      <c r="E278" s="8"/>
      <c r="F278" s="13"/>
      <c r="G278" s="9"/>
      <c r="H278" s="8"/>
      <c r="I278" s="8"/>
      <c r="J278" s="8"/>
    </row>
    <row r="279" spans="1:37" ht="18" x14ac:dyDescent="0.25">
      <c r="A279" s="1" t="s">
        <v>65</v>
      </c>
    </row>
    <row r="280" spans="1:37" x14ac:dyDescent="0.25">
      <c r="A280" s="2"/>
      <c r="B280" s="19" t="s">
        <v>41</v>
      </c>
      <c r="C280" s="20"/>
      <c r="D280" s="19" t="s">
        <v>42</v>
      </c>
      <c r="E280" s="20"/>
      <c r="F280" s="19" t="s">
        <v>43</v>
      </c>
      <c r="G280" s="20"/>
      <c r="H280" s="19" t="s">
        <v>44</v>
      </c>
      <c r="I280" s="20"/>
      <c r="J280" s="19" t="s">
        <v>45</v>
      </c>
      <c r="K280" s="20"/>
      <c r="L280" s="19" t="s">
        <v>6</v>
      </c>
      <c r="M280" s="20"/>
    </row>
    <row r="281" spans="1:37" x14ac:dyDescent="0.25">
      <c r="A281" s="3" t="s">
        <v>7</v>
      </c>
      <c r="B281" s="4">
        <v>5.8799999999999998E-2</v>
      </c>
      <c r="C281" s="5">
        <v>1</v>
      </c>
      <c r="D281" s="4">
        <v>5.8799999999999998E-2</v>
      </c>
      <c r="E281" s="5">
        <v>1</v>
      </c>
      <c r="F281" s="4">
        <v>0.47060000000000002</v>
      </c>
      <c r="G281" s="5">
        <v>8</v>
      </c>
      <c r="H281" s="4">
        <v>0.17649999999999999</v>
      </c>
      <c r="I281" s="5">
        <v>3</v>
      </c>
      <c r="J281" s="4">
        <v>0.23530000000000001</v>
      </c>
      <c r="K281" s="5">
        <v>4</v>
      </c>
      <c r="L281" s="4">
        <v>6.2E-2</v>
      </c>
      <c r="M281" s="5">
        <v>17</v>
      </c>
      <c r="O281" s="13" t="s">
        <v>90</v>
      </c>
      <c r="P281" s="12">
        <f>_xlfn.CHISQ.TEST(T281:X287,AG281:AK287)</f>
        <v>0.32021454471367999</v>
      </c>
      <c r="Q281" s="15"/>
      <c r="R281" s="15" t="s">
        <v>91</v>
      </c>
      <c r="S281" s="15"/>
      <c r="T281" s="15">
        <f>C281</f>
        <v>1</v>
      </c>
      <c r="U281" s="15">
        <f>E281</f>
        <v>1</v>
      </c>
      <c r="V281" s="10">
        <f>G281</f>
        <v>8</v>
      </c>
      <c r="W281" s="15">
        <f>I281</f>
        <v>3</v>
      </c>
      <c r="X281" s="15">
        <f>K281</f>
        <v>4</v>
      </c>
      <c r="Y281" s="16">
        <f>SUM(T281:X281)</f>
        <v>17</v>
      </c>
      <c r="Z281" s="10"/>
      <c r="AA281" s="15"/>
      <c r="AB281" s="15"/>
      <c r="AC281" s="15"/>
      <c r="AD281" s="15"/>
      <c r="AE281" s="15" t="s">
        <v>92</v>
      </c>
      <c r="AF281" s="17"/>
      <c r="AG281" s="17">
        <f>$Y281*T289/$Y289</f>
        <v>0.18613138686131386</v>
      </c>
      <c r="AH281" s="17">
        <f t="shared" ref="AH281" si="686">$Y281*U289/$Y289</f>
        <v>1.4270072992700731</v>
      </c>
      <c r="AI281" s="17">
        <f t="shared" ref="AI281" si="687">$Y281*V289/$Y289</f>
        <v>6.6386861313868613</v>
      </c>
      <c r="AJ281" s="17">
        <f t="shared" ref="AJ281" si="688">$Y281*W289/$Y289</f>
        <v>4.8394160583941606</v>
      </c>
      <c r="AK281" s="17">
        <f t="shared" ref="AK281" si="689">$Y281*X289/$Y289</f>
        <v>3.9087591240875912</v>
      </c>
    </row>
    <row r="282" spans="1:37" x14ac:dyDescent="0.25">
      <c r="A282" s="3" t="s">
        <v>8</v>
      </c>
      <c r="B282" s="4">
        <v>2.7E-2</v>
      </c>
      <c r="C282" s="5">
        <v>1</v>
      </c>
      <c r="D282" s="4">
        <v>5.4100000000000002E-2</v>
      </c>
      <c r="E282" s="5">
        <v>2</v>
      </c>
      <c r="F282" s="4">
        <v>0.56759999999999999</v>
      </c>
      <c r="G282" s="5">
        <v>21</v>
      </c>
      <c r="H282" s="4">
        <v>0.18920000000000001</v>
      </c>
      <c r="I282" s="5">
        <v>7</v>
      </c>
      <c r="J282" s="4">
        <v>0.16220000000000001</v>
      </c>
      <c r="K282" s="5">
        <v>6</v>
      </c>
      <c r="L282" s="4">
        <v>0.13500000000000001</v>
      </c>
      <c r="M282" s="5">
        <v>37</v>
      </c>
      <c r="O282" s="13" t="s">
        <v>93</v>
      </c>
      <c r="P282" s="9">
        <f>_xlfn.CHISQ.INV.RT(P281,24)</f>
        <v>26.666962121847817</v>
      </c>
      <c r="Q282" s="15"/>
      <c r="R282" s="15"/>
      <c r="S282" s="15"/>
      <c r="T282" s="15">
        <f t="shared" ref="T282:T287" si="690">C282</f>
        <v>1</v>
      </c>
      <c r="U282" s="15">
        <f t="shared" ref="U282:U287" si="691">E282</f>
        <v>2</v>
      </c>
      <c r="V282" s="10">
        <f t="shared" ref="V282:V287" si="692">G282</f>
        <v>21</v>
      </c>
      <c r="W282" s="15">
        <f t="shared" ref="W282:W287" si="693">I282</f>
        <v>7</v>
      </c>
      <c r="X282" s="15">
        <f t="shared" ref="X282:X287" si="694">K282</f>
        <v>6</v>
      </c>
      <c r="Y282" s="16">
        <f t="shared" ref="Y282:Y287" si="695">SUM(T282:X282)</f>
        <v>37</v>
      </c>
      <c r="Z282" s="10"/>
      <c r="AA282" s="15"/>
      <c r="AB282" s="15"/>
      <c r="AC282" s="15"/>
      <c r="AD282" s="15"/>
      <c r="AE282" s="15"/>
      <c r="AF282" s="17"/>
      <c r="AG282" s="17">
        <f>$Y282*T289/$Y289</f>
        <v>0.4051094890510949</v>
      </c>
      <c r="AH282" s="17">
        <f t="shared" ref="AH282" si="696">$Y282*U289/$Y289</f>
        <v>3.105839416058394</v>
      </c>
      <c r="AI282" s="17">
        <f t="shared" ref="AI282" si="697">$Y282*V289/$Y289</f>
        <v>14.448905109489051</v>
      </c>
      <c r="AJ282" s="17">
        <f t="shared" ref="AJ282" si="698">$Y282*W289/$Y289</f>
        <v>10.532846715328468</v>
      </c>
      <c r="AK282" s="17">
        <f t="shared" ref="AK282" si="699">$Y282*X289/$Y289</f>
        <v>8.507299270072993</v>
      </c>
    </row>
    <row r="283" spans="1:37" x14ac:dyDescent="0.25">
      <c r="A283" s="3" t="s">
        <v>9</v>
      </c>
      <c r="B283" s="4">
        <v>0</v>
      </c>
      <c r="C283" s="5">
        <v>0</v>
      </c>
      <c r="D283" s="4">
        <v>0.1042</v>
      </c>
      <c r="E283" s="5">
        <v>5</v>
      </c>
      <c r="F283" s="4">
        <v>0.45829999999999999</v>
      </c>
      <c r="G283" s="5">
        <v>22</v>
      </c>
      <c r="H283" s="4">
        <v>0.25</v>
      </c>
      <c r="I283" s="5">
        <v>12</v>
      </c>
      <c r="J283" s="4">
        <v>0.1875</v>
      </c>
      <c r="K283" s="5">
        <v>9</v>
      </c>
      <c r="L283" s="4">
        <v>0.17519999999999999</v>
      </c>
      <c r="M283" s="5">
        <v>48</v>
      </c>
      <c r="O283" s="13" t="s">
        <v>94</v>
      </c>
      <c r="P283" s="18">
        <f>SQRT(P282/(Y289*MIN(7-1,5-1)))</f>
        <v>0.15598451788303933</v>
      </c>
      <c r="Q283" s="15"/>
      <c r="R283" s="15"/>
      <c r="S283" s="15"/>
      <c r="T283" s="15">
        <f t="shared" si="690"/>
        <v>0</v>
      </c>
      <c r="U283" s="15">
        <f t="shared" si="691"/>
        <v>5</v>
      </c>
      <c r="V283" s="10">
        <f t="shared" si="692"/>
        <v>22</v>
      </c>
      <c r="W283" s="15">
        <f t="shared" si="693"/>
        <v>12</v>
      </c>
      <c r="X283" s="15">
        <f t="shared" si="694"/>
        <v>9</v>
      </c>
      <c r="Y283" s="16">
        <f t="shared" si="695"/>
        <v>48</v>
      </c>
      <c r="Z283" s="10"/>
      <c r="AA283" s="15"/>
      <c r="AB283" s="15"/>
      <c r="AC283" s="15"/>
      <c r="AD283" s="15"/>
      <c r="AE283" s="15"/>
      <c r="AF283" s="17"/>
      <c r="AG283" s="17">
        <f>$Y283*T289/$Y289</f>
        <v>0.52554744525547448</v>
      </c>
      <c r="AH283" s="17">
        <f t="shared" ref="AH283" si="700">$Y283*U289/$Y289</f>
        <v>4.0291970802919712</v>
      </c>
      <c r="AI283" s="17">
        <f t="shared" ref="AI283" si="701">$Y283*V289/$Y289</f>
        <v>18.744525547445257</v>
      </c>
      <c r="AJ283" s="17">
        <f t="shared" ref="AJ283" si="702">$Y283*W289/$Y289</f>
        <v>13.664233576642335</v>
      </c>
      <c r="AK283" s="17">
        <f t="shared" ref="AK283" si="703">$Y283*X289/$Y289</f>
        <v>11.036496350364963</v>
      </c>
    </row>
    <row r="284" spans="1:37" x14ac:dyDescent="0.25">
      <c r="A284" s="3" t="s">
        <v>10</v>
      </c>
      <c r="B284" s="4">
        <v>1.9599999999999999E-2</v>
      </c>
      <c r="C284" s="5">
        <v>1</v>
      </c>
      <c r="D284" s="4">
        <v>5.8799999999999998E-2</v>
      </c>
      <c r="E284" s="5">
        <v>3</v>
      </c>
      <c r="F284" s="4">
        <v>0.3725</v>
      </c>
      <c r="G284" s="5">
        <v>19</v>
      </c>
      <c r="H284" s="4">
        <v>0.27450000000000002</v>
      </c>
      <c r="I284" s="5">
        <v>14</v>
      </c>
      <c r="J284" s="4">
        <v>0.27450000000000002</v>
      </c>
      <c r="K284" s="5">
        <v>14</v>
      </c>
      <c r="L284" s="4">
        <v>0.18609999999999999</v>
      </c>
      <c r="M284" s="5">
        <v>51</v>
      </c>
      <c r="O284" s="15"/>
      <c r="P284" s="9" t="str">
        <f>IF(AND(P283&gt;0,P283&lt;=0.2),"Schwacher Zusammenhang",IF(AND(P283&gt;0.2,P283&lt;=0.6),"Mittlerer Zusammenhang",IF(P283&gt;0.6,"Starker Zusammenhang","")))</f>
        <v>Schwacher Zusammenhang</v>
      </c>
      <c r="Q284" s="5"/>
      <c r="R284" s="5"/>
      <c r="S284" s="15"/>
      <c r="T284" s="15">
        <f t="shared" si="690"/>
        <v>1</v>
      </c>
      <c r="U284" s="15">
        <f t="shared" si="691"/>
        <v>3</v>
      </c>
      <c r="V284" s="10">
        <f t="shared" si="692"/>
        <v>19</v>
      </c>
      <c r="W284" s="15">
        <f t="shared" si="693"/>
        <v>14</v>
      </c>
      <c r="X284" s="15">
        <f t="shared" si="694"/>
        <v>14</v>
      </c>
      <c r="Y284" s="16">
        <f t="shared" si="695"/>
        <v>51</v>
      </c>
      <c r="Z284" s="10"/>
      <c r="AA284" s="15"/>
      <c r="AB284" s="15"/>
      <c r="AC284" s="15"/>
      <c r="AD284" s="15"/>
      <c r="AE284" s="15"/>
      <c r="AF284" s="17"/>
      <c r="AG284" s="17">
        <f>$Y284*T289/$Y289</f>
        <v>0.55839416058394165</v>
      </c>
      <c r="AH284" s="17">
        <f t="shared" ref="AH284" si="704">$Y284*U289/$Y289</f>
        <v>4.281021897810219</v>
      </c>
      <c r="AI284" s="17">
        <f t="shared" ref="AI284" si="705">$Y284*V289/$Y289</f>
        <v>19.916058394160583</v>
      </c>
      <c r="AJ284" s="17">
        <f t="shared" ref="AJ284" si="706">$Y284*W289/$Y289</f>
        <v>14.518248175182482</v>
      </c>
      <c r="AK284" s="17">
        <f t="shared" ref="AK284" si="707">$Y284*X289/$Y289</f>
        <v>11.726277372262773</v>
      </c>
    </row>
    <row r="285" spans="1:37" x14ac:dyDescent="0.25">
      <c r="A285" s="3" t="s">
        <v>11</v>
      </c>
      <c r="B285" s="4">
        <v>0</v>
      </c>
      <c r="C285" s="5">
        <v>0</v>
      </c>
      <c r="D285" s="4">
        <v>8.8200000000000001E-2</v>
      </c>
      <c r="E285" s="5">
        <v>3</v>
      </c>
      <c r="F285" s="4">
        <v>0.35289999999999999</v>
      </c>
      <c r="G285" s="5">
        <v>12</v>
      </c>
      <c r="H285" s="4">
        <v>0.4118</v>
      </c>
      <c r="I285" s="5">
        <v>14</v>
      </c>
      <c r="J285" s="4">
        <v>0.14710000000000001</v>
      </c>
      <c r="K285" s="5">
        <v>5</v>
      </c>
      <c r="L285" s="4">
        <v>0.1241</v>
      </c>
      <c r="M285" s="5">
        <v>34</v>
      </c>
      <c r="O285" s="10"/>
      <c r="P285" s="10"/>
      <c r="Q285" s="5"/>
      <c r="R285" s="5"/>
      <c r="S285" s="15"/>
      <c r="T285" s="15">
        <f t="shared" si="690"/>
        <v>0</v>
      </c>
      <c r="U285" s="15">
        <f t="shared" si="691"/>
        <v>3</v>
      </c>
      <c r="V285" s="10">
        <f t="shared" si="692"/>
        <v>12</v>
      </c>
      <c r="W285" s="15">
        <f t="shared" si="693"/>
        <v>14</v>
      </c>
      <c r="X285" s="15">
        <f t="shared" si="694"/>
        <v>5</v>
      </c>
      <c r="Y285" s="16">
        <f t="shared" si="695"/>
        <v>34</v>
      </c>
      <c r="Z285" s="10"/>
      <c r="AA285" s="10"/>
      <c r="AB285" s="10"/>
      <c r="AC285" s="10"/>
      <c r="AD285" s="10"/>
      <c r="AE285" s="10"/>
      <c r="AF285" s="17"/>
      <c r="AG285" s="17">
        <f>$Y285*T289/$Y289</f>
        <v>0.37226277372262773</v>
      </c>
      <c r="AH285" s="17">
        <f t="shared" ref="AH285" si="708">$Y285*U289/$Y289</f>
        <v>2.8540145985401462</v>
      </c>
      <c r="AI285" s="17">
        <f t="shared" ref="AI285" si="709">$Y285*V289/$Y289</f>
        <v>13.277372262773723</v>
      </c>
      <c r="AJ285" s="17">
        <f t="shared" ref="AJ285" si="710">$Y285*W289/$Y289</f>
        <v>9.6788321167883211</v>
      </c>
      <c r="AK285" s="17">
        <f t="shared" ref="AK285" si="711">$Y285*X289/$Y289</f>
        <v>7.8175182481751824</v>
      </c>
    </row>
    <row r="286" spans="1:37" x14ac:dyDescent="0.25">
      <c r="A286" s="3" t="s">
        <v>12</v>
      </c>
      <c r="B286" s="4">
        <v>0</v>
      </c>
      <c r="C286" s="5">
        <v>0</v>
      </c>
      <c r="D286" s="4">
        <v>0.1176</v>
      </c>
      <c r="E286" s="5">
        <v>8</v>
      </c>
      <c r="F286" s="4">
        <v>0.32350000000000001</v>
      </c>
      <c r="G286" s="5">
        <v>22</v>
      </c>
      <c r="H286" s="4">
        <v>0.30880000000000002</v>
      </c>
      <c r="I286" s="5">
        <v>21</v>
      </c>
      <c r="J286" s="4">
        <v>0.25</v>
      </c>
      <c r="K286" s="5">
        <v>17</v>
      </c>
      <c r="L286" s="4">
        <v>0.2482</v>
      </c>
      <c r="M286" s="5">
        <v>68</v>
      </c>
      <c r="O286" s="10"/>
      <c r="P286" s="10"/>
      <c r="Q286" s="5"/>
      <c r="R286" s="5"/>
      <c r="S286" s="15"/>
      <c r="T286" s="15">
        <f t="shared" si="690"/>
        <v>0</v>
      </c>
      <c r="U286" s="15">
        <f t="shared" si="691"/>
        <v>8</v>
      </c>
      <c r="V286" s="10">
        <f t="shared" si="692"/>
        <v>22</v>
      </c>
      <c r="W286" s="15">
        <f t="shared" si="693"/>
        <v>21</v>
      </c>
      <c r="X286" s="15">
        <f t="shared" si="694"/>
        <v>17</v>
      </c>
      <c r="Y286" s="16">
        <f t="shared" si="695"/>
        <v>68</v>
      </c>
      <c r="Z286" s="10"/>
      <c r="AA286" s="10"/>
      <c r="AB286" s="10"/>
      <c r="AC286" s="10"/>
      <c r="AD286" s="10"/>
      <c r="AE286" s="10"/>
      <c r="AF286" s="17"/>
      <c r="AG286" s="17">
        <f>$Y286*T289/$Y289</f>
        <v>0.74452554744525545</v>
      </c>
      <c r="AH286" s="17">
        <f t="shared" ref="AH286" si="712">$Y286*U289/$Y289</f>
        <v>5.7080291970802923</v>
      </c>
      <c r="AI286" s="17">
        <f t="shared" ref="AI286" si="713">$Y286*V289/$Y289</f>
        <v>26.554744525547445</v>
      </c>
      <c r="AJ286" s="17">
        <f t="shared" ref="AJ286" si="714">$Y286*W289/$Y289</f>
        <v>19.357664233576642</v>
      </c>
      <c r="AK286" s="17">
        <f t="shared" ref="AK286" si="715">$Y286*X289/$Y289</f>
        <v>15.635036496350365</v>
      </c>
    </row>
    <row r="287" spans="1:37" x14ac:dyDescent="0.25">
      <c r="A287" s="3" t="s">
        <v>13</v>
      </c>
      <c r="B287" s="4">
        <v>0</v>
      </c>
      <c r="C287" s="5">
        <v>0</v>
      </c>
      <c r="D287" s="4">
        <v>5.2600000000000001E-2</v>
      </c>
      <c r="E287" s="5">
        <v>1</v>
      </c>
      <c r="F287" s="4">
        <v>0.15790000000000001</v>
      </c>
      <c r="G287" s="5">
        <v>3</v>
      </c>
      <c r="H287" s="4">
        <v>0.36840000000000012</v>
      </c>
      <c r="I287" s="5">
        <v>7</v>
      </c>
      <c r="J287" s="4">
        <v>0.42109999999999997</v>
      </c>
      <c r="K287" s="5">
        <v>8</v>
      </c>
      <c r="L287" s="4">
        <v>6.93E-2</v>
      </c>
      <c r="M287" s="5">
        <v>19</v>
      </c>
      <c r="O287" s="10"/>
      <c r="P287" s="10"/>
      <c r="Q287" s="5"/>
      <c r="R287" s="5"/>
      <c r="S287" s="15"/>
      <c r="T287" s="15">
        <f t="shared" si="690"/>
        <v>0</v>
      </c>
      <c r="U287" s="15">
        <f t="shared" si="691"/>
        <v>1</v>
      </c>
      <c r="V287" s="10">
        <f t="shared" si="692"/>
        <v>3</v>
      </c>
      <c r="W287" s="15">
        <f t="shared" si="693"/>
        <v>7</v>
      </c>
      <c r="X287" s="15">
        <f t="shared" si="694"/>
        <v>8</v>
      </c>
      <c r="Y287" s="16">
        <f t="shared" si="695"/>
        <v>19</v>
      </c>
      <c r="Z287" s="10"/>
      <c r="AA287" s="10"/>
      <c r="AB287" s="10"/>
      <c r="AC287" s="10"/>
      <c r="AD287" s="10"/>
      <c r="AE287" s="10"/>
      <c r="AF287" s="17"/>
      <c r="AG287" s="17">
        <f>$Y287*T289/$Y289</f>
        <v>0.20802919708029197</v>
      </c>
      <c r="AH287" s="17">
        <f t="shared" ref="AH287" si="716">$Y287*U289/$Y289</f>
        <v>1.5948905109489051</v>
      </c>
      <c r="AI287" s="17">
        <f t="shared" ref="AI287" si="717">$Y287*V289/$Y289</f>
        <v>7.4197080291970803</v>
      </c>
      <c r="AJ287" s="17">
        <f t="shared" ref="AJ287" si="718">$Y287*W289/$Y289</f>
        <v>5.4087591240875916</v>
      </c>
      <c r="AK287" s="17">
        <f t="shared" ref="AK287" si="719">$Y287*X289/$Y289</f>
        <v>4.3686131386861318</v>
      </c>
    </row>
    <row r="288" spans="1:37" x14ac:dyDescent="0.25">
      <c r="A288" s="3" t="s">
        <v>6</v>
      </c>
      <c r="B288" s="6">
        <v>1.09E-2</v>
      </c>
      <c r="C288" s="3">
        <v>3</v>
      </c>
      <c r="D288" s="6">
        <v>8.3900000000000002E-2</v>
      </c>
      <c r="E288" s="3">
        <v>23</v>
      </c>
      <c r="F288" s="6">
        <v>0.39050000000000001</v>
      </c>
      <c r="G288" s="3">
        <v>107</v>
      </c>
      <c r="H288" s="6">
        <v>0.28470000000000001</v>
      </c>
      <c r="I288" s="3">
        <v>78</v>
      </c>
      <c r="J288" s="6">
        <v>0.22989999999999999</v>
      </c>
      <c r="K288" s="3">
        <v>63</v>
      </c>
      <c r="L288" s="6">
        <v>1</v>
      </c>
      <c r="M288" s="3">
        <v>274</v>
      </c>
      <c r="O288" s="10"/>
      <c r="P288" s="10"/>
      <c r="Q288" s="5"/>
      <c r="R288" s="5"/>
      <c r="S288" s="15"/>
      <c r="T288" s="15"/>
      <c r="U288" s="15"/>
      <c r="V288" s="10"/>
      <c r="W288" s="15"/>
      <c r="X288" s="15"/>
      <c r="Y288" s="16"/>
      <c r="Z288" s="10"/>
      <c r="AA288" s="10"/>
      <c r="AB288" s="10"/>
      <c r="AC288" s="10"/>
      <c r="AD288" s="10"/>
      <c r="AE288" s="10"/>
      <c r="AF288" s="17"/>
      <c r="AG288" s="17"/>
      <c r="AH288" s="17"/>
      <c r="AI288" s="10"/>
      <c r="AJ288" s="10"/>
      <c r="AK288" s="10"/>
    </row>
    <row r="289" spans="1:37" x14ac:dyDescent="0.25">
      <c r="A289" s="9"/>
      <c r="B289" s="9"/>
      <c r="C289" s="12"/>
      <c r="D289" s="7"/>
      <c r="E289" s="7"/>
      <c r="F289" s="7"/>
      <c r="G289" s="7"/>
      <c r="H289" s="7"/>
      <c r="I289" s="7"/>
      <c r="J289" s="7"/>
      <c r="K289" s="7"/>
      <c r="L289" s="7" t="s">
        <v>14</v>
      </c>
      <c r="M289" s="7">
        <v>274</v>
      </c>
      <c r="O289" s="10"/>
      <c r="P289" s="10"/>
      <c r="Q289" s="10"/>
      <c r="R289" s="10"/>
      <c r="S289" s="16"/>
      <c r="T289" s="16">
        <f t="shared" ref="T289" si="720">SUM(T281:T288)</f>
        <v>3</v>
      </c>
      <c r="U289" s="16">
        <f t="shared" ref="U289" si="721">SUM(U281:U288)</f>
        <v>23</v>
      </c>
      <c r="V289" s="16">
        <f t="shared" ref="V289" si="722">SUM(V281:V288)</f>
        <v>107</v>
      </c>
      <c r="W289" s="16">
        <f t="shared" ref="W289" si="723">SUM(W281:W288)</f>
        <v>78</v>
      </c>
      <c r="X289" s="16">
        <f t="shared" ref="X289" si="724">SUM(X281:X288)</f>
        <v>63</v>
      </c>
      <c r="Y289" s="15">
        <f>SUM(Y281:Y287)</f>
        <v>274</v>
      </c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</row>
    <row r="290" spans="1:37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 t="s">
        <v>15</v>
      </c>
      <c r="M290" s="7">
        <v>1</v>
      </c>
    </row>
    <row r="292" spans="1:37" ht="18" x14ac:dyDescent="0.25">
      <c r="A292" s="1" t="s">
        <v>66</v>
      </c>
    </row>
    <row r="293" spans="1:37" x14ac:dyDescent="0.25">
      <c r="A293" s="2"/>
      <c r="B293" s="19" t="s">
        <v>41</v>
      </c>
      <c r="C293" s="20"/>
      <c r="D293" s="19" t="s">
        <v>42</v>
      </c>
      <c r="E293" s="20"/>
      <c r="F293" s="19" t="s">
        <v>43</v>
      </c>
      <c r="G293" s="20"/>
      <c r="H293" s="19" t="s">
        <v>44</v>
      </c>
      <c r="I293" s="20"/>
      <c r="J293" s="19" t="s">
        <v>45</v>
      </c>
      <c r="K293" s="20"/>
      <c r="L293" s="19" t="s">
        <v>6</v>
      </c>
      <c r="M293" s="20"/>
    </row>
    <row r="294" spans="1:37" x14ac:dyDescent="0.25">
      <c r="A294" s="3" t="s">
        <v>7</v>
      </c>
      <c r="B294" s="4">
        <v>5.8799999999999998E-2</v>
      </c>
      <c r="C294" s="5">
        <v>1</v>
      </c>
      <c r="D294" s="4">
        <v>5.8799999999999998E-2</v>
      </c>
      <c r="E294" s="5">
        <v>1</v>
      </c>
      <c r="F294" s="4">
        <v>0.29409999999999997</v>
      </c>
      <c r="G294" s="5">
        <v>5</v>
      </c>
      <c r="H294" s="4">
        <v>0.29409999999999997</v>
      </c>
      <c r="I294" s="5">
        <v>5</v>
      </c>
      <c r="J294" s="4">
        <v>0.29409999999999997</v>
      </c>
      <c r="K294" s="5">
        <v>5</v>
      </c>
      <c r="L294" s="4">
        <v>6.2E-2</v>
      </c>
      <c r="M294" s="5">
        <v>17</v>
      </c>
      <c r="O294" s="13" t="s">
        <v>90</v>
      </c>
      <c r="P294" s="12">
        <f>_xlfn.CHISQ.TEST(T294:X300,AG294:AK300)</f>
        <v>0.57065013406270348</v>
      </c>
      <c r="Q294" s="15"/>
      <c r="R294" s="15" t="s">
        <v>91</v>
      </c>
      <c r="S294" s="15"/>
      <c r="T294" s="15">
        <f>C294</f>
        <v>1</v>
      </c>
      <c r="U294" s="15">
        <f>E294</f>
        <v>1</v>
      </c>
      <c r="V294" s="10">
        <f>G294</f>
        <v>5</v>
      </c>
      <c r="W294" s="15">
        <f>I294</f>
        <v>5</v>
      </c>
      <c r="X294" s="15">
        <f>K294</f>
        <v>5</v>
      </c>
      <c r="Y294" s="16">
        <f>SUM(T294:X294)</f>
        <v>17</v>
      </c>
      <c r="Z294" s="10"/>
      <c r="AA294" s="15"/>
      <c r="AB294" s="15"/>
      <c r="AC294" s="15"/>
      <c r="AD294" s="15"/>
      <c r="AE294" s="15" t="s">
        <v>92</v>
      </c>
      <c r="AF294" s="17"/>
      <c r="AG294" s="17">
        <f>$Y294*T302/$Y302</f>
        <v>0.24908424908424909</v>
      </c>
      <c r="AH294" s="17">
        <f t="shared" ref="AH294" si="725">$Y294*U302/$Y302</f>
        <v>1.4322344322344323</v>
      </c>
      <c r="AI294" s="17">
        <f t="shared" ref="AI294" si="726">$Y294*V302/$Y302</f>
        <v>6.6630036630036633</v>
      </c>
      <c r="AJ294" s="17">
        <f t="shared" ref="AJ294" si="727">$Y294*W302/$Y302</f>
        <v>4.7948717948717947</v>
      </c>
      <c r="AK294" s="17">
        <f t="shared" ref="AK294" si="728">$Y294*X302/$Y302</f>
        <v>3.8608058608058609</v>
      </c>
    </row>
    <row r="295" spans="1:37" x14ac:dyDescent="0.25">
      <c r="A295" s="3" t="s">
        <v>8</v>
      </c>
      <c r="B295" s="4">
        <v>0</v>
      </c>
      <c r="C295" s="5">
        <v>0</v>
      </c>
      <c r="D295" s="4">
        <v>0.16220000000000001</v>
      </c>
      <c r="E295" s="5">
        <v>6</v>
      </c>
      <c r="F295" s="4">
        <v>0.43240000000000001</v>
      </c>
      <c r="G295" s="5">
        <v>16</v>
      </c>
      <c r="H295" s="4">
        <v>0.2432</v>
      </c>
      <c r="I295" s="5">
        <v>9</v>
      </c>
      <c r="J295" s="4">
        <v>0.16220000000000001</v>
      </c>
      <c r="K295" s="5">
        <v>6</v>
      </c>
      <c r="L295" s="4">
        <v>0.13500000000000001</v>
      </c>
      <c r="M295" s="5">
        <v>37</v>
      </c>
      <c r="O295" s="13" t="s">
        <v>93</v>
      </c>
      <c r="P295" s="9">
        <f>_xlfn.CHISQ.INV.RT(P294,24)</f>
        <v>22.144370027529689</v>
      </c>
      <c r="Q295" s="15"/>
      <c r="R295" s="15"/>
      <c r="S295" s="15"/>
      <c r="T295" s="15">
        <f t="shared" ref="T295:T300" si="729">C295</f>
        <v>0</v>
      </c>
      <c r="U295" s="15">
        <f t="shared" ref="U295:U300" si="730">E295</f>
        <v>6</v>
      </c>
      <c r="V295" s="10">
        <f t="shared" ref="V295:V300" si="731">G295</f>
        <v>16</v>
      </c>
      <c r="W295" s="15">
        <f t="shared" ref="W295:W300" si="732">I295</f>
        <v>9</v>
      </c>
      <c r="X295" s="15">
        <f t="shared" ref="X295:X300" si="733">K295</f>
        <v>6</v>
      </c>
      <c r="Y295" s="16">
        <f t="shared" ref="Y295:Y300" si="734">SUM(T295:X295)</f>
        <v>37</v>
      </c>
      <c r="Z295" s="10"/>
      <c r="AA295" s="15"/>
      <c r="AB295" s="15"/>
      <c r="AC295" s="15"/>
      <c r="AD295" s="15"/>
      <c r="AE295" s="15"/>
      <c r="AF295" s="17"/>
      <c r="AG295" s="17">
        <f>$Y295*T302/$Y302</f>
        <v>0.54212454212454209</v>
      </c>
      <c r="AH295" s="17">
        <f t="shared" ref="AH295" si="735">$Y295*U302/$Y302</f>
        <v>3.1172161172161172</v>
      </c>
      <c r="AI295" s="17">
        <f t="shared" ref="AI295" si="736">$Y295*V302/$Y302</f>
        <v>14.501831501831502</v>
      </c>
      <c r="AJ295" s="17">
        <f t="shared" ref="AJ295" si="737">$Y295*W302/$Y302</f>
        <v>10.435897435897436</v>
      </c>
      <c r="AK295" s="17">
        <f t="shared" ref="AK295" si="738">$Y295*X302/$Y302</f>
        <v>8.4029304029304033</v>
      </c>
    </row>
    <row r="296" spans="1:37" x14ac:dyDescent="0.25">
      <c r="A296" s="3" t="s">
        <v>9</v>
      </c>
      <c r="B296" s="4">
        <v>0</v>
      </c>
      <c r="C296" s="5">
        <v>0</v>
      </c>
      <c r="D296" s="4">
        <v>0.12770000000000001</v>
      </c>
      <c r="E296" s="5">
        <v>6</v>
      </c>
      <c r="F296" s="4">
        <v>0.44679999999999997</v>
      </c>
      <c r="G296" s="5">
        <v>21</v>
      </c>
      <c r="H296" s="4">
        <v>0.27660000000000001</v>
      </c>
      <c r="I296" s="5">
        <v>13</v>
      </c>
      <c r="J296" s="4">
        <v>0.1489</v>
      </c>
      <c r="K296" s="5">
        <v>7</v>
      </c>
      <c r="L296" s="4">
        <v>0.17150000000000001</v>
      </c>
      <c r="M296" s="5">
        <v>47</v>
      </c>
      <c r="O296" s="13" t="s">
        <v>94</v>
      </c>
      <c r="P296" s="18">
        <f>SQRT(P295/(Y302*MIN(7-1,5-1)))</f>
        <v>0.14240339578618708</v>
      </c>
      <c r="Q296" s="15"/>
      <c r="R296" s="15"/>
      <c r="S296" s="15"/>
      <c r="T296" s="15">
        <f t="shared" si="729"/>
        <v>0</v>
      </c>
      <c r="U296" s="15">
        <f t="shared" si="730"/>
        <v>6</v>
      </c>
      <c r="V296" s="10">
        <f t="shared" si="731"/>
        <v>21</v>
      </c>
      <c r="W296" s="15">
        <f t="shared" si="732"/>
        <v>13</v>
      </c>
      <c r="X296" s="15">
        <f t="shared" si="733"/>
        <v>7</v>
      </c>
      <c r="Y296" s="16">
        <f t="shared" si="734"/>
        <v>47</v>
      </c>
      <c r="Z296" s="10"/>
      <c r="AA296" s="15"/>
      <c r="AB296" s="15"/>
      <c r="AC296" s="15"/>
      <c r="AD296" s="15"/>
      <c r="AE296" s="15"/>
      <c r="AF296" s="17"/>
      <c r="AG296" s="17">
        <f>$Y296*T302/$Y302</f>
        <v>0.68864468864468864</v>
      </c>
      <c r="AH296" s="17">
        <f t="shared" ref="AH296" si="739">$Y296*U302/$Y302</f>
        <v>3.9597069597069599</v>
      </c>
      <c r="AI296" s="17">
        <f t="shared" ref="AI296" si="740">$Y296*V302/$Y302</f>
        <v>18.42124542124542</v>
      </c>
      <c r="AJ296" s="17">
        <f t="shared" ref="AJ296" si="741">$Y296*W302/$Y302</f>
        <v>13.256410256410257</v>
      </c>
      <c r="AK296" s="17">
        <f t="shared" ref="AK296" si="742">$Y296*X302/$Y302</f>
        <v>10.673992673992673</v>
      </c>
    </row>
    <row r="297" spans="1:37" x14ac:dyDescent="0.25">
      <c r="A297" s="3" t="s">
        <v>10</v>
      </c>
      <c r="B297" s="4">
        <v>1.9599999999999999E-2</v>
      </c>
      <c r="C297" s="5">
        <v>1</v>
      </c>
      <c r="D297" s="4">
        <v>7.8399999999999997E-2</v>
      </c>
      <c r="E297" s="5">
        <v>4</v>
      </c>
      <c r="F297" s="4">
        <v>0.45100000000000001</v>
      </c>
      <c r="G297" s="5">
        <v>23</v>
      </c>
      <c r="H297" s="4">
        <v>0.2157</v>
      </c>
      <c r="I297" s="5">
        <v>11</v>
      </c>
      <c r="J297" s="4">
        <v>0.23530000000000001</v>
      </c>
      <c r="K297" s="5">
        <v>12</v>
      </c>
      <c r="L297" s="4">
        <v>0.18609999999999999</v>
      </c>
      <c r="M297" s="5">
        <v>51</v>
      </c>
      <c r="O297" s="15"/>
      <c r="P297" s="9" t="str">
        <f>IF(AND(P296&gt;0,P296&lt;=0.2),"Schwacher Zusammenhang",IF(AND(P296&gt;0.2,P296&lt;=0.6),"Mittlerer Zusammenhang",IF(P296&gt;0.6,"Starker Zusammenhang","")))</f>
        <v>Schwacher Zusammenhang</v>
      </c>
      <c r="Q297" s="5"/>
      <c r="R297" s="5"/>
      <c r="S297" s="15"/>
      <c r="T297" s="15">
        <f t="shared" si="729"/>
        <v>1</v>
      </c>
      <c r="U297" s="15">
        <f t="shared" si="730"/>
        <v>4</v>
      </c>
      <c r="V297" s="10">
        <f t="shared" si="731"/>
        <v>23</v>
      </c>
      <c r="W297" s="15">
        <f t="shared" si="732"/>
        <v>11</v>
      </c>
      <c r="X297" s="15">
        <f t="shared" si="733"/>
        <v>12</v>
      </c>
      <c r="Y297" s="16">
        <f t="shared" si="734"/>
        <v>51</v>
      </c>
      <c r="Z297" s="10"/>
      <c r="AA297" s="15"/>
      <c r="AB297" s="15"/>
      <c r="AC297" s="15"/>
      <c r="AD297" s="15"/>
      <c r="AE297" s="15"/>
      <c r="AF297" s="17"/>
      <c r="AG297" s="17">
        <f>$Y297*T302/$Y302</f>
        <v>0.74725274725274726</v>
      </c>
      <c r="AH297" s="17">
        <f t="shared" ref="AH297" si="743">$Y297*U302/$Y302</f>
        <v>4.2967032967032965</v>
      </c>
      <c r="AI297" s="17">
        <f t="shared" ref="AI297" si="744">$Y297*V302/$Y302</f>
        <v>19.989010989010989</v>
      </c>
      <c r="AJ297" s="17">
        <f t="shared" ref="AJ297" si="745">$Y297*W302/$Y302</f>
        <v>14.384615384615385</v>
      </c>
      <c r="AK297" s="17">
        <f t="shared" ref="AK297" si="746">$Y297*X302/$Y302</f>
        <v>11.582417582417582</v>
      </c>
    </row>
    <row r="298" spans="1:37" x14ac:dyDescent="0.25">
      <c r="A298" s="3" t="s">
        <v>11</v>
      </c>
      <c r="B298" s="4">
        <v>0</v>
      </c>
      <c r="C298" s="5">
        <v>0</v>
      </c>
      <c r="D298" s="4">
        <v>5.8799999999999998E-2</v>
      </c>
      <c r="E298" s="5">
        <v>2</v>
      </c>
      <c r="F298" s="4">
        <v>0.29409999999999997</v>
      </c>
      <c r="G298" s="5">
        <v>10</v>
      </c>
      <c r="H298" s="4">
        <v>0.38240000000000002</v>
      </c>
      <c r="I298" s="5">
        <v>13</v>
      </c>
      <c r="J298" s="4">
        <v>0.26469999999999999</v>
      </c>
      <c r="K298" s="5">
        <v>9</v>
      </c>
      <c r="L298" s="4">
        <v>0.1241</v>
      </c>
      <c r="M298" s="5">
        <v>34</v>
      </c>
      <c r="O298" s="10"/>
      <c r="P298" s="10"/>
      <c r="Q298" s="5"/>
      <c r="R298" s="5"/>
      <c r="S298" s="15"/>
      <c r="T298" s="15">
        <f t="shared" si="729"/>
        <v>0</v>
      </c>
      <c r="U298" s="15">
        <f t="shared" si="730"/>
        <v>2</v>
      </c>
      <c r="V298" s="10">
        <f t="shared" si="731"/>
        <v>10</v>
      </c>
      <c r="W298" s="15">
        <f t="shared" si="732"/>
        <v>13</v>
      </c>
      <c r="X298" s="15">
        <f t="shared" si="733"/>
        <v>9</v>
      </c>
      <c r="Y298" s="16">
        <f t="shared" si="734"/>
        <v>34</v>
      </c>
      <c r="Z298" s="10"/>
      <c r="AA298" s="10"/>
      <c r="AB298" s="10"/>
      <c r="AC298" s="10"/>
      <c r="AD298" s="10"/>
      <c r="AE298" s="10"/>
      <c r="AF298" s="17"/>
      <c r="AG298" s="17">
        <f>$Y298*T302/$Y302</f>
        <v>0.49816849816849818</v>
      </c>
      <c r="AH298" s="17">
        <f t="shared" ref="AH298" si="747">$Y298*U302/$Y302</f>
        <v>2.8644688644688645</v>
      </c>
      <c r="AI298" s="17">
        <f t="shared" ref="AI298" si="748">$Y298*V302/$Y302</f>
        <v>13.326007326007327</v>
      </c>
      <c r="AJ298" s="17">
        <f t="shared" ref="AJ298" si="749">$Y298*W302/$Y302</f>
        <v>9.5897435897435894</v>
      </c>
      <c r="AK298" s="17">
        <f t="shared" ref="AK298" si="750">$Y298*X302/$Y302</f>
        <v>7.7216117216117217</v>
      </c>
    </row>
    <row r="299" spans="1:37" x14ac:dyDescent="0.25">
      <c r="A299" s="3" t="s">
        <v>12</v>
      </c>
      <c r="B299" s="4">
        <v>1.47E-2</v>
      </c>
      <c r="C299" s="5">
        <v>1</v>
      </c>
      <c r="D299" s="4">
        <v>2.9399999999999999E-2</v>
      </c>
      <c r="E299" s="5">
        <v>2</v>
      </c>
      <c r="F299" s="4">
        <v>0.4118</v>
      </c>
      <c r="G299" s="5">
        <v>28</v>
      </c>
      <c r="H299" s="4">
        <v>0.29409999999999997</v>
      </c>
      <c r="I299" s="5">
        <v>20</v>
      </c>
      <c r="J299" s="4">
        <v>0.25</v>
      </c>
      <c r="K299" s="5">
        <v>17</v>
      </c>
      <c r="L299" s="4">
        <v>0.2482</v>
      </c>
      <c r="M299" s="5">
        <v>68</v>
      </c>
      <c r="O299" s="10"/>
      <c r="P299" s="10"/>
      <c r="Q299" s="5"/>
      <c r="R299" s="5"/>
      <c r="S299" s="15"/>
      <c r="T299" s="15">
        <f t="shared" si="729"/>
        <v>1</v>
      </c>
      <c r="U299" s="15">
        <f t="shared" si="730"/>
        <v>2</v>
      </c>
      <c r="V299" s="10">
        <f t="shared" si="731"/>
        <v>28</v>
      </c>
      <c r="W299" s="15">
        <f t="shared" si="732"/>
        <v>20</v>
      </c>
      <c r="X299" s="15">
        <f t="shared" si="733"/>
        <v>17</v>
      </c>
      <c r="Y299" s="16">
        <f t="shared" si="734"/>
        <v>68</v>
      </c>
      <c r="Z299" s="10"/>
      <c r="AA299" s="10"/>
      <c r="AB299" s="10"/>
      <c r="AC299" s="10"/>
      <c r="AD299" s="10"/>
      <c r="AE299" s="10"/>
      <c r="AF299" s="17"/>
      <c r="AG299" s="17">
        <f>$Y299*T302/$Y302</f>
        <v>0.99633699633699635</v>
      </c>
      <c r="AH299" s="17">
        <f t="shared" ref="AH299" si="751">$Y299*U302/$Y302</f>
        <v>5.728937728937729</v>
      </c>
      <c r="AI299" s="17">
        <f t="shared" ref="AI299" si="752">$Y299*V302/$Y302</f>
        <v>26.652014652014653</v>
      </c>
      <c r="AJ299" s="17">
        <f t="shared" ref="AJ299" si="753">$Y299*W302/$Y302</f>
        <v>19.179487179487179</v>
      </c>
      <c r="AK299" s="17">
        <f t="shared" ref="AK299" si="754">$Y299*X302/$Y302</f>
        <v>15.443223443223443</v>
      </c>
    </row>
    <row r="300" spans="1:37" x14ac:dyDescent="0.25">
      <c r="A300" s="3" t="s">
        <v>13</v>
      </c>
      <c r="B300" s="4">
        <v>5.2600000000000001E-2</v>
      </c>
      <c r="C300" s="5">
        <v>1</v>
      </c>
      <c r="D300" s="4">
        <v>0.1053</v>
      </c>
      <c r="E300" s="5">
        <v>2</v>
      </c>
      <c r="F300" s="4">
        <v>0.21049999999999999</v>
      </c>
      <c r="G300" s="5">
        <v>4</v>
      </c>
      <c r="H300" s="4">
        <v>0.31580000000000003</v>
      </c>
      <c r="I300" s="5">
        <v>6</v>
      </c>
      <c r="J300" s="4">
        <v>0.31580000000000003</v>
      </c>
      <c r="K300" s="5">
        <v>6</v>
      </c>
      <c r="L300" s="4">
        <v>6.93E-2</v>
      </c>
      <c r="M300" s="5">
        <v>19</v>
      </c>
      <c r="O300" s="10"/>
      <c r="P300" s="10"/>
      <c r="Q300" s="5"/>
      <c r="R300" s="5"/>
      <c r="S300" s="15"/>
      <c r="T300" s="15">
        <f t="shared" si="729"/>
        <v>1</v>
      </c>
      <c r="U300" s="15">
        <f t="shared" si="730"/>
        <v>2</v>
      </c>
      <c r="V300" s="10">
        <f t="shared" si="731"/>
        <v>4</v>
      </c>
      <c r="W300" s="15">
        <f t="shared" si="732"/>
        <v>6</v>
      </c>
      <c r="X300" s="15">
        <f t="shared" si="733"/>
        <v>6</v>
      </c>
      <c r="Y300" s="16">
        <f t="shared" si="734"/>
        <v>19</v>
      </c>
      <c r="Z300" s="10"/>
      <c r="AA300" s="10"/>
      <c r="AB300" s="10"/>
      <c r="AC300" s="10"/>
      <c r="AD300" s="10"/>
      <c r="AE300" s="10"/>
      <c r="AF300" s="17"/>
      <c r="AG300" s="17">
        <f>$Y300*T302/$Y302</f>
        <v>0.2783882783882784</v>
      </c>
      <c r="AH300" s="17">
        <f t="shared" ref="AH300" si="755">$Y300*U302/$Y302</f>
        <v>1.6007326007326008</v>
      </c>
      <c r="AI300" s="17">
        <f t="shared" ref="AI300" si="756">$Y300*V302/$Y302</f>
        <v>7.4468864468864471</v>
      </c>
      <c r="AJ300" s="17">
        <f t="shared" ref="AJ300" si="757">$Y300*W302/$Y302</f>
        <v>5.3589743589743586</v>
      </c>
      <c r="AK300" s="17">
        <f t="shared" ref="AK300" si="758">$Y300*X302/$Y302</f>
        <v>4.3150183150183148</v>
      </c>
    </row>
    <row r="301" spans="1:37" x14ac:dyDescent="0.25">
      <c r="A301" s="3" t="s">
        <v>6</v>
      </c>
      <c r="B301" s="6">
        <v>1.46E-2</v>
      </c>
      <c r="C301" s="3">
        <v>4</v>
      </c>
      <c r="D301" s="6">
        <v>8.3900000000000002E-2</v>
      </c>
      <c r="E301" s="3">
        <v>23</v>
      </c>
      <c r="F301" s="6">
        <v>0.39050000000000001</v>
      </c>
      <c r="G301" s="3">
        <v>107</v>
      </c>
      <c r="H301" s="6">
        <v>0.28100000000000003</v>
      </c>
      <c r="I301" s="3">
        <v>77</v>
      </c>
      <c r="J301" s="6">
        <v>0.2263</v>
      </c>
      <c r="K301" s="3">
        <v>62</v>
      </c>
      <c r="L301" s="6">
        <v>1</v>
      </c>
      <c r="M301" s="3">
        <v>274</v>
      </c>
      <c r="O301" s="10"/>
      <c r="P301" s="10"/>
      <c r="Q301" s="5"/>
      <c r="R301" s="5"/>
      <c r="S301" s="15"/>
      <c r="T301" s="15"/>
      <c r="U301" s="15"/>
      <c r="V301" s="10"/>
      <c r="W301" s="15"/>
      <c r="X301" s="15"/>
      <c r="Y301" s="16"/>
      <c r="Z301" s="10"/>
      <c r="AA301" s="10"/>
      <c r="AB301" s="10"/>
      <c r="AC301" s="10"/>
      <c r="AD301" s="10"/>
      <c r="AE301" s="10"/>
      <c r="AF301" s="17"/>
      <c r="AG301" s="17"/>
      <c r="AH301" s="17"/>
      <c r="AI301" s="10"/>
      <c r="AJ301" s="10"/>
      <c r="AK301" s="10"/>
    </row>
    <row r="302" spans="1:37" x14ac:dyDescent="0.25">
      <c r="A302" s="9"/>
      <c r="B302" s="9"/>
      <c r="C302" s="12"/>
      <c r="D302" s="7"/>
      <c r="E302" s="7"/>
      <c r="F302" s="7"/>
      <c r="G302" s="7"/>
      <c r="H302" s="7"/>
      <c r="I302" s="7"/>
      <c r="J302" s="7"/>
      <c r="K302" s="7"/>
      <c r="L302" s="7" t="s">
        <v>14</v>
      </c>
      <c r="M302" s="7">
        <v>274</v>
      </c>
      <c r="O302" s="10"/>
      <c r="P302" s="10"/>
      <c r="Q302" s="10"/>
      <c r="R302" s="10"/>
      <c r="S302" s="16"/>
      <c r="T302" s="16">
        <f t="shared" ref="T302" si="759">SUM(T294:T301)</f>
        <v>4</v>
      </c>
      <c r="U302" s="16">
        <f t="shared" ref="U302" si="760">SUM(U294:U301)</f>
        <v>23</v>
      </c>
      <c r="V302" s="16">
        <f t="shared" ref="V302" si="761">SUM(V294:V301)</f>
        <v>107</v>
      </c>
      <c r="W302" s="16">
        <f t="shared" ref="W302" si="762">SUM(W294:W301)</f>
        <v>77</v>
      </c>
      <c r="X302" s="16">
        <f t="shared" ref="X302" si="763">SUM(X294:X301)</f>
        <v>62</v>
      </c>
      <c r="Y302" s="15">
        <f>SUM(Y294:Y300)</f>
        <v>273</v>
      </c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</row>
    <row r="303" spans="1:37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 t="s">
        <v>15</v>
      </c>
      <c r="M303" s="7">
        <v>1</v>
      </c>
    </row>
    <row r="305" spans="1:37" ht="18" x14ac:dyDescent="0.25">
      <c r="A305" s="1" t="s">
        <v>67</v>
      </c>
    </row>
    <row r="306" spans="1:37" x14ac:dyDescent="0.25">
      <c r="A306" s="2"/>
      <c r="B306" s="19" t="s">
        <v>41</v>
      </c>
      <c r="C306" s="20"/>
      <c r="D306" s="19" t="s">
        <v>42</v>
      </c>
      <c r="E306" s="20"/>
      <c r="F306" s="19" t="s">
        <v>43</v>
      </c>
      <c r="G306" s="20"/>
      <c r="H306" s="19" t="s">
        <v>44</v>
      </c>
      <c r="I306" s="20"/>
      <c r="J306" s="19" t="s">
        <v>45</v>
      </c>
      <c r="K306" s="20"/>
      <c r="L306" s="19" t="s">
        <v>6</v>
      </c>
      <c r="M306" s="20"/>
    </row>
    <row r="307" spans="1:37" x14ac:dyDescent="0.25">
      <c r="A307" s="3" t="s">
        <v>7</v>
      </c>
      <c r="B307" s="4">
        <v>5.8799999999999998E-2</v>
      </c>
      <c r="C307" s="5">
        <v>1</v>
      </c>
      <c r="D307" s="4">
        <v>0.4118</v>
      </c>
      <c r="E307" s="5">
        <v>7</v>
      </c>
      <c r="F307" s="4">
        <v>0.29409999999999997</v>
      </c>
      <c r="G307" s="5">
        <v>5</v>
      </c>
      <c r="H307" s="4">
        <v>0.1176</v>
      </c>
      <c r="I307" s="5">
        <v>2</v>
      </c>
      <c r="J307" s="4">
        <v>0.1176</v>
      </c>
      <c r="K307" s="5">
        <v>2</v>
      </c>
      <c r="L307" s="4">
        <v>6.2E-2</v>
      </c>
      <c r="M307" s="5">
        <v>17</v>
      </c>
      <c r="O307" s="13" t="s">
        <v>90</v>
      </c>
      <c r="P307" s="12">
        <f>_xlfn.CHISQ.TEST(T307:X313,AG307:AK313)</f>
        <v>0.52831591107100129</v>
      </c>
      <c r="Q307" s="15"/>
      <c r="R307" s="15" t="s">
        <v>91</v>
      </c>
      <c r="S307" s="15"/>
      <c r="T307" s="15">
        <f>C307</f>
        <v>1</v>
      </c>
      <c r="U307" s="15">
        <f>E307</f>
        <v>7</v>
      </c>
      <c r="V307" s="10">
        <f>G307</f>
        <v>5</v>
      </c>
      <c r="W307" s="15">
        <f>I307</f>
        <v>2</v>
      </c>
      <c r="X307" s="15">
        <f>K307</f>
        <v>2</v>
      </c>
      <c r="Y307" s="16">
        <f>SUM(T307:X307)</f>
        <v>17</v>
      </c>
      <c r="Z307" s="10"/>
      <c r="AA307" s="15"/>
      <c r="AB307" s="15"/>
      <c r="AC307" s="15"/>
      <c r="AD307" s="15"/>
      <c r="AE307" s="15" t="s">
        <v>92</v>
      </c>
      <c r="AF307" s="17"/>
      <c r="AG307" s="17">
        <f>$Y307*T315/$Y315</f>
        <v>1.4945054945054945</v>
      </c>
      <c r="AH307" s="17">
        <f t="shared" ref="AH307" si="764">$Y307*U315/$Y315</f>
        <v>8.0329670329670328</v>
      </c>
      <c r="AI307" s="17">
        <f t="shared" ref="AI307" si="765">$Y307*V315/$Y315</f>
        <v>5.542124542124542</v>
      </c>
      <c r="AJ307" s="17">
        <f t="shared" ref="AJ307" si="766">$Y307*W315/$Y315</f>
        <v>0.87179487179487181</v>
      </c>
      <c r="AK307" s="17">
        <f t="shared" ref="AK307" si="767">$Y307*X315/$Y315</f>
        <v>1.0586080586080586</v>
      </c>
    </row>
    <row r="308" spans="1:37" x14ac:dyDescent="0.25">
      <c r="A308" s="3" t="s">
        <v>8</v>
      </c>
      <c r="B308" s="4">
        <v>8.1099999999999992E-2</v>
      </c>
      <c r="C308" s="5">
        <v>3</v>
      </c>
      <c r="D308" s="4">
        <v>0.51350000000000007</v>
      </c>
      <c r="E308" s="5">
        <v>19</v>
      </c>
      <c r="F308" s="4">
        <v>0.35139999999999999</v>
      </c>
      <c r="G308" s="5">
        <v>13</v>
      </c>
      <c r="H308" s="4">
        <v>2.7E-2</v>
      </c>
      <c r="I308" s="5">
        <v>1</v>
      </c>
      <c r="J308" s="4">
        <v>2.7E-2</v>
      </c>
      <c r="K308" s="5">
        <v>1</v>
      </c>
      <c r="L308" s="4">
        <v>0.13500000000000001</v>
      </c>
      <c r="M308" s="5">
        <v>37</v>
      </c>
      <c r="O308" s="13" t="s">
        <v>93</v>
      </c>
      <c r="P308" s="9">
        <f>_xlfn.CHISQ.INV.RT(P307,24)</f>
        <v>22.855929379645232</v>
      </c>
      <c r="Q308" s="15"/>
      <c r="R308" s="15"/>
      <c r="S308" s="15"/>
      <c r="T308" s="15">
        <f t="shared" ref="T308:T313" si="768">C308</f>
        <v>3</v>
      </c>
      <c r="U308" s="15">
        <f t="shared" ref="U308:U313" si="769">E308</f>
        <v>19</v>
      </c>
      <c r="V308" s="10">
        <f t="shared" ref="V308:V313" si="770">G308</f>
        <v>13</v>
      </c>
      <c r="W308" s="15">
        <f t="shared" ref="W308:W313" si="771">I308</f>
        <v>1</v>
      </c>
      <c r="X308" s="15">
        <f t="shared" ref="X308:X313" si="772">K308</f>
        <v>1</v>
      </c>
      <c r="Y308" s="16">
        <f t="shared" ref="Y308:Y313" si="773">SUM(T308:X308)</f>
        <v>37</v>
      </c>
      <c r="Z308" s="10"/>
      <c r="AA308" s="15"/>
      <c r="AB308" s="15"/>
      <c r="AC308" s="15"/>
      <c r="AD308" s="15"/>
      <c r="AE308" s="15"/>
      <c r="AF308" s="17"/>
      <c r="AG308" s="17">
        <f>$Y308*T315/$Y315</f>
        <v>3.2527472527472527</v>
      </c>
      <c r="AH308" s="17">
        <f t="shared" ref="AH308" si="774">$Y308*U315/$Y315</f>
        <v>17.483516483516482</v>
      </c>
      <c r="AI308" s="17">
        <f t="shared" ref="AI308" si="775">$Y308*V315/$Y315</f>
        <v>12.062271062271062</v>
      </c>
      <c r="AJ308" s="17">
        <f t="shared" ref="AJ308" si="776">$Y308*W315/$Y315</f>
        <v>1.8974358974358974</v>
      </c>
      <c r="AK308" s="17">
        <f t="shared" ref="AK308" si="777">$Y308*X315/$Y315</f>
        <v>2.3040293040293038</v>
      </c>
    </row>
    <row r="309" spans="1:37" x14ac:dyDescent="0.25">
      <c r="A309" s="3" t="s">
        <v>9</v>
      </c>
      <c r="B309" s="4">
        <v>2.1299999999999999E-2</v>
      </c>
      <c r="C309" s="5">
        <v>1</v>
      </c>
      <c r="D309" s="4">
        <v>0.53189999999999993</v>
      </c>
      <c r="E309" s="5">
        <v>25</v>
      </c>
      <c r="F309" s="4">
        <v>0.36170000000000002</v>
      </c>
      <c r="G309" s="5">
        <v>17</v>
      </c>
      <c r="H309" s="4">
        <v>4.2599999999999999E-2</v>
      </c>
      <c r="I309" s="5">
        <v>2</v>
      </c>
      <c r="J309" s="4">
        <v>4.2599999999999999E-2</v>
      </c>
      <c r="K309" s="5">
        <v>2</v>
      </c>
      <c r="L309" s="4">
        <v>0.17150000000000001</v>
      </c>
      <c r="M309" s="5">
        <v>47</v>
      </c>
      <c r="O309" s="13" t="s">
        <v>94</v>
      </c>
      <c r="P309" s="18">
        <f>SQRT(P308/(Y315*MIN(7-1,5-1)))</f>
        <v>0.14467321196319788</v>
      </c>
      <c r="Q309" s="15"/>
      <c r="R309" s="15"/>
      <c r="S309" s="15"/>
      <c r="T309" s="15">
        <f t="shared" si="768"/>
        <v>1</v>
      </c>
      <c r="U309" s="15">
        <f t="shared" si="769"/>
        <v>25</v>
      </c>
      <c r="V309" s="10">
        <f t="shared" si="770"/>
        <v>17</v>
      </c>
      <c r="W309" s="15">
        <f t="shared" si="771"/>
        <v>2</v>
      </c>
      <c r="X309" s="15">
        <f t="shared" si="772"/>
        <v>2</v>
      </c>
      <c r="Y309" s="16">
        <f t="shared" si="773"/>
        <v>47</v>
      </c>
      <c r="Z309" s="10"/>
      <c r="AA309" s="15"/>
      <c r="AB309" s="15"/>
      <c r="AC309" s="15"/>
      <c r="AD309" s="15"/>
      <c r="AE309" s="15"/>
      <c r="AF309" s="17"/>
      <c r="AG309" s="17">
        <f>$Y309*T315/$Y315</f>
        <v>4.1318681318681323</v>
      </c>
      <c r="AH309" s="17">
        <f t="shared" ref="AH309" si="778">$Y309*U315/$Y315</f>
        <v>22.208791208791208</v>
      </c>
      <c r="AI309" s="17">
        <f t="shared" ref="AI309" si="779">$Y309*V315/$Y315</f>
        <v>15.322344322344323</v>
      </c>
      <c r="AJ309" s="17">
        <f t="shared" ref="AJ309" si="780">$Y309*W315/$Y315</f>
        <v>2.4102564102564101</v>
      </c>
      <c r="AK309" s="17">
        <f t="shared" ref="AK309" si="781">$Y309*X315/$Y315</f>
        <v>2.9267399267399266</v>
      </c>
    </row>
    <row r="310" spans="1:37" x14ac:dyDescent="0.25">
      <c r="A310" s="3" t="s">
        <v>10</v>
      </c>
      <c r="B310" s="4">
        <v>0.1176</v>
      </c>
      <c r="C310" s="5">
        <v>6</v>
      </c>
      <c r="D310" s="4">
        <v>0.39219999999999999</v>
      </c>
      <c r="E310" s="5">
        <v>20</v>
      </c>
      <c r="F310" s="4">
        <v>0.35289999999999999</v>
      </c>
      <c r="G310" s="5">
        <v>18</v>
      </c>
      <c r="H310" s="4">
        <v>3.9199999999999999E-2</v>
      </c>
      <c r="I310" s="5">
        <v>2</v>
      </c>
      <c r="J310" s="4">
        <v>9.8000000000000004E-2</v>
      </c>
      <c r="K310" s="5">
        <v>5</v>
      </c>
      <c r="L310" s="4">
        <v>0.18609999999999999</v>
      </c>
      <c r="M310" s="5">
        <v>51</v>
      </c>
      <c r="O310" s="15"/>
      <c r="P310" s="9" t="str">
        <f>IF(AND(P309&gt;0,P309&lt;=0.2),"Schwacher Zusammenhang",IF(AND(P309&gt;0.2,P309&lt;=0.6),"Mittlerer Zusammenhang",IF(P309&gt;0.6,"Starker Zusammenhang","")))</f>
        <v>Schwacher Zusammenhang</v>
      </c>
      <c r="Q310" s="5"/>
      <c r="R310" s="5"/>
      <c r="S310" s="15"/>
      <c r="T310" s="15">
        <f t="shared" si="768"/>
        <v>6</v>
      </c>
      <c r="U310" s="15">
        <f t="shared" si="769"/>
        <v>20</v>
      </c>
      <c r="V310" s="10">
        <f t="shared" si="770"/>
        <v>18</v>
      </c>
      <c r="W310" s="15">
        <f t="shared" si="771"/>
        <v>2</v>
      </c>
      <c r="X310" s="15">
        <f t="shared" si="772"/>
        <v>5</v>
      </c>
      <c r="Y310" s="16">
        <f t="shared" si="773"/>
        <v>51</v>
      </c>
      <c r="Z310" s="10"/>
      <c r="AA310" s="15"/>
      <c r="AB310" s="15"/>
      <c r="AC310" s="15"/>
      <c r="AD310" s="15"/>
      <c r="AE310" s="15"/>
      <c r="AF310" s="17"/>
      <c r="AG310" s="17">
        <f>$Y310*T315/$Y315</f>
        <v>4.4835164835164836</v>
      </c>
      <c r="AH310" s="17">
        <f t="shared" ref="AH310" si="782">$Y310*U315/$Y315</f>
        <v>24.098901098901099</v>
      </c>
      <c r="AI310" s="17">
        <f t="shared" ref="AI310" si="783">$Y310*V315/$Y315</f>
        <v>16.626373626373628</v>
      </c>
      <c r="AJ310" s="17">
        <f t="shared" ref="AJ310" si="784">$Y310*W315/$Y315</f>
        <v>2.6153846153846154</v>
      </c>
      <c r="AK310" s="17">
        <f t="shared" ref="AK310" si="785">$Y310*X315/$Y315</f>
        <v>3.1758241758241756</v>
      </c>
    </row>
    <row r="311" spans="1:37" x14ac:dyDescent="0.25">
      <c r="A311" s="3" t="s">
        <v>11</v>
      </c>
      <c r="B311" s="4">
        <v>0.14710000000000001</v>
      </c>
      <c r="C311" s="5">
        <v>5</v>
      </c>
      <c r="D311" s="4">
        <v>0.5</v>
      </c>
      <c r="E311" s="5">
        <v>17</v>
      </c>
      <c r="F311" s="4">
        <v>0.26469999999999999</v>
      </c>
      <c r="G311" s="5">
        <v>9</v>
      </c>
      <c r="H311" s="4">
        <v>2.9399999999999999E-2</v>
      </c>
      <c r="I311" s="5">
        <v>1</v>
      </c>
      <c r="J311" s="4">
        <v>5.8799999999999998E-2</v>
      </c>
      <c r="K311" s="5">
        <v>2</v>
      </c>
      <c r="L311" s="4">
        <v>0.1241</v>
      </c>
      <c r="M311" s="5">
        <v>34</v>
      </c>
      <c r="O311" s="10"/>
      <c r="P311" s="10"/>
      <c r="Q311" s="5"/>
      <c r="R311" s="5"/>
      <c r="S311" s="15"/>
      <c r="T311" s="15">
        <f t="shared" si="768"/>
        <v>5</v>
      </c>
      <c r="U311" s="15">
        <f t="shared" si="769"/>
        <v>17</v>
      </c>
      <c r="V311" s="10">
        <f t="shared" si="770"/>
        <v>9</v>
      </c>
      <c r="W311" s="15">
        <f t="shared" si="771"/>
        <v>1</v>
      </c>
      <c r="X311" s="15">
        <f t="shared" si="772"/>
        <v>2</v>
      </c>
      <c r="Y311" s="16">
        <f t="shared" si="773"/>
        <v>34</v>
      </c>
      <c r="Z311" s="10"/>
      <c r="AA311" s="10"/>
      <c r="AB311" s="10"/>
      <c r="AC311" s="10"/>
      <c r="AD311" s="10"/>
      <c r="AE311" s="10"/>
      <c r="AF311" s="17"/>
      <c r="AG311" s="17">
        <f>$Y311*T315/$Y315</f>
        <v>2.9890109890109891</v>
      </c>
      <c r="AH311" s="17">
        <f t="shared" ref="AH311" si="786">$Y311*U315/$Y315</f>
        <v>16.065934065934066</v>
      </c>
      <c r="AI311" s="17">
        <f t="shared" ref="AI311" si="787">$Y311*V315/$Y315</f>
        <v>11.084249084249084</v>
      </c>
      <c r="AJ311" s="17">
        <f t="shared" ref="AJ311" si="788">$Y311*W315/$Y315</f>
        <v>1.7435897435897436</v>
      </c>
      <c r="AK311" s="17">
        <f t="shared" ref="AK311" si="789">$Y311*X315/$Y315</f>
        <v>2.1172161172161172</v>
      </c>
    </row>
    <row r="312" spans="1:37" x14ac:dyDescent="0.25">
      <c r="A312" s="3" t="s">
        <v>12</v>
      </c>
      <c r="B312" s="4">
        <v>8.8200000000000001E-2</v>
      </c>
      <c r="C312" s="5">
        <v>6</v>
      </c>
      <c r="D312" s="4">
        <v>0.5</v>
      </c>
      <c r="E312" s="5">
        <v>34</v>
      </c>
      <c r="F312" s="4">
        <v>0.32350000000000001</v>
      </c>
      <c r="G312" s="5">
        <v>22</v>
      </c>
      <c r="H312" s="4">
        <v>2.9399999999999999E-2</v>
      </c>
      <c r="I312" s="5">
        <v>2</v>
      </c>
      <c r="J312" s="4">
        <v>5.8799999999999998E-2</v>
      </c>
      <c r="K312" s="5">
        <v>4</v>
      </c>
      <c r="L312" s="4">
        <v>0.2482</v>
      </c>
      <c r="M312" s="5">
        <v>68</v>
      </c>
      <c r="O312" s="10"/>
      <c r="P312" s="10"/>
      <c r="Q312" s="5"/>
      <c r="R312" s="5"/>
      <c r="S312" s="15"/>
      <c r="T312" s="15">
        <f t="shared" si="768"/>
        <v>6</v>
      </c>
      <c r="U312" s="15">
        <f t="shared" si="769"/>
        <v>34</v>
      </c>
      <c r="V312" s="10">
        <f t="shared" si="770"/>
        <v>22</v>
      </c>
      <c r="W312" s="15">
        <f t="shared" si="771"/>
        <v>2</v>
      </c>
      <c r="X312" s="15">
        <f t="shared" si="772"/>
        <v>4</v>
      </c>
      <c r="Y312" s="16">
        <f t="shared" si="773"/>
        <v>68</v>
      </c>
      <c r="Z312" s="10"/>
      <c r="AA312" s="10"/>
      <c r="AB312" s="10"/>
      <c r="AC312" s="10"/>
      <c r="AD312" s="10"/>
      <c r="AE312" s="10"/>
      <c r="AF312" s="17"/>
      <c r="AG312" s="17">
        <f>$Y312*T315/$Y315</f>
        <v>5.9780219780219781</v>
      </c>
      <c r="AH312" s="17">
        <f t="shared" ref="AH312" si="790">$Y312*U315/$Y315</f>
        <v>32.131868131868131</v>
      </c>
      <c r="AI312" s="17">
        <f t="shared" ref="AI312" si="791">$Y312*V315/$Y315</f>
        <v>22.168498168498168</v>
      </c>
      <c r="AJ312" s="17">
        <f t="shared" ref="AJ312" si="792">$Y312*W315/$Y315</f>
        <v>3.4871794871794872</v>
      </c>
      <c r="AK312" s="17">
        <f t="shared" ref="AK312" si="793">$Y312*X315/$Y315</f>
        <v>4.2344322344322345</v>
      </c>
    </row>
    <row r="313" spans="1:37" x14ac:dyDescent="0.25">
      <c r="A313" s="3" t="s">
        <v>13</v>
      </c>
      <c r="B313" s="4">
        <v>0.1053</v>
      </c>
      <c r="C313" s="5">
        <v>2</v>
      </c>
      <c r="D313" s="4">
        <v>0.36840000000000012</v>
      </c>
      <c r="E313" s="5">
        <v>7</v>
      </c>
      <c r="F313" s="4">
        <v>0.26319999999999999</v>
      </c>
      <c r="G313" s="5">
        <v>5</v>
      </c>
      <c r="H313" s="4">
        <v>0.21049999999999999</v>
      </c>
      <c r="I313" s="5">
        <v>4</v>
      </c>
      <c r="J313" s="4">
        <v>5.2600000000000001E-2</v>
      </c>
      <c r="K313" s="5">
        <v>1</v>
      </c>
      <c r="L313" s="4">
        <v>6.93E-2</v>
      </c>
      <c r="M313" s="5">
        <v>19</v>
      </c>
      <c r="O313" s="10"/>
      <c r="P313" s="10"/>
      <c r="Q313" s="5"/>
      <c r="R313" s="5"/>
      <c r="S313" s="15"/>
      <c r="T313" s="15">
        <f t="shared" si="768"/>
        <v>2</v>
      </c>
      <c r="U313" s="15">
        <f t="shared" si="769"/>
        <v>7</v>
      </c>
      <c r="V313" s="10">
        <f t="shared" si="770"/>
        <v>5</v>
      </c>
      <c r="W313" s="15">
        <f t="shared" si="771"/>
        <v>4</v>
      </c>
      <c r="X313" s="15">
        <f t="shared" si="772"/>
        <v>1</v>
      </c>
      <c r="Y313" s="16">
        <f t="shared" si="773"/>
        <v>19</v>
      </c>
      <c r="Z313" s="10"/>
      <c r="AA313" s="10"/>
      <c r="AB313" s="10"/>
      <c r="AC313" s="10"/>
      <c r="AD313" s="10"/>
      <c r="AE313" s="10"/>
      <c r="AF313" s="17"/>
      <c r="AG313" s="17">
        <f>$Y313*T315/$Y315</f>
        <v>1.6703296703296704</v>
      </c>
      <c r="AH313" s="17">
        <f t="shared" ref="AH313" si="794">$Y313*U315/$Y315</f>
        <v>8.9780219780219781</v>
      </c>
      <c r="AI313" s="17">
        <f t="shared" ref="AI313" si="795">$Y313*V315/$Y315</f>
        <v>6.1941391941391943</v>
      </c>
      <c r="AJ313" s="17">
        <f t="shared" ref="AJ313" si="796">$Y313*W315/$Y315</f>
        <v>0.97435897435897434</v>
      </c>
      <c r="AK313" s="17">
        <f t="shared" ref="AK313" si="797">$Y313*X315/$Y315</f>
        <v>1.1831501831501832</v>
      </c>
    </row>
    <row r="314" spans="1:37" x14ac:dyDescent="0.25">
      <c r="A314" s="3" t="s">
        <v>6</v>
      </c>
      <c r="B314" s="6">
        <v>8.7599999999999997E-2</v>
      </c>
      <c r="C314" s="3">
        <v>24</v>
      </c>
      <c r="D314" s="6">
        <v>0.4708</v>
      </c>
      <c r="E314" s="3">
        <v>129</v>
      </c>
      <c r="F314" s="6">
        <v>0.32479999999999998</v>
      </c>
      <c r="G314" s="3">
        <v>89</v>
      </c>
      <c r="H314" s="6">
        <v>5.1100000000000013E-2</v>
      </c>
      <c r="I314" s="3">
        <v>14</v>
      </c>
      <c r="J314" s="6">
        <v>6.2E-2</v>
      </c>
      <c r="K314" s="3">
        <v>17</v>
      </c>
      <c r="L314" s="6">
        <v>1</v>
      </c>
      <c r="M314" s="3">
        <v>274</v>
      </c>
      <c r="O314" s="10"/>
      <c r="P314" s="10"/>
      <c r="Q314" s="5"/>
      <c r="R314" s="5"/>
      <c r="S314" s="15"/>
      <c r="T314" s="15"/>
      <c r="U314" s="15"/>
      <c r="V314" s="10"/>
      <c r="W314" s="15"/>
      <c r="X314" s="15"/>
      <c r="Y314" s="16"/>
      <c r="Z314" s="10"/>
      <c r="AA314" s="10"/>
      <c r="AB314" s="10"/>
      <c r="AC314" s="10"/>
      <c r="AD314" s="10"/>
      <c r="AE314" s="10"/>
      <c r="AF314" s="17"/>
      <c r="AG314" s="17"/>
      <c r="AH314" s="17"/>
      <c r="AI314" s="10"/>
      <c r="AJ314" s="10"/>
      <c r="AK314" s="10"/>
    </row>
    <row r="315" spans="1:37" x14ac:dyDescent="0.25">
      <c r="A315" s="9"/>
      <c r="B315" s="9"/>
      <c r="C315" s="12"/>
      <c r="D315" s="7"/>
      <c r="E315" s="7"/>
      <c r="F315" s="7"/>
      <c r="G315" s="7"/>
      <c r="H315" s="7"/>
      <c r="I315" s="7"/>
      <c r="J315" s="7"/>
      <c r="K315" s="7"/>
      <c r="L315" s="7" t="s">
        <v>14</v>
      </c>
      <c r="M315" s="7">
        <v>274</v>
      </c>
      <c r="O315" s="10"/>
      <c r="P315" s="10"/>
      <c r="Q315" s="10"/>
      <c r="R315" s="10"/>
      <c r="S315" s="16"/>
      <c r="T315" s="16">
        <f t="shared" ref="T315" si="798">SUM(T307:T314)</f>
        <v>24</v>
      </c>
      <c r="U315" s="16">
        <f t="shared" ref="U315" si="799">SUM(U307:U314)</f>
        <v>129</v>
      </c>
      <c r="V315" s="16">
        <f t="shared" ref="V315" si="800">SUM(V307:V314)</f>
        <v>89</v>
      </c>
      <c r="W315" s="16">
        <f t="shared" ref="W315" si="801">SUM(W307:W314)</f>
        <v>14</v>
      </c>
      <c r="X315" s="16">
        <f t="shared" ref="X315" si="802">SUM(X307:X314)</f>
        <v>17</v>
      </c>
      <c r="Y315" s="15">
        <f>SUM(Y307:Y313)</f>
        <v>273</v>
      </c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</row>
    <row r="316" spans="1:37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 t="s">
        <v>15</v>
      </c>
      <c r="M316" s="7">
        <v>1</v>
      </c>
    </row>
    <row r="318" spans="1:37" ht="18" x14ac:dyDescent="0.25">
      <c r="A318" s="1" t="s">
        <v>68</v>
      </c>
    </row>
    <row r="319" spans="1:37" x14ac:dyDescent="0.25">
      <c r="A319" s="2"/>
      <c r="B319" s="19" t="s">
        <v>41</v>
      </c>
      <c r="C319" s="20"/>
      <c r="D319" s="19" t="s">
        <v>42</v>
      </c>
      <c r="E319" s="20"/>
      <c r="F319" s="19" t="s">
        <v>43</v>
      </c>
      <c r="G319" s="20"/>
      <c r="H319" s="19" t="s">
        <v>44</v>
      </c>
      <c r="I319" s="20"/>
      <c r="J319" s="19" t="s">
        <v>45</v>
      </c>
      <c r="K319" s="20"/>
      <c r="L319" s="19" t="s">
        <v>6</v>
      </c>
      <c r="M319" s="20"/>
    </row>
    <row r="320" spans="1:37" x14ac:dyDescent="0.25">
      <c r="A320" s="3" t="s">
        <v>7</v>
      </c>
      <c r="B320" s="4">
        <v>5.8799999999999998E-2</v>
      </c>
      <c r="C320" s="5">
        <v>1</v>
      </c>
      <c r="D320" s="4">
        <v>0.29409999999999997</v>
      </c>
      <c r="E320" s="5">
        <v>5</v>
      </c>
      <c r="F320" s="4">
        <v>0.4118</v>
      </c>
      <c r="G320" s="5">
        <v>7</v>
      </c>
      <c r="H320" s="4">
        <v>5.8799999999999998E-2</v>
      </c>
      <c r="I320" s="5">
        <v>1</v>
      </c>
      <c r="J320" s="4">
        <v>0.17649999999999999</v>
      </c>
      <c r="K320" s="5">
        <v>3</v>
      </c>
      <c r="L320" s="4">
        <v>6.2E-2</v>
      </c>
      <c r="M320" s="5">
        <v>17</v>
      </c>
      <c r="O320" s="13" t="s">
        <v>90</v>
      </c>
      <c r="P320" s="12">
        <f>_xlfn.CHISQ.TEST(T320:X326,AG320:AK326)</f>
        <v>5.4891499922068349E-2</v>
      </c>
      <c r="Q320" s="15"/>
      <c r="R320" s="15" t="s">
        <v>91</v>
      </c>
      <c r="S320" s="15"/>
      <c r="T320" s="15">
        <f>C320</f>
        <v>1</v>
      </c>
      <c r="U320" s="15">
        <f>E320</f>
        <v>5</v>
      </c>
      <c r="V320" s="10">
        <f>G320</f>
        <v>7</v>
      </c>
      <c r="W320" s="15">
        <f>I320</f>
        <v>1</v>
      </c>
      <c r="X320" s="15">
        <f>K320</f>
        <v>3</v>
      </c>
      <c r="Y320" s="16">
        <f>SUM(T320:X320)</f>
        <v>17</v>
      </c>
      <c r="Z320" s="10"/>
      <c r="AA320" s="15"/>
      <c r="AB320" s="15"/>
      <c r="AC320" s="15"/>
      <c r="AD320" s="15"/>
      <c r="AE320" s="15" t="s">
        <v>92</v>
      </c>
      <c r="AF320" s="17"/>
      <c r="AG320" s="17">
        <f>$Y320*T328/$Y328</f>
        <v>0.68248175182481752</v>
      </c>
      <c r="AH320" s="17">
        <f t="shared" ref="AH320" si="803">$Y320*U328/$Y328</f>
        <v>4.6532846715328464</v>
      </c>
      <c r="AI320" s="17">
        <f t="shared" ref="AI320" si="804">$Y320*V328/$Y328</f>
        <v>6.7627737226277373</v>
      </c>
      <c r="AJ320" s="17">
        <f t="shared" ref="AJ320" si="805">$Y320*W328/$Y328</f>
        <v>2.9781021897810218</v>
      </c>
      <c r="AK320" s="17">
        <f t="shared" ref="AK320" si="806">$Y320*X328/$Y328</f>
        <v>1.9233576642335766</v>
      </c>
    </row>
    <row r="321" spans="1:37" x14ac:dyDescent="0.25">
      <c r="A321" s="3" t="s">
        <v>8</v>
      </c>
      <c r="B321" s="4">
        <v>8.1099999999999992E-2</v>
      </c>
      <c r="C321" s="5">
        <v>3</v>
      </c>
      <c r="D321" s="4">
        <v>0.16220000000000001</v>
      </c>
      <c r="E321" s="5">
        <v>6</v>
      </c>
      <c r="F321" s="4">
        <v>0.54049999999999998</v>
      </c>
      <c r="G321" s="5">
        <v>20</v>
      </c>
      <c r="H321" s="4">
        <v>5.4100000000000002E-2</v>
      </c>
      <c r="I321" s="5">
        <v>2</v>
      </c>
      <c r="J321" s="4">
        <v>0.16220000000000001</v>
      </c>
      <c r="K321" s="5">
        <v>6</v>
      </c>
      <c r="L321" s="4">
        <v>0.13500000000000001</v>
      </c>
      <c r="M321" s="5">
        <v>37</v>
      </c>
      <c r="O321" s="13" t="s">
        <v>93</v>
      </c>
      <c r="P321" s="9">
        <f>_xlfn.CHISQ.INV.RT(P320,24)</f>
        <v>35.999667609464886</v>
      </c>
      <c r="Q321" s="15"/>
      <c r="R321" s="15"/>
      <c r="S321" s="15"/>
      <c r="T321" s="15">
        <f t="shared" ref="T321:T326" si="807">C321</f>
        <v>3</v>
      </c>
      <c r="U321" s="15">
        <f t="shared" ref="U321:U326" si="808">E321</f>
        <v>6</v>
      </c>
      <c r="V321" s="10">
        <f t="shared" ref="V321:V326" si="809">G321</f>
        <v>20</v>
      </c>
      <c r="W321" s="15">
        <f t="shared" ref="W321:W326" si="810">I321</f>
        <v>2</v>
      </c>
      <c r="X321" s="15">
        <f t="shared" ref="X321:X326" si="811">K321</f>
        <v>6</v>
      </c>
      <c r="Y321" s="16">
        <f t="shared" ref="Y321:Y326" si="812">SUM(T321:X321)</f>
        <v>37</v>
      </c>
      <c r="Z321" s="10"/>
      <c r="AA321" s="15"/>
      <c r="AB321" s="15"/>
      <c r="AC321" s="15"/>
      <c r="AD321" s="15"/>
      <c r="AE321" s="15"/>
      <c r="AF321" s="17"/>
      <c r="AG321" s="17">
        <f>$Y321*T328/$Y328</f>
        <v>1.4854014598540146</v>
      </c>
      <c r="AH321" s="17">
        <f t="shared" ref="AH321" si="813">$Y321*U328/$Y328</f>
        <v>10.127737226277372</v>
      </c>
      <c r="AI321" s="17">
        <f t="shared" ref="AI321" si="814">$Y321*V328/$Y328</f>
        <v>14.718978102189782</v>
      </c>
      <c r="AJ321" s="17">
        <f t="shared" ref="AJ321" si="815">$Y321*W328/$Y328</f>
        <v>6.4817518248175183</v>
      </c>
      <c r="AK321" s="17">
        <f t="shared" ref="AK321" si="816">$Y321*X328/$Y328</f>
        <v>4.1861313868613141</v>
      </c>
    </row>
    <row r="322" spans="1:37" x14ac:dyDescent="0.25">
      <c r="A322" s="3" t="s">
        <v>9</v>
      </c>
      <c r="B322" s="4">
        <v>4.1700000000000001E-2</v>
      </c>
      <c r="C322" s="5">
        <v>2</v>
      </c>
      <c r="D322" s="4">
        <v>0.3125</v>
      </c>
      <c r="E322" s="5">
        <v>15</v>
      </c>
      <c r="F322" s="4">
        <v>0.35420000000000001</v>
      </c>
      <c r="G322" s="5">
        <v>17</v>
      </c>
      <c r="H322" s="4">
        <v>0.16669999999999999</v>
      </c>
      <c r="I322" s="5">
        <v>8</v>
      </c>
      <c r="J322" s="4">
        <v>0.125</v>
      </c>
      <c r="K322" s="5">
        <v>6</v>
      </c>
      <c r="L322" s="4">
        <v>0.17519999999999999</v>
      </c>
      <c r="M322" s="5">
        <v>48</v>
      </c>
      <c r="O322" s="13" t="s">
        <v>94</v>
      </c>
      <c r="P322" s="18">
        <f>SQRT(P321/(Y328*MIN(7-1,5-1)))</f>
        <v>0.18123579131184731</v>
      </c>
      <c r="Q322" s="15"/>
      <c r="R322" s="15"/>
      <c r="S322" s="15"/>
      <c r="T322" s="15">
        <f t="shared" si="807"/>
        <v>2</v>
      </c>
      <c r="U322" s="15">
        <f t="shared" si="808"/>
        <v>15</v>
      </c>
      <c r="V322" s="10">
        <f t="shared" si="809"/>
        <v>17</v>
      </c>
      <c r="W322" s="15">
        <f t="shared" si="810"/>
        <v>8</v>
      </c>
      <c r="X322" s="15">
        <f t="shared" si="811"/>
        <v>6</v>
      </c>
      <c r="Y322" s="16">
        <f t="shared" si="812"/>
        <v>48</v>
      </c>
      <c r="Z322" s="10"/>
      <c r="AA322" s="15"/>
      <c r="AB322" s="15"/>
      <c r="AC322" s="15"/>
      <c r="AD322" s="15"/>
      <c r="AE322" s="15"/>
      <c r="AF322" s="17"/>
      <c r="AG322" s="17">
        <f>$Y322*T328/$Y328</f>
        <v>1.9270072992700731</v>
      </c>
      <c r="AH322" s="17">
        <f t="shared" ref="AH322" si="817">$Y322*U328/$Y328</f>
        <v>13.138686131386862</v>
      </c>
      <c r="AI322" s="17">
        <f t="shared" ref="AI322" si="818">$Y322*V328/$Y328</f>
        <v>19.094890510948904</v>
      </c>
      <c r="AJ322" s="17">
        <f t="shared" ref="AJ322" si="819">$Y322*W328/$Y328</f>
        <v>8.4087591240875916</v>
      </c>
      <c r="AK322" s="17">
        <f t="shared" ref="AK322" si="820">$Y322*X328/$Y328</f>
        <v>5.4306569343065689</v>
      </c>
    </row>
    <row r="323" spans="1:37" x14ac:dyDescent="0.25">
      <c r="A323" s="3" t="s">
        <v>10</v>
      </c>
      <c r="B323" s="4">
        <v>3.9199999999999999E-2</v>
      </c>
      <c r="C323" s="5">
        <v>2</v>
      </c>
      <c r="D323" s="4">
        <v>0.2157</v>
      </c>
      <c r="E323" s="5">
        <v>11</v>
      </c>
      <c r="F323" s="4">
        <v>0.3725</v>
      </c>
      <c r="G323" s="5">
        <v>19</v>
      </c>
      <c r="H323" s="4">
        <v>0.25490000000000002</v>
      </c>
      <c r="I323" s="5">
        <v>13</v>
      </c>
      <c r="J323" s="4">
        <v>0.1176</v>
      </c>
      <c r="K323" s="5">
        <v>6</v>
      </c>
      <c r="L323" s="4">
        <v>0.18609999999999999</v>
      </c>
      <c r="M323" s="5">
        <v>51</v>
      </c>
      <c r="O323" s="15"/>
      <c r="P323" s="9" t="str">
        <f>IF(AND(P322&gt;0,P322&lt;=0.2),"Schwacher Zusammenhang",IF(AND(P322&gt;0.2,P322&lt;=0.6),"Mittlerer Zusammenhang",IF(P322&gt;0.6,"Starker Zusammenhang","")))</f>
        <v>Schwacher Zusammenhang</v>
      </c>
      <c r="Q323" s="5"/>
      <c r="R323" s="5"/>
      <c r="S323" s="15"/>
      <c r="T323" s="15">
        <f t="shared" si="807"/>
        <v>2</v>
      </c>
      <c r="U323" s="15">
        <f t="shared" si="808"/>
        <v>11</v>
      </c>
      <c r="V323" s="10">
        <f t="shared" si="809"/>
        <v>19</v>
      </c>
      <c r="W323" s="15">
        <f t="shared" si="810"/>
        <v>13</v>
      </c>
      <c r="X323" s="15">
        <f t="shared" si="811"/>
        <v>6</v>
      </c>
      <c r="Y323" s="16">
        <f t="shared" si="812"/>
        <v>51</v>
      </c>
      <c r="Z323" s="10"/>
      <c r="AA323" s="15"/>
      <c r="AB323" s="15"/>
      <c r="AC323" s="15"/>
      <c r="AD323" s="15"/>
      <c r="AE323" s="15"/>
      <c r="AF323" s="17"/>
      <c r="AG323" s="17">
        <f>$Y323*T328/$Y328</f>
        <v>2.0474452554744524</v>
      </c>
      <c r="AH323" s="17">
        <f t="shared" ref="AH323" si="821">$Y323*U328/$Y328</f>
        <v>13.959854014598541</v>
      </c>
      <c r="AI323" s="17">
        <f t="shared" ref="AI323" si="822">$Y323*V328/$Y328</f>
        <v>20.288321167883211</v>
      </c>
      <c r="AJ323" s="17">
        <f t="shared" ref="AJ323" si="823">$Y323*W328/$Y328</f>
        <v>8.9343065693430663</v>
      </c>
      <c r="AK323" s="17">
        <f t="shared" ref="AK323" si="824">$Y323*X328/$Y328</f>
        <v>5.7700729927007295</v>
      </c>
    </row>
    <row r="324" spans="1:37" x14ac:dyDescent="0.25">
      <c r="A324" s="3" t="s">
        <v>11</v>
      </c>
      <c r="B324" s="4">
        <v>0</v>
      </c>
      <c r="C324" s="5">
        <v>0</v>
      </c>
      <c r="D324" s="4">
        <v>0.47060000000000002</v>
      </c>
      <c r="E324" s="5">
        <v>16</v>
      </c>
      <c r="F324" s="4">
        <v>0.26469999999999999</v>
      </c>
      <c r="G324" s="5">
        <v>9</v>
      </c>
      <c r="H324" s="4">
        <v>0.14710000000000001</v>
      </c>
      <c r="I324" s="5">
        <v>5</v>
      </c>
      <c r="J324" s="4">
        <v>0.1176</v>
      </c>
      <c r="K324" s="5">
        <v>4</v>
      </c>
      <c r="L324" s="4">
        <v>0.1241</v>
      </c>
      <c r="M324" s="5">
        <v>34</v>
      </c>
      <c r="O324" s="10"/>
      <c r="P324" s="10"/>
      <c r="Q324" s="5"/>
      <c r="R324" s="5"/>
      <c r="S324" s="15"/>
      <c r="T324" s="15">
        <f t="shared" si="807"/>
        <v>0</v>
      </c>
      <c r="U324" s="15">
        <f t="shared" si="808"/>
        <v>16</v>
      </c>
      <c r="V324" s="10">
        <f t="shared" si="809"/>
        <v>9</v>
      </c>
      <c r="W324" s="15">
        <f t="shared" si="810"/>
        <v>5</v>
      </c>
      <c r="X324" s="15">
        <f t="shared" si="811"/>
        <v>4</v>
      </c>
      <c r="Y324" s="16">
        <f t="shared" si="812"/>
        <v>34</v>
      </c>
      <c r="Z324" s="10"/>
      <c r="AA324" s="10"/>
      <c r="AB324" s="10"/>
      <c r="AC324" s="10"/>
      <c r="AD324" s="10"/>
      <c r="AE324" s="10"/>
      <c r="AF324" s="17"/>
      <c r="AG324" s="17">
        <f>$Y324*T328/$Y328</f>
        <v>1.364963503649635</v>
      </c>
      <c r="AH324" s="17">
        <f t="shared" ref="AH324" si="825">$Y324*U328/$Y328</f>
        <v>9.3065693430656928</v>
      </c>
      <c r="AI324" s="17">
        <f t="shared" ref="AI324" si="826">$Y324*V328/$Y328</f>
        <v>13.525547445255475</v>
      </c>
      <c r="AJ324" s="17">
        <f t="shared" ref="AJ324" si="827">$Y324*W328/$Y328</f>
        <v>5.9562043795620436</v>
      </c>
      <c r="AK324" s="17">
        <f t="shared" ref="AK324" si="828">$Y324*X328/$Y328</f>
        <v>3.8467153284671531</v>
      </c>
    </row>
    <row r="325" spans="1:37" x14ac:dyDescent="0.25">
      <c r="A325" s="3" t="s">
        <v>12</v>
      </c>
      <c r="B325" s="4">
        <v>4.41E-2</v>
      </c>
      <c r="C325" s="5">
        <v>3</v>
      </c>
      <c r="D325" s="4">
        <v>0.26469999999999999</v>
      </c>
      <c r="E325" s="5">
        <v>18</v>
      </c>
      <c r="F325" s="4">
        <v>0.48530000000000001</v>
      </c>
      <c r="G325" s="5">
        <v>33</v>
      </c>
      <c r="H325" s="4">
        <v>0.1618</v>
      </c>
      <c r="I325" s="5">
        <v>11</v>
      </c>
      <c r="J325" s="4">
        <v>4.41E-2</v>
      </c>
      <c r="K325" s="5">
        <v>3</v>
      </c>
      <c r="L325" s="4">
        <v>0.2482</v>
      </c>
      <c r="M325" s="5">
        <v>68</v>
      </c>
      <c r="O325" s="10"/>
      <c r="P325" s="10"/>
      <c r="Q325" s="5"/>
      <c r="R325" s="5"/>
      <c r="S325" s="15"/>
      <c r="T325" s="15">
        <f t="shared" si="807"/>
        <v>3</v>
      </c>
      <c r="U325" s="15">
        <f t="shared" si="808"/>
        <v>18</v>
      </c>
      <c r="V325" s="10">
        <f t="shared" si="809"/>
        <v>33</v>
      </c>
      <c r="W325" s="15">
        <f t="shared" si="810"/>
        <v>11</v>
      </c>
      <c r="X325" s="15">
        <f t="shared" si="811"/>
        <v>3</v>
      </c>
      <c r="Y325" s="16">
        <f t="shared" si="812"/>
        <v>68</v>
      </c>
      <c r="Z325" s="10"/>
      <c r="AA325" s="10"/>
      <c r="AB325" s="10"/>
      <c r="AC325" s="10"/>
      <c r="AD325" s="10"/>
      <c r="AE325" s="10"/>
      <c r="AF325" s="17"/>
      <c r="AG325" s="17">
        <f>$Y325*T328/$Y328</f>
        <v>2.7299270072992701</v>
      </c>
      <c r="AH325" s="17">
        <f t="shared" ref="AH325" si="829">$Y325*U328/$Y328</f>
        <v>18.613138686131386</v>
      </c>
      <c r="AI325" s="17">
        <f t="shared" ref="AI325" si="830">$Y325*V328/$Y328</f>
        <v>27.051094890510949</v>
      </c>
      <c r="AJ325" s="17">
        <f t="shared" ref="AJ325" si="831">$Y325*W328/$Y328</f>
        <v>11.912408759124087</v>
      </c>
      <c r="AK325" s="17">
        <f t="shared" ref="AK325" si="832">$Y325*X328/$Y328</f>
        <v>7.6934306569343063</v>
      </c>
    </row>
    <row r="326" spans="1:37" x14ac:dyDescent="0.25">
      <c r="A326" s="3" t="s">
        <v>13</v>
      </c>
      <c r="B326" s="4">
        <v>0</v>
      </c>
      <c r="C326" s="5">
        <v>0</v>
      </c>
      <c r="D326" s="4">
        <v>0.21049999999999999</v>
      </c>
      <c r="E326" s="5">
        <v>4</v>
      </c>
      <c r="F326" s="4">
        <v>0.21049999999999999</v>
      </c>
      <c r="G326" s="5">
        <v>4</v>
      </c>
      <c r="H326" s="4">
        <v>0.42109999999999997</v>
      </c>
      <c r="I326" s="5">
        <v>8</v>
      </c>
      <c r="J326" s="4">
        <v>0.15790000000000001</v>
      </c>
      <c r="K326" s="5">
        <v>3</v>
      </c>
      <c r="L326" s="4">
        <v>6.93E-2</v>
      </c>
      <c r="M326" s="5">
        <v>19</v>
      </c>
      <c r="O326" s="10"/>
      <c r="P326" s="10"/>
      <c r="Q326" s="5"/>
      <c r="R326" s="5"/>
      <c r="S326" s="15"/>
      <c r="T326" s="15">
        <f t="shared" si="807"/>
        <v>0</v>
      </c>
      <c r="U326" s="15">
        <f t="shared" si="808"/>
        <v>4</v>
      </c>
      <c r="V326" s="10">
        <f t="shared" si="809"/>
        <v>4</v>
      </c>
      <c r="W326" s="15">
        <f t="shared" si="810"/>
        <v>8</v>
      </c>
      <c r="X326" s="15">
        <f t="shared" si="811"/>
        <v>3</v>
      </c>
      <c r="Y326" s="16">
        <f t="shared" si="812"/>
        <v>19</v>
      </c>
      <c r="Z326" s="10"/>
      <c r="AA326" s="10"/>
      <c r="AB326" s="10"/>
      <c r="AC326" s="10"/>
      <c r="AD326" s="10"/>
      <c r="AE326" s="10"/>
      <c r="AF326" s="17"/>
      <c r="AG326" s="17">
        <f>$Y326*T328/$Y328</f>
        <v>0.76277372262773724</v>
      </c>
      <c r="AH326" s="17">
        <f t="shared" ref="AH326" si="833">$Y326*U328/$Y328</f>
        <v>5.2007299270072993</v>
      </c>
      <c r="AI326" s="17">
        <f t="shared" ref="AI326" si="834">$Y326*V328/$Y328</f>
        <v>7.5583941605839415</v>
      </c>
      <c r="AJ326" s="17">
        <f t="shared" ref="AJ326" si="835">$Y326*W328/$Y328</f>
        <v>3.3284671532846715</v>
      </c>
      <c r="AK326" s="17">
        <f t="shared" ref="AK326" si="836">$Y326*X328/$Y328</f>
        <v>2.1496350364963503</v>
      </c>
    </row>
    <row r="327" spans="1:37" x14ac:dyDescent="0.25">
      <c r="A327" s="3" t="s">
        <v>6</v>
      </c>
      <c r="B327" s="6">
        <v>4.0099999999999997E-2</v>
      </c>
      <c r="C327" s="3">
        <v>11</v>
      </c>
      <c r="D327" s="6">
        <v>0.2737</v>
      </c>
      <c r="E327" s="3">
        <v>75</v>
      </c>
      <c r="F327" s="6">
        <v>0.39779999999999999</v>
      </c>
      <c r="G327" s="3">
        <v>109</v>
      </c>
      <c r="H327" s="6">
        <v>0.17519999999999999</v>
      </c>
      <c r="I327" s="3">
        <v>48</v>
      </c>
      <c r="J327" s="6">
        <v>0.11310000000000001</v>
      </c>
      <c r="K327" s="3">
        <v>31</v>
      </c>
      <c r="L327" s="6">
        <v>1</v>
      </c>
      <c r="M327" s="3">
        <v>274</v>
      </c>
      <c r="O327" s="10"/>
      <c r="P327" s="10"/>
      <c r="Q327" s="5"/>
      <c r="R327" s="5"/>
      <c r="S327" s="15"/>
      <c r="T327" s="15"/>
      <c r="U327" s="15"/>
      <c r="V327" s="10"/>
      <c r="W327" s="15"/>
      <c r="X327" s="15"/>
      <c r="Y327" s="16"/>
      <c r="Z327" s="10"/>
      <c r="AA327" s="10"/>
      <c r="AB327" s="10"/>
      <c r="AC327" s="10"/>
      <c r="AD327" s="10"/>
      <c r="AE327" s="10"/>
      <c r="AF327" s="17"/>
      <c r="AG327" s="17"/>
      <c r="AH327" s="17"/>
      <c r="AI327" s="10"/>
      <c r="AJ327" s="10"/>
      <c r="AK327" s="10"/>
    </row>
    <row r="328" spans="1:37" x14ac:dyDescent="0.25">
      <c r="A328" s="9"/>
      <c r="B328" s="9"/>
      <c r="C328" s="12"/>
      <c r="D328" s="7"/>
      <c r="E328" s="7"/>
      <c r="F328" s="7"/>
      <c r="G328" s="7"/>
      <c r="H328" s="7"/>
      <c r="I328" s="7"/>
      <c r="J328" s="7"/>
      <c r="K328" s="7"/>
      <c r="L328" s="7" t="s">
        <v>14</v>
      </c>
      <c r="M328" s="7">
        <v>274</v>
      </c>
      <c r="O328" s="10"/>
      <c r="P328" s="10"/>
      <c r="Q328" s="10"/>
      <c r="R328" s="10"/>
      <c r="S328" s="16"/>
      <c r="T328" s="16">
        <f t="shared" ref="T328" si="837">SUM(T320:T327)</f>
        <v>11</v>
      </c>
      <c r="U328" s="16">
        <f t="shared" ref="U328" si="838">SUM(U320:U327)</f>
        <v>75</v>
      </c>
      <c r="V328" s="16">
        <f t="shared" ref="V328" si="839">SUM(V320:V327)</f>
        <v>109</v>
      </c>
      <c r="W328" s="16">
        <f t="shared" ref="W328" si="840">SUM(W320:W327)</f>
        <v>48</v>
      </c>
      <c r="X328" s="16">
        <f t="shared" ref="X328" si="841">SUM(X320:X327)</f>
        <v>31</v>
      </c>
      <c r="Y328" s="15">
        <f>SUM(Y320:Y326)</f>
        <v>274</v>
      </c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</row>
    <row r="329" spans="1:37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 t="s">
        <v>15</v>
      </c>
      <c r="M329" s="7">
        <v>1</v>
      </c>
    </row>
    <row r="331" spans="1:37" ht="18" x14ac:dyDescent="0.25">
      <c r="A331" s="1" t="s">
        <v>69</v>
      </c>
    </row>
    <row r="332" spans="1:37" ht="18" x14ac:dyDescent="0.25">
      <c r="A332" s="1" t="s">
        <v>70</v>
      </c>
    </row>
    <row r="333" spans="1:37" x14ac:dyDescent="0.25">
      <c r="A333" s="2"/>
      <c r="B333" s="19" t="s">
        <v>41</v>
      </c>
      <c r="C333" s="20"/>
      <c r="D333" s="19" t="s">
        <v>42</v>
      </c>
      <c r="E333" s="20"/>
      <c r="F333" s="19" t="s">
        <v>43</v>
      </c>
      <c r="G333" s="20"/>
      <c r="H333" s="19" t="s">
        <v>71</v>
      </c>
      <c r="I333" s="20"/>
      <c r="J333" s="19" t="s">
        <v>45</v>
      </c>
      <c r="K333" s="20"/>
      <c r="L333" s="19" t="s">
        <v>6</v>
      </c>
      <c r="M333" s="20"/>
    </row>
    <row r="334" spans="1:37" x14ac:dyDescent="0.25">
      <c r="A334" s="3" t="s">
        <v>7</v>
      </c>
      <c r="B334" s="4">
        <v>0.17649999999999999</v>
      </c>
      <c r="C334" s="5">
        <v>3</v>
      </c>
      <c r="D334" s="4">
        <v>0.29409999999999997</v>
      </c>
      <c r="E334" s="5">
        <v>5</v>
      </c>
      <c r="F334" s="4">
        <v>0.35289999999999999</v>
      </c>
      <c r="G334" s="5">
        <v>6</v>
      </c>
      <c r="H334" s="4">
        <v>0.1176</v>
      </c>
      <c r="I334" s="5">
        <v>2</v>
      </c>
      <c r="J334" s="4">
        <v>5.8799999999999998E-2</v>
      </c>
      <c r="K334" s="5">
        <v>1</v>
      </c>
      <c r="L334" s="4">
        <v>6.1799999999999987E-2</v>
      </c>
      <c r="M334" s="5">
        <v>17</v>
      </c>
      <c r="O334" s="13" t="s">
        <v>90</v>
      </c>
      <c r="P334" s="12">
        <f>_xlfn.CHISQ.TEST(T334:X340,AG334:AK340)</f>
        <v>0.50943837427781968</v>
      </c>
      <c r="Q334" s="15"/>
      <c r="R334" s="15" t="s">
        <v>91</v>
      </c>
      <c r="S334" s="15"/>
      <c r="T334" s="15">
        <f>C334</f>
        <v>3</v>
      </c>
      <c r="U334" s="15">
        <f>E334</f>
        <v>5</v>
      </c>
      <c r="V334" s="10">
        <f>G334</f>
        <v>6</v>
      </c>
      <c r="W334" s="15">
        <f>I334</f>
        <v>2</v>
      </c>
      <c r="X334" s="15">
        <f>K334</f>
        <v>1</v>
      </c>
      <c r="Y334" s="16">
        <f>SUM(T334:X334)</f>
        <v>17</v>
      </c>
      <c r="Z334" s="10"/>
      <c r="AA334" s="15"/>
      <c r="AB334" s="15"/>
      <c r="AC334" s="15"/>
      <c r="AD334" s="15"/>
      <c r="AE334" s="15" t="s">
        <v>92</v>
      </c>
      <c r="AF334" s="17"/>
      <c r="AG334" s="17">
        <f>$Y334*T342/$Y342</f>
        <v>1.3370786516853932</v>
      </c>
      <c r="AH334" s="17">
        <f t="shared" ref="AH334" si="842">$Y334*U342/$Y342</f>
        <v>7.1947565543071157</v>
      </c>
      <c r="AI334" s="17">
        <f t="shared" ref="AI334" si="843">$Y334*V342/$Y342</f>
        <v>4.393258426966292</v>
      </c>
      <c r="AJ334" s="17">
        <f t="shared" ref="AJ334" si="844">$Y334*W342/$Y342</f>
        <v>3.2471910112359552</v>
      </c>
      <c r="AK334" s="17">
        <f t="shared" ref="AK334" si="845">$Y334*X342/$Y342</f>
        <v>0.82771535580524347</v>
      </c>
    </row>
    <row r="335" spans="1:37" x14ac:dyDescent="0.25">
      <c r="A335" s="3" t="s">
        <v>8</v>
      </c>
      <c r="B335" s="4">
        <v>0.1081</v>
      </c>
      <c r="C335" s="5">
        <v>4</v>
      </c>
      <c r="D335" s="4">
        <v>0.29730000000000001</v>
      </c>
      <c r="E335" s="5">
        <v>11</v>
      </c>
      <c r="F335" s="4">
        <v>0.27029999999999998</v>
      </c>
      <c r="G335" s="5">
        <v>10</v>
      </c>
      <c r="H335" s="4">
        <v>0.29730000000000001</v>
      </c>
      <c r="I335" s="5">
        <v>11</v>
      </c>
      <c r="J335" s="4">
        <v>2.7E-2</v>
      </c>
      <c r="K335" s="5">
        <v>1</v>
      </c>
      <c r="L335" s="4">
        <v>0.13450000000000001</v>
      </c>
      <c r="M335" s="5">
        <v>37</v>
      </c>
      <c r="O335" s="13" t="s">
        <v>93</v>
      </c>
      <c r="P335" s="9">
        <f>_xlfn.CHISQ.INV.RT(P334,24)</f>
        <v>23.175840992344821</v>
      </c>
      <c r="Q335" s="15"/>
      <c r="R335" s="15"/>
      <c r="S335" s="15"/>
      <c r="T335" s="15">
        <f t="shared" ref="T335:T340" si="846">C335</f>
        <v>4</v>
      </c>
      <c r="U335" s="15">
        <f t="shared" ref="U335:U340" si="847">E335</f>
        <v>11</v>
      </c>
      <c r="V335" s="10">
        <f t="shared" ref="V335:V340" si="848">G335</f>
        <v>10</v>
      </c>
      <c r="W335" s="15">
        <f t="shared" ref="W335:W340" si="849">I335</f>
        <v>11</v>
      </c>
      <c r="X335" s="15">
        <f t="shared" ref="X335:X340" si="850">K335</f>
        <v>1</v>
      </c>
      <c r="Y335" s="16">
        <f t="shared" ref="Y335:Y340" si="851">SUM(T335:X335)</f>
        <v>37</v>
      </c>
      <c r="Z335" s="10"/>
      <c r="AA335" s="15"/>
      <c r="AB335" s="15"/>
      <c r="AC335" s="15"/>
      <c r="AD335" s="15"/>
      <c r="AE335" s="15"/>
      <c r="AF335" s="17"/>
      <c r="AG335" s="17">
        <f>$Y335*T342/$Y342</f>
        <v>2.9101123595505616</v>
      </c>
      <c r="AH335" s="17">
        <f t="shared" ref="AH335" si="852">$Y335*U342/$Y342</f>
        <v>15.659176029962547</v>
      </c>
      <c r="AI335" s="17">
        <f t="shared" ref="AI335" si="853">$Y335*V342/$Y342</f>
        <v>9.5617977528089888</v>
      </c>
      <c r="AJ335" s="17">
        <f t="shared" ref="AJ335" si="854">$Y335*W342/$Y342</f>
        <v>7.0674157303370784</v>
      </c>
      <c r="AK335" s="17">
        <f t="shared" ref="AK335" si="855">$Y335*X342/$Y342</f>
        <v>1.8014981273408239</v>
      </c>
    </row>
    <row r="336" spans="1:37" x14ac:dyDescent="0.25">
      <c r="A336" s="3" t="s">
        <v>9</v>
      </c>
      <c r="B336" s="4">
        <v>6.25E-2</v>
      </c>
      <c r="C336" s="5">
        <v>3</v>
      </c>
      <c r="D336" s="4">
        <v>0.52079999999999993</v>
      </c>
      <c r="E336" s="5">
        <v>25</v>
      </c>
      <c r="F336" s="4">
        <v>0.20830000000000001</v>
      </c>
      <c r="G336" s="5">
        <v>10</v>
      </c>
      <c r="H336" s="4">
        <v>0.16669999999999999</v>
      </c>
      <c r="I336" s="5">
        <v>8</v>
      </c>
      <c r="J336" s="4">
        <v>4.1700000000000001E-2</v>
      </c>
      <c r="K336" s="5">
        <v>2</v>
      </c>
      <c r="L336" s="4">
        <v>0.17449999999999999</v>
      </c>
      <c r="M336" s="5">
        <v>48</v>
      </c>
      <c r="O336" s="13" t="s">
        <v>94</v>
      </c>
      <c r="P336" s="18">
        <f>SQRT(P335/(Y342*MIN(7-1,5-1)))</f>
        <v>0.14730996452468156</v>
      </c>
      <c r="Q336" s="15"/>
      <c r="R336" s="15"/>
      <c r="S336" s="15"/>
      <c r="T336" s="15">
        <f t="shared" si="846"/>
        <v>3</v>
      </c>
      <c r="U336" s="15">
        <f t="shared" si="847"/>
        <v>25</v>
      </c>
      <c r="V336" s="10">
        <f t="shared" si="848"/>
        <v>10</v>
      </c>
      <c r="W336" s="15">
        <f t="shared" si="849"/>
        <v>8</v>
      </c>
      <c r="X336" s="15">
        <f t="shared" si="850"/>
        <v>2</v>
      </c>
      <c r="Y336" s="16">
        <f t="shared" si="851"/>
        <v>48</v>
      </c>
      <c r="Z336" s="10"/>
      <c r="AA336" s="15"/>
      <c r="AB336" s="15"/>
      <c r="AC336" s="15"/>
      <c r="AD336" s="15"/>
      <c r="AE336" s="15"/>
      <c r="AF336" s="17"/>
      <c r="AG336" s="17">
        <f>$Y336*T342/$Y342</f>
        <v>3.7752808988764044</v>
      </c>
      <c r="AH336" s="17">
        <f t="shared" ref="AH336" si="856">$Y336*U342/$Y342</f>
        <v>20.314606741573034</v>
      </c>
      <c r="AI336" s="17">
        <f t="shared" ref="AI336" si="857">$Y336*V342/$Y342</f>
        <v>12.404494382022472</v>
      </c>
      <c r="AJ336" s="17">
        <f t="shared" ref="AJ336" si="858">$Y336*W342/$Y342</f>
        <v>9.1685393258426959</v>
      </c>
      <c r="AK336" s="17">
        <f t="shared" ref="AK336" si="859">$Y336*X342/$Y342</f>
        <v>2.3370786516853932</v>
      </c>
    </row>
    <row r="337" spans="1:37" x14ac:dyDescent="0.25">
      <c r="A337" s="3" t="s">
        <v>10</v>
      </c>
      <c r="B337" s="4">
        <v>0.14000000000000001</v>
      </c>
      <c r="C337" s="5">
        <v>7</v>
      </c>
      <c r="D337" s="4">
        <v>0.42</v>
      </c>
      <c r="E337" s="5">
        <v>21</v>
      </c>
      <c r="F337" s="4">
        <v>0.22</v>
      </c>
      <c r="G337" s="5">
        <v>11</v>
      </c>
      <c r="H337" s="4">
        <v>0.14000000000000001</v>
      </c>
      <c r="I337" s="5">
        <v>7</v>
      </c>
      <c r="J337" s="4">
        <v>0.08</v>
      </c>
      <c r="K337" s="5">
        <v>4</v>
      </c>
      <c r="L337" s="4">
        <v>0.18179999999999999</v>
      </c>
      <c r="M337" s="5">
        <v>50</v>
      </c>
      <c r="O337" s="15"/>
      <c r="P337" s="9" t="str">
        <f>IF(AND(P336&gt;0,P336&lt;=0.2),"Schwacher Zusammenhang",IF(AND(P336&gt;0.2,P336&lt;=0.6),"Mittlerer Zusammenhang",IF(P336&gt;0.6,"Starker Zusammenhang","")))</f>
        <v>Schwacher Zusammenhang</v>
      </c>
      <c r="Q337" s="5"/>
      <c r="R337" s="5"/>
      <c r="S337" s="15"/>
      <c r="T337" s="15">
        <f t="shared" si="846"/>
        <v>7</v>
      </c>
      <c r="U337" s="15">
        <f t="shared" si="847"/>
        <v>21</v>
      </c>
      <c r="V337" s="10">
        <f t="shared" si="848"/>
        <v>11</v>
      </c>
      <c r="W337" s="15">
        <f t="shared" si="849"/>
        <v>7</v>
      </c>
      <c r="X337" s="15">
        <f t="shared" si="850"/>
        <v>4</v>
      </c>
      <c r="Y337" s="16">
        <f t="shared" si="851"/>
        <v>50</v>
      </c>
      <c r="Z337" s="10"/>
      <c r="AA337" s="15"/>
      <c r="AB337" s="15"/>
      <c r="AC337" s="15"/>
      <c r="AD337" s="15"/>
      <c r="AE337" s="15"/>
      <c r="AF337" s="17"/>
      <c r="AG337" s="17">
        <f>$Y337*T342/$Y342</f>
        <v>3.9325842696629212</v>
      </c>
      <c r="AH337" s="17">
        <f t="shared" ref="AH337" si="860">$Y337*U342/$Y342</f>
        <v>21.161048689138578</v>
      </c>
      <c r="AI337" s="17">
        <f t="shared" ref="AI337" si="861">$Y337*V342/$Y342</f>
        <v>12.921348314606741</v>
      </c>
      <c r="AJ337" s="17">
        <f t="shared" ref="AJ337" si="862">$Y337*W342/$Y342</f>
        <v>9.5505617977528097</v>
      </c>
      <c r="AK337" s="17">
        <f t="shared" ref="AK337" si="863">$Y337*X342/$Y342</f>
        <v>2.4344569288389515</v>
      </c>
    </row>
    <row r="338" spans="1:37" x14ac:dyDescent="0.25">
      <c r="A338" s="3" t="s">
        <v>11</v>
      </c>
      <c r="B338" s="4">
        <v>3.1300000000000001E-2</v>
      </c>
      <c r="C338" s="5">
        <v>1</v>
      </c>
      <c r="D338" s="4">
        <v>0.4375</v>
      </c>
      <c r="E338" s="5">
        <v>14</v>
      </c>
      <c r="F338" s="4">
        <v>0.3125</v>
      </c>
      <c r="G338" s="5">
        <v>10</v>
      </c>
      <c r="H338" s="4">
        <v>0.21879999999999999</v>
      </c>
      <c r="I338" s="5">
        <v>7</v>
      </c>
      <c r="J338" s="4">
        <v>0</v>
      </c>
      <c r="K338" s="5">
        <v>0</v>
      </c>
      <c r="L338" s="4">
        <v>0.1164</v>
      </c>
      <c r="M338" s="5">
        <v>32</v>
      </c>
      <c r="O338" s="10"/>
      <c r="P338" s="10"/>
      <c r="Q338" s="5"/>
      <c r="R338" s="5"/>
      <c r="S338" s="15"/>
      <c r="T338" s="15">
        <f t="shared" si="846"/>
        <v>1</v>
      </c>
      <c r="U338" s="15">
        <f t="shared" si="847"/>
        <v>14</v>
      </c>
      <c r="V338" s="10">
        <f t="shared" si="848"/>
        <v>10</v>
      </c>
      <c r="W338" s="15">
        <f t="shared" si="849"/>
        <v>7</v>
      </c>
      <c r="X338" s="15">
        <f t="shared" si="850"/>
        <v>0</v>
      </c>
      <c r="Y338" s="16">
        <f t="shared" si="851"/>
        <v>32</v>
      </c>
      <c r="Z338" s="10"/>
      <c r="AA338" s="10"/>
      <c r="AB338" s="10"/>
      <c r="AC338" s="10"/>
      <c r="AD338" s="10"/>
      <c r="AE338" s="10"/>
      <c r="AF338" s="17"/>
      <c r="AG338" s="17">
        <f>$Y338*T342/$Y342</f>
        <v>2.5168539325842696</v>
      </c>
      <c r="AH338" s="17">
        <f t="shared" ref="AH338" si="864">$Y338*U342/$Y342</f>
        <v>13.543071161048688</v>
      </c>
      <c r="AI338" s="17">
        <f t="shared" ref="AI338" si="865">$Y338*V342/$Y342</f>
        <v>8.2696629213483153</v>
      </c>
      <c r="AJ338" s="17">
        <f t="shared" ref="AJ338" si="866">$Y338*W342/$Y342</f>
        <v>6.1123595505617976</v>
      </c>
      <c r="AK338" s="17">
        <f t="shared" ref="AK338" si="867">$Y338*X342/$Y342</f>
        <v>1.5580524344569289</v>
      </c>
    </row>
    <row r="339" spans="1:37" x14ac:dyDescent="0.25">
      <c r="A339" s="3" t="s">
        <v>12</v>
      </c>
      <c r="B339" s="4">
        <v>4.6899999999999997E-2</v>
      </c>
      <c r="C339" s="5">
        <v>3</v>
      </c>
      <c r="D339" s="4">
        <v>0.4531</v>
      </c>
      <c r="E339" s="5">
        <v>29</v>
      </c>
      <c r="F339" s="4">
        <v>0.2344</v>
      </c>
      <c r="G339" s="5">
        <v>15</v>
      </c>
      <c r="H339" s="4">
        <v>0.21879999999999999</v>
      </c>
      <c r="I339" s="5">
        <v>14</v>
      </c>
      <c r="J339" s="4">
        <v>4.6899999999999997E-2</v>
      </c>
      <c r="K339" s="5">
        <v>3</v>
      </c>
      <c r="L339" s="4">
        <v>0.23269999999999999</v>
      </c>
      <c r="M339" s="5">
        <v>64</v>
      </c>
      <c r="O339" s="10"/>
      <c r="P339" s="10"/>
      <c r="Q339" s="5"/>
      <c r="R339" s="5"/>
      <c r="S339" s="15"/>
      <c r="T339" s="15">
        <f t="shared" si="846"/>
        <v>3</v>
      </c>
      <c r="U339" s="15">
        <f t="shared" si="847"/>
        <v>29</v>
      </c>
      <c r="V339" s="10">
        <f t="shared" si="848"/>
        <v>15</v>
      </c>
      <c r="W339" s="15">
        <f t="shared" si="849"/>
        <v>14</v>
      </c>
      <c r="X339" s="15">
        <f t="shared" si="850"/>
        <v>3</v>
      </c>
      <c r="Y339" s="16">
        <f t="shared" si="851"/>
        <v>64</v>
      </c>
      <c r="Z339" s="10"/>
      <c r="AA339" s="10"/>
      <c r="AB339" s="10"/>
      <c r="AC339" s="10"/>
      <c r="AD339" s="10"/>
      <c r="AE339" s="10"/>
      <c r="AF339" s="17"/>
      <c r="AG339" s="17">
        <f>$Y339*T342/$Y342</f>
        <v>5.0337078651685392</v>
      </c>
      <c r="AH339" s="17">
        <f t="shared" ref="AH339" si="868">$Y339*U342/$Y342</f>
        <v>27.086142322097377</v>
      </c>
      <c r="AI339" s="17">
        <f t="shared" ref="AI339" si="869">$Y339*V342/$Y342</f>
        <v>16.539325842696631</v>
      </c>
      <c r="AJ339" s="17">
        <f t="shared" ref="AJ339" si="870">$Y339*W342/$Y342</f>
        <v>12.224719101123595</v>
      </c>
      <c r="AK339" s="17">
        <f t="shared" ref="AK339" si="871">$Y339*X342/$Y342</f>
        <v>3.1161048689138577</v>
      </c>
    </row>
    <row r="340" spans="1:37" x14ac:dyDescent="0.25">
      <c r="A340" s="3" t="s">
        <v>13</v>
      </c>
      <c r="B340" s="4">
        <v>0</v>
      </c>
      <c r="C340" s="5">
        <v>0</v>
      </c>
      <c r="D340" s="4">
        <v>0.42109999999999997</v>
      </c>
      <c r="E340" s="5">
        <v>8</v>
      </c>
      <c r="F340" s="4">
        <v>0.36840000000000012</v>
      </c>
      <c r="G340" s="5">
        <v>7</v>
      </c>
      <c r="H340" s="4">
        <v>0.1053</v>
      </c>
      <c r="I340" s="5">
        <v>2</v>
      </c>
      <c r="J340" s="4">
        <v>0.1053</v>
      </c>
      <c r="K340" s="5">
        <v>2</v>
      </c>
      <c r="L340" s="4">
        <v>6.9099999999999995E-2</v>
      </c>
      <c r="M340" s="5">
        <v>19</v>
      </c>
      <c r="O340" s="10"/>
      <c r="P340" s="10"/>
      <c r="Q340" s="5"/>
      <c r="R340" s="5"/>
      <c r="S340" s="15"/>
      <c r="T340" s="15">
        <f t="shared" si="846"/>
        <v>0</v>
      </c>
      <c r="U340" s="15">
        <f t="shared" si="847"/>
        <v>8</v>
      </c>
      <c r="V340" s="10">
        <f t="shared" si="848"/>
        <v>7</v>
      </c>
      <c r="W340" s="15">
        <f t="shared" si="849"/>
        <v>2</v>
      </c>
      <c r="X340" s="15">
        <f t="shared" si="850"/>
        <v>2</v>
      </c>
      <c r="Y340" s="16">
        <f t="shared" si="851"/>
        <v>19</v>
      </c>
      <c r="Z340" s="10"/>
      <c r="AA340" s="10"/>
      <c r="AB340" s="10"/>
      <c r="AC340" s="10"/>
      <c r="AD340" s="10"/>
      <c r="AE340" s="10"/>
      <c r="AF340" s="17"/>
      <c r="AG340" s="17">
        <f>$Y340*T342/$Y342</f>
        <v>1.4943820224719102</v>
      </c>
      <c r="AH340" s="17">
        <f t="shared" ref="AH340" si="872">$Y340*U342/$Y342</f>
        <v>8.0411985018726586</v>
      </c>
      <c r="AI340" s="17">
        <f t="shared" ref="AI340" si="873">$Y340*V342/$Y342</f>
        <v>4.9101123595505616</v>
      </c>
      <c r="AJ340" s="17">
        <f t="shared" ref="AJ340" si="874">$Y340*W342/$Y342</f>
        <v>3.6292134831460676</v>
      </c>
      <c r="AK340" s="17">
        <f t="shared" ref="AK340" si="875">$Y340*X342/$Y342</f>
        <v>0.92509363295880154</v>
      </c>
    </row>
    <row r="341" spans="1:37" x14ac:dyDescent="0.25">
      <c r="A341" s="3" t="s">
        <v>6</v>
      </c>
      <c r="B341" s="6">
        <v>7.6399999999999996E-2</v>
      </c>
      <c r="C341" s="3">
        <v>21</v>
      </c>
      <c r="D341" s="6">
        <v>0.41089999999999999</v>
      </c>
      <c r="E341" s="3">
        <v>113</v>
      </c>
      <c r="F341" s="6">
        <v>0.25090000000000001</v>
      </c>
      <c r="G341" s="3">
        <v>69</v>
      </c>
      <c r="H341" s="6">
        <v>0.1855</v>
      </c>
      <c r="I341" s="3">
        <v>51</v>
      </c>
      <c r="J341" s="6">
        <v>4.7300000000000002E-2</v>
      </c>
      <c r="K341" s="3">
        <v>13</v>
      </c>
      <c r="L341" s="6">
        <v>1</v>
      </c>
      <c r="M341" s="3">
        <v>275</v>
      </c>
      <c r="O341" s="10"/>
      <c r="P341" s="10"/>
      <c r="Q341" s="5"/>
      <c r="R341" s="5"/>
      <c r="S341" s="15"/>
      <c r="T341" s="15"/>
      <c r="U341" s="15"/>
      <c r="V341" s="10"/>
      <c r="W341" s="15"/>
      <c r="X341" s="15"/>
      <c r="Y341" s="16"/>
      <c r="Z341" s="10"/>
      <c r="AA341" s="10"/>
      <c r="AB341" s="10"/>
      <c r="AC341" s="10"/>
      <c r="AD341" s="10"/>
      <c r="AE341" s="10"/>
      <c r="AF341" s="17"/>
      <c r="AG341" s="17"/>
      <c r="AH341" s="17"/>
      <c r="AI341" s="10"/>
      <c r="AJ341" s="10"/>
      <c r="AK341" s="10"/>
    </row>
    <row r="342" spans="1:37" x14ac:dyDescent="0.25">
      <c r="A342" s="9"/>
      <c r="B342" s="9"/>
      <c r="C342" s="12"/>
      <c r="D342" s="7"/>
      <c r="E342" s="7"/>
      <c r="F342" s="7"/>
      <c r="G342" s="7"/>
      <c r="H342" s="7"/>
      <c r="I342" s="7"/>
      <c r="J342" s="7"/>
      <c r="K342" s="7"/>
      <c r="L342" s="7" t="s">
        <v>14</v>
      </c>
      <c r="M342" s="7">
        <v>275</v>
      </c>
      <c r="O342" s="10"/>
      <c r="P342" s="10"/>
      <c r="Q342" s="10"/>
      <c r="R342" s="10"/>
      <c r="S342" s="16"/>
      <c r="T342" s="16">
        <f t="shared" ref="T342" si="876">SUM(T334:T341)</f>
        <v>21</v>
      </c>
      <c r="U342" s="16">
        <f t="shared" ref="U342" si="877">SUM(U334:U341)</f>
        <v>113</v>
      </c>
      <c r="V342" s="16">
        <f t="shared" ref="V342" si="878">SUM(V334:V341)</f>
        <v>69</v>
      </c>
      <c r="W342" s="16">
        <f t="shared" ref="W342" si="879">SUM(W334:W341)</f>
        <v>51</v>
      </c>
      <c r="X342" s="16">
        <f t="shared" ref="X342" si="880">SUM(X334:X341)</f>
        <v>13</v>
      </c>
      <c r="Y342" s="15">
        <f>SUM(Y334:Y340)</f>
        <v>267</v>
      </c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</row>
    <row r="343" spans="1:37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 t="s">
        <v>15</v>
      </c>
      <c r="M343" s="7">
        <v>0</v>
      </c>
    </row>
    <row r="345" spans="1:37" ht="18" x14ac:dyDescent="0.25">
      <c r="A345" s="1" t="s">
        <v>72</v>
      </c>
    </row>
    <row r="346" spans="1:37" x14ac:dyDescent="0.25">
      <c r="A346" s="2"/>
      <c r="B346" s="19" t="s">
        <v>41</v>
      </c>
      <c r="C346" s="20"/>
      <c r="D346" s="19" t="s">
        <v>42</v>
      </c>
      <c r="E346" s="20"/>
      <c r="F346" s="19" t="s">
        <v>43</v>
      </c>
      <c r="G346" s="20"/>
      <c r="H346" s="19" t="s">
        <v>71</v>
      </c>
      <c r="I346" s="20"/>
      <c r="J346" s="19" t="s">
        <v>45</v>
      </c>
      <c r="K346" s="20"/>
      <c r="L346" s="19" t="s">
        <v>6</v>
      </c>
      <c r="M346" s="20"/>
    </row>
    <row r="347" spans="1:37" x14ac:dyDescent="0.25">
      <c r="A347" s="3" t="s">
        <v>7</v>
      </c>
      <c r="B347" s="4">
        <v>0.1176</v>
      </c>
      <c r="C347" s="5">
        <v>2</v>
      </c>
      <c r="D347" s="4">
        <v>0.29409999999999997</v>
      </c>
      <c r="E347" s="5">
        <v>5</v>
      </c>
      <c r="F347" s="4">
        <v>0.23530000000000001</v>
      </c>
      <c r="G347" s="5">
        <v>4</v>
      </c>
      <c r="H347" s="4">
        <v>0.23530000000000001</v>
      </c>
      <c r="I347" s="5">
        <v>4</v>
      </c>
      <c r="J347" s="4">
        <v>0.1176</v>
      </c>
      <c r="K347" s="5">
        <v>2</v>
      </c>
      <c r="L347" s="4">
        <v>6.1799999999999987E-2</v>
      </c>
      <c r="M347" s="5">
        <v>17</v>
      </c>
      <c r="O347" s="13" t="s">
        <v>90</v>
      </c>
      <c r="P347" s="12">
        <f>_xlfn.CHISQ.TEST(T347:X353,AG347:AK353)</f>
        <v>0.50598643973536817</v>
      </c>
      <c r="Q347" s="15"/>
      <c r="R347" s="15" t="s">
        <v>91</v>
      </c>
      <c r="S347" s="15"/>
      <c r="T347" s="15">
        <f>C347</f>
        <v>2</v>
      </c>
      <c r="U347" s="15">
        <f>E347</f>
        <v>5</v>
      </c>
      <c r="V347" s="10">
        <f>G347</f>
        <v>4</v>
      </c>
      <c r="W347" s="15">
        <f>I347</f>
        <v>4</v>
      </c>
      <c r="X347" s="15">
        <f>K347</f>
        <v>2</v>
      </c>
      <c r="Y347" s="16">
        <f>SUM(T347:X347)</f>
        <v>17</v>
      </c>
      <c r="Z347" s="10"/>
      <c r="AA347" s="15"/>
      <c r="AB347" s="15"/>
      <c r="AC347" s="15"/>
      <c r="AD347" s="15"/>
      <c r="AE347" s="15" t="s">
        <v>92</v>
      </c>
      <c r="AF347" s="17"/>
      <c r="AG347" s="17">
        <f>$Y347*T355/$Y355</f>
        <v>2.4817518248175183</v>
      </c>
      <c r="AH347" s="17">
        <f t="shared" ref="AH347" si="881">$Y347*U355/$Y355</f>
        <v>6.8248175182481754</v>
      </c>
      <c r="AI347" s="17">
        <f t="shared" ref="AI347" si="882">$Y347*V355/$Y355</f>
        <v>3.6605839416058394</v>
      </c>
      <c r="AJ347" s="17">
        <f t="shared" ref="AJ347" si="883">$Y347*W355/$Y355</f>
        <v>2.5437956204379564</v>
      </c>
      <c r="AK347" s="17">
        <f t="shared" ref="AK347" si="884">$Y347*X355/$Y355</f>
        <v>1.4890510948905109</v>
      </c>
    </row>
    <row r="348" spans="1:37" x14ac:dyDescent="0.25">
      <c r="A348" s="3" t="s">
        <v>8</v>
      </c>
      <c r="B348" s="4">
        <v>0.1081</v>
      </c>
      <c r="C348" s="5">
        <v>4</v>
      </c>
      <c r="D348" s="4">
        <v>0.40539999999999998</v>
      </c>
      <c r="E348" s="5">
        <v>15</v>
      </c>
      <c r="F348" s="4">
        <v>0.2432</v>
      </c>
      <c r="G348" s="5">
        <v>9</v>
      </c>
      <c r="H348" s="4">
        <v>0.1351</v>
      </c>
      <c r="I348" s="5">
        <v>5</v>
      </c>
      <c r="J348" s="4">
        <v>0.1081</v>
      </c>
      <c r="K348" s="5">
        <v>4</v>
      </c>
      <c r="L348" s="4">
        <v>0.13450000000000001</v>
      </c>
      <c r="M348" s="5">
        <v>37</v>
      </c>
      <c r="O348" s="13" t="s">
        <v>93</v>
      </c>
      <c r="P348" s="9">
        <f>_xlfn.CHISQ.INV.RT(P347,24)</f>
        <v>23.234601612901432</v>
      </c>
      <c r="Q348" s="15"/>
      <c r="R348" s="15"/>
      <c r="S348" s="15"/>
      <c r="T348" s="15">
        <f t="shared" ref="T348:T353" si="885">C348</f>
        <v>4</v>
      </c>
      <c r="U348" s="15">
        <f t="shared" ref="U348:U353" si="886">E348</f>
        <v>15</v>
      </c>
      <c r="V348" s="10">
        <f t="shared" ref="V348:V353" si="887">G348</f>
        <v>9</v>
      </c>
      <c r="W348" s="15">
        <f t="shared" ref="W348:W353" si="888">I348</f>
        <v>5</v>
      </c>
      <c r="X348" s="15">
        <f t="shared" ref="X348:X353" si="889">K348</f>
        <v>4</v>
      </c>
      <c r="Y348" s="16">
        <f t="shared" ref="Y348:Y353" si="890">SUM(T348:X348)</f>
        <v>37</v>
      </c>
      <c r="Z348" s="10"/>
      <c r="AA348" s="15"/>
      <c r="AB348" s="15"/>
      <c r="AC348" s="15"/>
      <c r="AD348" s="15"/>
      <c r="AE348" s="15"/>
      <c r="AF348" s="17"/>
      <c r="AG348" s="17">
        <f>$Y348*T355/$Y355</f>
        <v>5.4014598540145986</v>
      </c>
      <c r="AH348" s="17">
        <f t="shared" ref="AH348" si="891">$Y348*U355/$Y355</f>
        <v>14.854014598540147</v>
      </c>
      <c r="AI348" s="17">
        <f t="shared" ref="AI348" si="892">$Y348*V355/$Y355</f>
        <v>7.9671532846715332</v>
      </c>
      <c r="AJ348" s="17">
        <f t="shared" ref="AJ348" si="893">$Y348*W355/$Y355</f>
        <v>5.5364963503649633</v>
      </c>
      <c r="AK348" s="17">
        <f t="shared" ref="AK348" si="894">$Y348*X355/$Y355</f>
        <v>3.2408759124087592</v>
      </c>
    </row>
    <row r="349" spans="1:37" x14ac:dyDescent="0.25">
      <c r="A349" s="3" t="s">
        <v>9</v>
      </c>
      <c r="B349" s="4">
        <v>8.3299999999999999E-2</v>
      </c>
      <c r="C349" s="5">
        <v>4</v>
      </c>
      <c r="D349" s="4">
        <v>0.39579999999999999</v>
      </c>
      <c r="E349" s="5">
        <v>19</v>
      </c>
      <c r="F349" s="4">
        <v>0.22919999999999999</v>
      </c>
      <c r="G349" s="5">
        <v>11</v>
      </c>
      <c r="H349" s="4">
        <v>0.1875</v>
      </c>
      <c r="I349" s="5">
        <v>9</v>
      </c>
      <c r="J349" s="4">
        <v>0.1042</v>
      </c>
      <c r="K349" s="5">
        <v>5</v>
      </c>
      <c r="L349" s="4">
        <v>0.17449999999999999</v>
      </c>
      <c r="M349" s="5">
        <v>48</v>
      </c>
      <c r="O349" s="13" t="s">
        <v>94</v>
      </c>
      <c r="P349" s="18">
        <f>SQRT(P348/(Y355*MIN(7-1,5-1)))</f>
        <v>0.1456003228923958</v>
      </c>
      <c r="Q349" s="15"/>
      <c r="R349" s="15"/>
      <c r="S349" s="15"/>
      <c r="T349" s="15">
        <f t="shared" si="885"/>
        <v>4</v>
      </c>
      <c r="U349" s="15">
        <f t="shared" si="886"/>
        <v>19</v>
      </c>
      <c r="V349" s="10">
        <f t="shared" si="887"/>
        <v>11</v>
      </c>
      <c r="W349" s="15">
        <f t="shared" si="888"/>
        <v>9</v>
      </c>
      <c r="X349" s="15">
        <f t="shared" si="889"/>
        <v>5</v>
      </c>
      <c r="Y349" s="16">
        <f t="shared" si="890"/>
        <v>48</v>
      </c>
      <c r="Z349" s="10"/>
      <c r="AA349" s="15"/>
      <c r="AB349" s="15"/>
      <c r="AC349" s="15"/>
      <c r="AD349" s="15"/>
      <c r="AE349" s="15"/>
      <c r="AF349" s="17"/>
      <c r="AG349" s="17">
        <f>$Y349*T355/$Y355</f>
        <v>7.007299270072993</v>
      </c>
      <c r="AH349" s="17">
        <f t="shared" ref="AH349" si="895">$Y349*U355/$Y355</f>
        <v>19.270072992700729</v>
      </c>
      <c r="AI349" s="17">
        <f t="shared" ref="AI349" si="896">$Y349*V355/$Y355</f>
        <v>10.335766423357665</v>
      </c>
      <c r="AJ349" s="17">
        <f t="shared" ref="AJ349" si="897">$Y349*W355/$Y355</f>
        <v>7.1824817518248176</v>
      </c>
      <c r="AK349" s="17">
        <f t="shared" ref="AK349" si="898">$Y349*X355/$Y355</f>
        <v>4.2043795620437958</v>
      </c>
    </row>
    <row r="350" spans="1:37" x14ac:dyDescent="0.25">
      <c r="A350" s="3" t="s">
        <v>10</v>
      </c>
      <c r="B350" s="4">
        <v>0.15690000000000001</v>
      </c>
      <c r="C350" s="5">
        <v>8</v>
      </c>
      <c r="D350" s="4">
        <v>0.39219999999999999</v>
      </c>
      <c r="E350" s="5">
        <v>20</v>
      </c>
      <c r="F350" s="4">
        <v>0.17649999999999999</v>
      </c>
      <c r="G350" s="5">
        <v>9</v>
      </c>
      <c r="H350" s="4">
        <v>0.15690000000000001</v>
      </c>
      <c r="I350" s="5">
        <v>8</v>
      </c>
      <c r="J350" s="4">
        <v>0.1176</v>
      </c>
      <c r="K350" s="5">
        <v>6</v>
      </c>
      <c r="L350" s="4">
        <v>0.1855</v>
      </c>
      <c r="M350" s="5">
        <v>51</v>
      </c>
      <c r="O350" s="15"/>
      <c r="P350" s="9" t="str">
        <f>IF(AND(P349&gt;0,P349&lt;=0.2),"Schwacher Zusammenhang",IF(AND(P349&gt;0.2,P349&lt;=0.6),"Mittlerer Zusammenhang",IF(P349&gt;0.6,"Starker Zusammenhang","")))</f>
        <v>Schwacher Zusammenhang</v>
      </c>
      <c r="Q350" s="5"/>
      <c r="R350" s="5"/>
      <c r="S350" s="15"/>
      <c r="T350" s="15">
        <f t="shared" si="885"/>
        <v>8</v>
      </c>
      <c r="U350" s="15">
        <f t="shared" si="886"/>
        <v>20</v>
      </c>
      <c r="V350" s="10">
        <f t="shared" si="887"/>
        <v>9</v>
      </c>
      <c r="W350" s="15">
        <f t="shared" si="888"/>
        <v>8</v>
      </c>
      <c r="X350" s="15">
        <f t="shared" si="889"/>
        <v>6</v>
      </c>
      <c r="Y350" s="16">
        <f t="shared" si="890"/>
        <v>51</v>
      </c>
      <c r="Z350" s="10"/>
      <c r="AA350" s="15"/>
      <c r="AB350" s="15"/>
      <c r="AC350" s="15"/>
      <c r="AD350" s="15"/>
      <c r="AE350" s="15"/>
      <c r="AF350" s="17"/>
      <c r="AG350" s="17">
        <f>$Y350*T355/$Y355</f>
        <v>7.445255474452555</v>
      </c>
      <c r="AH350" s="17">
        <f t="shared" ref="AH350" si="899">$Y350*U355/$Y355</f>
        <v>20.474452554744527</v>
      </c>
      <c r="AI350" s="17">
        <f t="shared" ref="AI350" si="900">$Y350*V355/$Y355</f>
        <v>10.981751824817518</v>
      </c>
      <c r="AJ350" s="17">
        <f t="shared" ref="AJ350" si="901">$Y350*W355/$Y355</f>
        <v>7.6313868613138682</v>
      </c>
      <c r="AK350" s="17">
        <f t="shared" ref="AK350" si="902">$Y350*X355/$Y355</f>
        <v>4.4671532846715332</v>
      </c>
    </row>
    <row r="351" spans="1:37" x14ac:dyDescent="0.25">
      <c r="A351" s="3" t="s">
        <v>11</v>
      </c>
      <c r="B351" s="4">
        <v>0.14710000000000001</v>
      </c>
      <c r="C351" s="5">
        <v>5</v>
      </c>
      <c r="D351" s="4">
        <v>0.44119999999999998</v>
      </c>
      <c r="E351" s="5">
        <v>15</v>
      </c>
      <c r="F351" s="4">
        <v>0.1176</v>
      </c>
      <c r="G351" s="5">
        <v>4</v>
      </c>
      <c r="H351" s="4">
        <v>0.23530000000000001</v>
      </c>
      <c r="I351" s="5">
        <v>8</v>
      </c>
      <c r="J351" s="4">
        <v>5.8799999999999998E-2</v>
      </c>
      <c r="K351" s="5">
        <v>2</v>
      </c>
      <c r="L351" s="4">
        <v>0.1236</v>
      </c>
      <c r="M351" s="5">
        <v>34</v>
      </c>
      <c r="O351" s="10"/>
      <c r="P351" s="10"/>
      <c r="Q351" s="5"/>
      <c r="R351" s="5"/>
      <c r="S351" s="15"/>
      <c r="T351" s="15">
        <f t="shared" si="885"/>
        <v>5</v>
      </c>
      <c r="U351" s="15">
        <f t="shared" si="886"/>
        <v>15</v>
      </c>
      <c r="V351" s="10">
        <f t="shared" si="887"/>
        <v>4</v>
      </c>
      <c r="W351" s="15">
        <f t="shared" si="888"/>
        <v>8</v>
      </c>
      <c r="X351" s="15">
        <f t="shared" si="889"/>
        <v>2</v>
      </c>
      <c r="Y351" s="16">
        <f t="shared" si="890"/>
        <v>34</v>
      </c>
      <c r="Z351" s="10"/>
      <c r="AA351" s="10"/>
      <c r="AB351" s="10"/>
      <c r="AC351" s="10"/>
      <c r="AD351" s="10"/>
      <c r="AE351" s="10"/>
      <c r="AF351" s="17"/>
      <c r="AG351" s="17">
        <f>$Y351*T355/$Y355</f>
        <v>4.9635036496350367</v>
      </c>
      <c r="AH351" s="17">
        <f t="shared" ref="AH351" si="903">$Y351*U355/$Y355</f>
        <v>13.649635036496351</v>
      </c>
      <c r="AI351" s="17">
        <f t="shared" ref="AI351" si="904">$Y351*V355/$Y355</f>
        <v>7.3211678832116789</v>
      </c>
      <c r="AJ351" s="17">
        <f t="shared" ref="AJ351" si="905">$Y351*W355/$Y355</f>
        <v>5.0875912408759127</v>
      </c>
      <c r="AK351" s="17">
        <f t="shared" ref="AK351" si="906">$Y351*X355/$Y355</f>
        <v>2.9781021897810218</v>
      </c>
    </row>
    <row r="352" spans="1:37" x14ac:dyDescent="0.25">
      <c r="A352" s="3" t="s">
        <v>12</v>
      </c>
      <c r="B352" s="4">
        <v>0.19120000000000001</v>
      </c>
      <c r="C352" s="5">
        <v>13</v>
      </c>
      <c r="D352" s="4">
        <v>0.4118</v>
      </c>
      <c r="E352" s="5">
        <v>28</v>
      </c>
      <c r="F352" s="4">
        <v>0.27939999999999998</v>
      </c>
      <c r="G352" s="5">
        <v>19</v>
      </c>
      <c r="H352" s="4">
        <v>0.10290000000000001</v>
      </c>
      <c r="I352" s="5">
        <v>7</v>
      </c>
      <c r="J352" s="4">
        <v>1.47E-2</v>
      </c>
      <c r="K352" s="5">
        <v>1</v>
      </c>
      <c r="L352" s="4">
        <v>0.24729999999999999</v>
      </c>
      <c r="M352" s="5">
        <v>68</v>
      </c>
      <c r="O352" s="10"/>
      <c r="P352" s="10"/>
      <c r="Q352" s="5"/>
      <c r="R352" s="5"/>
      <c r="S352" s="15"/>
      <c r="T352" s="15">
        <f t="shared" si="885"/>
        <v>13</v>
      </c>
      <c r="U352" s="15">
        <f t="shared" si="886"/>
        <v>28</v>
      </c>
      <c r="V352" s="10">
        <f t="shared" si="887"/>
        <v>19</v>
      </c>
      <c r="W352" s="15">
        <f t="shared" si="888"/>
        <v>7</v>
      </c>
      <c r="X352" s="15">
        <f t="shared" si="889"/>
        <v>1</v>
      </c>
      <c r="Y352" s="16">
        <f t="shared" si="890"/>
        <v>68</v>
      </c>
      <c r="Z352" s="10"/>
      <c r="AA352" s="10"/>
      <c r="AB352" s="10"/>
      <c r="AC352" s="10"/>
      <c r="AD352" s="10"/>
      <c r="AE352" s="10"/>
      <c r="AF352" s="17"/>
      <c r="AG352" s="17">
        <f>$Y352*T355/$Y355</f>
        <v>9.9270072992700733</v>
      </c>
      <c r="AH352" s="17">
        <f t="shared" ref="AH352" si="907">$Y352*U355/$Y355</f>
        <v>27.299270072992702</v>
      </c>
      <c r="AI352" s="17">
        <f t="shared" ref="AI352" si="908">$Y352*V355/$Y355</f>
        <v>14.642335766423358</v>
      </c>
      <c r="AJ352" s="17">
        <f t="shared" ref="AJ352" si="909">$Y352*W355/$Y355</f>
        <v>10.175182481751825</v>
      </c>
      <c r="AK352" s="17">
        <f t="shared" ref="AK352" si="910">$Y352*X355/$Y355</f>
        <v>5.9562043795620436</v>
      </c>
    </row>
    <row r="353" spans="1:37" x14ac:dyDescent="0.25">
      <c r="A353" s="3" t="s">
        <v>13</v>
      </c>
      <c r="B353" s="4">
        <v>0.21049999999999999</v>
      </c>
      <c r="C353" s="5">
        <v>4</v>
      </c>
      <c r="D353" s="4">
        <v>0.42109999999999997</v>
      </c>
      <c r="E353" s="5">
        <v>8</v>
      </c>
      <c r="F353" s="4">
        <v>0.15790000000000001</v>
      </c>
      <c r="G353" s="5">
        <v>3</v>
      </c>
      <c r="H353" s="4">
        <v>0</v>
      </c>
      <c r="I353" s="5">
        <v>0</v>
      </c>
      <c r="J353" s="4">
        <v>0.21049999999999999</v>
      </c>
      <c r="K353" s="5">
        <v>4</v>
      </c>
      <c r="L353" s="4">
        <v>6.9099999999999995E-2</v>
      </c>
      <c r="M353" s="5">
        <v>19</v>
      </c>
      <c r="O353" s="10"/>
      <c r="P353" s="10"/>
      <c r="Q353" s="5"/>
      <c r="R353" s="5"/>
      <c r="S353" s="15"/>
      <c r="T353" s="15">
        <f t="shared" si="885"/>
        <v>4</v>
      </c>
      <c r="U353" s="15">
        <f t="shared" si="886"/>
        <v>8</v>
      </c>
      <c r="V353" s="10">
        <f t="shared" si="887"/>
        <v>3</v>
      </c>
      <c r="W353" s="15">
        <f t="shared" si="888"/>
        <v>0</v>
      </c>
      <c r="X353" s="15">
        <f t="shared" si="889"/>
        <v>4</v>
      </c>
      <c r="Y353" s="16">
        <f t="shared" si="890"/>
        <v>19</v>
      </c>
      <c r="Z353" s="10"/>
      <c r="AA353" s="10"/>
      <c r="AB353" s="10"/>
      <c r="AC353" s="10"/>
      <c r="AD353" s="10"/>
      <c r="AE353" s="10"/>
      <c r="AF353" s="17"/>
      <c r="AG353" s="17">
        <f>$Y353*T355/$Y355</f>
        <v>2.7737226277372264</v>
      </c>
      <c r="AH353" s="17">
        <f t="shared" ref="AH353" si="911">$Y353*U355/$Y355</f>
        <v>7.6277372262773726</v>
      </c>
      <c r="AI353" s="17">
        <f t="shared" ref="AI353" si="912">$Y353*V355/$Y355</f>
        <v>4.0912408759124084</v>
      </c>
      <c r="AJ353" s="17">
        <f t="shared" ref="AJ353" si="913">$Y353*W355/$Y355</f>
        <v>2.8430656934306571</v>
      </c>
      <c r="AK353" s="17">
        <f t="shared" ref="AK353" si="914">$Y353*X355/$Y355</f>
        <v>1.6642335766423357</v>
      </c>
    </row>
    <row r="354" spans="1:37" x14ac:dyDescent="0.25">
      <c r="A354" s="3" t="s">
        <v>6</v>
      </c>
      <c r="B354" s="6">
        <v>0.14549999999999999</v>
      </c>
      <c r="C354" s="3">
        <v>40</v>
      </c>
      <c r="D354" s="6">
        <v>0.4</v>
      </c>
      <c r="E354" s="3">
        <v>110</v>
      </c>
      <c r="F354" s="6">
        <v>0.2145</v>
      </c>
      <c r="G354" s="3">
        <v>59</v>
      </c>
      <c r="H354" s="6">
        <v>0.14910000000000001</v>
      </c>
      <c r="I354" s="3">
        <v>41</v>
      </c>
      <c r="J354" s="6">
        <v>8.7300000000000003E-2</v>
      </c>
      <c r="K354" s="3">
        <v>24</v>
      </c>
      <c r="L354" s="6">
        <v>1</v>
      </c>
      <c r="M354" s="3">
        <v>275</v>
      </c>
      <c r="O354" s="10"/>
      <c r="P354" s="10"/>
      <c r="Q354" s="5"/>
      <c r="R354" s="5"/>
      <c r="S354" s="15"/>
      <c r="T354" s="15"/>
      <c r="U354" s="15"/>
      <c r="V354" s="10"/>
      <c r="W354" s="15"/>
      <c r="X354" s="15"/>
      <c r="Y354" s="16"/>
      <c r="Z354" s="10"/>
      <c r="AA354" s="10"/>
      <c r="AB354" s="10"/>
      <c r="AC354" s="10"/>
      <c r="AD354" s="10"/>
      <c r="AE354" s="10"/>
      <c r="AF354" s="17"/>
      <c r="AG354" s="17"/>
      <c r="AH354" s="17"/>
      <c r="AI354" s="10"/>
      <c r="AJ354" s="10"/>
      <c r="AK354" s="10"/>
    </row>
    <row r="355" spans="1:37" x14ac:dyDescent="0.25">
      <c r="A355" s="9"/>
      <c r="B355" s="9"/>
      <c r="C355" s="12"/>
      <c r="D355" s="7"/>
      <c r="E355" s="7"/>
      <c r="F355" s="7"/>
      <c r="G355" s="7"/>
      <c r="H355" s="7"/>
      <c r="I355" s="7"/>
      <c r="J355" s="7"/>
      <c r="K355" s="7"/>
      <c r="L355" s="7" t="s">
        <v>14</v>
      </c>
      <c r="M355" s="7">
        <v>275</v>
      </c>
      <c r="O355" s="10"/>
      <c r="P355" s="10"/>
      <c r="Q355" s="10"/>
      <c r="R355" s="10"/>
      <c r="S355" s="16"/>
      <c r="T355" s="16">
        <f t="shared" ref="T355" si="915">SUM(T347:T354)</f>
        <v>40</v>
      </c>
      <c r="U355" s="16">
        <f t="shared" ref="U355" si="916">SUM(U347:U354)</f>
        <v>110</v>
      </c>
      <c r="V355" s="16">
        <f t="shared" ref="V355" si="917">SUM(V347:V354)</f>
        <v>59</v>
      </c>
      <c r="W355" s="16">
        <f t="shared" ref="W355" si="918">SUM(W347:W354)</f>
        <v>41</v>
      </c>
      <c r="X355" s="16">
        <f t="shared" ref="X355" si="919">SUM(X347:X354)</f>
        <v>24</v>
      </c>
      <c r="Y355" s="15">
        <f>SUM(Y347:Y353)</f>
        <v>274</v>
      </c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</row>
    <row r="356" spans="1:37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 t="s">
        <v>15</v>
      </c>
      <c r="M356" s="7">
        <v>0</v>
      </c>
    </row>
    <row r="358" spans="1:37" ht="18" x14ac:dyDescent="0.25">
      <c r="A358" s="1" t="s">
        <v>73</v>
      </c>
    </row>
    <row r="359" spans="1:37" x14ac:dyDescent="0.25">
      <c r="A359" s="2"/>
      <c r="B359" s="19" t="s">
        <v>41</v>
      </c>
      <c r="C359" s="20"/>
      <c r="D359" s="19" t="s">
        <v>42</v>
      </c>
      <c r="E359" s="20"/>
      <c r="F359" s="19" t="s">
        <v>43</v>
      </c>
      <c r="G359" s="20"/>
      <c r="H359" s="19" t="s">
        <v>71</v>
      </c>
      <c r="I359" s="20"/>
      <c r="J359" s="19" t="s">
        <v>45</v>
      </c>
      <c r="K359" s="20"/>
      <c r="L359" s="19" t="s">
        <v>6</v>
      </c>
      <c r="M359" s="20"/>
    </row>
    <row r="360" spans="1:37" x14ac:dyDescent="0.25">
      <c r="A360" s="3" t="s">
        <v>7</v>
      </c>
      <c r="B360" s="4">
        <v>0.17649999999999999</v>
      </c>
      <c r="C360" s="5">
        <v>3</v>
      </c>
      <c r="D360" s="4">
        <v>0.29409999999999997</v>
      </c>
      <c r="E360" s="5">
        <v>5</v>
      </c>
      <c r="F360" s="4">
        <v>0.23530000000000001</v>
      </c>
      <c r="G360" s="5">
        <v>4</v>
      </c>
      <c r="H360" s="4">
        <v>0.1176</v>
      </c>
      <c r="I360" s="5">
        <v>2</v>
      </c>
      <c r="J360" s="4">
        <v>0.17649999999999999</v>
      </c>
      <c r="K360" s="5">
        <v>3</v>
      </c>
      <c r="L360" s="4">
        <v>6.1799999999999987E-2</v>
      </c>
      <c r="M360" s="5">
        <v>17</v>
      </c>
      <c r="O360" s="13" t="s">
        <v>90</v>
      </c>
      <c r="P360" s="12">
        <f>_xlfn.CHISQ.TEST(T360:X366,AG360:AK366)</f>
        <v>0.85487081173351132</v>
      </c>
      <c r="Q360" s="15"/>
      <c r="R360" s="15" t="s">
        <v>91</v>
      </c>
      <c r="S360" s="15"/>
      <c r="T360" s="15">
        <f>C360</f>
        <v>3</v>
      </c>
      <c r="U360" s="15">
        <f>E360</f>
        <v>5</v>
      </c>
      <c r="V360" s="10">
        <f>G360</f>
        <v>4</v>
      </c>
      <c r="W360" s="15">
        <f>I360</f>
        <v>2</v>
      </c>
      <c r="X360" s="15">
        <f>K360</f>
        <v>3</v>
      </c>
      <c r="Y360" s="16">
        <f>SUM(T360:X360)</f>
        <v>17</v>
      </c>
      <c r="Z360" s="10"/>
      <c r="AA360" s="15"/>
      <c r="AB360" s="15"/>
      <c r="AC360" s="15"/>
      <c r="AD360" s="15"/>
      <c r="AE360" s="15" t="s">
        <v>92</v>
      </c>
      <c r="AF360" s="17"/>
      <c r="AG360" s="17">
        <f>$Y360*T368/$Y368</f>
        <v>1.8545454545454545</v>
      </c>
      <c r="AH360" s="17">
        <f t="shared" ref="AH360" si="920">$Y360*U368/$Y368</f>
        <v>5.9345454545454546</v>
      </c>
      <c r="AI360" s="17">
        <f t="shared" ref="AI360" si="921">$Y360*V368/$Y368</f>
        <v>5.6872727272727275</v>
      </c>
      <c r="AJ360" s="17">
        <f t="shared" ref="AJ360" si="922">$Y360*W368/$Y368</f>
        <v>2.3490909090909091</v>
      </c>
      <c r="AK360" s="17">
        <f t="shared" ref="AK360" si="923">$Y360*X368/$Y368</f>
        <v>1.1745454545454546</v>
      </c>
    </row>
    <row r="361" spans="1:37" x14ac:dyDescent="0.25">
      <c r="A361" s="3" t="s">
        <v>8</v>
      </c>
      <c r="B361" s="4">
        <v>0.1351</v>
      </c>
      <c r="C361" s="5">
        <v>5</v>
      </c>
      <c r="D361" s="4">
        <v>0.40539999999999998</v>
      </c>
      <c r="E361" s="5">
        <v>15</v>
      </c>
      <c r="F361" s="4">
        <v>0.32429999999999998</v>
      </c>
      <c r="G361" s="5">
        <v>12</v>
      </c>
      <c r="H361" s="4">
        <v>0.1081</v>
      </c>
      <c r="I361" s="5">
        <v>4</v>
      </c>
      <c r="J361" s="4">
        <v>2.7E-2</v>
      </c>
      <c r="K361" s="5">
        <v>1</v>
      </c>
      <c r="L361" s="4">
        <v>0.13450000000000001</v>
      </c>
      <c r="M361" s="5">
        <v>37</v>
      </c>
      <c r="O361" s="13" t="s">
        <v>93</v>
      </c>
      <c r="P361" s="9">
        <f>_xlfn.CHISQ.INV.RT(P360,24)</f>
        <v>16.852824030766605</v>
      </c>
      <c r="Q361" s="15"/>
      <c r="R361" s="15"/>
      <c r="S361" s="15"/>
      <c r="T361" s="15">
        <f t="shared" ref="T361:T366" si="924">C361</f>
        <v>5</v>
      </c>
      <c r="U361" s="15">
        <f t="shared" ref="U361:U366" si="925">E361</f>
        <v>15</v>
      </c>
      <c r="V361" s="10">
        <f t="shared" ref="V361:V366" si="926">G361</f>
        <v>12</v>
      </c>
      <c r="W361" s="15">
        <f t="shared" ref="W361:W366" si="927">I361</f>
        <v>4</v>
      </c>
      <c r="X361" s="15">
        <f t="shared" ref="X361:X366" si="928">K361</f>
        <v>1</v>
      </c>
      <c r="Y361" s="16">
        <f t="shared" ref="Y361:Y366" si="929">SUM(T361:X361)</f>
        <v>37</v>
      </c>
      <c r="Z361" s="10"/>
      <c r="AA361" s="15"/>
      <c r="AB361" s="15"/>
      <c r="AC361" s="15"/>
      <c r="AD361" s="15"/>
      <c r="AE361" s="15"/>
      <c r="AF361" s="17"/>
      <c r="AG361" s="17">
        <f>$Y361*T368/$Y368</f>
        <v>4.0363636363636362</v>
      </c>
      <c r="AH361" s="17">
        <f t="shared" ref="AH361" si="930">$Y361*U368/$Y368</f>
        <v>12.916363636363636</v>
      </c>
      <c r="AI361" s="17">
        <f t="shared" ref="AI361" si="931">$Y361*V368/$Y368</f>
        <v>12.378181818181819</v>
      </c>
      <c r="AJ361" s="17">
        <f t="shared" ref="AJ361" si="932">$Y361*W368/$Y368</f>
        <v>5.1127272727272723</v>
      </c>
      <c r="AK361" s="17">
        <f t="shared" ref="AK361" si="933">$Y361*X368/$Y368</f>
        <v>2.5563636363636362</v>
      </c>
    </row>
    <row r="362" spans="1:37" x14ac:dyDescent="0.25">
      <c r="A362" s="3" t="s">
        <v>9</v>
      </c>
      <c r="B362" s="4">
        <v>4.1700000000000001E-2</v>
      </c>
      <c r="C362" s="5">
        <v>2</v>
      </c>
      <c r="D362" s="4">
        <v>0.375</v>
      </c>
      <c r="E362" s="5">
        <v>18</v>
      </c>
      <c r="F362" s="4">
        <v>0.375</v>
      </c>
      <c r="G362" s="5">
        <v>18</v>
      </c>
      <c r="H362" s="4">
        <v>0.14580000000000001</v>
      </c>
      <c r="I362" s="5">
        <v>7</v>
      </c>
      <c r="J362" s="4">
        <v>6.25E-2</v>
      </c>
      <c r="K362" s="5">
        <v>3</v>
      </c>
      <c r="L362" s="4">
        <v>0.17449999999999999</v>
      </c>
      <c r="M362" s="5">
        <v>48</v>
      </c>
      <c r="O362" s="13" t="s">
        <v>94</v>
      </c>
      <c r="P362" s="18">
        <f>SQRT(P361/(Y368*MIN(7-1,5-1)))</f>
        <v>0.1237770136934913</v>
      </c>
      <c r="Q362" s="15"/>
      <c r="R362" s="15"/>
      <c r="S362" s="15"/>
      <c r="T362" s="15">
        <f t="shared" si="924"/>
        <v>2</v>
      </c>
      <c r="U362" s="15">
        <f t="shared" si="925"/>
        <v>18</v>
      </c>
      <c r="V362" s="10">
        <f t="shared" si="926"/>
        <v>18</v>
      </c>
      <c r="W362" s="15">
        <f t="shared" si="927"/>
        <v>7</v>
      </c>
      <c r="X362" s="15">
        <f t="shared" si="928"/>
        <v>3</v>
      </c>
      <c r="Y362" s="16">
        <f t="shared" si="929"/>
        <v>48</v>
      </c>
      <c r="Z362" s="10"/>
      <c r="AA362" s="15"/>
      <c r="AB362" s="15"/>
      <c r="AC362" s="15"/>
      <c r="AD362" s="15"/>
      <c r="AE362" s="15"/>
      <c r="AF362" s="17"/>
      <c r="AG362" s="17">
        <f>$Y362*T368/$Y368</f>
        <v>5.2363636363636363</v>
      </c>
      <c r="AH362" s="17">
        <f t="shared" ref="AH362" si="934">$Y362*U368/$Y368</f>
        <v>16.756363636363638</v>
      </c>
      <c r="AI362" s="17">
        <f t="shared" ref="AI362" si="935">$Y362*V368/$Y368</f>
        <v>16.058181818181819</v>
      </c>
      <c r="AJ362" s="17">
        <f t="shared" ref="AJ362" si="936">$Y362*W368/$Y368</f>
        <v>6.6327272727272728</v>
      </c>
      <c r="AK362" s="17">
        <f t="shared" ref="AK362" si="937">$Y362*X368/$Y368</f>
        <v>3.3163636363636364</v>
      </c>
    </row>
    <row r="363" spans="1:37" x14ac:dyDescent="0.25">
      <c r="A363" s="3" t="s">
        <v>10</v>
      </c>
      <c r="B363" s="4">
        <v>0.1176</v>
      </c>
      <c r="C363" s="5">
        <v>6</v>
      </c>
      <c r="D363" s="4">
        <v>0.3725</v>
      </c>
      <c r="E363" s="5">
        <v>19</v>
      </c>
      <c r="F363" s="4">
        <v>0.29409999999999997</v>
      </c>
      <c r="G363" s="5">
        <v>15</v>
      </c>
      <c r="H363" s="4">
        <v>0.17649999999999999</v>
      </c>
      <c r="I363" s="5">
        <v>9</v>
      </c>
      <c r="J363" s="4">
        <v>3.9199999999999999E-2</v>
      </c>
      <c r="K363" s="5">
        <v>2</v>
      </c>
      <c r="L363" s="4">
        <v>0.1855</v>
      </c>
      <c r="M363" s="5">
        <v>51</v>
      </c>
      <c r="O363" s="15"/>
      <c r="P363" s="9" t="str">
        <f>IF(AND(P362&gt;0,P362&lt;=0.2),"Schwacher Zusammenhang",IF(AND(P362&gt;0.2,P362&lt;=0.6),"Mittlerer Zusammenhang",IF(P362&gt;0.6,"Starker Zusammenhang","")))</f>
        <v>Schwacher Zusammenhang</v>
      </c>
      <c r="Q363" s="5"/>
      <c r="R363" s="5"/>
      <c r="S363" s="15"/>
      <c r="T363" s="15">
        <f t="shared" si="924"/>
        <v>6</v>
      </c>
      <c r="U363" s="15">
        <f t="shared" si="925"/>
        <v>19</v>
      </c>
      <c r="V363" s="10">
        <f t="shared" si="926"/>
        <v>15</v>
      </c>
      <c r="W363" s="15">
        <f t="shared" si="927"/>
        <v>9</v>
      </c>
      <c r="X363" s="15">
        <f t="shared" si="928"/>
        <v>2</v>
      </c>
      <c r="Y363" s="16">
        <f t="shared" si="929"/>
        <v>51</v>
      </c>
      <c r="Z363" s="10"/>
      <c r="AA363" s="15"/>
      <c r="AB363" s="15"/>
      <c r="AC363" s="15"/>
      <c r="AD363" s="15"/>
      <c r="AE363" s="15"/>
      <c r="AF363" s="17"/>
      <c r="AG363" s="17">
        <f>$Y363*T368/$Y368</f>
        <v>5.5636363636363635</v>
      </c>
      <c r="AH363" s="17">
        <f t="shared" ref="AH363" si="938">$Y363*U368/$Y368</f>
        <v>17.803636363636365</v>
      </c>
      <c r="AI363" s="17">
        <f t="shared" ref="AI363" si="939">$Y363*V368/$Y368</f>
        <v>17.061818181818182</v>
      </c>
      <c r="AJ363" s="17">
        <f t="shared" ref="AJ363" si="940">$Y363*W368/$Y368</f>
        <v>7.0472727272727269</v>
      </c>
      <c r="AK363" s="17">
        <f t="shared" ref="AK363" si="941">$Y363*X368/$Y368</f>
        <v>3.5236363636363635</v>
      </c>
    </row>
    <row r="364" spans="1:37" x14ac:dyDescent="0.25">
      <c r="A364" s="3" t="s">
        <v>11</v>
      </c>
      <c r="B364" s="4">
        <v>0.1176</v>
      </c>
      <c r="C364" s="5">
        <v>4</v>
      </c>
      <c r="D364" s="4">
        <v>0.4118</v>
      </c>
      <c r="E364" s="5">
        <v>14</v>
      </c>
      <c r="F364" s="4">
        <v>0.23530000000000001</v>
      </c>
      <c r="G364" s="5">
        <v>8</v>
      </c>
      <c r="H364" s="4">
        <v>0.14710000000000001</v>
      </c>
      <c r="I364" s="5">
        <v>5</v>
      </c>
      <c r="J364" s="4">
        <v>8.8200000000000001E-2</v>
      </c>
      <c r="K364" s="5">
        <v>3</v>
      </c>
      <c r="L364" s="4">
        <v>0.1236</v>
      </c>
      <c r="M364" s="5">
        <v>34</v>
      </c>
      <c r="O364" s="10"/>
      <c r="P364" s="10"/>
      <c r="Q364" s="5"/>
      <c r="R364" s="5"/>
      <c r="S364" s="15"/>
      <c r="T364" s="15">
        <f t="shared" si="924"/>
        <v>4</v>
      </c>
      <c r="U364" s="15">
        <f t="shared" si="925"/>
        <v>14</v>
      </c>
      <c r="V364" s="10">
        <f t="shared" si="926"/>
        <v>8</v>
      </c>
      <c r="W364" s="15">
        <f t="shared" si="927"/>
        <v>5</v>
      </c>
      <c r="X364" s="15">
        <f t="shared" si="928"/>
        <v>3</v>
      </c>
      <c r="Y364" s="16">
        <f t="shared" si="929"/>
        <v>34</v>
      </c>
      <c r="Z364" s="10"/>
      <c r="AA364" s="10"/>
      <c r="AB364" s="10"/>
      <c r="AC364" s="10"/>
      <c r="AD364" s="10"/>
      <c r="AE364" s="10"/>
      <c r="AF364" s="17"/>
      <c r="AG364" s="17">
        <f>$Y364*T368/$Y368</f>
        <v>3.709090909090909</v>
      </c>
      <c r="AH364" s="17">
        <f t="shared" ref="AH364" si="942">$Y364*U368/$Y368</f>
        <v>11.869090909090909</v>
      </c>
      <c r="AI364" s="17">
        <f t="shared" ref="AI364" si="943">$Y364*V368/$Y368</f>
        <v>11.374545454545455</v>
      </c>
      <c r="AJ364" s="17">
        <f t="shared" ref="AJ364" si="944">$Y364*W368/$Y368</f>
        <v>4.6981818181818182</v>
      </c>
      <c r="AK364" s="17">
        <f t="shared" ref="AK364" si="945">$Y364*X368/$Y368</f>
        <v>2.3490909090909091</v>
      </c>
    </row>
    <row r="365" spans="1:37" x14ac:dyDescent="0.25">
      <c r="A365" s="3" t="s">
        <v>12</v>
      </c>
      <c r="B365" s="4">
        <v>0.1159</v>
      </c>
      <c r="C365" s="5">
        <v>8</v>
      </c>
      <c r="D365" s="4">
        <v>0.27539999999999998</v>
      </c>
      <c r="E365" s="5">
        <v>19</v>
      </c>
      <c r="F365" s="4">
        <v>0.43480000000000002</v>
      </c>
      <c r="G365" s="5">
        <v>30</v>
      </c>
      <c r="H365" s="4">
        <v>0.1014</v>
      </c>
      <c r="I365" s="5">
        <v>7</v>
      </c>
      <c r="J365" s="4">
        <v>7.2499999999999995E-2</v>
      </c>
      <c r="K365" s="5">
        <v>5</v>
      </c>
      <c r="L365" s="4">
        <v>0.25090000000000001</v>
      </c>
      <c r="M365" s="5">
        <v>69</v>
      </c>
      <c r="O365" s="10"/>
      <c r="P365" s="10"/>
      <c r="Q365" s="5"/>
      <c r="R365" s="5"/>
      <c r="S365" s="15"/>
      <c r="T365" s="15">
        <f t="shared" si="924"/>
        <v>8</v>
      </c>
      <c r="U365" s="15">
        <f t="shared" si="925"/>
        <v>19</v>
      </c>
      <c r="V365" s="10">
        <f t="shared" si="926"/>
        <v>30</v>
      </c>
      <c r="W365" s="15">
        <f t="shared" si="927"/>
        <v>7</v>
      </c>
      <c r="X365" s="15">
        <f t="shared" si="928"/>
        <v>5</v>
      </c>
      <c r="Y365" s="16">
        <f t="shared" si="929"/>
        <v>69</v>
      </c>
      <c r="Z365" s="10"/>
      <c r="AA365" s="10"/>
      <c r="AB365" s="10"/>
      <c r="AC365" s="10"/>
      <c r="AD365" s="10"/>
      <c r="AE365" s="10"/>
      <c r="AF365" s="17"/>
      <c r="AG365" s="17">
        <f>$Y365*T368/$Y368</f>
        <v>7.5272727272727273</v>
      </c>
      <c r="AH365" s="17">
        <f t="shared" ref="AH365" si="946">$Y365*U368/$Y368</f>
        <v>24.087272727272726</v>
      </c>
      <c r="AI365" s="17">
        <f t="shared" ref="AI365" si="947">$Y365*V368/$Y368</f>
        <v>23.083636363636362</v>
      </c>
      <c r="AJ365" s="17">
        <f t="shared" ref="AJ365" si="948">$Y365*W368/$Y368</f>
        <v>9.5345454545454551</v>
      </c>
      <c r="AK365" s="17">
        <f t="shared" ref="AK365" si="949">$Y365*X368/$Y368</f>
        <v>4.7672727272727276</v>
      </c>
    </row>
    <row r="366" spans="1:37" x14ac:dyDescent="0.25">
      <c r="A366" s="3" t="s">
        <v>13</v>
      </c>
      <c r="B366" s="4">
        <v>0.1053</v>
      </c>
      <c r="C366" s="5">
        <v>2</v>
      </c>
      <c r="D366" s="4">
        <v>0.31580000000000003</v>
      </c>
      <c r="E366" s="5">
        <v>6</v>
      </c>
      <c r="F366" s="4">
        <v>0.26319999999999999</v>
      </c>
      <c r="G366" s="5">
        <v>5</v>
      </c>
      <c r="H366" s="4">
        <v>0.21049999999999999</v>
      </c>
      <c r="I366" s="5">
        <v>4</v>
      </c>
      <c r="J366" s="4">
        <v>0.1053</v>
      </c>
      <c r="K366" s="5">
        <v>2</v>
      </c>
      <c r="L366" s="4">
        <v>6.9099999999999995E-2</v>
      </c>
      <c r="M366" s="5">
        <v>19</v>
      </c>
      <c r="O366" s="10"/>
      <c r="P366" s="10"/>
      <c r="Q366" s="5"/>
      <c r="R366" s="5"/>
      <c r="S366" s="15"/>
      <c r="T366" s="15">
        <f t="shared" si="924"/>
        <v>2</v>
      </c>
      <c r="U366" s="15">
        <f t="shared" si="925"/>
        <v>6</v>
      </c>
      <c r="V366" s="10">
        <f t="shared" si="926"/>
        <v>5</v>
      </c>
      <c r="W366" s="15">
        <f t="shared" si="927"/>
        <v>4</v>
      </c>
      <c r="X366" s="15">
        <f t="shared" si="928"/>
        <v>2</v>
      </c>
      <c r="Y366" s="16">
        <f t="shared" si="929"/>
        <v>19</v>
      </c>
      <c r="Z366" s="10"/>
      <c r="AA366" s="10"/>
      <c r="AB366" s="10"/>
      <c r="AC366" s="10"/>
      <c r="AD366" s="10"/>
      <c r="AE366" s="10"/>
      <c r="AF366" s="17"/>
      <c r="AG366" s="17">
        <f>$Y366*T368/$Y368</f>
        <v>2.0727272727272728</v>
      </c>
      <c r="AH366" s="17">
        <f t="shared" ref="AH366" si="950">$Y366*U368/$Y368</f>
        <v>6.6327272727272728</v>
      </c>
      <c r="AI366" s="17">
        <f t="shared" ref="AI366" si="951">$Y366*V368/$Y368</f>
        <v>6.3563636363636364</v>
      </c>
      <c r="AJ366" s="17">
        <f t="shared" ref="AJ366" si="952">$Y366*W368/$Y368</f>
        <v>2.6254545454545455</v>
      </c>
      <c r="AK366" s="17">
        <f t="shared" ref="AK366" si="953">$Y366*X368/$Y368</f>
        <v>1.3127272727272727</v>
      </c>
    </row>
    <row r="367" spans="1:37" x14ac:dyDescent="0.25">
      <c r="A367" s="3" t="s">
        <v>6</v>
      </c>
      <c r="B367" s="6">
        <v>0.1091</v>
      </c>
      <c r="C367" s="3">
        <v>30</v>
      </c>
      <c r="D367" s="6">
        <v>0.34910000000000002</v>
      </c>
      <c r="E367" s="3">
        <v>96</v>
      </c>
      <c r="F367" s="6">
        <v>0.33450000000000002</v>
      </c>
      <c r="G367" s="3">
        <v>92</v>
      </c>
      <c r="H367" s="6">
        <v>0.13819999999999999</v>
      </c>
      <c r="I367" s="3">
        <v>38</v>
      </c>
      <c r="J367" s="6">
        <v>6.9099999999999995E-2</v>
      </c>
      <c r="K367" s="3">
        <v>19</v>
      </c>
      <c r="L367" s="6">
        <v>1</v>
      </c>
      <c r="M367" s="3">
        <v>275</v>
      </c>
      <c r="O367" s="10"/>
      <c r="P367" s="10"/>
      <c r="Q367" s="5"/>
      <c r="R367" s="5"/>
      <c r="S367" s="15"/>
      <c r="T367" s="15"/>
      <c r="U367" s="15"/>
      <c r="V367" s="10"/>
      <c r="W367" s="15"/>
      <c r="X367" s="15"/>
      <c r="Y367" s="16"/>
      <c r="Z367" s="10"/>
      <c r="AA367" s="10"/>
      <c r="AB367" s="10"/>
      <c r="AC367" s="10"/>
      <c r="AD367" s="10"/>
      <c r="AE367" s="10"/>
      <c r="AF367" s="17"/>
      <c r="AG367" s="17"/>
      <c r="AH367" s="17"/>
      <c r="AI367" s="10"/>
      <c r="AJ367" s="10"/>
      <c r="AK367" s="10"/>
    </row>
    <row r="368" spans="1:37" x14ac:dyDescent="0.25">
      <c r="A368" s="9"/>
      <c r="B368" s="9"/>
      <c r="C368" s="12"/>
      <c r="D368" s="7"/>
      <c r="E368" s="7"/>
      <c r="F368" s="7"/>
      <c r="G368" s="7"/>
      <c r="H368" s="7"/>
      <c r="I368" s="7"/>
      <c r="J368" s="7"/>
      <c r="K368" s="7"/>
      <c r="L368" s="7" t="s">
        <v>14</v>
      </c>
      <c r="M368" s="7">
        <v>275</v>
      </c>
      <c r="O368" s="10"/>
      <c r="P368" s="10"/>
      <c r="Q368" s="10"/>
      <c r="R368" s="10"/>
      <c r="S368" s="16"/>
      <c r="T368" s="16">
        <f t="shared" ref="T368" si="954">SUM(T360:T367)</f>
        <v>30</v>
      </c>
      <c r="U368" s="16">
        <f t="shared" ref="U368" si="955">SUM(U360:U367)</f>
        <v>96</v>
      </c>
      <c r="V368" s="16">
        <f t="shared" ref="V368" si="956">SUM(V360:V367)</f>
        <v>92</v>
      </c>
      <c r="W368" s="16">
        <f t="shared" ref="W368" si="957">SUM(W360:W367)</f>
        <v>38</v>
      </c>
      <c r="X368" s="16">
        <f t="shared" ref="X368" si="958">SUM(X360:X367)</f>
        <v>19</v>
      </c>
      <c r="Y368" s="15">
        <f>SUM(Y360:Y366)</f>
        <v>275</v>
      </c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</row>
    <row r="369" spans="1:37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 t="s">
        <v>15</v>
      </c>
      <c r="M369" s="7">
        <v>0</v>
      </c>
    </row>
    <row r="371" spans="1:37" ht="18" x14ac:dyDescent="0.25">
      <c r="A371" s="1" t="s">
        <v>74</v>
      </c>
    </row>
    <row r="372" spans="1:37" x14ac:dyDescent="0.25">
      <c r="A372" s="2"/>
      <c r="B372" s="19" t="s">
        <v>41</v>
      </c>
      <c r="C372" s="20"/>
      <c r="D372" s="19" t="s">
        <v>42</v>
      </c>
      <c r="E372" s="20"/>
      <c r="F372" s="19" t="s">
        <v>43</v>
      </c>
      <c r="G372" s="20"/>
      <c r="H372" s="19" t="s">
        <v>71</v>
      </c>
      <c r="I372" s="20"/>
      <c r="J372" s="19" t="s">
        <v>45</v>
      </c>
      <c r="K372" s="20"/>
      <c r="L372" s="19" t="s">
        <v>6</v>
      </c>
      <c r="M372" s="20"/>
    </row>
    <row r="373" spans="1:37" x14ac:dyDescent="0.25">
      <c r="A373" s="3" t="s">
        <v>7</v>
      </c>
      <c r="B373" s="4">
        <v>0.1875</v>
      </c>
      <c r="C373" s="5">
        <v>3</v>
      </c>
      <c r="D373" s="4">
        <v>0.25</v>
      </c>
      <c r="E373" s="5">
        <v>4</v>
      </c>
      <c r="F373" s="4">
        <v>0.375</v>
      </c>
      <c r="G373" s="5">
        <v>6</v>
      </c>
      <c r="H373" s="4">
        <v>6.25E-2</v>
      </c>
      <c r="I373" s="5">
        <v>1</v>
      </c>
      <c r="J373" s="4">
        <v>0.125</v>
      </c>
      <c r="K373" s="5">
        <v>2</v>
      </c>
      <c r="L373" s="4">
        <v>5.8200000000000002E-2</v>
      </c>
      <c r="M373" s="5">
        <v>16</v>
      </c>
      <c r="O373" s="13" t="s">
        <v>90</v>
      </c>
      <c r="P373" s="12">
        <f>_xlfn.CHISQ.TEST(T373:X379,AG373:AK379)</f>
        <v>0.20622477709795675</v>
      </c>
      <c r="Q373" s="15"/>
      <c r="R373" s="15" t="s">
        <v>91</v>
      </c>
      <c r="S373" s="15"/>
      <c r="T373" s="15">
        <f>C373</f>
        <v>3</v>
      </c>
      <c r="U373" s="15">
        <f>E373</f>
        <v>4</v>
      </c>
      <c r="V373" s="10">
        <f>G373</f>
        <v>6</v>
      </c>
      <c r="W373" s="15">
        <f>I373</f>
        <v>1</v>
      </c>
      <c r="X373" s="15">
        <f>K373</f>
        <v>2</v>
      </c>
      <c r="Y373" s="16">
        <f>SUM(T373:X373)</f>
        <v>16</v>
      </c>
      <c r="Z373" s="10"/>
      <c r="AA373" s="15"/>
      <c r="AB373" s="15"/>
      <c r="AC373" s="15"/>
      <c r="AD373" s="15"/>
      <c r="AE373" s="15" t="s">
        <v>92</v>
      </c>
      <c r="AF373" s="17"/>
      <c r="AG373" s="17">
        <f>$Y373*T381/$Y381</f>
        <v>0.76470588235294112</v>
      </c>
      <c r="AH373" s="17">
        <f t="shared" ref="AH373" si="959">$Y373*U381/$Y381</f>
        <v>4.3529411764705879</v>
      </c>
      <c r="AI373" s="17">
        <f t="shared" ref="AI373" si="960">$Y373*V381/$Y381</f>
        <v>6.2352941176470589</v>
      </c>
      <c r="AJ373" s="17">
        <f t="shared" ref="AJ373" si="961">$Y373*W381/$Y381</f>
        <v>3.4117647058823528</v>
      </c>
      <c r="AK373" s="17">
        <f t="shared" ref="AK373" si="962">$Y373*X381/$Y381</f>
        <v>1.2352941176470589</v>
      </c>
    </row>
    <row r="374" spans="1:37" x14ac:dyDescent="0.25">
      <c r="A374" s="3" t="s">
        <v>8</v>
      </c>
      <c r="B374" s="4">
        <v>2.7E-2</v>
      </c>
      <c r="C374" s="5">
        <v>1</v>
      </c>
      <c r="D374" s="4">
        <v>0.18920000000000001</v>
      </c>
      <c r="E374" s="5">
        <v>7</v>
      </c>
      <c r="F374" s="4">
        <v>0.35139999999999999</v>
      </c>
      <c r="G374" s="5">
        <v>13</v>
      </c>
      <c r="H374" s="4">
        <v>0.32429999999999998</v>
      </c>
      <c r="I374" s="5">
        <v>12</v>
      </c>
      <c r="J374" s="4">
        <v>0.1081</v>
      </c>
      <c r="K374" s="5">
        <v>4</v>
      </c>
      <c r="L374" s="4">
        <v>0.13450000000000001</v>
      </c>
      <c r="M374" s="5">
        <v>37</v>
      </c>
      <c r="O374" s="13" t="s">
        <v>93</v>
      </c>
      <c r="P374" s="9">
        <f>_xlfn.CHISQ.INV.RT(P373,24)</f>
        <v>29.378109096457401</v>
      </c>
      <c r="Q374" s="15"/>
      <c r="R374" s="15"/>
      <c r="S374" s="15"/>
      <c r="T374" s="15">
        <f t="shared" ref="T374:T379" si="963">C374</f>
        <v>1</v>
      </c>
      <c r="U374" s="15">
        <f t="shared" ref="U374:U379" si="964">E374</f>
        <v>7</v>
      </c>
      <c r="V374" s="10">
        <f t="shared" ref="V374:V379" si="965">G374</f>
        <v>13</v>
      </c>
      <c r="W374" s="15">
        <f t="shared" ref="W374:W379" si="966">I374</f>
        <v>12</v>
      </c>
      <c r="X374" s="15">
        <f t="shared" ref="X374:X379" si="967">K374</f>
        <v>4</v>
      </c>
      <c r="Y374" s="16">
        <f t="shared" ref="Y374:Y379" si="968">SUM(T374:X374)</f>
        <v>37</v>
      </c>
      <c r="Z374" s="10"/>
      <c r="AA374" s="15"/>
      <c r="AB374" s="15"/>
      <c r="AC374" s="15"/>
      <c r="AD374" s="15"/>
      <c r="AE374" s="15"/>
      <c r="AF374" s="17"/>
      <c r="AG374" s="17">
        <f>$Y374*T381/$Y381</f>
        <v>1.7683823529411764</v>
      </c>
      <c r="AH374" s="17">
        <f t="shared" ref="AH374" si="969">$Y374*U381/$Y381</f>
        <v>10.066176470588236</v>
      </c>
      <c r="AI374" s="17">
        <f t="shared" ref="AI374" si="970">$Y374*V381/$Y381</f>
        <v>14.419117647058824</v>
      </c>
      <c r="AJ374" s="17">
        <f t="shared" ref="AJ374" si="971">$Y374*W381/$Y381</f>
        <v>7.8897058823529411</v>
      </c>
      <c r="AK374" s="17">
        <f t="shared" ref="AK374" si="972">$Y374*X381/$Y381</f>
        <v>2.8566176470588234</v>
      </c>
    </row>
    <row r="375" spans="1:37" x14ac:dyDescent="0.25">
      <c r="A375" s="3" t="s">
        <v>9</v>
      </c>
      <c r="B375" s="4">
        <v>0</v>
      </c>
      <c r="C375" s="5">
        <v>0</v>
      </c>
      <c r="D375" s="4">
        <v>0.23400000000000001</v>
      </c>
      <c r="E375" s="5">
        <v>11</v>
      </c>
      <c r="F375" s="4">
        <v>0.51060000000000005</v>
      </c>
      <c r="G375" s="5">
        <v>24</v>
      </c>
      <c r="H375" s="4">
        <v>0.17019999999999999</v>
      </c>
      <c r="I375" s="5">
        <v>8</v>
      </c>
      <c r="J375" s="4">
        <v>8.5099999999999995E-2</v>
      </c>
      <c r="K375" s="5">
        <v>4</v>
      </c>
      <c r="L375" s="4">
        <v>0.1709</v>
      </c>
      <c r="M375" s="5">
        <v>47</v>
      </c>
      <c r="O375" s="13" t="s">
        <v>94</v>
      </c>
      <c r="P375" s="18">
        <f>SQRT(P374/(Y381*MIN(7-1,5-1)))</f>
        <v>0.16432266583698474</v>
      </c>
      <c r="Q375" s="15"/>
      <c r="R375" s="15"/>
      <c r="S375" s="15"/>
      <c r="T375" s="15">
        <f t="shared" si="963"/>
        <v>0</v>
      </c>
      <c r="U375" s="15">
        <f t="shared" si="964"/>
        <v>11</v>
      </c>
      <c r="V375" s="10">
        <f t="shared" si="965"/>
        <v>24</v>
      </c>
      <c r="W375" s="15">
        <f t="shared" si="966"/>
        <v>8</v>
      </c>
      <c r="X375" s="15">
        <f t="shared" si="967"/>
        <v>4</v>
      </c>
      <c r="Y375" s="16">
        <f t="shared" si="968"/>
        <v>47</v>
      </c>
      <c r="Z375" s="10"/>
      <c r="AA375" s="15"/>
      <c r="AB375" s="15"/>
      <c r="AC375" s="15"/>
      <c r="AD375" s="15"/>
      <c r="AE375" s="15"/>
      <c r="AF375" s="17"/>
      <c r="AG375" s="17">
        <f>$Y375*T381/$Y381</f>
        <v>2.2463235294117645</v>
      </c>
      <c r="AH375" s="17">
        <f t="shared" ref="AH375" si="973">$Y375*U381/$Y381</f>
        <v>12.786764705882353</v>
      </c>
      <c r="AI375" s="17">
        <f t="shared" ref="AI375" si="974">$Y375*V381/$Y381</f>
        <v>18.316176470588236</v>
      </c>
      <c r="AJ375" s="17">
        <f t="shared" ref="AJ375" si="975">$Y375*W381/$Y381</f>
        <v>10.022058823529411</v>
      </c>
      <c r="AK375" s="17">
        <f t="shared" ref="AK375" si="976">$Y375*X381/$Y381</f>
        <v>3.6286764705882355</v>
      </c>
    </row>
    <row r="376" spans="1:37" x14ac:dyDescent="0.25">
      <c r="A376" s="3" t="s">
        <v>10</v>
      </c>
      <c r="B376" s="4">
        <v>5.8799999999999998E-2</v>
      </c>
      <c r="C376" s="5">
        <v>3</v>
      </c>
      <c r="D376" s="4">
        <v>0.29409999999999997</v>
      </c>
      <c r="E376" s="5">
        <v>15</v>
      </c>
      <c r="F376" s="4">
        <v>0.29409999999999997</v>
      </c>
      <c r="G376" s="5">
        <v>15</v>
      </c>
      <c r="H376" s="4">
        <v>0.23530000000000001</v>
      </c>
      <c r="I376" s="5">
        <v>12</v>
      </c>
      <c r="J376" s="4">
        <v>0.1176</v>
      </c>
      <c r="K376" s="5">
        <v>6</v>
      </c>
      <c r="L376" s="4">
        <v>0.1855</v>
      </c>
      <c r="M376" s="5">
        <v>51</v>
      </c>
      <c r="O376" s="15"/>
      <c r="P376" s="9" t="str">
        <f>IF(AND(P375&gt;0,P375&lt;=0.2),"Schwacher Zusammenhang",IF(AND(P375&gt;0.2,P375&lt;=0.6),"Mittlerer Zusammenhang",IF(P375&gt;0.6,"Starker Zusammenhang","")))</f>
        <v>Schwacher Zusammenhang</v>
      </c>
      <c r="Q376" s="5"/>
      <c r="R376" s="5"/>
      <c r="S376" s="15"/>
      <c r="T376" s="15">
        <f t="shared" si="963"/>
        <v>3</v>
      </c>
      <c r="U376" s="15">
        <f t="shared" si="964"/>
        <v>15</v>
      </c>
      <c r="V376" s="10">
        <f t="shared" si="965"/>
        <v>15</v>
      </c>
      <c r="W376" s="15">
        <f t="shared" si="966"/>
        <v>12</v>
      </c>
      <c r="X376" s="15">
        <f t="shared" si="967"/>
        <v>6</v>
      </c>
      <c r="Y376" s="16">
        <f t="shared" si="968"/>
        <v>51</v>
      </c>
      <c r="Z376" s="10"/>
      <c r="AA376" s="15"/>
      <c r="AB376" s="15"/>
      <c r="AC376" s="15"/>
      <c r="AD376" s="15"/>
      <c r="AE376" s="15"/>
      <c r="AF376" s="17"/>
      <c r="AG376" s="17">
        <f>$Y376*T381/$Y381</f>
        <v>2.4375</v>
      </c>
      <c r="AH376" s="17">
        <f t="shared" ref="AH376" si="977">$Y376*U381/$Y381</f>
        <v>13.875</v>
      </c>
      <c r="AI376" s="17">
        <f t="shared" ref="AI376" si="978">$Y376*V381/$Y381</f>
        <v>19.875</v>
      </c>
      <c r="AJ376" s="17">
        <f t="shared" ref="AJ376" si="979">$Y376*W381/$Y381</f>
        <v>10.875</v>
      </c>
      <c r="AK376" s="17">
        <f t="shared" ref="AK376" si="980">$Y376*X381/$Y381</f>
        <v>3.9375</v>
      </c>
    </row>
    <row r="377" spans="1:37" x14ac:dyDescent="0.25">
      <c r="A377" s="3" t="s">
        <v>11</v>
      </c>
      <c r="B377" s="4">
        <v>5.8799999999999998E-2</v>
      </c>
      <c r="C377" s="5">
        <v>2</v>
      </c>
      <c r="D377" s="4">
        <v>0.23530000000000001</v>
      </c>
      <c r="E377" s="5">
        <v>8</v>
      </c>
      <c r="F377" s="4">
        <v>0.38240000000000002</v>
      </c>
      <c r="G377" s="5">
        <v>13</v>
      </c>
      <c r="H377" s="4">
        <v>0.2059</v>
      </c>
      <c r="I377" s="5">
        <v>7</v>
      </c>
      <c r="J377" s="4">
        <v>0.1176</v>
      </c>
      <c r="K377" s="5">
        <v>4</v>
      </c>
      <c r="L377" s="4">
        <v>0.1236</v>
      </c>
      <c r="M377" s="5">
        <v>34</v>
      </c>
      <c r="O377" s="10"/>
      <c r="P377" s="10"/>
      <c r="Q377" s="5"/>
      <c r="R377" s="5"/>
      <c r="S377" s="15"/>
      <c r="T377" s="15">
        <f t="shared" si="963"/>
        <v>2</v>
      </c>
      <c r="U377" s="15">
        <f t="shared" si="964"/>
        <v>8</v>
      </c>
      <c r="V377" s="10">
        <f t="shared" si="965"/>
        <v>13</v>
      </c>
      <c r="W377" s="15">
        <f t="shared" si="966"/>
        <v>7</v>
      </c>
      <c r="X377" s="15">
        <f t="shared" si="967"/>
        <v>4</v>
      </c>
      <c r="Y377" s="16">
        <f t="shared" si="968"/>
        <v>34</v>
      </c>
      <c r="Z377" s="10"/>
      <c r="AA377" s="10"/>
      <c r="AB377" s="10"/>
      <c r="AC377" s="10"/>
      <c r="AD377" s="10"/>
      <c r="AE377" s="10"/>
      <c r="AF377" s="17"/>
      <c r="AG377" s="17">
        <f>$Y377*T381/$Y381</f>
        <v>1.625</v>
      </c>
      <c r="AH377" s="17">
        <f t="shared" ref="AH377" si="981">$Y377*U381/$Y381</f>
        <v>9.25</v>
      </c>
      <c r="AI377" s="17">
        <f t="shared" ref="AI377" si="982">$Y377*V381/$Y381</f>
        <v>13.25</v>
      </c>
      <c r="AJ377" s="17">
        <f t="shared" ref="AJ377" si="983">$Y377*W381/$Y381</f>
        <v>7.25</v>
      </c>
      <c r="AK377" s="17">
        <f t="shared" ref="AK377" si="984">$Y377*X381/$Y381</f>
        <v>2.625</v>
      </c>
    </row>
    <row r="378" spans="1:37" x14ac:dyDescent="0.25">
      <c r="A378" s="3" t="s">
        <v>12</v>
      </c>
      <c r="B378" s="4">
        <v>4.3499999999999997E-2</v>
      </c>
      <c r="C378" s="5">
        <v>3</v>
      </c>
      <c r="D378" s="4">
        <v>0.36230000000000001</v>
      </c>
      <c r="E378" s="5">
        <v>25</v>
      </c>
      <c r="F378" s="4">
        <v>0.40579999999999999</v>
      </c>
      <c r="G378" s="5">
        <v>28</v>
      </c>
      <c r="H378" s="4">
        <v>0.18840000000000001</v>
      </c>
      <c r="I378" s="5">
        <v>13</v>
      </c>
      <c r="J378" s="4">
        <v>0</v>
      </c>
      <c r="K378" s="5">
        <v>0</v>
      </c>
      <c r="L378" s="4">
        <v>0.25090000000000001</v>
      </c>
      <c r="M378" s="5">
        <v>69</v>
      </c>
      <c r="O378" s="10"/>
      <c r="P378" s="10"/>
      <c r="Q378" s="5"/>
      <c r="R378" s="5"/>
      <c r="S378" s="15"/>
      <c r="T378" s="15">
        <f t="shared" si="963"/>
        <v>3</v>
      </c>
      <c r="U378" s="15">
        <f t="shared" si="964"/>
        <v>25</v>
      </c>
      <c r="V378" s="10">
        <f t="shared" si="965"/>
        <v>28</v>
      </c>
      <c r="W378" s="15">
        <f t="shared" si="966"/>
        <v>13</v>
      </c>
      <c r="X378" s="15">
        <f t="shared" si="967"/>
        <v>0</v>
      </c>
      <c r="Y378" s="16">
        <f t="shared" si="968"/>
        <v>69</v>
      </c>
      <c r="Z378" s="10"/>
      <c r="AA378" s="10"/>
      <c r="AB378" s="10"/>
      <c r="AC378" s="10"/>
      <c r="AD378" s="10"/>
      <c r="AE378" s="10"/>
      <c r="AF378" s="17"/>
      <c r="AG378" s="17">
        <f>$Y378*T381/$Y381</f>
        <v>3.2977941176470589</v>
      </c>
      <c r="AH378" s="17">
        <f t="shared" ref="AH378" si="985">$Y378*U381/$Y381</f>
        <v>18.772058823529413</v>
      </c>
      <c r="AI378" s="17">
        <f t="shared" ref="AI378" si="986">$Y378*V381/$Y381</f>
        <v>26.889705882352942</v>
      </c>
      <c r="AJ378" s="17">
        <f t="shared" ref="AJ378" si="987">$Y378*W381/$Y381</f>
        <v>14.713235294117647</v>
      </c>
      <c r="AK378" s="17">
        <f t="shared" ref="AK378" si="988">$Y378*X381/$Y381</f>
        <v>5.3272058823529411</v>
      </c>
    </row>
    <row r="379" spans="1:37" x14ac:dyDescent="0.25">
      <c r="A379" s="3" t="s">
        <v>13</v>
      </c>
      <c r="B379" s="4">
        <v>5.5599999999999997E-2</v>
      </c>
      <c r="C379" s="5">
        <v>1</v>
      </c>
      <c r="D379" s="4">
        <v>0.22220000000000001</v>
      </c>
      <c r="E379" s="5">
        <v>4</v>
      </c>
      <c r="F379" s="4">
        <v>0.38890000000000002</v>
      </c>
      <c r="G379" s="5">
        <v>7</v>
      </c>
      <c r="H379" s="4">
        <v>0.27779999999999999</v>
      </c>
      <c r="I379" s="5">
        <v>5</v>
      </c>
      <c r="J379" s="4">
        <v>5.5599999999999997E-2</v>
      </c>
      <c r="K379" s="5">
        <v>1</v>
      </c>
      <c r="L379" s="4">
        <v>6.5500000000000003E-2</v>
      </c>
      <c r="M379" s="5">
        <v>18</v>
      </c>
      <c r="O379" s="10"/>
      <c r="P379" s="10"/>
      <c r="Q379" s="5"/>
      <c r="R379" s="5"/>
      <c r="S379" s="15"/>
      <c r="T379" s="15">
        <f t="shared" si="963"/>
        <v>1</v>
      </c>
      <c r="U379" s="15">
        <f t="shared" si="964"/>
        <v>4</v>
      </c>
      <c r="V379" s="10">
        <f t="shared" si="965"/>
        <v>7</v>
      </c>
      <c r="W379" s="15">
        <f t="shared" si="966"/>
        <v>5</v>
      </c>
      <c r="X379" s="15">
        <f t="shared" si="967"/>
        <v>1</v>
      </c>
      <c r="Y379" s="16">
        <f t="shared" si="968"/>
        <v>18</v>
      </c>
      <c r="Z379" s="10"/>
      <c r="AA379" s="10"/>
      <c r="AB379" s="10"/>
      <c r="AC379" s="10"/>
      <c r="AD379" s="10"/>
      <c r="AE379" s="10"/>
      <c r="AF379" s="17"/>
      <c r="AG379" s="17">
        <f>$Y379*T381/$Y381</f>
        <v>0.86029411764705888</v>
      </c>
      <c r="AH379" s="17">
        <f t="shared" ref="AH379" si="989">$Y379*U381/$Y381</f>
        <v>4.8970588235294121</v>
      </c>
      <c r="AI379" s="17">
        <f t="shared" ref="AI379" si="990">$Y379*V381/$Y381</f>
        <v>7.0147058823529411</v>
      </c>
      <c r="AJ379" s="17">
        <f t="shared" ref="AJ379" si="991">$Y379*W381/$Y381</f>
        <v>3.8382352941176472</v>
      </c>
      <c r="AK379" s="17">
        <f t="shared" ref="AK379" si="992">$Y379*X381/$Y381</f>
        <v>1.3897058823529411</v>
      </c>
    </row>
    <row r="380" spans="1:37" x14ac:dyDescent="0.25">
      <c r="A380" s="3" t="s">
        <v>6</v>
      </c>
      <c r="B380" s="6">
        <v>4.7300000000000002E-2</v>
      </c>
      <c r="C380" s="3">
        <v>13</v>
      </c>
      <c r="D380" s="6">
        <v>0.26910000000000001</v>
      </c>
      <c r="E380" s="3">
        <v>74</v>
      </c>
      <c r="F380" s="6">
        <v>0.38550000000000001</v>
      </c>
      <c r="G380" s="3">
        <v>106</v>
      </c>
      <c r="H380" s="6">
        <v>0.2109</v>
      </c>
      <c r="I380" s="3">
        <v>58</v>
      </c>
      <c r="J380" s="6">
        <v>7.6399999999999996E-2</v>
      </c>
      <c r="K380" s="3">
        <v>21</v>
      </c>
      <c r="L380" s="6">
        <v>1</v>
      </c>
      <c r="M380" s="3">
        <v>275</v>
      </c>
      <c r="O380" s="10"/>
      <c r="P380" s="10"/>
      <c r="Q380" s="5"/>
      <c r="R380" s="5"/>
      <c r="S380" s="15"/>
      <c r="T380" s="15"/>
      <c r="U380" s="15"/>
      <c r="V380" s="10"/>
      <c r="W380" s="15"/>
      <c r="X380" s="15"/>
      <c r="Y380" s="16"/>
      <c r="Z380" s="10"/>
      <c r="AA380" s="10"/>
      <c r="AB380" s="10"/>
      <c r="AC380" s="10"/>
      <c r="AD380" s="10"/>
      <c r="AE380" s="10"/>
      <c r="AF380" s="17"/>
      <c r="AG380" s="17"/>
      <c r="AH380" s="17"/>
      <c r="AI380" s="10"/>
      <c r="AJ380" s="10"/>
      <c r="AK380" s="10"/>
    </row>
    <row r="381" spans="1:37" x14ac:dyDescent="0.25">
      <c r="A381" s="9"/>
      <c r="B381" s="9"/>
      <c r="C381" s="12"/>
      <c r="D381" s="7"/>
      <c r="E381" s="7"/>
      <c r="F381" s="7"/>
      <c r="G381" s="7"/>
      <c r="H381" s="7"/>
      <c r="I381" s="7"/>
      <c r="J381" s="7"/>
      <c r="K381" s="7"/>
      <c r="L381" s="7" t="s">
        <v>14</v>
      </c>
      <c r="M381" s="7">
        <v>275</v>
      </c>
      <c r="O381" s="10"/>
      <c r="P381" s="10"/>
      <c r="Q381" s="10"/>
      <c r="R381" s="10"/>
      <c r="S381" s="16"/>
      <c r="T381" s="16">
        <f t="shared" ref="T381" si="993">SUM(T373:T380)</f>
        <v>13</v>
      </c>
      <c r="U381" s="16">
        <f t="shared" ref="U381" si="994">SUM(U373:U380)</f>
        <v>74</v>
      </c>
      <c r="V381" s="16">
        <f t="shared" ref="V381" si="995">SUM(V373:V380)</f>
        <v>106</v>
      </c>
      <c r="W381" s="16">
        <f t="shared" ref="W381" si="996">SUM(W373:W380)</f>
        <v>58</v>
      </c>
      <c r="X381" s="16">
        <f t="shared" ref="X381" si="997">SUM(X373:X380)</f>
        <v>21</v>
      </c>
      <c r="Y381" s="15">
        <f>SUM(Y373:Y379)</f>
        <v>272</v>
      </c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</row>
    <row r="382" spans="1:37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 t="s">
        <v>15</v>
      </c>
      <c r="M382" s="7">
        <v>0</v>
      </c>
    </row>
    <row r="384" spans="1:37" ht="18" x14ac:dyDescent="0.25">
      <c r="A384" s="1" t="s">
        <v>75</v>
      </c>
    </row>
    <row r="385" spans="1:37" x14ac:dyDescent="0.25">
      <c r="A385" s="2"/>
      <c r="B385" s="19" t="s">
        <v>41</v>
      </c>
      <c r="C385" s="20"/>
      <c r="D385" s="19" t="s">
        <v>42</v>
      </c>
      <c r="E385" s="20"/>
      <c r="F385" s="19" t="s">
        <v>43</v>
      </c>
      <c r="G385" s="20"/>
      <c r="H385" s="19" t="s">
        <v>71</v>
      </c>
      <c r="I385" s="20"/>
      <c r="J385" s="19" t="s">
        <v>45</v>
      </c>
      <c r="K385" s="20"/>
      <c r="L385" s="19" t="s">
        <v>6</v>
      </c>
      <c r="M385" s="20"/>
    </row>
    <row r="386" spans="1:37" x14ac:dyDescent="0.25">
      <c r="A386" s="3" t="s">
        <v>7</v>
      </c>
      <c r="B386" s="4">
        <v>0.1176</v>
      </c>
      <c r="C386" s="5">
        <v>2</v>
      </c>
      <c r="D386" s="4">
        <v>0.47060000000000002</v>
      </c>
      <c r="E386" s="5">
        <v>8</v>
      </c>
      <c r="F386" s="4">
        <v>0.17649999999999999</v>
      </c>
      <c r="G386" s="5">
        <v>3</v>
      </c>
      <c r="H386" s="4">
        <v>5.8799999999999998E-2</v>
      </c>
      <c r="I386" s="5">
        <v>1</v>
      </c>
      <c r="J386" s="4">
        <v>0.17649999999999999</v>
      </c>
      <c r="K386" s="5">
        <v>3</v>
      </c>
      <c r="L386" s="4">
        <v>6.1799999999999987E-2</v>
      </c>
      <c r="M386" s="5">
        <v>17</v>
      </c>
      <c r="O386" s="13" t="s">
        <v>90</v>
      </c>
      <c r="P386" s="12">
        <f>_xlfn.CHISQ.TEST(T386:X392,AG386:AK392)</f>
        <v>5.8718407123669498E-2</v>
      </c>
      <c r="Q386" s="15"/>
      <c r="R386" s="15" t="s">
        <v>91</v>
      </c>
      <c r="S386" s="15"/>
      <c r="T386" s="15">
        <f>C386</f>
        <v>2</v>
      </c>
      <c r="U386" s="15">
        <f>E386</f>
        <v>8</v>
      </c>
      <c r="V386" s="10">
        <f>G386</f>
        <v>3</v>
      </c>
      <c r="W386" s="15">
        <f>I386</f>
        <v>1</v>
      </c>
      <c r="X386" s="15">
        <f>K386</f>
        <v>3</v>
      </c>
      <c r="Y386" s="16">
        <f>SUM(T386:X386)</f>
        <v>17</v>
      </c>
      <c r="Z386" s="10"/>
      <c r="AA386" s="15"/>
      <c r="AB386" s="15"/>
      <c r="AC386" s="15"/>
      <c r="AD386" s="15"/>
      <c r="AE386" s="15" t="s">
        <v>92</v>
      </c>
      <c r="AF386" s="17"/>
      <c r="AG386" s="17">
        <f>$Y386*T394/$Y394</f>
        <v>1.7927272727272727</v>
      </c>
      <c r="AH386" s="17">
        <f t="shared" ref="AH386" si="998">$Y386*U394/$Y394</f>
        <v>6.12</v>
      </c>
      <c r="AI386" s="17">
        <f t="shared" ref="AI386" si="999">$Y386*V394/$Y394</f>
        <v>5.1309090909090909</v>
      </c>
      <c r="AJ386" s="17">
        <f t="shared" ref="AJ386" si="1000">$Y386*W394/$Y394</f>
        <v>2.7818181818181817</v>
      </c>
      <c r="AK386" s="17">
        <f t="shared" ref="AK386" si="1001">$Y386*X394/$Y394</f>
        <v>1.1745454545454546</v>
      </c>
    </row>
    <row r="387" spans="1:37" x14ac:dyDescent="0.25">
      <c r="A387" s="3" t="s">
        <v>8</v>
      </c>
      <c r="B387" s="4">
        <v>5.4100000000000002E-2</v>
      </c>
      <c r="C387" s="5">
        <v>2</v>
      </c>
      <c r="D387" s="4">
        <v>0.45950000000000002</v>
      </c>
      <c r="E387" s="5">
        <v>17</v>
      </c>
      <c r="F387" s="4">
        <v>0.27029999999999998</v>
      </c>
      <c r="G387" s="5">
        <v>10</v>
      </c>
      <c r="H387" s="4">
        <v>0.18920000000000001</v>
      </c>
      <c r="I387" s="5">
        <v>7</v>
      </c>
      <c r="J387" s="4">
        <v>2.7E-2</v>
      </c>
      <c r="K387" s="5">
        <v>1</v>
      </c>
      <c r="L387" s="4">
        <v>0.13450000000000001</v>
      </c>
      <c r="M387" s="5">
        <v>37</v>
      </c>
      <c r="O387" s="13" t="s">
        <v>93</v>
      </c>
      <c r="P387" s="9">
        <f>_xlfn.CHISQ.INV.RT(P386,24)</f>
        <v>35.696621978316394</v>
      </c>
      <c r="Q387" s="15"/>
      <c r="R387" s="15"/>
      <c r="S387" s="15"/>
      <c r="T387" s="15">
        <f t="shared" ref="T387:T392" si="1002">C387</f>
        <v>2</v>
      </c>
      <c r="U387" s="15">
        <f t="shared" ref="U387:U392" si="1003">E387</f>
        <v>17</v>
      </c>
      <c r="V387" s="10">
        <f t="shared" ref="V387:V392" si="1004">G387</f>
        <v>10</v>
      </c>
      <c r="W387" s="15">
        <f t="shared" ref="W387:W392" si="1005">I387</f>
        <v>7</v>
      </c>
      <c r="X387" s="15">
        <f t="shared" ref="X387:X392" si="1006">K387</f>
        <v>1</v>
      </c>
      <c r="Y387" s="16">
        <f t="shared" ref="Y387:Y392" si="1007">SUM(T387:X387)</f>
        <v>37</v>
      </c>
      <c r="Z387" s="10"/>
      <c r="AA387" s="15"/>
      <c r="AB387" s="15"/>
      <c r="AC387" s="15"/>
      <c r="AD387" s="15"/>
      <c r="AE387" s="15"/>
      <c r="AF387" s="17"/>
      <c r="AG387" s="17">
        <f>$Y387*T394/$Y394</f>
        <v>3.9018181818181819</v>
      </c>
      <c r="AH387" s="17">
        <f t="shared" ref="AH387" si="1008">$Y387*U394/$Y394</f>
        <v>13.32</v>
      </c>
      <c r="AI387" s="17">
        <f t="shared" ref="AI387" si="1009">$Y387*V394/$Y394</f>
        <v>11.167272727272728</v>
      </c>
      <c r="AJ387" s="17">
        <f t="shared" ref="AJ387" si="1010">$Y387*W394/$Y394</f>
        <v>6.0545454545454547</v>
      </c>
      <c r="AK387" s="17">
        <f t="shared" ref="AK387" si="1011">$Y387*X394/$Y394</f>
        <v>2.5563636363636362</v>
      </c>
    </row>
    <row r="388" spans="1:37" x14ac:dyDescent="0.25">
      <c r="A388" s="3" t="s">
        <v>9</v>
      </c>
      <c r="B388" s="4">
        <v>6.25E-2</v>
      </c>
      <c r="C388" s="5">
        <v>3</v>
      </c>
      <c r="D388" s="4">
        <v>0.29170000000000001</v>
      </c>
      <c r="E388" s="5">
        <v>14</v>
      </c>
      <c r="F388" s="4">
        <v>0.39579999999999999</v>
      </c>
      <c r="G388" s="5">
        <v>19</v>
      </c>
      <c r="H388" s="4">
        <v>0.1875</v>
      </c>
      <c r="I388" s="5">
        <v>9</v>
      </c>
      <c r="J388" s="4">
        <v>6.25E-2</v>
      </c>
      <c r="K388" s="5">
        <v>3</v>
      </c>
      <c r="L388" s="4">
        <v>0.17449999999999999</v>
      </c>
      <c r="M388" s="5">
        <v>48</v>
      </c>
      <c r="O388" s="13" t="s">
        <v>94</v>
      </c>
      <c r="P388" s="18">
        <f>SQRT(P387/(Y394*MIN(7-1,5-1)))</f>
        <v>0.18014292804809789</v>
      </c>
      <c r="Q388" s="15"/>
      <c r="R388" s="15"/>
      <c r="S388" s="15"/>
      <c r="T388" s="15">
        <f t="shared" si="1002"/>
        <v>3</v>
      </c>
      <c r="U388" s="15">
        <f t="shared" si="1003"/>
        <v>14</v>
      </c>
      <c r="V388" s="10">
        <f t="shared" si="1004"/>
        <v>19</v>
      </c>
      <c r="W388" s="15">
        <f t="shared" si="1005"/>
        <v>9</v>
      </c>
      <c r="X388" s="15">
        <f t="shared" si="1006"/>
        <v>3</v>
      </c>
      <c r="Y388" s="16">
        <f t="shared" si="1007"/>
        <v>48</v>
      </c>
      <c r="Z388" s="10"/>
      <c r="AA388" s="15"/>
      <c r="AB388" s="15"/>
      <c r="AC388" s="15"/>
      <c r="AD388" s="15"/>
      <c r="AE388" s="15"/>
      <c r="AF388" s="17"/>
      <c r="AG388" s="17">
        <f>$Y388*T394/$Y394</f>
        <v>5.0618181818181816</v>
      </c>
      <c r="AH388" s="17">
        <f t="shared" ref="AH388" si="1012">$Y388*U394/$Y394</f>
        <v>17.28</v>
      </c>
      <c r="AI388" s="17">
        <f t="shared" ref="AI388" si="1013">$Y388*V394/$Y394</f>
        <v>14.487272727272726</v>
      </c>
      <c r="AJ388" s="17">
        <f t="shared" ref="AJ388" si="1014">$Y388*W394/$Y394</f>
        <v>7.8545454545454545</v>
      </c>
      <c r="AK388" s="17">
        <f t="shared" ref="AK388" si="1015">$Y388*X394/$Y394</f>
        <v>3.3163636363636364</v>
      </c>
    </row>
    <row r="389" spans="1:37" x14ac:dyDescent="0.25">
      <c r="A389" s="3" t="s">
        <v>10</v>
      </c>
      <c r="B389" s="4">
        <v>0.13730000000000001</v>
      </c>
      <c r="C389" s="5">
        <v>7</v>
      </c>
      <c r="D389" s="4">
        <v>0.27450000000000002</v>
      </c>
      <c r="E389" s="5">
        <v>14</v>
      </c>
      <c r="F389" s="4">
        <v>0.29409999999999997</v>
      </c>
      <c r="G389" s="5">
        <v>15</v>
      </c>
      <c r="H389" s="4">
        <v>0.17649999999999999</v>
      </c>
      <c r="I389" s="5">
        <v>9</v>
      </c>
      <c r="J389" s="4">
        <v>0.1176</v>
      </c>
      <c r="K389" s="5">
        <v>6</v>
      </c>
      <c r="L389" s="4">
        <v>0.1855</v>
      </c>
      <c r="M389" s="5">
        <v>51</v>
      </c>
      <c r="O389" s="15"/>
      <c r="P389" s="9" t="str">
        <f>IF(AND(P388&gt;0,P388&lt;=0.2),"Schwacher Zusammenhang",IF(AND(P388&gt;0.2,P388&lt;=0.6),"Mittlerer Zusammenhang",IF(P388&gt;0.6,"Starker Zusammenhang","")))</f>
        <v>Schwacher Zusammenhang</v>
      </c>
      <c r="Q389" s="5"/>
      <c r="R389" s="5"/>
      <c r="S389" s="15"/>
      <c r="T389" s="15">
        <f t="shared" si="1002"/>
        <v>7</v>
      </c>
      <c r="U389" s="15">
        <f t="shared" si="1003"/>
        <v>14</v>
      </c>
      <c r="V389" s="10">
        <f t="shared" si="1004"/>
        <v>15</v>
      </c>
      <c r="W389" s="15">
        <f t="shared" si="1005"/>
        <v>9</v>
      </c>
      <c r="X389" s="15">
        <f t="shared" si="1006"/>
        <v>6</v>
      </c>
      <c r="Y389" s="16">
        <f t="shared" si="1007"/>
        <v>51</v>
      </c>
      <c r="Z389" s="10"/>
      <c r="AA389" s="15"/>
      <c r="AB389" s="15"/>
      <c r="AC389" s="15"/>
      <c r="AD389" s="15"/>
      <c r="AE389" s="15"/>
      <c r="AF389" s="17"/>
      <c r="AG389" s="17">
        <f>$Y389*T394/$Y394</f>
        <v>5.378181818181818</v>
      </c>
      <c r="AH389" s="17">
        <f t="shared" ref="AH389" si="1016">$Y389*U394/$Y394</f>
        <v>18.36</v>
      </c>
      <c r="AI389" s="17">
        <f t="shared" ref="AI389" si="1017">$Y389*V394/$Y394</f>
        <v>15.392727272727273</v>
      </c>
      <c r="AJ389" s="17">
        <f t="shared" ref="AJ389" si="1018">$Y389*W394/$Y394</f>
        <v>8.3454545454545457</v>
      </c>
      <c r="AK389" s="17">
        <f t="shared" ref="AK389" si="1019">$Y389*X394/$Y394</f>
        <v>3.5236363636363635</v>
      </c>
    </row>
    <row r="390" spans="1:37" x14ac:dyDescent="0.25">
      <c r="A390" s="3" t="s">
        <v>11</v>
      </c>
      <c r="B390" s="4">
        <v>0.1176</v>
      </c>
      <c r="C390" s="5">
        <v>4</v>
      </c>
      <c r="D390" s="4">
        <v>0.47060000000000002</v>
      </c>
      <c r="E390" s="5">
        <v>16</v>
      </c>
      <c r="F390" s="4">
        <v>0.26469999999999999</v>
      </c>
      <c r="G390" s="5">
        <v>9</v>
      </c>
      <c r="H390" s="4">
        <v>5.8799999999999998E-2</v>
      </c>
      <c r="I390" s="5">
        <v>2</v>
      </c>
      <c r="J390" s="4">
        <v>8.8200000000000001E-2</v>
      </c>
      <c r="K390" s="5">
        <v>3</v>
      </c>
      <c r="L390" s="4">
        <v>0.1236</v>
      </c>
      <c r="M390" s="5">
        <v>34</v>
      </c>
      <c r="O390" s="10"/>
      <c r="P390" s="10"/>
      <c r="Q390" s="5"/>
      <c r="R390" s="5"/>
      <c r="S390" s="15"/>
      <c r="T390" s="15">
        <f t="shared" si="1002"/>
        <v>4</v>
      </c>
      <c r="U390" s="15">
        <f t="shared" si="1003"/>
        <v>16</v>
      </c>
      <c r="V390" s="10">
        <f t="shared" si="1004"/>
        <v>9</v>
      </c>
      <c r="W390" s="15">
        <f t="shared" si="1005"/>
        <v>2</v>
      </c>
      <c r="X390" s="15">
        <f t="shared" si="1006"/>
        <v>3</v>
      </c>
      <c r="Y390" s="16">
        <f t="shared" si="1007"/>
        <v>34</v>
      </c>
      <c r="Z390" s="10"/>
      <c r="AA390" s="10"/>
      <c r="AB390" s="10"/>
      <c r="AC390" s="10"/>
      <c r="AD390" s="10"/>
      <c r="AE390" s="10"/>
      <c r="AF390" s="17"/>
      <c r="AG390" s="17">
        <f>$Y390*T394/$Y394</f>
        <v>3.5854545454545454</v>
      </c>
      <c r="AH390" s="17">
        <f t="shared" ref="AH390" si="1020">$Y390*U394/$Y394</f>
        <v>12.24</v>
      </c>
      <c r="AI390" s="17">
        <f t="shared" ref="AI390" si="1021">$Y390*V394/$Y394</f>
        <v>10.261818181818182</v>
      </c>
      <c r="AJ390" s="17">
        <f t="shared" ref="AJ390" si="1022">$Y390*W394/$Y394</f>
        <v>5.5636363636363635</v>
      </c>
      <c r="AK390" s="17">
        <f t="shared" ref="AK390" si="1023">$Y390*X394/$Y394</f>
        <v>2.3490909090909091</v>
      </c>
    </row>
    <row r="391" spans="1:37" x14ac:dyDescent="0.25">
      <c r="A391" s="3" t="s">
        <v>12</v>
      </c>
      <c r="B391" s="4">
        <v>0.1449</v>
      </c>
      <c r="C391" s="5">
        <v>10</v>
      </c>
      <c r="D391" s="4">
        <v>0.40579999999999999</v>
      </c>
      <c r="E391" s="5">
        <v>28</v>
      </c>
      <c r="F391" s="4">
        <v>0.30430000000000001</v>
      </c>
      <c r="G391" s="5">
        <v>21</v>
      </c>
      <c r="H391" s="4">
        <v>0.13039999999999999</v>
      </c>
      <c r="I391" s="5">
        <v>9</v>
      </c>
      <c r="J391" s="4">
        <v>1.4500000000000001E-2</v>
      </c>
      <c r="K391" s="5">
        <v>1</v>
      </c>
      <c r="L391" s="4">
        <v>0.25090000000000001</v>
      </c>
      <c r="M391" s="5">
        <v>69</v>
      </c>
      <c r="O391" s="10"/>
      <c r="P391" s="10"/>
      <c r="Q391" s="5"/>
      <c r="R391" s="5"/>
      <c r="S391" s="15"/>
      <c r="T391" s="15">
        <f t="shared" si="1002"/>
        <v>10</v>
      </c>
      <c r="U391" s="15">
        <f t="shared" si="1003"/>
        <v>28</v>
      </c>
      <c r="V391" s="10">
        <f t="shared" si="1004"/>
        <v>21</v>
      </c>
      <c r="W391" s="15">
        <f t="shared" si="1005"/>
        <v>9</v>
      </c>
      <c r="X391" s="15">
        <f t="shared" si="1006"/>
        <v>1</v>
      </c>
      <c r="Y391" s="16">
        <f t="shared" si="1007"/>
        <v>69</v>
      </c>
      <c r="Z391" s="10"/>
      <c r="AA391" s="10"/>
      <c r="AB391" s="10"/>
      <c r="AC391" s="10"/>
      <c r="AD391" s="10"/>
      <c r="AE391" s="10"/>
      <c r="AF391" s="17"/>
      <c r="AG391" s="17">
        <f>$Y391*T394/$Y394</f>
        <v>7.2763636363636364</v>
      </c>
      <c r="AH391" s="17">
        <f t="shared" ref="AH391" si="1024">$Y391*U394/$Y394</f>
        <v>24.84</v>
      </c>
      <c r="AI391" s="17">
        <f t="shared" ref="AI391" si="1025">$Y391*V394/$Y394</f>
        <v>20.825454545454544</v>
      </c>
      <c r="AJ391" s="17">
        <f t="shared" ref="AJ391" si="1026">$Y391*W394/$Y394</f>
        <v>11.290909090909091</v>
      </c>
      <c r="AK391" s="17">
        <f t="shared" ref="AK391" si="1027">$Y391*X394/$Y394</f>
        <v>4.7672727272727276</v>
      </c>
    </row>
    <row r="392" spans="1:37" x14ac:dyDescent="0.25">
      <c r="A392" s="3" t="s">
        <v>13</v>
      </c>
      <c r="B392" s="4">
        <v>5.2600000000000001E-2</v>
      </c>
      <c r="C392" s="5">
        <v>1</v>
      </c>
      <c r="D392" s="4">
        <v>0.1053</v>
      </c>
      <c r="E392" s="5">
        <v>2</v>
      </c>
      <c r="F392" s="4">
        <v>0.31580000000000003</v>
      </c>
      <c r="G392" s="5">
        <v>6</v>
      </c>
      <c r="H392" s="4">
        <v>0.42109999999999997</v>
      </c>
      <c r="I392" s="5">
        <v>8</v>
      </c>
      <c r="J392" s="4">
        <v>0.1053</v>
      </c>
      <c r="K392" s="5">
        <v>2</v>
      </c>
      <c r="L392" s="4">
        <v>6.9099999999999995E-2</v>
      </c>
      <c r="M392" s="5">
        <v>19</v>
      </c>
      <c r="O392" s="10"/>
      <c r="P392" s="10"/>
      <c r="Q392" s="5"/>
      <c r="R392" s="5"/>
      <c r="S392" s="15"/>
      <c r="T392" s="15">
        <f t="shared" si="1002"/>
        <v>1</v>
      </c>
      <c r="U392" s="15">
        <f t="shared" si="1003"/>
        <v>2</v>
      </c>
      <c r="V392" s="10">
        <f t="shared" si="1004"/>
        <v>6</v>
      </c>
      <c r="W392" s="15">
        <f t="shared" si="1005"/>
        <v>8</v>
      </c>
      <c r="X392" s="15">
        <f t="shared" si="1006"/>
        <v>2</v>
      </c>
      <c r="Y392" s="16">
        <f t="shared" si="1007"/>
        <v>19</v>
      </c>
      <c r="Z392" s="10"/>
      <c r="AA392" s="10"/>
      <c r="AB392" s="10"/>
      <c r="AC392" s="10"/>
      <c r="AD392" s="10"/>
      <c r="AE392" s="10"/>
      <c r="AF392" s="17"/>
      <c r="AG392" s="17">
        <f>$Y392*T394/$Y394</f>
        <v>2.0036363636363634</v>
      </c>
      <c r="AH392" s="17">
        <f t="shared" ref="AH392" si="1028">$Y392*U394/$Y394</f>
        <v>6.84</v>
      </c>
      <c r="AI392" s="17">
        <f t="shared" ref="AI392" si="1029">$Y392*V394/$Y394</f>
        <v>5.7345454545454544</v>
      </c>
      <c r="AJ392" s="17">
        <f t="shared" ref="AJ392" si="1030">$Y392*W394/$Y394</f>
        <v>3.1090909090909089</v>
      </c>
      <c r="AK392" s="17">
        <f t="shared" ref="AK392" si="1031">$Y392*X394/$Y394</f>
        <v>1.3127272727272727</v>
      </c>
    </row>
    <row r="393" spans="1:37" x14ac:dyDescent="0.25">
      <c r="A393" s="3" t="s">
        <v>6</v>
      </c>
      <c r="B393" s="6">
        <v>0.1055</v>
      </c>
      <c r="C393" s="3">
        <v>29</v>
      </c>
      <c r="D393" s="6">
        <v>0.36</v>
      </c>
      <c r="E393" s="3">
        <v>99</v>
      </c>
      <c r="F393" s="6">
        <v>0.30180000000000001</v>
      </c>
      <c r="G393" s="3">
        <v>83</v>
      </c>
      <c r="H393" s="6">
        <v>0.1636</v>
      </c>
      <c r="I393" s="3">
        <v>45</v>
      </c>
      <c r="J393" s="6">
        <v>6.9099999999999995E-2</v>
      </c>
      <c r="K393" s="3">
        <v>19</v>
      </c>
      <c r="L393" s="6">
        <v>1</v>
      </c>
      <c r="M393" s="3">
        <v>275</v>
      </c>
      <c r="O393" s="10"/>
      <c r="P393" s="10"/>
      <c r="Q393" s="5"/>
      <c r="R393" s="5"/>
      <c r="S393" s="15"/>
      <c r="T393" s="15"/>
      <c r="U393" s="15"/>
      <c r="V393" s="10"/>
      <c r="W393" s="15"/>
      <c r="X393" s="15"/>
      <c r="Y393" s="16"/>
      <c r="Z393" s="10"/>
      <c r="AA393" s="10"/>
      <c r="AB393" s="10"/>
      <c r="AC393" s="10"/>
      <c r="AD393" s="10"/>
      <c r="AE393" s="10"/>
      <c r="AF393" s="17"/>
      <c r="AG393" s="17"/>
      <c r="AH393" s="17"/>
      <c r="AI393" s="10"/>
      <c r="AJ393" s="10"/>
      <c r="AK393" s="10"/>
    </row>
    <row r="394" spans="1:37" x14ac:dyDescent="0.25">
      <c r="A394" s="9"/>
      <c r="B394" s="9"/>
      <c r="C394" s="12"/>
      <c r="D394" s="7"/>
      <c r="E394" s="7"/>
      <c r="F394" s="7"/>
      <c r="G394" s="7"/>
      <c r="H394" s="7"/>
      <c r="I394" s="7"/>
      <c r="J394" s="7"/>
      <c r="K394" s="7"/>
      <c r="L394" s="7" t="s">
        <v>14</v>
      </c>
      <c r="M394" s="7">
        <v>275</v>
      </c>
      <c r="O394" s="10"/>
      <c r="P394" s="10"/>
      <c r="Q394" s="10"/>
      <c r="R394" s="10"/>
      <c r="S394" s="16"/>
      <c r="T394" s="16">
        <f t="shared" ref="T394" si="1032">SUM(T386:T393)</f>
        <v>29</v>
      </c>
      <c r="U394" s="16">
        <f t="shared" ref="U394" si="1033">SUM(U386:U393)</f>
        <v>99</v>
      </c>
      <c r="V394" s="16">
        <f t="shared" ref="V394" si="1034">SUM(V386:V393)</f>
        <v>83</v>
      </c>
      <c r="W394" s="16">
        <f t="shared" ref="W394" si="1035">SUM(W386:W393)</f>
        <v>45</v>
      </c>
      <c r="X394" s="16">
        <f t="shared" ref="X394" si="1036">SUM(X386:X393)</f>
        <v>19</v>
      </c>
      <c r="Y394" s="15">
        <f>SUM(Y386:Y392)</f>
        <v>275</v>
      </c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</row>
    <row r="395" spans="1:37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 t="s">
        <v>15</v>
      </c>
      <c r="M395" s="7">
        <v>0</v>
      </c>
    </row>
    <row r="397" spans="1:37" ht="18" x14ac:dyDescent="0.25">
      <c r="A397" s="1" t="s">
        <v>76</v>
      </c>
    </row>
    <row r="398" spans="1:37" ht="18" x14ac:dyDescent="0.25">
      <c r="A398" s="1" t="s">
        <v>77</v>
      </c>
    </row>
    <row r="399" spans="1:37" x14ac:dyDescent="0.25">
      <c r="A399" s="2"/>
      <c r="B399" s="19" t="s">
        <v>41</v>
      </c>
      <c r="C399" s="20"/>
      <c r="D399" s="19" t="s">
        <v>42</v>
      </c>
      <c r="E399" s="20"/>
      <c r="F399" s="19" t="s">
        <v>43</v>
      </c>
      <c r="G399" s="20"/>
      <c r="H399" s="19" t="s">
        <v>71</v>
      </c>
      <c r="I399" s="20"/>
      <c r="J399" s="19" t="s">
        <v>45</v>
      </c>
      <c r="K399" s="20"/>
      <c r="L399" s="19" t="s">
        <v>6</v>
      </c>
      <c r="M399" s="20"/>
    </row>
    <row r="400" spans="1:37" x14ac:dyDescent="0.25">
      <c r="A400" s="3" t="s">
        <v>7</v>
      </c>
      <c r="B400" s="4">
        <v>0.1176</v>
      </c>
      <c r="C400" s="5">
        <v>2</v>
      </c>
      <c r="D400" s="4">
        <v>0.35289999999999999</v>
      </c>
      <c r="E400" s="5">
        <v>6</v>
      </c>
      <c r="F400" s="4">
        <v>0.29409999999999997</v>
      </c>
      <c r="G400" s="5">
        <v>5</v>
      </c>
      <c r="H400" s="4">
        <v>0.17649999999999999</v>
      </c>
      <c r="I400" s="5">
        <v>3</v>
      </c>
      <c r="J400" s="4">
        <v>5.8799999999999998E-2</v>
      </c>
      <c r="K400" s="5">
        <v>1</v>
      </c>
      <c r="L400" s="4">
        <v>6.1799999999999987E-2</v>
      </c>
      <c r="M400" s="5">
        <v>17</v>
      </c>
      <c r="O400" s="13" t="s">
        <v>90</v>
      </c>
      <c r="P400" s="12">
        <f>_xlfn.CHISQ.TEST(T400:X406,AG400:AK406)</f>
        <v>0.43896818631213147</v>
      </c>
      <c r="Q400" s="15"/>
      <c r="R400" s="15" t="s">
        <v>91</v>
      </c>
      <c r="S400" s="15"/>
      <c r="T400" s="15">
        <f>C400</f>
        <v>2</v>
      </c>
      <c r="U400" s="15">
        <f>E400</f>
        <v>6</v>
      </c>
      <c r="V400" s="10">
        <f>G400</f>
        <v>5</v>
      </c>
      <c r="W400" s="15">
        <f>I400</f>
        <v>3</v>
      </c>
      <c r="X400" s="15">
        <f>K400</f>
        <v>1</v>
      </c>
      <c r="Y400" s="16">
        <f>SUM(T400:X400)</f>
        <v>17</v>
      </c>
      <c r="Z400" s="10"/>
      <c r="AA400" s="15"/>
      <c r="AB400" s="15"/>
      <c r="AC400" s="15"/>
      <c r="AD400" s="15"/>
      <c r="AE400" s="15" t="s">
        <v>92</v>
      </c>
      <c r="AF400" s="17"/>
      <c r="AG400" s="17">
        <f>$Y400*T408/$Y408</f>
        <v>2.4727272727272727</v>
      </c>
      <c r="AH400" s="17">
        <f t="shared" ref="AH400" si="1037">$Y400*U408/$Y408</f>
        <v>5.9345454545454546</v>
      </c>
      <c r="AI400" s="17">
        <f t="shared" ref="AI400" si="1038">$Y400*V408/$Y408</f>
        <v>5.2545454545454549</v>
      </c>
      <c r="AJ400" s="17">
        <f t="shared" ref="AJ400" si="1039">$Y400*W408/$Y408</f>
        <v>2.4727272727272727</v>
      </c>
      <c r="AK400" s="17">
        <f t="shared" ref="AK400" si="1040">$Y400*X408/$Y408</f>
        <v>0.86545454545454548</v>
      </c>
    </row>
    <row r="401" spans="1:37" x14ac:dyDescent="0.25">
      <c r="A401" s="3" t="s">
        <v>8</v>
      </c>
      <c r="B401" s="4">
        <v>0.18920000000000001</v>
      </c>
      <c r="C401" s="5">
        <v>7</v>
      </c>
      <c r="D401" s="4">
        <v>0.43240000000000001</v>
      </c>
      <c r="E401" s="5">
        <v>16</v>
      </c>
      <c r="F401" s="4">
        <v>0.18920000000000001</v>
      </c>
      <c r="G401" s="5">
        <v>7</v>
      </c>
      <c r="H401" s="4">
        <v>0.18920000000000001</v>
      </c>
      <c r="I401" s="5">
        <v>7</v>
      </c>
      <c r="J401" s="4">
        <v>0</v>
      </c>
      <c r="K401" s="5">
        <v>0</v>
      </c>
      <c r="L401" s="4">
        <v>0.13450000000000001</v>
      </c>
      <c r="M401" s="5">
        <v>37</v>
      </c>
      <c r="O401" s="13" t="s">
        <v>93</v>
      </c>
      <c r="P401" s="9">
        <f>_xlfn.CHISQ.INV.RT(P400,24)</f>
        <v>24.399225824443686</v>
      </c>
      <c r="Q401" s="15"/>
      <c r="R401" s="15"/>
      <c r="S401" s="15"/>
      <c r="T401" s="15">
        <f t="shared" ref="T401:T406" si="1041">C401</f>
        <v>7</v>
      </c>
      <c r="U401" s="15">
        <f t="shared" ref="U401:U406" si="1042">E401</f>
        <v>16</v>
      </c>
      <c r="V401" s="10">
        <f t="shared" ref="V401:V406" si="1043">G401</f>
        <v>7</v>
      </c>
      <c r="W401" s="15">
        <f t="shared" ref="W401:W406" si="1044">I401</f>
        <v>7</v>
      </c>
      <c r="X401" s="15">
        <f t="shared" ref="X401:X406" si="1045">K401</f>
        <v>0</v>
      </c>
      <c r="Y401" s="16">
        <f t="shared" ref="Y401:Y406" si="1046">SUM(T401:X401)</f>
        <v>37</v>
      </c>
      <c r="Z401" s="10"/>
      <c r="AA401" s="15"/>
      <c r="AB401" s="15"/>
      <c r="AC401" s="15"/>
      <c r="AD401" s="15"/>
      <c r="AE401" s="15"/>
      <c r="AF401" s="17"/>
      <c r="AG401" s="17">
        <f>$Y401*T408/$Y408</f>
        <v>5.3818181818181818</v>
      </c>
      <c r="AH401" s="17">
        <f t="shared" ref="AH401" si="1047">$Y401*U408/$Y408</f>
        <v>12.916363636363636</v>
      </c>
      <c r="AI401" s="17">
        <f t="shared" ref="AI401" si="1048">$Y401*V408/$Y408</f>
        <v>11.436363636363636</v>
      </c>
      <c r="AJ401" s="17">
        <f t="shared" ref="AJ401" si="1049">$Y401*W408/$Y408</f>
        <v>5.3818181818181818</v>
      </c>
      <c r="AK401" s="17">
        <f t="shared" ref="AK401" si="1050">$Y401*X408/$Y408</f>
        <v>1.8836363636363636</v>
      </c>
    </row>
    <row r="402" spans="1:37" x14ac:dyDescent="0.25">
      <c r="A402" s="3" t="s">
        <v>9</v>
      </c>
      <c r="B402" s="4">
        <v>0.14580000000000001</v>
      </c>
      <c r="C402" s="5">
        <v>7</v>
      </c>
      <c r="D402" s="4">
        <v>0.41670000000000001</v>
      </c>
      <c r="E402" s="5">
        <v>20</v>
      </c>
      <c r="F402" s="4">
        <v>0.375</v>
      </c>
      <c r="G402" s="5">
        <v>18</v>
      </c>
      <c r="H402" s="4">
        <v>4.1700000000000001E-2</v>
      </c>
      <c r="I402" s="5">
        <v>2</v>
      </c>
      <c r="J402" s="4">
        <v>2.0799999999999999E-2</v>
      </c>
      <c r="K402" s="5">
        <v>1</v>
      </c>
      <c r="L402" s="4">
        <v>0.17449999999999999</v>
      </c>
      <c r="M402" s="5">
        <v>48</v>
      </c>
      <c r="O402" s="13" t="s">
        <v>94</v>
      </c>
      <c r="P402" s="18">
        <f>SQRT(P401/(Y408*MIN(7-1,5-1)))</f>
        <v>0.14893325480180006</v>
      </c>
      <c r="Q402" s="15"/>
      <c r="R402" s="15"/>
      <c r="S402" s="15"/>
      <c r="T402" s="15">
        <f t="shared" si="1041"/>
        <v>7</v>
      </c>
      <c r="U402" s="15">
        <f t="shared" si="1042"/>
        <v>20</v>
      </c>
      <c r="V402" s="10">
        <f t="shared" si="1043"/>
        <v>18</v>
      </c>
      <c r="W402" s="15">
        <f t="shared" si="1044"/>
        <v>2</v>
      </c>
      <c r="X402" s="15">
        <f t="shared" si="1045"/>
        <v>1</v>
      </c>
      <c r="Y402" s="16">
        <f t="shared" si="1046"/>
        <v>48</v>
      </c>
      <c r="Z402" s="10"/>
      <c r="AA402" s="15"/>
      <c r="AB402" s="15"/>
      <c r="AC402" s="15"/>
      <c r="AD402" s="15"/>
      <c r="AE402" s="15"/>
      <c r="AF402" s="17"/>
      <c r="AG402" s="17">
        <f>$Y402*T408/$Y408</f>
        <v>6.9818181818181815</v>
      </c>
      <c r="AH402" s="17">
        <f t="shared" ref="AH402" si="1051">$Y402*U408/$Y408</f>
        <v>16.756363636363638</v>
      </c>
      <c r="AI402" s="17">
        <f t="shared" ref="AI402" si="1052">$Y402*V408/$Y408</f>
        <v>14.836363636363636</v>
      </c>
      <c r="AJ402" s="17">
        <f t="shared" ref="AJ402" si="1053">$Y402*W408/$Y408</f>
        <v>6.9818181818181815</v>
      </c>
      <c r="AK402" s="17">
        <f t="shared" ref="AK402" si="1054">$Y402*X408/$Y408</f>
        <v>2.4436363636363638</v>
      </c>
    </row>
    <row r="403" spans="1:37" x14ac:dyDescent="0.25">
      <c r="A403" s="3" t="s">
        <v>10</v>
      </c>
      <c r="B403" s="4">
        <v>0.15690000000000001</v>
      </c>
      <c r="C403" s="5">
        <v>8</v>
      </c>
      <c r="D403" s="4">
        <v>0.35289999999999999</v>
      </c>
      <c r="E403" s="5">
        <v>18</v>
      </c>
      <c r="F403" s="4">
        <v>0.29409999999999997</v>
      </c>
      <c r="G403" s="5">
        <v>15</v>
      </c>
      <c r="H403" s="4">
        <v>0.17649999999999999</v>
      </c>
      <c r="I403" s="5">
        <v>9</v>
      </c>
      <c r="J403" s="4">
        <v>1.9599999999999999E-2</v>
      </c>
      <c r="K403" s="5">
        <v>1</v>
      </c>
      <c r="L403" s="4">
        <v>0.1855</v>
      </c>
      <c r="M403" s="5">
        <v>51</v>
      </c>
      <c r="O403" s="15"/>
      <c r="P403" s="9" t="str">
        <f>IF(AND(P402&gt;0,P402&lt;=0.2),"Schwacher Zusammenhang",IF(AND(P402&gt;0.2,P402&lt;=0.6),"Mittlerer Zusammenhang",IF(P402&gt;0.6,"Starker Zusammenhang","")))</f>
        <v>Schwacher Zusammenhang</v>
      </c>
      <c r="Q403" s="5"/>
      <c r="R403" s="5"/>
      <c r="S403" s="15"/>
      <c r="T403" s="15">
        <f t="shared" si="1041"/>
        <v>8</v>
      </c>
      <c r="U403" s="15">
        <f t="shared" si="1042"/>
        <v>18</v>
      </c>
      <c r="V403" s="10">
        <f t="shared" si="1043"/>
        <v>15</v>
      </c>
      <c r="W403" s="15">
        <f t="shared" si="1044"/>
        <v>9</v>
      </c>
      <c r="X403" s="15">
        <f t="shared" si="1045"/>
        <v>1</v>
      </c>
      <c r="Y403" s="16">
        <f t="shared" si="1046"/>
        <v>51</v>
      </c>
      <c r="Z403" s="10"/>
      <c r="AA403" s="15"/>
      <c r="AB403" s="15"/>
      <c r="AC403" s="15"/>
      <c r="AD403" s="15"/>
      <c r="AE403" s="15"/>
      <c r="AF403" s="17"/>
      <c r="AG403" s="17">
        <f>$Y403*T408/$Y408</f>
        <v>7.418181818181818</v>
      </c>
      <c r="AH403" s="17">
        <f t="shared" ref="AH403" si="1055">$Y403*U408/$Y408</f>
        <v>17.803636363636365</v>
      </c>
      <c r="AI403" s="17">
        <f t="shared" ref="AI403" si="1056">$Y403*V408/$Y408</f>
        <v>15.763636363636364</v>
      </c>
      <c r="AJ403" s="17">
        <f t="shared" ref="AJ403" si="1057">$Y403*W408/$Y408</f>
        <v>7.418181818181818</v>
      </c>
      <c r="AK403" s="17">
        <f t="shared" ref="AK403" si="1058">$Y403*X408/$Y408</f>
        <v>2.5963636363636362</v>
      </c>
    </row>
    <row r="404" spans="1:37" x14ac:dyDescent="0.25">
      <c r="A404" s="3" t="s">
        <v>11</v>
      </c>
      <c r="B404" s="4">
        <v>8.8200000000000001E-2</v>
      </c>
      <c r="C404" s="5">
        <v>3</v>
      </c>
      <c r="D404" s="4">
        <v>0.38240000000000002</v>
      </c>
      <c r="E404" s="5">
        <v>13</v>
      </c>
      <c r="F404" s="4">
        <v>0.38240000000000002</v>
      </c>
      <c r="G404" s="5">
        <v>13</v>
      </c>
      <c r="H404" s="4">
        <v>0.1176</v>
      </c>
      <c r="I404" s="5">
        <v>4</v>
      </c>
      <c r="J404" s="4">
        <v>2.9399999999999999E-2</v>
      </c>
      <c r="K404" s="5">
        <v>1</v>
      </c>
      <c r="L404" s="4">
        <v>0.1236</v>
      </c>
      <c r="M404" s="5">
        <v>34</v>
      </c>
      <c r="O404" s="10"/>
      <c r="P404" s="10"/>
      <c r="Q404" s="5"/>
      <c r="R404" s="5"/>
      <c r="S404" s="15"/>
      <c r="T404" s="15">
        <f t="shared" si="1041"/>
        <v>3</v>
      </c>
      <c r="U404" s="15">
        <f t="shared" si="1042"/>
        <v>13</v>
      </c>
      <c r="V404" s="10">
        <f t="shared" si="1043"/>
        <v>13</v>
      </c>
      <c r="W404" s="15">
        <f t="shared" si="1044"/>
        <v>4</v>
      </c>
      <c r="X404" s="15">
        <f t="shared" si="1045"/>
        <v>1</v>
      </c>
      <c r="Y404" s="16">
        <f t="shared" si="1046"/>
        <v>34</v>
      </c>
      <c r="Z404" s="10"/>
      <c r="AA404" s="10"/>
      <c r="AB404" s="10"/>
      <c r="AC404" s="10"/>
      <c r="AD404" s="10"/>
      <c r="AE404" s="10"/>
      <c r="AF404" s="17"/>
      <c r="AG404" s="17">
        <f>$Y404*T408/$Y408</f>
        <v>4.9454545454545453</v>
      </c>
      <c r="AH404" s="17">
        <f t="shared" ref="AH404" si="1059">$Y404*U408/$Y408</f>
        <v>11.869090909090909</v>
      </c>
      <c r="AI404" s="17">
        <f t="shared" ref="AI404" si="1060">$Y404*V408/$Y408</f>
        <v>10.50909090909091</v>
      </c>
      <c r="AJ404" s="17">
        <f t="shared" ref="AJ404" si="1061">$Y404*W408/$Y408</f>
        <v>4.9454545454545453</v>
      </c>
      <c r="AK404" s="17">
        <f t="shared" ref="AK404" si="1062">$Y404*X408/$Y408</f>
        <v>1.730909090909091</v>
      </c>
    </row>
    <row r="405" spans="1:37" x14ac:dyDescent="0.25">
      <c r="A405" s="3" t="s">
        <v>12</v>
      </c>
      <c r="B405" s="4">
        <v>0.15939999999999999</v>
      </c>
      <c r="C405" s="5">
        <v>11</v>
      </c>
      <c r="D405" s="4">
        <v>0.26090000000000002</v>
      </c>
      <c r="E405" s="5">
        <v>18</v>
      </c>
      <c r="F405" s="4">
        <v>0.28989999999999999</v>
      </c>
      <c r="G405" s="5">
        <v>20</v>
      </c>
      <c r="H405" s="4">
        <v>0.1739</v>
      </c>
      <c r="I405" s="5">
        <v>12</v>
      </c>
      <c r="J405" s="4">
        <v>0.1159</v>
      </c>
      <c r="K405" s="5">
        <v>8</v>
      </c>
      <c r="L405" s="4">
        <v>0.25090000000000001</v>
      </c>
      <c r="M405" s="5">
        <v>69</v>
      </c>
      <c r="O405" s="10"/>
      <c r="P405" s="10"/>
      <c r="Q405" s="5"/>
      <c r="R405" s="5"/>
      <c r="S405" s="15"/>
      <c r="T405" s="15">
        <f t="shared" si="1041"/>
        <v>11</v>
      </c>
      <c r="U405" s="15">
        <f t="shared" si="1042"/>
        <v>18</v>
      </c>
      <c r="V405" s="10">
        <f t="shared" si="1043"/>
        <v>20</v>
      </c>
      <c r="W405" s="15">
        <f t="shared" si="1044"/>
        <v>12</v>
      </c>
      <c r="X405" s="15">
        <f t="shared" si="1045"/>
        <v>8</v>
      </c>
      <c r="Y405" s="16">
        <f t="shared" si="1046"/>
        <v>69</v>
      </c>
      <c r="Z405" s="10"/>
      <c r="AA405" s="10"/>
      <c r="AB405" s="10"/>
      <c r="AC405" s="10"/>
      <c r="AD405" s="10"/>
      <c r="AE405" s="10"/>
      <c r="AF405" s="17"/>
      <c r="AG405" s="17">
        <f>$Y405*T408/$Y408</f>
        <v>10.036363636363637</v>
      </c>
      <c r="AH405" s="17">
        <f t="shared" ref="AH405" si="1063">$Y405*U408/$Y408</f>
        <v>24.087272727272726</v>
      </c>
      <c r="AI405" s="17">
        <f t="shared" ref="AI405" si="1064">$Y405*V408/$Y408</f>
        <v>21.327272727272728</v>
      </c>
      <c r="AJ405" s="17">
        <f t="shared" ref="AJ405" si="1065">$Y405*W408/$Y408</f>
        <v>10.036363636363637</v>
      </c>
      <c r="AK405" s="17">
        <f t="shared" ref="AK405" si="1066">$Y405*X408/$Y408</f>
        <v>3.5127272727272727</v>
      </c>
    </row>
    <row r="406" spans="1:37" x14ac:dyDescent="0.25">
      <c r="A406" s="3" t="s">
        <v>13</v>
      </c>
      <c r="B406" s="4">
        <v>0.1053</v>
      </c>
      <c r="C406" s="5">
        <v>2</v>
      </c>
      <c r="D406" s="4">
        <v>0.26319999999999999</v>
      </c>
      <c r="E406" s="5">
        <v>5</v>
      </c>
      <c r="F406" s="4">
        <v>0.36840000000000012</v>
      </c>
      <c r="G406" s="5">
        <v>7</v>
      </c>
      <c r="H406" s="4">
        <v>0.15790000000000001</v>
      </c>
      <c r="I406" s="5">
        <v>3</v>
      </c>
      <c r="J406" s="4">
        <v>0.1053</v>
      </c>
      <c r="K406" s="5">
        <v>2</v>
      </c>
      <c r="L406" s="4">
        <v>6.9099999999999995E-2</v>
      </c>
      <c r="M406" s="5">
        <v>19</v>
      </c>
      <c r="O406" s="10"/>
      <c r="P406" s="10"/>
      <c r="Q406" s="5"/>
      <c r="R406" s="5"/>
      <c r="S406" s="15"/>
      <c r="T406" s="15">
        <f t="shared" si="1041"/>
        <v>2</v>
      </c>
      <c r="U406" s="15">
        <f t="shared" si="1042"/>
        <v>5</v>
      </c>
      <c r="V406" s="10">
        <f t="shared" si="1043"/>
        <v>7</v>
      </c>
      <c r="W406" s="15">
        <f t="shared" si="1044"/>
        <v>3</v>
      </c>
      <c r="X406" s="15">
        <f t="shared" si="1045"/>
        <v>2</v>
      </c>
      <c r="Y406" s="16">
        <f t="shared" si="1046"/>
        <v>19</v>
      </c>
      <c r="Z406" s="10"/>
      <c r="AA406" s="10"/>
      <c r="AB406" s="10"/>
      <c r="AC406" s="10"/>
      <c r="AD406" s="10"/>
      <c r="AE406" s="10"/>
      <c r="AF406" s="17"/>
      <c r="AG406" s="17">
        <f>$Y406*T408/$Y408</f>
        <v>2.7636363636363637</v>
      </c>
      <c r="AH406" s="17">
        <f t="shared" ref="AH406" si="1067">$Y406*U408/$Y408</f>
        <v>6.6327272727272728</v>
      </c>
      <c r="AI406" s="17">
        <f t="shared" ref="AI406" si="1068">$Y406*V408/$Y408</f>
        <v>5.872727272727273</v>
      </c>
      <c r="AJ406" s="17">
        <f t="shared" ref="AJ406" si="1069">$Y406*W408/$Y408</f>
        <v>2.7636363636363637</v>
      </c>
      <c r="AK406" s="17">
        <f t="shared" ref="AK406" si="1070">$Y406*X408/$Y408</f>
        <v>0.96727272727272728</v>
      </c>
    </row>
    <row r="407" spans="1:37" x14ac:dyDescent="0.25">
      <c r="A407" s="3" t="s">
        <v>6</v>
      </c>
      <c r="B407" s="6">
        <v>0.14549999999999999</v>
      </c>
      <c r="C407" s="3">
        <v>40</v>
      </c>
      <c r="D407" s="6">
        <v>0.34910000000000002</v>
      </c>
      <c r="E407" s="3">
        <v>96</v>
      </c>
      <c r="F407" s="6">
        <v>0.30909999999999999</v>
      </c>
      <c r="G407" s="3">
        <v>85</v>
      </c>
      <c r="H407" s="6">
        <v>0.14549999999999999</v>
      </c>
      <c r="I407" s="3">
        <v>40</v>
      </c>
      <c r="J407" s="6">
        <v>5.0900000000000001E-2</v>
      </c>
      <c r="K407" s="3">
        <v>14</v>
      </c>
      <c r="L407" s="6">
        <v>1</v>
      </c>
      <c r="M407" s="3">
        <v>275</v>
      </c>
      <c r="O407" s="10"/>
      <c r="P407" s="10"/>
      <c r="Q407" s="5"/>
      <c r="R407" s="5"/>
      <c r="S407" s="15"/>
      <c r="T407" s="15"/>
      <c r="U407" s="15"/>
      <c r="V407" s="10"/>
      <c r="W407" s="15"/>
      <c r="X407" s="15"/>
      <c r="Y407" s="16"/>
      <c r="Z407" s="10"/>
      <c r="AA407" s="10"/>
      <c r="AB407" s="10"/>
      <c r="AC407" s="10"/>
      <c r="AD407" s="10"/>
      <c r="AE407" s="10"/>
      <c r="AF407" s="17"/>
      <c r="AG407" s="17"/>
      <c r="AH407" s="17"/>
      <c r="AI407" s="10"/>
      <c r="AJ407" s="10"/>
      <c r="AK407" s="10"/>
    </row>
    <row r="408" spans="1:37" x14ac:dyDescent="0.25">
      <c r="A408" s="9"/>
      <c r="B408" s="9"/>
      <c r="C408" s="12"/>
      <c r="D408" s="7"/>
      <c r="E408" s="7"/>
      <c r="F408" s="7"/>
      <c r="G408" s="7"/>
      <c r="H408" s="7"/>
      <c r="I408" s="7"/>
      <c r="J408" s="7"/>
      <c r="K408" s="7"/>
      <c r="L408" s="7" t="s">
        <v>14</v>
      </c>
      <c r="M408" s="7">
        <v>275</v>
      </c>
      <c r="O408" s="10"/>
      <c r="P408" s="10"/>
      <c r="Q408" s="10"/>
      <c r="R408" s="10"/>
      <c r="S408" s="16"/>
      <c r="T408" s="16">
        <f t="shared" ref="T408" si="1071">SUM(T400:T407)</f>
        <v>40</v>
      </c>
      <c r="U408" s="16">
        <f t="shared" ref="U408" si="1072">SUM(U400:U407)</f>
        <v>96</v>
      </c>
      <c r="V408" s="16">
        <f t="shared" ref="V408" si="1073">SUM(V400:V407)</f>
        <v>85</v>
      </c>
      <c r="W408" s="16">
        <f t="shared" ref="W408" si="1074">SUM(W400:W407)</f>
        <v>40</v>
      </c>
      <c r="X408" s="16">
        <f t="shared" ref="X408" si="1075">SUM(X400:X407)</f>
        <v>14</v>
      </c>
      <c r="Y408" s="15">
        <f>SUM(Y400:Y406)</f>
        <v>275</v>
      </c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</row>
    <row r="409" spans="1:37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 t="s">
        <v>15</v>
      </c>
      <c r="M409" s="7">
        <v>0</v>
      </c>
    </row>
    <row r="411" spans="1:37" ht="18" x14ac:dyDescent="0.25">
      <c r="A411" s="1" t="s">
        <v>78</v>
      </c>
    </row>
    <row r="412" spans="1:37" x14ac:dyDescent="0.25">
      <c r="A412" s="2"/>
      <c r="B412" s="19" t="s">
        <v>41</v>
      </c>
      <c r="C412" s="20"/>
      <c r="D412" s="19" t="s">
        <v>42</v>
      </c>
      <c r="E412" s="20"/>
      <c r="F412" s="19" t="s">
        <v>43</v>
      </c>
      <c r="G412" s="20"/>
      <c r="H412" s="19" t="s">
        <v>71</v>
      </c>
      <c r="I412" s="20"/>
      <c r="J412" s="19" t="s">
        <v>45</v>
      </c>
      <c r="K412" s="20"/>
      <c r="L412" s="19" t="s">
        <v>6</v>
      </c>
      <c r="M412" s="20"/>
    </row>
    <row r="413" spans="1:37" x14ac:dyDescent="0.25">
      <c r="A413" s="3" t="s">
        <v>7</v>
      </c>
      <c r="B413" s="4">
        <v>0.35289999999999999</v>
      </c>
      <c r="C413" s="5">
        <v>6</v>
      </c>
      <c r="D413" s="4">
        <v>0.17649999999999999</v>
      </c>
      <c r="E413" s="5">
        <v>3</v>
      </c>
      <c r="F413" s="4">
        <v>0.23530000000000001</v>
      </c>
      <c r="G413" s="5">
        <v>4</v>
      </c>
      <c r="H413" s="4">
        <v>0.17649999999999999</v>
      </c>
      <c r="I413" s="5">
        <v>3</v>
      </c>
      <c r="J413" s="4">
        <v>5.8799999999999998E-2</v>
      </c>
      <c r="K413" s="5">
        <v>1</v>
      </c>
      <c r="L413" s="4">
        <v>6.1799999999999987E-2</v>
      </c>
      <c r="M413" s="5">
        <v>17</v>
      </c>
      <c r="O413" s="13" t="s">
        <v>90</v>
      </c>
      <c r="P413" s="12">
        <f>_xlfn.CHISQ.TEST(T413:X419,AG413:AK419)</f>
        <v>0.16215659973531779</v>
      </c>
      <c r="Q413" s="15"/>
      <c r="R413" s="15" t="s">
        <v>91</v>
      </c>
      <c r="S413" s="15"/>
      <c r="T413" s="15">
        <f>C413</f>
        <v>6</v>
      </c>
      <c r="U413" s="15">
        <f>E413</f>
        <v>3</v>
      </c>
      <c r="V413" s="10">
        <f>G413</f>
        <v>4</v>
      </c>
      <c r="W413" s="15">
        <f>I413</f>
        <v>3</v>
      </c>
      <c r="X413" s="15">
        <f>K413</f>
        <v>1</v>
      </c>
      <c r="Y413" s="16">
        <f>SUM(T413:X413)</f>
        <v>17</v>
      </c>
      <c r="Z413" s="10"/>
      <c r="AA413" s="15"/>
      <c r="AB413" s="15"/>
      <c r="AC413" s="15"/>
      <c r="AD413" s="15"/>
      <c r="AE413" s="15" t="s">
        <v>92</v>
      </c>
      <c r="AF413" s="17"/>
      <c r="AG413" s="17">
        <f>$Y413*T421/$Y421</f>
        <v>1.9163636363636363</v>
      </c>
      <c r="AH413" s="17">
        <f t="shared" ref="AH413" si="1076">$Y413*U421/$Y421</f>
        <v>6.6145454545454543</v>
      </c>
      <c r="AI413" s="17">
        <f t="shared" ref="AI413" si="1077">$Y413*V421/$Y421</f>
        <v>5.44</v>
      </c>
      <c r="AJ413" s="17">
        <f t="shared" ref="AJ413" si="1078">$Y413*W421/$Y421</f>
        <v>2.1636363636363636</v>
      </c>
      <c r="AK413" s="17">
        <f t="shared" ref="AK413" si="1079">$Y413*X421/$Y421</f>
        <v>0.86545454545454548</v>
      </c>
    </row>
    <row r="414" spans="1:37" x14ac:dyDescent="0.25">
      <c r="A414" s="3" t="s">
        <v>8</v>
      </c>
      <c r="B414" s="4">
        <v>0.16220000000000001</v>
      </c>
      <c r="C414" s="5">
        <v>6</v>
      </c>
      <c r="D414" s="4">
        <v>0.48649999999999999</v>
      </c>
      <c r="E414" s="5">
        <v>18</v>
      </c>
      <c r="F414" s="4">
        <v>0.2162</v>
      </c>
      <c r="G414" s="5">
        <v>8</v>
      </c>
      <c r="H414" s="4">
        <v>8.1099999999999992E-2</v>
      </c>
      <c r="I414" s="5">
        <v>3</v>
      </c>
      <c r="J414" s="4">
        <v>5.4100000000000002E-2</v>
      </c>
      <c r="K414" s="5">
        <v>2</v>
      </c>
      <c r="L414" s="4">
        <v>0.13450000000000001</v>
      </c>
      <c r="M414" s="5">
        <v>37</v>
      </c>
      <c r="O414" s="13" t="s">
        <v>93</v>
      </c>
      <c r="P414" s="9">
        <f>_xlfn.CHISQ.INV.RT(P413,24)</f>
        <v>30.715488877272012</v>
      </c>
      <c r="Q414" s="15"/>
      <c r="R414" s="15"/>
      <c r="S414" s="15"/>
      <c r="T414" s="15">
        <f t="shared" ref="T414:T419" si="1080">C414</f>
        <v>6</v>
      </c>
      <c r="U414" s="15">
        <f t="shared" ref="U414:U419" si="1081">E414</f>
        <v>18</v>
      </c>
      <c r="V414" s="10">
        <f t="shared" ref="V414:V419" si="1082">G414</f>
        <v>8</v>
      </c>
      <c r="W414" s="15">
        <f t="shared" ref="W414:W419" si="1083">I414</f>
        <v>3</v>
      </c>
      <c r="X414" s="15">
        <f t="shared" ref="X414:X419" si="1084">K414</f>
        <v>2</v>
      </c>
      <c r="Y414" s="16">
        <f t="shared" ref="Y414:Y419" si="1085">SUM(T414:X414)</f>
        <v>37</v>
      </c>
      <c r="Z414" s="10"/>
      <c r="AA414" s="15"/>
      <c r="AB414" s="15"/>
      <c r="AC414" s="15"/>
      <c r="AD414" s="15"/>
      <c r="AE414" s="15"/>
      <c r="AF414" s="17"/>
      <c r="AG414" s="17">
        <f>$Y414*T421/$Y421</f>
        <v>4.1709090909090909</v>
      </c>
      <c r="AH414" s="17">
        <f t="shared" ref="AH414" si="1086">$Y414*U421/$Y421</f>
        <v>14.396363636363636</v>
      </c>
      <c r="AI414" s="17">
        <f t="shared" ref="AI414" si="1087">$Y414*V421/$Y421</f>
        <v>11.84</v>
      </c>
      <c r="AJ414" s="17">
        <f t="shared" ref="AJ414" si="1088">$Y414*W421/$Y421</f>
        <v>4.709090909090909</v>
      </c>
      <c r="AK414" s="17">
        <f t="shared" ref="AK414" si="1089">$Y414*X421/$Y421</f>
        <v>1.8836363636363636</v>
      </c>
    </row>
    <row r="415" spans="1:37" x14ac:dyDescent="0.25">
      <c r="A415" s="3" t="s">
        <v>9</v>
      </c>
      <c r="B415" s="4">
        <v>6.25E-2</v>
      </c>
      <c r="C415" s="5">
        <v>3</v>
      </c>
      <c r="D415" s="4">
        <v>0.4375</v>
      </c>
      <c r="E415" s="5">
        <v>21</v>
      </c>
      <c r="F415" s="4">
        <v>0.3125</v>
      </c>
      <c r="G415" s="5">
        <v>15</v>
      </c>
      <c r="H415" s="4">
        <v>8.3299999999999999E-2</v>
      </c>
      <c r="I415" s="5">
        <v>4</v>
      </c>
      <c r="J415" s="4">
        <v>0.1042</v>
      </c>
      <c r="K415" s="5">
        <v>5</v>
      </c>
      <c r="L415" s="4">
        <v>0.17449999999999999</v>
      </c>
      <c r="M415" s="5">
        <v>48</v>
      </c>
      <c r="O415" s="13" t="s">
        <v>94</v>
      </c>
      <c r="P415" s="18">
        <f>SQRT(P414/(Y421*MIN(7-1,5-1)))</f>
        <v>0.16710227917838499</v>
      </c>
      <c r="Q415" s="15"/>
      <c r="R415" s="15"/>
      <c r="S415" s="15"/>
      <c r="T415" s="15">
        <f t="shared" si="1080"/>
        <v>3</v>
      </c>
      <c r="U415" s="15">
        <f t="shared" si="1081"/>
        <v>21</v>
      </c>
      <c r="V415" s="10">
        <f t="shared" si="1082"/>
        <v>15</v>
      </c>
      <c r="W415" s="15">
        <f t="shared" si="1083"/>
        <v>4</v>
      </c>
      <c r="X415" s="15">
        <f t="shared" si="1084"/>
        <v>5</v>
      </c>
      <c r="Y415" s="16">
        <f t="shared" si="1085"/>
        <v>48</v>
      </c>
      <c r="Z415" s="10"/>
      <c r="AA415" s="15"/>
      <c r="AB415" s="15"/>
      <c r="AC415" s="15"/>
      <c r="AD415" s="15"/>
      <c r="AE415" s="15"/>
      <c r="AF415" s="17"/>
      <c r="AG415" s="17">
        <f>$Y415*T421/$Y421</f>
        <v>5.4109090909090911</v>
      </c>
      <c r="AH415" s="17">
        <f t="shared" ref="AH415" si="1090">$Y415*U421/$Y421</f>
        <v>18.676363636363636</v>
      </c>
      <c r="AI415" s="17">
        <f t="shared" ref="AI415" si="1091">$Y415*V421/$Y421</f>
        <v>15.36</v>
      </c>
      <c r="AJ415" s="17">
        <f t="shared" ref="AJ415" si="1092">$Y415*W421/$Y421</f>
        <v>6.1090909090909093</v>
      </c>
      <c r="AK415" s="17">
        <f t="shared" ref="AK415" si="1093">$Y415*X421/$Y421</f>
        <v>2.4436363636363638</v>
      </c>
    </row>
    <row r="416" spans="1:37" x14ac:dyDescent="0.25">
      <c r="A416" s="3" t="s">
        <v>10</v>
      </c>
      <c r="B416" s="4">
        <v>0.1176</v>
      </c>
      <c r="C416" s="5">
        <v>6</v>
      </c>
      <c r="D416" s="4">
        <v>0.31369999999999998</v>
      </c>
      <c r="E416" s="5">
        <v>16</v>
      </c>
      <c r="F416" s="4">
        <v>0.3725</v>
      </c>
      <c r="G416" s="5">
        <v>19</v>
      </c>
      <c r="H416" s="4">
        <v>0.15690000000000001</v>
      </c>
      <c r="I416" s="5">
        <v>8</v>
      </c>
      <c r="J416" s="4">
        <v>3.9199999999999999E-2</v>
      </c>
      <c r="K416" s="5">
        <v>2</v>
      </c>
      <c r="L416" s="4">
        <v>0.1855</v>
      </c>
      <c r="M416" s="5">
        <v>51</v>
      </c>
      <c r="O416" s="15"/>
      <c r="P416" s="9" t="str">
        <f>IF(AND(P415&gt;0,P415&lt;=0.2),"Schwacher Zusammenhang",IF(AND(P415&gt;0.2,P415&lt;=0.6),"Mittlerer Zusammenhang",IF(P415&gt;0.6,"Starker Zusammenhang","")))</f>
        <v>Schwacher Zusammenhang</v>
      </c>
      <c r="Q416" s="5"/>
      <c r="R416" s="5"/>
      <c r="S416" s="15"/>
      <c r="T416" s="15">
        <f t="shared" si="1080"/>
        <v>6</v>
      </c>
      <c r="U416" s="15">
        <f t="shared" si="1081"/>
        <v>16</v>
      </c>
      <c r="V416" s="10">
        <f t="shared" si="1082"/>
        <v>19</v>
      </c>
      <c r="W416" s="15">
        <f t="shared" si="1083"/>
        <v>8</v>
      </c>
      <c r="X416" s="15">
        <f t="shared" si="1084"/>
        <v>2</v>
      </c>
      <c r="Y416" s="16">
        <f t="shared" si="1085"/>
        <v>51</v>
      </c>
      <c r="Z416" s="10"/>
      <c r="AA416" s="15"/>
      <c r="AB416" s="15"/>
      <c r="AC416" s="15"/>
      <c r="AD416" s="15"/>
      <c r="AE416" s="15"/>
      <c r="AF416" s="17"/>
      <c r="AG416" s="17">
        <f>$Y416*T421/$Y421</f>
        <v>5.749090909090909</v>
      </c>
      <c r="AH416" s="17">
        <f t="shared" ref="AH416" si="1094">$Y416*U421/$Y421</f>
        <v>19.843636363636364</v>
      </c>
      <c r="AI416" s="17">
        <f t="shared" ref="AI416" si="1095">$Y416*V421/$Y421</f>
        <v>16.32</v>
      </c>
      <c r="AJ416" s="17">
        <f t="shared" ref="AJ416" si="1096">$Y416*W421/$Y421</f>
        <v>6.4909090909090912</v>
      </c>
      <c r="AK416" s="17">
        <f t="shared" ref="AK416" si="1097">$Y416*X421/$Y421</f>
        <v>2.5963636363636362</v>
      </c>
    </row>
    <row r="417" spans="1:37" x14ac:dyDescent="0.25">
      <c r="A417" s="3" t="s">
        <v>11</v>
      </c>
      <c r="B417" s="4">
        <v>5.8799999999999998E-2</v>
      </c>
      <c r="C417" s="5">
        <v>2</v>
      </c>
      <c r="D417" s="4">
        <v>0.5</v>
      </c>
      <c r="E417" s="5">
        <v>17</v>
      </c>
      <c r="F417" s="4">
        <v>0.32350000000000001</v>
      </c>
      <c r="G417" s="5">
        <v>11</v>
      </c>
      <c r="H417" s="4">
        <v>0.1176</v>
      </c>
      <c r="I417" s="5">
        <v>4</v>
      </c>
      <c r="J417" s="4">
        <v>0</v>
      </c>
      <c r="K417" s="5">
        <v>0</v>
      </c>
      <c r="L417" s="4">
        <v>0.1236</v>
      </c>
      <c r="M417" s="5">
        <v>34</v>
      </c>
      <c r="O417" s="10"/>
      <c r="P417" s="10"/>
      <c r="Q417" s="5"/>
      <c r="R417" s="5"/>
      <c r="S417" s="15"/>
      <c r="T417" s="15">
        <f t="shared" si="1080"/>
        <v>2</v>
      </c>
      <c r="U417" s="15">
        <f t="shared" si="1081"/>
        <v>17</v>
      </c>
      <c r="V417" s="10">
        <f t="shared" si="1082"/>
        <v>11</v>
      </c>
      <c r="W417" s="15">
        <f t="shared" si="1083"/>
        <v>4</v>
      </c>
      <c r="X417" s="15">
        <f t="shared" si="1084"/>
        <v>0</v>
      </c>
      <c r="Y417" s="16">
        <f t="shared" si="1085"/>
        <v>34</v>
      </c>
      <c r="Z417" s="10"/>
      <c r="AA417" s="10"/>
      <c r="AB417" s="10"/>
      <c r="AC417" s="10"/>
      <c r="AD417" s="10"/>
      <c r="AE417" s="10"/>
      <c r="AF417" s="17"/>
      <c r="AG417" s="17">
        <f>$Y417*T421/$Y421</f>
        <v>3.8327272727272725</v>
      </c>
      <c r="AH417" s="17">
        <f t="shared" ref="AH417" si="1098">$Y417*U421/$Y421</f>
        <v>13.229090909090909</v>
      </c>
      <c r="AI417" s="17">
        <f t="shared" ref="AI417" si="1099">$Y417*V421/$Y421</f>
        <v>10.88</v>
      </c>
      <c r="AJ417" s="17">
        <f t="shared" ref="AJ417" si="1100">$Y417*W421/$Y421</f>
        <v>4.3272727272727272</v>
      </c>
      <c r="AK417" s="17">
        <f t="shared" ref="AK417" si="1101">$Y417*X421/$Y421</f>
        <v>1.730909090909091</v>
      </c>
    </row>
    <row r="418" spans="1:37" x14ac:dyDescent="0.25">
      <c r="A418" s="3" t="s">
        <v>12</v>
      </c>
      <c r="B418" s="4">
        <v>0.1159</v>
      </c>
      <c r="C418" s="5">
        <v>8</v>
      </c>
      <c r="D418" s="4">
        <v>0.3478</v>
      </c>
      <c r="E418" s="5">
        <v>24</v>
      </c>
      <c r="F418" s="4">
        <v>0.31879999999999997</v>
      </c>
      <c r="G418" s="5">
        <v>22</v>
      </c>
      <c r="H418" s="4">
        <v>0.15939999999999999</v>
      </c>
      <c r="I418" s="5">
        <v>11</v>
      </c>
      <c r="J418" s="4">
        <v>5.8000000000000003E-2</v>
      </c>
      <c r="K418" s="5">
        <v>4</v>
      </c>
      <c r="L418" s="4">
        <v>0.25090000000000001</v>
      </c>
      <c r="M418" s="5">
        <v>69</v>
      </c>
      <c r="O418" s="10"/>
      <c r="P418" s="10"/>
      <c r="Q418" s="5"/>
      <c r="R418" s="5"/>
      <c r="S418" s="15"/>
      <c r="T418" s="15">
        <f t="shared" si="1080"/>
        <v>8</v>
      </c>
      <c r="U418" s="15">
        <f t="shared" si="1081"/>
        <v>24</v>
      </c>
      <c r="V418" s="10">
        <f t="shared" si="1082"/>
        <v>22</v>
      </c>
      <c r="W418" s="15">
        <f t="shared" si="1083"/>
        <v>11</v>
      </c>
      <c r="X418" s="15">
        <f t="shared" si="1084"/>
        <v>4</v>
      </c>
      <c r="Y418" s="16">
        <f t="shared" si="1085"/>
        <v>69</v>
      </c>
      <c r="Z418" s="10"/>
      <c r="AA418" s="10"/>
      <c r="AB418" s="10"/>
      <c r="AC418" s="10"/>
      <c r="AD418" s="10"/>
      <c r="AE418" s="10"/>
      <c r="AF418" s="17"/>
      <c r="AG418" s="17">
        <f>$Y418*T421/$Y421</f>
        <v>7.7781818181818183</v>
      </c>
      <c r="AH418" s="17">
        <f t="shared" ref="AH418" si="1102">$Y418*U421/$Y421</f>
        <v>26.847272727272728</v>
      </c>
      <c r="AI418" s="17">
        <f t="shared" ref="AI418" si="1103">$Y418*V421/$Y421</f>
        <v>22.08</v>
      </c>
      <c r="AJ418" s="17">
        <f t="shared" ref="AJ418" si="1104">$Y418*W421/$Y421</f>
        <v>8.7818181818181813</v>
      </c>
      <c r="AK418" s="17">
        <f t="shared" ref="AK418" si="1105">$Y418*X421/$Y421</f>
        <v>3.5127272727272727</v>
      </c>
    </row>
    <row r="419" spans="1:37" x14ac:dyDescent="0.25">
      <c r="A419" s="3" t="s">
        <v>13</v>
      </c>
      <c r="B419" s="4">
        <v>0</v>
      </c>
      <c r="C419" s="5">
        <v>0</v>
      </c>
      <c r="D419" s="4">
        <v>0.42109999999999997</v>
      </c>
      <c r="E419" s="5">
        <v>8</v>
      </c>
      <c r="F419" s="4">
        <v>0.47370000000000001</v>
      </c>
      <c r="G419" s="5">
        <v>9</v>
      </c>
      <c r="H419" s="4">
        <v>0.1053</v>
      </c>
      <c r="I419" s="5">
        <v>2</v>
      </c>
      <c r="J419" s="4">
        <v>0</v>
      </c>
      <c r="K419" s="5">
        <v>0</v>
      </c>
      <c r="L419" s="4">
        <v>6.9099999999999995E-2</v>
      </c>
      <c r="M419" s="5">
        <v>19</v>
      </c>
      <c r="O419" s="10"/>
      <c r="P419" s="10"/>
      <c r="Q419" s="5"/>
      <c r="R419" s="5"/>
      <c r="S419" s="15"/>
      <c r="T419" s="15">
        <f t="shared" si="1080"/>
        <v>0</v>
      </c>
      <c r="U419" s="15">
        <f t="shared" si="1081"/>
        <v>8</v>
      </c>
      <c r="V419" s="10">
        <f t="shared" si="1082"/>
        <v>9</v>
      </c>
      <c r="W419" s="15">
        <f t="shared" si="1083"/>
        <v>2</v>
      </c>
      <c r="X419" s="15">
        <f t="shared" si="1084"/>
        <v>0</v>
      </c>
      <c r="Y419" s="16">
        <f t="shared" si="1085"/>
        <v>19</v>
      </c>
      <c r="Z419" s="10"/>
      <c r="AA419" s="10"/>
      <c r="AB419" s="10"/>
      <c r="AC419" s="10"/>
      <c r="AD419" s="10"/>
      <c r="AE419" s="10"/>
      <c r="AF419" s="17"/>
      <c r="AG419" s="17">
        <f>$Y419*T421/$Y421</f>
        <v>2.1418181818181816</v>
      </c>
      <c r="AH419" s="17">
        <f t="shared" ref="AH419" si="1106">$Y419*U421/$Y421</f>
        <v>7.3927272727272726</v>
      </c>
      <c r="AI419" s="17">
        <f t="shared" ref="AI419" si="1107">$Y419*V421/$Y421</f>
        <v>6.08</v>
      </c>
      <c r="AJ419" s="17">
        <f t="shared" ref="AJ419" si="1108">$Y419*W421/$Y421</f>
        <v>2.418181818181818</v>
      </c>
      <c r="AK419" s="17">
        <f t="shared" ref="AK419" si="1109">$Y419*X421/$Y421</f>
        <v>0.96727272727272728</v>
      </c>
    </row>
    <row r="420" spans="1:37" x14ac:dyDescent="0.25">
      <c r="A420" s="3" t="s">
        <v>6</v>
      </c>
      <c r="B420" s="6">
        <v>0.11269999999999999</v>
      </c>
      <c r="C420" s="3">
        <v>31</v>
      </c>
      <c r="D420" s="6">
        <v>0.38909999999999989</v>
      </c>
      <c r="E420" s="3">
        <v>107</v>
      </c>
      <c r="F420" s="6">
        <v>0.32</v>
      </c>
      <c r="G420" s="3">
        <v>88</v>
      </c>
      <c r="H420" s="6">
        <v>0.1273</v>
      </c>
      <c r="I420" s="3">
        <v>35</v>
      </c>
      <c r="J420" s="6">
        <v>5.0900000000000001E-2</v>
      </c>
      <c r="K420" s="3">
        <v>14</v>
      </c>
      <c r="L420" s="6">
        <v>1</v>
      </c>
      <c r="M420" s="3">
        <v>275</v>
      </c>
      <c r="O420" s="10"/>
      <c r="P420" s="10"/>
      <c r="Q420" s="5"/>
      <c r="R420" s="5"/>
      <c r="S420" s="15"/>
      <c r="T420" s="15"/>
      <c r="U420" s="15"/>
      <c r="V420" s="10"/>
      <c r="W420" s="15"/>
      <c r="X420" s="15"/>
      <c r="Y420" s="16"/>
      <c r="Z420" s="10"/>
      <c r="AA420" s="10"/>
      <c r="AB420" s="10"/>
      <c r="AC420" s="10"/>
      <c r="AD420" s="10"/>
      <c r="AE420" s="10"/>
      <c r="AF420" s="17"/>
      <c r="AG420" s="17"/>
      <c r="AH420" s="17"/>
      <c r="AI420" s="10"/>
      <c r="AJ420" s="10"/>
      <c r="AK420" s="10"/>
    </row>
    <row r="421" spans="1:37" x14ac:dyDescent="0.25">
      <c r="A421" s="9"/>
      <c r="B421" s="9"/>
      <c r="C421" s="12"/>
      <c r="D421" s="7"/>
      <c r="E421" s="7"/>
      <c r="F421" s="7"/>
      <c r="G421" s="7"/>
      <c r="H421" s="7"/>
      <c r="I421" s="7"/>
      <c r="J421" s="7"/>
      <c r="K421" s="7"/>
      <c r="L421" s="7" t="s">
        <v>14</v>
      </c>
      <c r="M421" s="7">
        <v>275</v>
      </c>
      <c r="O421" s="10"/>
      <c r="P421" s="10"/>
      <c r="Q421" s="10"/>
      <c r="R421" s="10"/>
      <c r="S421" s="16"/>
      <c r="T421" s="16">
        <f t="shared" ref="T421" si="1110">SUM(T413:T420)</f>
        <v>31</v>
      </c>
      <c r="U421" s="16">
        <f t="shared" ref="U421" si="1111">SUM(U413:U420)</f>
        <v>107</v>
      </c>
      <c r="V421" s="16">
        <f t="shared" ref="V421" si="1112">SUM(V413:V420)</f>
        <v>88</v>
      </c>
      <c r="W421" s="16">
        <f t="shared" ref="W421" si="1113">SUM(W413:W420)</f>
        <v>35</v>
      </c>
      <c r="X421" s="16">
        <f t="shared" ref="X421" si="1114">SUM(X413:X420)</f>
        <v>14</v>
      </c>
      <c r="Y421" s="15">
        <f>SUM(Y413:Y419)</f>
        <v>275</v>
      </c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</row>
    <row r="422" spans="1:37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 t="s">
        <v>15</v>
      </c>
      <c r="M422" s="7">
        <v>0</v>
      </c>
    </row>
    <row r="423" spans="1:37" x14ac:dyDescent="0.25">
      <c r="Q423" s="5"/>
      <c r="R423" s="5"/>
      <c r="S423" s="5"/>
      <c r="T423" s="5"/>
      <c r="U423" s="5"/>
    </row>
    <row r="424" spans="1:37" ht="18" x14ac:dyDescent="0.25">
      <c r="A424" s="1" t="s">
        <v>79</v>
      </c>
      <c r="Q424" s="5"/>
      <c r="R424" s="5"/>
      <c r="S424" s="5"/>
      <c r="T424" s="5"/>
      <c r="U424" s="5"/>
    </row>
    <row r="425" spans="1:37" x14ac:dyDescent="0.25">
      <c r="A425" s="2"/>
      <c r="B425" s="19" t="s">
        <v>41</v>
      </c>
      <c r="C425" s="20"/>
      <c r="D425" s="19" t="s">
        <v>42</v>
      </c>
      <c r="E425" s="20"/>
      <c r="F425" s="19" t="s">
        <v>43</v>
      </c>
      <c r="G425" s="20"/>
      <c r="H425" s="19" t="s">
        <v>71</v>
      </c>
      <c r="I425" s="20"/>
      <c r="J425" s="19" t="s">
        <v>45</v>
      </c>
      <c r="K425" s="20"/>
      <c r="L425" s="19" t="s">
        <v>6</v>
      </c>
      <c r="M425" s="20"/>
      <c r="Q425" s="5"/>
      <c r="R425" s="5"/>
      <c r="S425" s="5"/>
      <c r="T425" s="5"/>
      <c r="U425" s="5"/>
    </row>
    <row r="426" spans="1:37" x14ac:dyDescent="0.25">
      <c r="A426" s="3" t="s">
        <v>7</v>
      </c>
      <c r="B426" s="4">
        <v>0</v>
      </c>
      <c r="C426" s="5">
        <v>0</v>
      </c>
      <c r="D426" s="4">
        <v>0.4118</v>
      </c>
      <c r="E426" s="5">
        <v>7</v>
      </c>
      <c r="F426" s="4">
        <v>0.35289999999999999</v>
      </c>
      <c r="G426" s="5">
        <v>6</v>
      </c>
      <c r="H426" s="4">
        <v>5.8799999999999998E-2</v>
      </c>
      <c r="I426" s="5">
        <v>1</v>
      </c>
      <c r="J426" s="4">
        <v>0.17649999999999999</v>
      </c>
      <c r="K426" s="5">
        <v>3</v>
      </c>
      <c r="L426" s="4">
        <v>6.1799999999999987E-2</v>
      </c>
      <c r="M426" s="5">
        <v>17</v>
      </c>
      <c r="O426" s="13" t="s">
        <v>90</v>
      </c>
      <c r="P426" s="12">
        <f>_xlfn.CHISQ.TEST(T426:X432,AG426:AK432)</f>
        <v>0.52131294939991046</v>
      </c>
      <c r="Q426" s="15"/>
      <c r="R426" s="15" t="s">
        <v>91</v>
      </c>
      <c r="S426" s="15"/>
      <c r="T426" s="15">
        <f>C426</f>
        <v>0</v>
      </c>
      <c r="U426" s="15">
        <f>E426</f>
        <v>7</v>
      </c>
      <c r="V426" s="10">
        <f>G426</f>
        <v>6</v>
      </c>
      <c r="W426" s="15">
        <f>I426</f>
        <v>1</v>
      </c>
      <c r="X426" s="15">
        <f>K426</f>
        <v>3</v>
      </c>
      <c r="Y426" s="16">
        <f>SUM(T426:X426)</f>
        <v>17</v>
      </c>
      <c r="Z426" s="10"/>
      <c r="AA426" s="15"/>
      <c r="AB426" s="15"/>
      <c r="AC426" s="15"/>
      <c r="AD426" s="15"/>
      <c r="AE426" s="15" t="s">
        <v>92</v>
      </c>
      <c r="AF426" s="17"/>
      <c r="AG426" s="17">
        <f>$Y426*T434/$Y434</f>
        <v>1.2363636363636363</v>
      </c>
      <c r="AH426" s="17">
        <f t="shared" ref="AH426" si="1115">$Y426*U434/$Y434</f>
        <v>5.378181818181818</v>
      </c>
      <c r="AI426" s="17">
        <f t="shared" ref="AI426" si="1116">$Y426*V434/$Y434</f>
        <v>6.0581818181818186</v>
      </c>
      <c r="AJ426" s="17">
        <f t="shared" ref="AJ426" si="1117">$Y426*W434/$Y434</f>
        <v>2.5345454545454547</v>
      </c>
      <c r="AK426" s="17">
        <f t="shared" ref="AK426" si="1118">$Y426*X434/$Y434</f>
        <v>1.7927272727272727</v>
      </c>
    </row>
    <row r="427" spans="1:37" x14ac:dyDescent="0.25">
      <c r="A427" s="3" t="s">
        <v>8</v>
      </c>
      <c r="B427" s="4">
        <v>0.1351</v>
      </c>
      <c r="C427" s="5">
        <v>5</v>
      </c>
      <c r="D427" s="4">
        <v>0.37840000000000001</v>
      </c>
      <c r="E427" s="5">
        <v>14</v>
      </c>
      <c r="F427" s="4">
        <v>0.27029999999999998</v>
      </c>
      <c r="G427" s="5">
        <v>10</v>
      </c>
      <c r="H427" s="4">
        <v>0.1351</v>
      </c>
      <c r="I427" s="5">
        <v>5</v>
      </c>
      <c r="J427" s="4">
        <v>8.1099999999999992E-2</v>
      </c>
      <c r="K427" s="5">
        <v>3</v>
      </c>
      <c r="L427" s="4">
        <v>0.13450000000000001</v>
      </c>
      <c r="M427" s="5">
        <v>37</v>
      </c>
      <c r="O427" s="13" t="s">
        <v>93</v>
      </c>
      <c r="P427" s="9">
        <f>_xlfn.CHISQ.INV.RT(P426,24)</f>
        <v>22.974346466996373</v>
      </c>
      <c r="Q427" s="15"/>
      <c r="R427" s="15"/>
      <c r="S427" s="15"/>
      <c r="T427" s="15">
        <f t="shared" ref="T427:T432" si="1119">C427</f>
        <v>5</v>
      </c>
      <c r="U427" s="15">
        <f t="shared" ref="U427:U432" si="1120">E427</f>
        <v>14</v>
      </c>
      <c r="V427" s="10">
        <f t="shared" ref="V427:V432" si="1121">G427</f>
        <v>10</v>
      </c>
      <c r="W427" s="15">
        <f t="shared" ref="W427:W432" si="1122">I427</f>
        <v>5</v>
      </c>
      <c r="X427" s="15">
        <f t="shared" ref="X427:X432" si="1123">K427</f>
        <v>3</v>
      </c>
      <c r="Y427" s="16">
        <f t="shared" ref="Y427:Y432" si="1124">SUM(T427:X427)</f>
        <v>37</v>
      </c>
      <c r="Z427" s="10"/>
      <c r="AA427" s="15"/>
      <c r="AB427" s="15"/>
      <c r="AC427" s="15"/>
      <c r="AD427" s="15"/>
      <c r="AE427" s="15"/>
      <c r="AF427" s="17"/>
      <c r="AG427" s="17">
        <f>$Y427*T434/$Y434</f>
        <v>2.6909090909090909</v>
      </c>
      <c r="AH427" s="17">
        <f t="shared" ref="AH427" si="1125">$Y427*U434/$Y434</f>
        <v>11.705454545454545</v>
      </c>
      <c r="AI427" s="17">
        <f t="shared" ref="AI427" si="1126">$Y427*V434/$Y434</f>
        <v>13.185454545454546</v>
      </c>
      <c r="AJ427" s="17">
        <f t="shared" ref="AJ427" si="1127">$Y427*W434/$Y434</f>
        <v>5.5163636363636366</v>
      </c>
      <c r="AK427" s="17">
        <f t="shared" ref="AK427" si="1128">$Y427*X434/$Y434</f>
        <v>3.9018181818181819</v>
      </c>
    </row>
    <row r="428" spans="1:37" x14ac:dyDescent="0.25">
      <c r="A428" s="3" t="s">
        <v>9</v>
      </c>
      <c r="B428" s="4">
        <v>0.1042</v>
      </c>
      <c r="C428" s="5">
        <v>5</v>
      </c>
      <c r="D428" s="4">
        <v>0.25</v>
      </c>
      <c r="E428" s="5">
        <v>12</v>
      </c>
      <c r="F428" s="4">
        <v>0.41670000000000001</v>
      </c>
      <c r="G428" s="5">
        <v>20</v>
      </c>
      <c r="H428" s="4">
        <v>0.125</v>
      </c>
      <c r="I428" s="5">
        <v>6</v>
      </c>
      <c r="J428" s="4">
        <v>0.1042</v>
      </c>
      <c r="K428" s="5">
        <v>5</v>
      </c>
      <c r="L428" s="4">
        <v>0.17449999999999999</v>
      </c>
      <c r="M428" s="5">
        <v>48</v>
      </c>
      <c r="O428" s="13" t="s">
        <v>94</v>
      </c>
      <c r="P428" s="18">
        <f>SQRT(P427/(Y434*MIN(7-1,5-1)))</f>
        <v>0.14451909740740582</v>
      </c>
      <c r="Q428" s="15"/>
      <c r="R428" s="15"/>
      <c r="S428" s="15"/>
      <c r="T428" s="15">
        <f t="shared" si="1119"/>
        <v>5</v>
      </c>
      <c r="U428" s="15">
        <f t="shared" si="1120"/>
        <v>12</v>
      </c>
      <c r="V428" s="10">
        <f t="shared" si="1121"/>
        <v>20</v>
      </c>
      <c r="W428" s="15">
        <f t="shared" si="1122"/>
        <v>6</v>
      </c>
      <c r="X428" s="15">
        <f t="shared" si="1123"/>
        <v>5</v>
      </c>
      <c r="Y428" s="16">
        <f t="shared" si="1124"/>
        <v>48</v>
      </c>
      <c r="Z428" s="10"/>
      <c r="AA428" s="15"/>
      <c r="AB428" s="15"/>
      <c r="AC428" s="15"/>
      <c r="AD428" s="15"/>
      <c r="AE428" s="15"/>
      <c r="AF428" s="17"/>
      <c r="AG428" s="17">
        <f>$Y428*T434/$Y434</f>
        <v>3.4909090909090907</v>
      </c>
      <c r="AH428" s="17">
        <f t="shared" ref="AH428" si="1129">$Y428*U434/$Y434</f>
        <v>15.185454545454546</v>
      </c>
      <c r="AI428" s="17">
        <f t="shared" ref="AI428" si="1130">$Y428*V434/$Y434</f>
        <v>17.105454545454545</v>
      </c>
      <c r="AJ428" s="17">
        <f t="shared" ref="AJ428" si="1131">$Y428*W434/$Y434</f>
        <v>7.1563636363636363</v>
      </c>
      <c r="AK428" s="17">
        <f t="shared" ref="AK428" si="1132">$Y428*X434/$Y434</f>
        <v>5.0618181818181816</v>
      </c>
    </row>
    <row r="429" spans="1:37" x14ac:dyDescent="0.25">
      <c r="A429" s="3" t="s">
        <v>10</v>
      </c>
      <c r="B429" s="4">
        <v>0.1176</v>
      </c>
      <c r="C429" s="5">
        <v>6</v>
      </c>
      <c r="D429" s="4">
        <v>0.2157</v>
      </c>
      <c r="E429" s="5">
        <v>11</v>
      </c>
      <c r="F429" s="4">
        <v>0.31369999999999998</v>
      </c>
      <c r="G429" s="5">
        <v>16</v>
      </c>
      <c r="H429" s="4">
        <v>0.2157</v>
      </c>
      <c r="I429" s="5">
        <v>11</v>
      </c>
      <c r="J429" s="4">
        <v>0.13730000000000001</v>
      </c>
      <c r="K429" s="5">
        <v>7</v>
      </c>
      <c r="L429" s="4">
        <v>0.1855</v>
      </c>
      <c r="M429" s="5">
        <v>51</v>
      </c>
      <c r="O429" s="15"/>
      <c r="P429" s="9" t="str">
        <f>IF(AND(P428&gt;0,P428&lt;=0.2),"Schwacher Zusammenhang",IF(AND(P428&gt;0.2,P428&lt;=0.6),"Mittlerer Zusammenhang",IF(P428&gt;0.6,"Starker Zusammenhang","")))</f>
        <v>Schwacher Zusammenhang</v>
      </c>
      <c r="Q429" s="5"/>
      <c r="R429" s="5"/>
      <c r="S429" s="15"/>
      <c r="T429" s="15">
        <f t="shared" si="1119"/>
        <v>6</v>
      </c>
      <c r="U429" s="15">
        <f t="shared" si="1120"/>
        <v>11</v>
      </c>
      <c r="V429" s="10">
        <f t="shared" si="1121"/>
        <v>16</v>
      </c>
      <c r="W429" s="15">
        <f t="shared" si="1122"/>
        <v>11</v>
      </c>
      <c r="X429" s="15">
        <f t="shared" si="1123"/>
        <v>7</v>
      </c>
      <c r="Y429" s="16">
        <f t="shared" si="1124"/>
        <v>51</v>
      </c>
      <c r="Z429" s="10"/>
      <c r="AA429" s="15"/>
      <c r="AB429" s="15"/>
      <c r="AC429" s="15"/>
      <c r="AD429" s="15"/>
      <c r="AE429" s="15"/>
      <c r="AF429" s="17"/>
      <c r="AG429" s="17">
        <f>$Y429*T434/$Y434</f>
        <v>3.709090909090909</v>
      </c>
      <c r="AH429" s="17">
        <f t="shared" ref="AH429" si="1133">$Y429*U434/$Y434</f>
        <v>16.134545454545453</v>
      </c>
      <c r="AI429" s="17">
        <f t="shared" ref="AI429" si="1134">$Y429*V434/$Y434</f>
        <v>18.174545454545456</v>
      </c>
      <c r="AJ429" s="17">
        <f t="shared" ref="AJ429" si="1135">$Y429*W434/$Y434</f>
        <v>7.6036363636363635</v>
      </c>
      <c r="AK429" s="17">
        <f t="shared" ref="AK429" si="1136">$Y429*X434/$Y434</f>
        <v>5.378181818181818</v>
      </c>
    </row>
    <row r="430" spans="1:37" x14ac:dyDescent="0.25">
      <c r="A430" s="3" t="s">
        <v>11</v>
      </c>
      <c r="B430" s="4">
        <v>0</v>
      </c>
      <c r="C430" s="5">
        <v>0</v>
      </c>
      <c r="D430" s="4">
        <v>0.4118</v>
      </c>
      <c r="E430" s="5">
        <v>14</v>
      </c>
      <c r="F430" s="4">
        <v>0.32350000000000001</v>
      </c>
      <c r="G430" s="5">
        <v>11</v>
      </c>
      <c r="H430" s="4">
        <v>0.17649999999999999</v>
      </c>
      <c r="I430" s="5">
        <v>6</v>
      </c>
      <c r="J430" s="4">
        <v>8.8200000000000001E-2</v>
      </c>
      <c r="K430" s="5">
        <v>3</v>
      </c>
      <c r="L430" s="4">
        <v>0.1236</v>
      </c>
      <c r="M430" s="5">
        <v>34</v>
      </c>
      <c r="O430" s="10"/>
      <c r="P430" s="10"/>
      <c r="Q430" s="5"/>
      <c r="R430" s="5"/>
      <c r="S430" s="15"/>
      <c r="T430" s="15">
        <f t="shared" si="1119"/>
        <v>0</v>
      </c>
      <c r="U430" s="15">
        <f t="shared" si="1120"/>
        <v>14</v>
      </c>
      <c r="V430" s="10">
        <f t="shared" si="1121"/>
        <v>11</v>
      </c>
      <c r="W430" s="15">
        <f t="shared" si="1122"/>
        <v>6</v>
      </c>
      <c r="X430" s="15">
        <f t="shared" si="1123"/>
        <v>3</v>
      </c>
      <c r="Y430" s="16">
        <f t="shared" si="1124"/>
        <v>34</v>
      </c>
      <c r="Z430" s="10"/>
      <c r="AA430" s="10"/>
      <c r="AB430" s="10"/>
      <c r="AC430" s="10"/>
      <c r="AD430" s="10"/>
      <c r="AE430" s="10"/>
      <c r="AF430" s="17"/>
      <c r="AG430" s="17">
        <f>$Y430*T434/$Y434</f>
        <v>2.4727272727272727</v>
      </c>
      <c r="AH430" s="17">
        <f t="shared" ref="AH430" si="1137">$Y430*U434/$Y434</f>
        <v>10.756363636363636</v>
      </c>
      <c r="AI430" s="17">
        <f t="shared" ref="AI430" si="1138">$Y430*V434/$Y434</f>
        <v>12.116363636363637</v>
      </c>
      <c r="AJ430" s="17">
        <f t="shared" ref="AJ430" si="1139">$Y430*W434/$Y434</f>
        <v>5.0690909090909093</v>
      </c>
      <c r="AK430" s="17">
        <f t="shared" ref="AK430" si="1140">$Y430*X434/$Y434</f>
        <v>3.5854545454545454</v>
      </c>
    </row>
    <row r="431" spans="1:37" x14ac:dyDescent="0.25">
      <c r="A431" s="3" t="s">
        <v>12</v>
      </c>
      <c r="B431" s="4">
        <v>5.8000000000000003E-2</v>
      </c>
      <c r="C431" s="5">
        <v>4</v>
      </c>
      <c r="D431" s="4">
        <v>0.36230000000000001</v>
      </c>
      <c r="E431" s="5">
        <v>25</v>
      </c>
      <c r="F431" s="4">
        <v>0.37680000000000002</v>
      </c>
      <c r="G431" s="5">
        <v>26</v>
      </c>
      <c r="H431" s="4">
        <v>0.13039999999999999</v>
      </c>
      <c r="I431" s="5">
        <v>9</v>
      </c>
      <c r="J431" s="4">
        <v>7.2499999999999995E-2</v>
      </c>
      <c r="K431" s="5">
        <v>5</v>
      </c>
      <c r="L431" s="4">
        <v>0.25090000000000001</v>
      </c>
      <c r="M431" s="5">
        <v>69</v>
      </c>
      <c r="O431" s="10"/>
      <c r="P431" s="10"/>
      <c r="Q431" s="5"/>
      <c r="R431" s="5"/>
      <c r="S431" s="15"/>
      <c r="T431" s="15">
        <f t="shared" si="1119"/>
        <v>4</v>
      </c>
      <c r="U431" s="15">
        <f t="shared" si="1120"/>
        <v>25</v>
      </c>
      <c r="V431" s="10">
        <f t="shared" si="1121"/>
        <v>26</v>
      </c>
      <c r="W431" s="15">
        <f t="shared" si="1122"/>
        <v>9</v>
      </c>
      <c r="X431" s="15">
        <f t="shared" si="1123"/>
        <v>5</v>
      </c>
      <c r="Y431" s="16">
        <f t="shared" si="1124"/>
        <v>69</v>
      </c>
      <c r="Z431" s="10"/>
      <c r="AA431" s="10"/>
      <c r="AB431" s="10"/>
      <c r="AC431" s="10"/>
      <c r="AD431" s="10"/>
      <c r="AE431" s="10"/>
      <c r="AF431" s="17"/>
      <c r="AG431" s="17">
        <f>$Y431*T434/$Y434</f>
        <v>5.0181818181818185</v>
      </c>
      <c r="AH431" s="17">
        <f t="shared" ref="AH431" si="1141">$Y431*U434/$Y434</f>
        <v>21.829090909090908</v>
      </c>
      <c r="AI431" s="17">
        <f t="shared" ref="AI431" si="1142">$Y431*V434/$Y434</f>
        <v>24.58909090909091</v>
      </c>
      <c r="AJ431" s="17">
        <f t="shared" ref="AJ431" si="1143">$Y431*W434/$Y434</f>
        <v>10.287272727272727</v>
      </c>
      <c r="AK431" s="17">
        <f t="shared" ref="AK431" si="1144">$Y431*X434/$Y434</f>
        <v>7.2763636363636364</v>
      </c>
    </row>
    <row r="432" spans="1:37" x14ac:dyDescent="0.25">
      <c r="A432" s="3" t="s">
        <v>13</v>
      </c>
      <c r="B432" s="4">
        <v>0</v>
      </c>
      <c r="C432" s="5">
        <v>0</v>
      </c>
      <c r="D432" s="4">
        <v>0.21049999999999999</v>
      </c>
      <c r="E432" s="5">
        <v>4</v>
      </c>
      <c r="F432" s="4">
        <v>0.47370000000000001</v>
      </c>
      <c r="G432" s="5">
        <v>9</v>
      </c>
      <c r="H432" s="4">
        <v>0.15790000000000001</v>
      </c>
      <c r="I432" s="5">
        <v>3</v>
      </c>
      <c r="J432" s="4">
        <v>0.15790000000000001</v>
      </c>
      <c r="K432" s="5">
        <v>3</v>
      </c>
      <c r="L432" s="4">
        <v>6.9099999999999995E-2</v>
      </c>
      <c r="M432" s="5">
        <v>19</v>
      </c>
      <c r="O432" s="10"/>
      <c r="P432" s="10"/>
      <c r="Q432" s="5"/>
      <c r="R432" s="5"/>
      <c r="S432" s="15"/>
      <c r="T432" s="15">
        <f t="shared" si="1119"/>
        <v>0</v>
      </c>
      <c r="U432" s="15">
        <f t="shared" si="1120"/>
        <v>4</v>
      </c>
      <c r="V432" s="10">
        <f t="shared" si="1121"/>
        <v>9</v>
      </c>
      <c r="W432" s="15">
        <f t="shared" si="1122"/>
        <v>3</v>
      </c>
      <c r="X432" s="15">
        <f t="shared" si="1123"/>
        <v>3</v>
      </c>
      <c r="Y432" s="16">
        <f t="shared" si="1124"/>
        <v>19</v>
      </c>
      <c r="Z432" s="10"/>
      <c r="AA432" s="10"/>
      <c r="AB432" s="10"/>
      <c r="AC432" s="10"/>
      <c r="AD432" s="10"/>
      <c r="AE432" s="10"/>
      <c r="AF432" s="17"/>
      <c r="AG432" s="17">
        <f>$Y432*T434/$Y434</f>
        <v>1.3818181818181818</v>
      </c>
      <c r="AH432" s="17">
        <f t="shared" ref="AH432" si="1145">$Y432*U434/$Y434</f>
        <v>6.0109090909090908</v>
      </c>
      <c r="AI432" s="17">
        <f t="shared" ref="AI432" si="1146">$Y432*V434/$Y434</f>
        <v>6.7709090909090905</v>
      </c>
      <c r="AJ432" s="17">
        <f t="shared" ref="AJ432" si="1147">$Y432*W434/$Y434</f>
        <v>2.8327272727272725</v>
      </c>
      <c r="AK432" s="17">
        <f t="shared" ref="AK432" si="1148">$Y432*X434/$Y434</f>
        <v>2.0036363636363634</v>
      </c>
    </row>
    <row r="433" spans="1:37" x14ac:dyDescent="0.25">
      <c r="A433" s="3" t="s">
        <v>6</v>
      </c>
      <c r="B433" s="6">
        <v>7.2700000000000001E-2</v>
      </c>
      <c r="C433" s="3">
        <v>20</v>
      </c>
      <c r="D433" s="6">
        <v>0.31640000000000001</v>
      </c>
      <c r="E433" s="3">
        <v>87</v>
      </c>
      <c r="F433" s="6">
        <v>0.35639999999999999</v>
      </c>
      <c r="G433" s="3">
        <v>98</v>
      </c>
      <c r="H433" s="6">
        <v>0.14910000000000001</v>
      </c>
      <c r="I433" s="3">
        <v>41</v>
      </c>
      <c r="J433" s="6">
        <v>0.1055</v>
      </c>
      <c r="K433" s="3">
        <v>29</v>
      </c>
      <c r="L433" s="6">
        <v>1</v>
      </c>
      <c r="M433" s="3">
        <v>275</v>
      </c>
      <c r="O433" s="10"/>
      <c r="P433" s="10"/>
      <c r="Q433" s="5"/>
      <c r="R433" s="5"/>
      <c r="S433" s="15"/>
      <c r="T433" s="15"/>
      <c r="U433" s="15"/>
      <c r="V433" s="10"/>
      <c r="W433" s="15"/>
      <c r="X433" s="15"/>
      <c r="Y433" s="16"/>
      <c r="Z433" s="10"/>
      <c r="AA433" s="10"/>
      <c r="AB433" s="10"/>
      <c r="AC433" s="10"/>
      <c r="AD433" s="10"/>
      <c r="AE433" s="10"/>
      <c r="AF433" s="17"/>
      <c r="AG433" s="17"/>
      <c r="AH433" s="17"/>
      <c r="AI433" s="10"/>
      <c r="AJ433" s="10"/>
      <c r="AK433" s="10"/>
    </row>
    <row r="434" spans="1:37" x14ac:dyDescent="0.25">
      <c r="A434" s="9"/>
      <c r="B434" s="9"/>
      <c r="C434" s="12"/>
      <c r="D434" s="7"/>
      <c r="E434" s="7"/>
      <c r="F434" s="7"/>
      <c r="G434" s="7"/>
      <c r="H434" s="7"/>
      <c r="I434" s="7"/>
      <c r="J434" s="7"/>
      <c r="K434" s="7"/>
      <c r="L434" s="7" t="s">
        <v>14</v>
      </c>
      <c r="M434" s="7">
        <v>275</v>
      </c>
      <c r="O434" s="10"/>
      <c r="P434" s="10"/>
      <c r="Q434" s="10"/>
      <c r="R434" s="10"/>
      <c r="S434" s="16"/>
      <c r="T434" s="16">
        <f t="shared" ref="T434" si="1149">SUM(T426:T433)</f>
        <v>20</v>
      </c>
      <c r="U434" s="16">
        <f t="shared" ref="U434" si="1150">SUM(U426:U433)</f>
        <v>87</v>
      </c>
      <c r="V434" s="16">
        <f t="shared" ref="V434" si="1151">SUM(V426:V433)</f>
        <v>98</v>
      </c>
      <c r="W434" s="16">
        <f t="shared" ref="W434" si="1152">SUM(W426:W433)</f>
        <v>41</v>
      </c>
      <c r="X434" s="16">
        <f t="shared" ref="X434" si="1153">SUM(X426:X433)</f>
        <v>29</v>
      </c>
      <c r="Y434" s="15">
        <f>SUM(Y426:Y432)</f>
        <v>275</v>
      </c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</row>
    <row r="435" spans="1:37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 t="s">
        <v>15</v>
      </c>
      <c r="M435" s="7">
        <v>0</v>
      </c>
    </row>
    <row r="437" spans="1:37" ht="18" x14ac:dyDescent="0.25">
      <c r="A437" s="1" t="s">
        <v>80</v>
      </c>
    </row>
    <row r="438" spans="1:37" x14ac:dyDescent="0.25">
      <c r="A438" s="2"/>
      <c r="B438" s="19" t="s">
        <v>41</v>
      </c>
      <c r="C438" s="20"/>
      <c r="D438" s="19" t="s">
        <v>42</v>
      </c>
      <c r="E438" s="20"/>
      <c r="F438" s="19" t="s">
        <v>43</v>
      </c>
      <c r="G438" s="20"/>
      <c r="H438" s="19" t="s">
        <v>71</v>
      </c>
      <c r="I438" s="20"/>
      <c r="J438" s="19" t="s">
        <v>45</v>
      </c>
      <c r="K438" s="20"/>
      <c r="L438" s="19" t="s">
        <v>6</v>
      </c>
      <c r="M438" s="20"/>
    </row>
    <row r="439" spans="1:37" x14ac:dyDescent="0.25">
      <c r="A439" s="3" t="s">
        <v>7</v>
      </c>
      <c r="B439" s="4">
        <v>0</v>
      </c>
      <c r="C439" s="5">
        <v>0</v>
      </c>
      <c r="D439" s="4">
        <v>0</v>
      </c>
      <c r="E439" s="5">
        <v>0</v>
      </c>
      <c r="F439" s="4">
        <v>0</v>
      </c>
      <c r="G439" s="5">
        <v>0</v>
      </c>
      <c r="H439" s="4">
        <v>0</v>
      </c>
      <c r="I439" s="5">
        <v>0</v>
      </c>
      <c r="J439" s="4">
        <v>0</v>
      </c>
      <c r="K439" s="5">
        <v>0</v>
      </c>
      <c r="L439" s="4">
        <v>0</v>
      </c>
      <c r="M439" s="5">
        <v>0</v>
      </c>
    </row>
    <row r="440" spans="1:37" x14ac:dyDescent="0.25">
      <c r="A440" s="3" t="s">
        <v>8</v>
      </c>
      <c r="B440" s="4">
        <v>0</v>
      </c>
      <c r="C440" s="5">
        <v>0</v>
      </c>
      <c r="D440" s="4">
        <v>0</v>
      </c>
      <c r="E440" s="5">
        <v>0</v>
      </c>
      <c r="F440" s="4">
        <v>0</v>
      </c>
      <c r="G440" s="5">
        <v>0</v>
      </c>
      <c r="H440" s="4">
        <v>0</v>
      </c>
      <c r="I440" s="5">
        <v>0</v>
      </c>
      <c r="J440" s="4">
        <v>0</v>
      </c>
      <c r="K440" s="5">
        <v>0</v>
      </c>
      <c r="L440" s="4">
        <v>0</v>
      </c>
      <c r="M440" s="5">
        <v>0</v>
      </c>
    </row>
    <row r="441" spans="1:37" x14ac:dyDescent="0.25">
      <c r="A441" s="3" t="s">
        <v>9</v>
      </c>
      <c r="B441" s="4">
        <v>0</v>
      </c>
      <c r="C441" s="5">
        <v>0</v>
      </c>
      <c r="D441" s="4">
        <v>0</v>
      </c>
      <c r="E441" s="5">
        <v>0</v>
      </c>
      <c r="F441" s="4">
        <v>0</v>
      </c>
      <c r="G441" s="5">
        <v>0</v>
      </c>
      <c r="H441" s="4">
        <v>0</v>
      </c>
      <c r="I441" s="5">
        <v>0</v>
      </c>
      <c r="J441" s="4">
        <v>0</v>
      </c>
      <c r="K441" s="5">
        <v>0</v>
      </c>
      <c r="L441" s="4">
        <v>0</v>
      </c>
      <c r="M441" s="5">
        <v>0</v>
      </c>
    </row>
    <row r="442" spans="1:37" x14ac:dyDescent="0.25">
      <c r="A442" s="3" t="s">
        <v>10</v>
      </c>
      <c r="B442" s="4">
        <v>0</v>
      </c>
      <c r="C442" s="5">
        <v>0</v>
      </c>
      <c r="D442" s="4">
        <v>0</v>
      </c>
      <c r="E442" s="5">
        <v>0</v>
      </c>
      <c r="F442" s="4">
        <v>0</v>
      </c>
      <c r="G442" s="5">
        <v>0</v>
      </c>
      <c r="H442" s="4">
        <v>0</v>
      </c>
      <c r="I442" s="5">
        <v>0</v>
      </c>
      <c r="J442" s="4">
        <v>0</v>
      </c>
      <c r="K442" s="5">
        <v>0</v>
      </c>
      <c r="L442" s="4">
        <v>0</v>
      </c>
      <c r="M442" s="5">
        <v>0</v>
      </c>
    </row>
    <row r="443" spans="1:37" x14ac:dyDescent="0.25">
      <c r="A443" s="3" t="s">
        <v>11</v>
      </c>
      <c r="B443" s="4">
        <v>0</v>
      </c>
      <c r="C443" s="5">
        <v>0</v>
      </c>
      <c r="D443" s="4">
        <v>0</v>
      </c>
      <c r="E443" s="5">
        <v>0</v>
      </c>
      <c r="F443" s="4">
        <v>0</v>
      </c>
      <c r="G443" s="5">
        <v>0</v>
      </c>
      <c r="H443" s="4">
        <v>0</v>
      </c>
      <c r="I443" s="5">
        <v>0</v>
      </c>
      <c r="J443" s="4">
        <v>0</v>
      </c>
      <c r="K443" s="5">
        <v>0</v>
      </c>
      <c r="L443" s="4">
        <v>0</v>
      </c>
      <c r="M443" s="5">
        <v>0</v>
      </c>
    </row>
    <row r="444" spans="1:37" x14ac:dyDescent="0.25">
      <c r="A444" s="3" t="s">
        <v>12</v>
      </c>
      <c r="B444" s="4">
        <v>0</v>
      </c>
      <c r="C444" s="5">
        <v>0</v>
      </c>
      <c r="D444" s="4">
        <v>0</v>
      </c>
      <c r="E444" s="5">
        <v>0</v>
      </c>
      <c r="F444" s="4">
        <v>0</v>
      </c>
      <c r="G444" s="5">
        <v>0</v>
      </c>
      <c r="H444" s="4">
        <v>0</v>
      </c>
      <c r="I444" s="5">
        <v>0</v>
      </c>
      <c r="J444" s="4">
        <v>0</v>
      </c>
      <c r="K444" s="5">
        <v>0</v>
      </c>
      <c r="L444" s="4">
        <v>0</v>
      </c>
      <c r="M444" s="5">
        <v>0</v>
      </c>
    </row>
    <row r="445" spans="1:37" x14ac:dyDescent="0.25">
      <c r="A445" s="3" t="s">
        <v>13</v>
      </c>
      <c r="B445" s="4">
        <v>0</v>
      </c>
      <c r="C445" s="5">
        <v>0</v>
      </c>
      <c r="D445" s="4">
        <v>0</v>
      </c>
      <c r="E445" s="5">
        <v>0</v>
      </c>
      <c r="F445" s="4">
        <v>0</v>
      </c>
      <c r="G445" s="5">
        <v>0</v>
      </c>
      <c r="H445" s="4">
        <v>0</v>
      </c>
      <c r="I445" s="5">
        <v>0</v>
      </c>
      <c r="J445" s="4">
        <v>0</v>
      </c>
      <c r="K445" s="5">
        <v>0</v>
      </c>
      <c r="L445" s="4">
        <v>0</v>
      </c>
      <c r="M445" s="5">
        <v>0</v>
      </c>
    </row>
    <row r="446" spans="1:37" x14ac:dyDescent="0.25">
      <c r="A446" s="3" t="s">
        <v>6</v>
      </c>
      <c r="B446" s="6">
        <v>0</v>
      </c>
      <c r="C446" s="3">
        <v>0</v>
      </c>
      <c r="D446" s="6">
        <v>0</v>
      </c>
      <c r="E446" s="3">
        <v>0</v>
      </c>
      <c r="F446" s="6">
        <v>0</v>
      </c>
      <c r="G446" s="3">
        <v>0</v>
      </c>
      <c r="H446" s="6">
        <v>0</v>
      </c>
      <c r="I446" s="3">
        <v>0</v>
      </c>
      <c r="J446" s="6">
        <v>0</v>
      </c>
      <c r="K446" s="3">
        <v>0</v>
      </c>
      <c r="L446" s="6">
        <v>1</v>
      </c>
      <c r="M446" s="3">
        <v>275</v>
      </c>
    </row>
    <row r="447" spans="1:37" x14ac:dyDescent="0.25">
      <c r="A447" s="9"/>
      <c r="B447" s="9"/>
      <c r="C447" s="9"/>
      <c r="D447" s="7"/>
      <c r="E447" s="7"/>
      <c r="F447" s="7"/>
      <c r="G447" s="7"/>
      <c r="H447" s="7"/>
      <c r="I447" s="7"/>
      <c r="J447" s="7"/>
      <c r="K447" s="7"/>
      <c r="L447" s="7" t="s">
        <v>14</v>
      </c>
      <c r="M447" s="7">
        <v>275</v>
      </c>
    </row>
    <row r="448" spans="1:37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 t="s">
        <v>15</v>
      </c>
      <c r="M448" s="7">
        <v>0</v>
      </c>
    </row>
    <row r="450" spans="1:37" ht="18" x14ac:dyDescent="0.25">
      <c r="A450" s="1" t="s">
        <v>81</v>
      </c>
    </row>
    <row r="451" spans="1:37" ht="18" x14ac:dyDescent="0.25">
      <c r="A451" s="1" t="s">
        <v>82</v>
      </c>
    </row>
    <row r="452" spans="1:37" x14ac:dyDescent="0.25">
      <c r="A452" s="2"/>
      <c r="B452" s="19" t="s">
        <v>41</v>
      </c>
      <c r="C452" s="20"/>
      <c r="D452" s="19" t="s">
        <v>42</v>
      </c>
      <c r="E452" s="20"/>
      <c r="F452" s="19" t="s">
        <v>43</v>
      </c>
      <c r="G452" s="20"/>
      <c r="H452" s="19" t="s">
        <v>71</v>
      </c>
      <c r="I452" s="20"/>
      <c r="J452" s="19" t="s">
        <v>45</v>
      </c>
      <c r="K452" s="20"/>
      <c r="L452" s="19" t="s">
        <v>6</v>
      </c>
      <c r="M452" s="20"/>
    </row>
    <row r="453" spans="1:37" x14ac:dyDescent="0.25">
      <c r="A453" s="3" t="s">
        <v>7</v>
      </c>
      <c r="B453" s="4">
        <v>5.8799999999999998E-2</v>
      </c>
      <c r="C453" s="5">
        <v>1</v>
      </c>
      <c r="D453" s="4">
        <v>0.4118</v>
      </c>
      <c r="E453" s="5">
        <v>7</v>
      </c>
      <c r="F453" s="4">
        <v>0.4118</v>
      </c>
      <c r="G453" s="5">
        <v>7</v>
      </c>
      <c r="H453" s="4">
        <v>5.8799999999999998E-2</v>
      </c>
      <c r="I453" s="5">
        <v>1</v>
      </c>
      <c r="J453" s="4">
        <v>5.8799999999999998E-2</v>
      </c>
      <c r="K453" s="5">
        <v>1</v>
      </c>
      <c r="L453" s="4">
        <v>6.1799999999999987E-2</v>
      </c>
      <c r="M453" s="5">
        <v>17</v>
      </c>
      <c r="O453" s="13" t="s">
        <v>90</v>
      </c>
      <c r="P453" s="12">
        <f>_xlfn.CHISQ.TEST(T453:X459,AG453:AK459)</f>
        <v>0.11412236828187731</v>
      </c>
      <c r="Q453" s="15"/>
      <c r="R453" s="15" t="s">
        <v>91</v>
      </c>
      <c r="S453" s="15"/>
      <c r="T453" s="15">
        <f>C453</f>
        <v>1</v>
      </c>
      <c r="U453" s="15">
        <f>E453</f>
        <v>7</v>
      </c>
      <c r="V453" s="10">
        <f>G453</f>
        <v>7</v>
      </c>
      <c r="W453" s="15">
        <f>I453</f>
        <v>1</v>
      </c>
      <c r="X453" s="15">
        <f>K453</f>
        <v>1</v>
      </c>
      <c r="Y453" s="16">
        <f>SUM(T453:X453)</f>
        <v>17</v>
      </c>
      <c r="Z453" s="10"/>
      <c r="AA453" s="15"/>
      <c r="AB453" s="15"/>
      <c r="AC453" s="15"/>
      <c r="AD453" s="15"/>
      <c r="AE453" s="15" t="s">
        <v>92</v>
      </c>
      <c r="AF453" s="17"/>
      <c r="AG453" s="17">
        <f>$Y453*T461/$Y461</f>
        <v>2.605839416058394</v>
      </c>
      <c r="AH453" s="17">
        <f t="shared" ref="AH453" si="1154">$Y453*U461/$Y461</f>
        <v>7.3211678832116789</v>
      </c>
      <c r="AI453" s="17">
        <f t="shared" ref="AI453" si="1155">$Y453*V461/$Y461</f>
        <v>4.9014598540145986</v>
      </c>
      <c r="AJ453" s="17">
        <f t="shared" ref="AJ453" si="1156">$Y453*W461/$Y461</f>
        <v>1.4270072992700731</v>
      </c>
      <c r="AK453" s="17">
        <f t="shared" ref="AK453" si="1157">$Y453*X461/$Y461</f>
        <v>0.74452554744525545</v>
      </c>
    </row>
    <row r="454" spans="1:37" x14ac:dyDescent="0.25">
      <c r="A454" s="3" t="s">
        <v>8</v>
      </c>
      <c r="B454" s="4">
        <v>0.1081</v>
      </c>
      <c r="C454" s="5">
        <v>4</v>
      </c>
      <c r="D454" s="4">
        <v>0.40539999999999998</v>
      </c>
      <c r="E454" s="5">
        <v>15</v>
      </c>
      <c r="F454" s="4">
        <v>0.37840000000000001</v>
      </c>
      <c r="G454" s="5">
        <v>14</v>
      </c>
      <c r="H454" s="4">
        <v>0.1081</v>
      </c>
      <c r="I454" s="5">
        <v>4</v>
      </c>
      <c r="J454" s="4">
        <v>0</v>
      </c>
      <c r="K454" s="5">
        <v>0</v>
      </c>
      <c r="L454" s="4">
        <v>0.13450000000000001</v>
      </c>
      <c r="M454" s="5">
        <v>37</v>
      </c>
      <c r="O454" s="13" t="s">
        <v>93</v>
      </c>
      <c r="P454" s="9">
        <f>_xlfn.CHISQ.INV.RT(P453,24)</f>
        <v>32.541542097865559</v>
      </c>
      <c r="Q454" s="15"/>
      <c r="R454" s="15"/>
      <c r="S454" s="15"/>
      <c r="T454" s="15">
        <f t="shared" ref="T454:T459" si="1158">C454</f>
        <v>4</v>
      </c>
      <c r="U454" s="15">
        <f t="shared" ref="U454:U459" si="1159">E454</f>
        <v>15</v>
      </c>
      <c r="V454" s="10">
        <f t="shared" ref="V454:V459" si="1160">G454</f>
        <v>14</v>
      </c>
      <c r="W454" s="15">
        <f t="shared" ref="W454:W459" si="1161">I454</f>
        <v>4</v>
      </c>
      <c r="X454" s="15">
        <f t="shared" ref="X454:X459" si="1162">K454</f>
        <v>0</v>
      </c>
      <c r="Y454" s="16">
        <f t="shared" ref="Y454:Y459" si="1163">SUM(T454:X454)</f>
        <v>37</v>
      </c>
      <c r="Z454" s="10"/>
      <c r="AA454" s="15"/>
      <c r="AB454" s="15"/>
      <c r="AC454" s="15"/>
      <c r="AD454" s="15"/>
      <c r="AE454" s="15"/>
      <c r="AF454" s="17"/>
      <c r="AG454" s="17">
        <f>$Y454*T461/$Y461</f>
        <v>5.6715328467153281</v>
      </c>
      <c r="AH454" s="17">
        <f t="shared" ref="AH454" si="1164">$Y454*U461/$Y461</f>
        <v>15.934306569343066</v>
      </c>
      <c r="AI454" s="17">
        <f t="shared" ref="AI454" si="1165">$Y454*V461/$Y461</f>
        <v>10.667883211678832</v>
      </c>
      <c r="AJ454" s="17">
        <f t="shared" ref="AJ454" si="1166">$Y454*W461/$Y461</f>
        <v>3.105839416058394</v>
      </c>
      <c r="AK454" s="17">
        <f t="shared" ref="AK454" si="1167">$Y454*X461/$Y461</f>
        <v>1.6204379562043796</v>
      </c>
    </row>
    <row r="455" spans="1:37" x14ac:dyDescent="0.25">
      <c r="A455" s="3" t="s">
        <v>9</v>
      </c>
      <c r="B455" s="4">
        <v>8.5099999999999995E-2</v>
      </c>
      <c r="C455" s="5">
        <v>4</v>
      </c>
      <c r="D455" s="4">
        <v>0.46810000000000002</v>
      </c>
      <c r="E455" s="5">
        <v>22</v>
      </c>
      <c r="F455" s="4">
        <v>0.34039999999999998</v>
      </c>
      <c r="G455" s="5">
        <v>16</v>
      </c>
      <c r="H455" s="4">
        <v>6.3799999999999996E-2</v>
      </c>
      <c r="I455" s="5">
        <v>3</v>
      </c>
      <c r="J455" s="4">
        <v>4.2599999999999999E-2</v>
      </c>
      <c r="K455" s="5">
        <v>2</v>
      </c>
      <c r="L455" s="4">
        <v>0.1709</v>
      </c>
      <c r="M455" s="5">
        <v>47</v>
      </c>
      <c r="O455" s="13" t="s">
        <v>94</v>
      </c>
      <c r="P455" s="18">
        <f>SQRT(P454/(Y461*MIN(7-1,5-1)))</f>
        <v>0.17231131142643472</v>
      </c>
      <c r="Q455" s="15"/>
      <c r="R455" s="15"/>
      <c r="S455" s="15"/>
      <c r="T455" s="15">
        <f t="shared" si="1158"/>
        <v>4</v>
      </c>
      <c r="U455" s="15">
        <f t="shared" si="1159"/>
        <v>22</v>
      </c>
      <c r="V455" s="10">
        <f t="shared" si="1160"/>
        <v>16</v>
      </c>
      <c r="W455" s="15">
        <f t="shared" si="1161"/>
        <v>3</v>
      </c>
      <c r="X455" s="15">
        <f t="shared" si="1162"/>
        <v>2</v>
      </c>
      <c r="Y455" s="16">
        <f t="shared" si="1163"/>
        <v>47</v>
      </c>
      <c r="Z455" s="10"/>
      <c r="AA455" s="15"/>
      <c r="AB455" s="15"/>
      <c r="AC455" s="15"/>
      <c r="AD455" s="15"/>
      <c r="AE455" s="15"/>
      <c r="AF455" s="17"/>
      <c r="AG455" s="17">
        <f>$Y455*T461/$Y461</f>
        <v>7.2043795620437958</v>
      </c>
      <c r="AH455" s="17">
        <f t="shared" ref="AH455" si="1168">$Y455*U461/$Y461</f>
        <v>20.240875912408757</v>
      </c>
      <c r="AI455" s="17">
        <f t="shared" ref="AI455" si="1169">$Y455*V461/$Y461</f>
        <v>13.551094890510949</v>
      </c>
      <c r="AJ455" s="17">
        <f t="shared" ref="AJ455" si="1170">$Y455*W461/$Y461</f>
        <v>3.9452554744525545</v>
      </c>
      <c r="AK455" s="17">
        <f t="shared" ref="AK455" si="1171">$Y455*X461/$Y461</f>
        <v>2.0583941605839415</v>
      </c>
    </row>
    <row r="456" spans="1:37" x14ac:dyDescent="0.25">
      <c r="A456" s="3" t="s">
        <v>10</v>
      </c>
      <c r="B456" s="4">
        <v>0.15690000000000001</v>
      </c>
      <c r="C456" s="5">
        <v>8</v>
      </c>
      <c r="D456" s="4">
        <v>0.43140000000000001</v>
      </c>
      <c r="E456" s="5">
        <v>22</v>
      </c>
      <c r="F456" s="4">
        <v>0.1961</v>
      </c>
      <c r="G456" s="5">
        <v>10</v>
      </c>
      <c r="H456" s="4">
        <v>0.13730000000000001</v>
      </c>
      <c r="I456" s="5">
        <v>7</v>
      </c>
      <c r="J456" s="4">
        <v>7.8399999999999997E-2</v>
      </c>
      <c r="K456" s="5">
        <v>4</v>
      </c>
      <c r="L456" s="4">
        <v>0.1855</v>
      </c>
      <c r="M456" s="5">
        <v>51</v>
      </c>
      <c r="O456" s="15"/>
      <c r="P456" s="9" t="str">
        <f>IF(AND(P455&gt;0,P455&lt;=0.2),"Schwacher Zusammenhang",IF(AND(P455&gt;0.2,P455&lt;=0.6),"Mittlerer Zusammenhang",IF(P455&gt;0.6,"Starker Zusammenhang","")))</f>
        <v>Schwacher Zusammenhang</v>
      </c>
      <c r="Q456" s="5"/>
      <c r="R456" s="5"/>
      <c r="S456" s="15"/>
      <c r="T456" s="15">
        <f t="shared" si="1158"/>
        <v>8</v>
      </c>
      <c r="U456" s="15">
        <f t="shared" si="1159"/>
        <v>22</v>
      </c>
      <c r="V456" s="10">
        <f t="shared" si="1160"/>
        <v>10</v>
      </c>
      <c r="W456" s="15">
        <f t="shared" si="1161"/>
        <v>7</v>
      </c>
      <c r="X456" s="15">
        <f t="shared" si="1162"/>
        <v>4</v>
      </c>
      <c r="Y456" s="16">
        <f t="shared" si="1163"/>
        <v>51</v>
      </c>
      <c r="Z456" s="10"/>
      <c r="AA456" s="15"/>
      <c r="AB456" s="15"/>
      <c r="AC456" s="15"/>
      <c r="AD456" s="15"/>
      <c r="AE456" s="15"/>
      <c r="AF456" s="17"/>
      <c r="AG456" s="17">
        <f>$Y456*T461/$Y461</f>
        <v>7.8175182481751824</v>
      </c>
      <c r="AH456" s="17">
        <f t="shared" ref="AH456" si="1172">$Y456*U461/$Y461</f>
        <v>21.963503649635037</v>
      </c>
      <c r="AI456" s="17">
        <f t="shared" ref="AI456" si="1173">$Y456*V461/$Y461</f>
        <v>14.704379562043796</v>
      </c>
      <c r="AJ456" s="17">
        <f t="shared" ref="AJ456" si="1174">$Y456*W461/$Y461</f>
        <v>4.281021897810219</v>
      </c>
      <c r="AK456" s="17">
        <f t="shared" ref="AK456" si="1175">$Y456*X461/$Y461</f>
        <v>2.2335766423357666</v>
      </c>
    </row>
    <row r="457" spans="1:37" x14ac:dyDescent="0.25">
      <c r="A457" s="3" t="s">
        <v>11</v>
      </c>
      <c r="B457" s="4">
        <v>0.17649999999999999</v>
      </c>
      <c r="C457" s="5">
        <v>6</v>
      </c>
      <c r="D457" s="4">
        <v>0.52939999999999998</v>
      </c>
      <c r="E457" s="5">
        <v>18</v>
      </c>
      <c r="F457" s="4">
        <v>0.1176</v>
      </c>
      <c r="G457" s="5">
        <v>4</v>
      </c>
      <c r="H457" s="4">
        <v>0.1176</v>
      </c>
      <c r="I457" s="5">
        <v>4</v>
      </c>
      <c r="J457" s="4">
        <v>5.8799999999999998E-2</v>
      </c>
      <c r="K457" s="5">
        <v>2</v>
      </c>
      <c r="L457" s="4">
        <v>0.1236</v>
      </c>
      <c r="M457" s="5">
        <v>34</v>
      </c>
      <c r="O457" s="10"/>
      <c r="P457" s="10"/>
      <c r="Q457" s="5"/>
      <c r="R457" s="5"/>
      <c r="S457" s="15"/>
      <c r="T457" s="15">
        <f t="shared" si="1158"/>
        <v>6</v>
      </c>
      <c r="U457" s="15">
        <f t="shared" si="1159"/>
        <v>18</v>
      </c>
      <c r="V457" s="10">
        <f t="shared" si="1160"/>
        <v>4</v>
      </c>
      <c r="W457" s="15">
        <f t="shared" si="1161"/>
        <v>4</v>
      </c>
      <c r="X457" s="15">
        <f t="shared" si="1162"/>
        <v>2</v>
      </c>
      <c r="Y457" s="16">
        <f t="shared" si="1163"/>
        <v>34</v>
      </c>
      <c r="Z457" s="10"/>
      <c r="AA457" s="10"/>
      <c r="AB457" s="10"/>
      <c r="AC457" s="10"/>
      <c r="AD457" s="10"/>
      <c r="AE457" s="10"/>
      <c r="AF457" s="17"/>
      <c r="AG457" s="17">
        <f>$Y457*T461/$Y461</f>
        <v>5.211678832116788</v>
      </c>
      <c r="AH457" s="17">
        <f t="shared" ref="AH457" si="1176">$Y457*U461/$Y461</f>
        <v>14.642335766423358</v>
      </c>
      <c r="AI457" s="17">
        <f t="shared" ref="AI457" si="1177">$Y457*V461/$Y461</f>
        <v>9.8029197080291972</v>
      </c>
      <c r="AJ457" s="17">
        <f t="shared" ref="AJ457" si="1178">$Y457*W461/$Y461</f>
        <v>2.8540145985401462</v>
      </c>
      <c r="AK457" s="17">
        <f t="shared" ref="AK457" si="1179">$Y457*X461/$Y461</f>
        <v>1.4890510948905109</v>
      </c>
    </row>
    <row r="458" spans="1:37" x14ac:dyDescent="0.25">
      <c r="A458" s="3" t="s">
        <v>12</v>
      </c>
      <c r="B458" s="4">
        <v>0.24640000000000001</v>
      </c>
      <c r="C458" s="5">
        <v>17</v>
      </c>
      <c r="D458" s="4">
        <v>0.39129999999999998</v>
      </c>
      <c r="E458" s="5">
        <v>27</v>
      </c>
      <c r="F458" s="4">
        <v>0.31879999999999997</v>
      </c>
      <c r="G458" s="5">
        <v>22</v>
      </c>
      <c r="H458" s="4">
        <v>4.3499999999999997E-2</v>
      </c>
      <c r="I458" s="5">
        <v>3</v>
      </c>
      <c r="J458" s="4">
        <v>0</v>
      </c>
      <c r="K458" s="5">
        <v>0</v>
      </c>
      <c r="L458" s="4">
        <v>0.25090000000000001</v>
      </c>
      <c r="M458" s="5">
        <v>69</v>
      </c>
      <c r="O458" s="10"/>
      <c r="P458" s="10"/>
      <c r="Q458" s="5"/>
      <c r="R458" s="5"/>
      <c r="S458" s="15"/>
      <c r="T458" s="15">
        <f t="shared" si="1158"/>
        <v>17</v>
      </c>
      <c r="U458" s="15">
        <f t="shared" si="1159"/>
        <v>27</v>
      </c>
      <c r="V458" s="10">
        <f t="shared" si="1160"/>
        <v>22</v>
      </c>
      <c r="W458" s="15">
        <f t="shared" si="1161"/>
        <v>3</v>
      </c>
      <c r="X458" s="15">
        <f t="shared" si="1162"/>
        <v>0</v>
      </c>
      <c r="Y458" s="16">
        <f t="shared" si="1163"/>
        <v>69</v>
      </c>
      <c r="Z458" s="10"/>
      <c r="AA458" s="10"/>
      <c r="AB458" s="10"/>
      <c r="AC458" s="10"/>
      <c r="AD458" s="10"/>
      <c r="AE458" s="10"/>
      <c r="AF458" s="17"/>
      <c r="AG458" s="17">
        <f>$Y458*T461/$Y461</f>
        <v>10.576642335766424</v>
      </c>
      <c r="AH458" s="17">
        <f t="shared" ref="AH458" si="1180">$Y458*U461/$Y461</f>
        <v>29.715328467153284</v>
      </c>
      <c r="AI458" s="17">
        <f t="shared" ref="AI458" si="1181">$Y458*V461/$Y461</f>
        <v>19.894160583941606</v>
      </c>
      <c r="AJ458" s="17">
        <f t="shared" ref="AJ458" si="1182">$Y458*W461/$Y461</f>
        <v>5.7919708029197077</v>
      </c>
      <c r="AK458" s="17">
        <f t="shared" ref="AK458" si="1183">$Y458*X461/$Y461</f>
        <v>3.0218978102189782</v>
      </c>
    </row>
    <row r="459" spans="1:37" x14ac:dyDescent="0.25">
      <c r="A459" s="3" t="s">
        <v>13</v>
      </c>
      <c r="B459" s="4">
        <v>0.1053</v>
      </c>
      <c r="C459" s="5">
        <v>2</v>
      </c>
      <c r="D459" s="4">
        <v>0.36840000000000012</v>
      </c>
      <c r="E459" s="5">
        <v>7</v>
      </c>
      <c r="F459" s="4">
        <v>0.31580000000000003</v>
      </c>
      <c r="G459" s="5">
        <v>6</v>
      </c>
      <c r="H459" s="4">
        <v>5.2600000000000001E-2</v>
      </c>
      <c r="I459" s="5">
        <v>1</v>
      </c>
      <c r="J459" s="4">
        <v>0.15790000000000001</v>
      </c>
      <c r="K459" s="5">
        <v>3</v>
      </c>
      <c r="L459" s="4">
        <v>6.9099999999999995E-2</v>
      </c>
      <c r="M459" s="5">
        <v>19</v>
      </c>
      <c r="O459" s="10"/>
      <c r="P459" s="10"/>
      <c r="Q459" s="5"/>
      <c r="R459" s="5"/>
      <c r="S459" s="15"/>
      <c r="T459" s="15">
        <f t="shared" si="1158"/>
        <v>2</v>
      </c>
      <c r="U459" s="15">
        <f t="shared" si="1159"/>
        <v>7</v>
      </c>
      <c r="V459" s="10">
        <f t="shared" si="1160"/>
        <v>6</v>
      </c>
      <c r="W459" s="15">
        <f t="shared" si="1161"/>
        <v>1</v>
      </c>
      <c r="X459" s="15">
        <f t="shared" si="1162"/>
        <v>3</v>
      </c>
      <c r="Y459" s="16">
        <f t="shared" si="1163"/>
        <v>19</v>
      </c>
      <c r="Z459" s="10"/>
      <c r="AA459" s="10"/>
      <c r="AB459" s="10"/>
      <c r="AC459" s="10"/>
      <c r="AD459" s="10"/>
      <c r="AE459" s="10"/>
      <c r="AF459" s="17"/>
      <c r="AG459" s="17">
        <f>$Y459*T461/$Y461</f>
        <v>2.9124087591240877</v>
      </c>
      <c r="AH459" s="17">
        <f t="shared" ref="AH459" si="1184">$Y459*U461/$Y461</f>
        <v>8.1824817518248167</v>
      </c>
      <c r="AI459" s="17">
        <f t="shared" ref="AI459" si="1185">$Y459*V461/$Y461</f>
        <v>5.4781021897810218</v>
      </c>
      <c r="AJ459" s="17">
        <f t="shared" ref="AJ459" si="1186">$Y459*W461/$Y461</f>
        <v>1.5948905109489051</v>
      </c>
      <c r="AK459" s="17">
        <f t="shared" ref="AK459" si="1187">$Y459*X461/$Y461</f>
        <v>0.83211678832116787</v>
      </c>
    </row>
    <row r="460" spans="1:37" x14ac:dyDescent="0.25">
      <c r="A460" s="3" t="s">
        <v>6</v>
      </c>
      <c r="B460" s="6">
        <v>0.1527</v>
      </c>
      <c r="C460" s="3">
        <v>42</v>
      </c>
      <c r="D460" s="6">
        <v>0.42909999999999998</v>
      </c>
      <c r="E460" s="3">
        <v>118</v>
      </c>
      <c r="F460" s="6">
        <v>0.2873</v>
      </c>
      <c r="G460" s="3">
        <v>79</v>
      </c>
      <c r="H460" s="6">
        <v>8.3599999999999994E-2</v>
      </c>
      <c r="I460" s="3">
        <v>23</v>
      </c>
      <c r="J460" s="6">
        <v>4.36E-2</v>
      </c>
      <c r="K460" s="3">
        <v>12</v>
      </c>
      <c r="L460" s="6">
        <v>1</v>
      </c>
      <c r="M460" s="3">
        <v>275</v>
      </c>
      <c r="O460" s="10"/>
      <c r="P460" s="10"/>
      <c r="Q460" s="5"/>
      <c r="R460" s="5"/>
      <c r="S460" s="15"/>
      <c r="T460" s="15"/>
      <c r="U460" s="15"/>
      <c r="V460" s="10"/>
      <c r="W460" s="15"/>
      <c r="X460" s="15"/>
      <c r="Y460" s="16"/>
      <c r="Z460" s="10"/>
      <c r="AA460" s="10"/>
      <c r="AB460" s="10"/>
      <c r="AC460" s="10"/>
      <c r="AD460" s="10"/>
      <c r="AE460" s="10"/>
      <c r="AF460" s="17"/>
      <c r="AG460" s="17"/>
      <c r="AH460" s="17"/>
      <c r="AI460" s="10"/>
      <c r="AJ460" s="10"/>
      <c r="AK460" s="10"/>
    </row>
    <row r="461" spans="1:37" x14ac:dyDescent="0.25">
      <c r="A461" s="9"/>
      <c r="B461" s="9"/>
      <c r="C461" s="12"/>
      <c r="D461" s="7"/>
      <c r="E461" s="7"/>
      <c r="F461" s="7"/>
      <c r="G461" s="7"/>
      <c r="H461" s="7"/>
      <c r="I461" s="7"/>
      <c r="J461" s="7"/>
      <c r="K461" s="7"/>
      <c r="L461" s="7" t="s">
        <v>14</v>
      </c>
      <c r="M461" s="7">
        <v>275</v>
      </c>
      <c r="O461" s="10"/>
      <c r="P461" s="10"/>
      <c r="Q461" s="10"/>
      <c r="R461" s="10"/>
      <c r="S461" s="16"/>
      <c r="T461" s="16">
        <f t="shared" ref="T461" si="1188">SUM(T453:T460)</f>
        <v>42</v>
      </c>
      <c r="U461" s="16">
        <f t="shared" ref="U461" si="1189">SUM(U453:U460)</f>
        <v>118</v>
      </c>
      <c r="V461" s="16">
        <f t="shared" ref="V461" si="1190">SUM(V453:V460)</f>
        <v>79</v>
      </c>
      <c r="W461" s="16">
        <f t="shared" ref="W461" si="1191">SUM(W453:W460)</f>
        <v>23</v>
      </c>
      <c r="X461" s="16">
        <f t="shared" ref="X461" si="1192">SUM(X453:X460)</f>
        <v>12</v>
      </c>
      <c r="Y461" s="15">
        <f>SUM(Y453:Y459)</f>
        <v>274</v>
      </c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</row>
    <row r="462" spans="1:37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 t="s">
        <v>15</v>
      </c>
      <c r="M462" s="7">
        <v>0</v>
      </c>
    </row>
    <row r="464" spans="1:37" ht="18" x14ac:dyDescent="0.25">
      <c r="A464" s="1" t="s">
        <v>83</v>
      </c>
    </row>
    <row r="465" spans="1:37" x14ac:dyDescent="0.25">
      <c r="A465" s="2"/>
      <c r="B465" s="19" t="s">
        <v>41</v>
      </c>
      <c r="C465" s="20"/>
      <c r="D465" s="19" t="s">
        <v>42</v>
      </c>
      <c r="E465" s="20"/>
      <c r="F465" s="19" t="s">
        <v>43</v>
      </c>
      <c r="G465" s="20"/>
      <c r="H465" s="19" t="s">
        <v>71</v>
      </c>
      <c r="I465" s="20"/>
      <c r="J465" s="19" t="s">
        <v>45</v>
      </c>
      <c r="K465" s="20"/>
      <c r="L465" s="19" t="s">
        <v>6</v>
      </c>
      <c r="M465" s="20"/>
    </row>
    <row r="466" spans="1:37" x14ac:dyDescent="0.25">
      <c r="A466" s="3" t="s">
        <v>7</v>
      </c>
      <c r="B466" s="4">
        <v>0</v>
      </c>
      <c r="C466" s="5">
        <v>0</v>
      </c>
      <c r="D466" s="4">
        <v>0.35289999999999999</v>
      </c>
      <c r="E466" s="5">
        <v>6</v>
      </c>
      <c r="F466" s="4">
        <v>0.1176</v>
      </c>
      <c r="G466" s="5">
        <v>2</v>
      </c>
      <c r="H466" s="4">
        <v>0.35289999999999999</v>
      </c>
      <c r="I466" s="5">
        <v>6</v>
      </c>
      <c r="J466" s="4">
        <v>0.17649999999999999</v>
      </c>
      <c r="K466" s="5">
        <v>3</v>
      </c>
      <c r="L466" s="4">
        <v>6.1799999999999987E-2</v>
      </c>
      <c r="M466" s="5">
        <v>17</v>
      </c>
      <c r="O466" s="13" t="s">
        <v>90</v>
      </c>
      <c r="P466" s="12">
        <f>_xlfn.CHISQ.TEST(T466:X472,AG466:AK472)</f>
        <v>0.32465098980174634</v>
      </c>
      <c r="Q466" s="15"/>
      <c r="R466" s="15" t="s">
        <v>91</v>
      </c>
      <c r="S466" s="15"/>
      <c r="T466" s="15">
        <f>C466</f>
        <v>0</v>
      </c>
      <c r="U466" s="15">
        <f>E466</f>
        <v>6</v>
      </c>
      <c r="V466" s="10">
        <f>G466</f>
        <v>2</v>
      </c>
      <c r="W466" s="15">
        <f>I466</f>
        <v>6</v>
      </c>
      <c r="X466" s="15">
        <f>K466</f>
        <v>3</v>
      </c>
      <c r="Y466" s="16">
        <f>SUM(T466:X466)</f>
        <v>17</v>
      </c>
      <c r="Z466" s="10"/>
      <c r="AA466" s="15"/>
      <c r="AB466" s="15"/>
      <c r="AC466" s="15"/>
      <c r="AD466" s="15"/>
      <c r="AE466" s="15" t="s">
        <v>92</v>
      </c>
      <c r="AF466" s="17"/>
      <c r="AG466" s="17">
        <f>$Y466*T474/$Y474</f>
        <v>0.80363636363636359</v>
      </c>
      <c r="AH466" s="17">
        <f t="shared" ref="AH466" si="1193">$Y466*U474/$Y474</f>
        <v>3.5236363636363635</v>
      </c>
      <c r="AI466" s="17">
        <f t="shared" ref="AI466" si="1194">$Y466*V474/$Y474</f>
        <v>6.4909090909090912</v>
      </c>
      <c r="AJ466" s="17">
        <f t="shared" ref="AJ466" si="1195">$Y466*W474/$Y474</f>
        <v>3.4618181818181819</v>
      </c>
      <c r="AK466" s="17">
        <f t="shared" ref="AK466" si="1196">$Y466*X474/$Y474</f>
        <v>2.72</v>
      </c>
    </row>
    <row r="467" spans="1:37" x14ac:dyDescent="0.25">
      <c r="A467" s="3" t="s">
        <v>8</v>
      </c>
      <c r="B467" s="4">
        <v>5.4100000000000002E-2</v>
      </c>
      <c r="C467" s="5">
        <v>2</v>
      </c>
      <c r="D467" s="4">
        <v>0.2162</v>
      </c>
      <c r="E467" s="5">
        <v>8</v>
      </c>
      <c r="F467" s="4">
        <v>0.45950000000000002</v>
      </c>
      <c r="G467" s="5">
        <v>17</v>
      </c>
      <c r="H467" s="4">
        <v>0.1351</v>
      </c>
      <c r="I467" s="5">
        <v>5</v>
      </c>
      <c r="J467" s="4">
        <v>0.1351</v>
      </c>
      <c r="K467" s="5">
        <v>5</v>
      </c>
      <c r="L467" s="4">
        <v>0.13450000000000001</v>
      </c>
      <c r="M467" s="5">
        <v>37</v>
      </c>
      <c r="O467" s="13" t="s">
        <v>93</v>
      </c>
      <c r="P467" s="9">
        <f>_xlfn.CHISQ.INV.RT(P466,24)</f>
        <v>26.574968150532889</v>
      </c>
      <c r="Q467" s="15"/>
      <c r="R467" s="15"/>
      <c r="S467" s="15"/>
      <c r="T467" s="15">
        <f t="shared" ref="T467:T472" si="1197">C467</f>
        <v>2</v>
      </c>
      <c r="U467" s="15">
        <f t="shared" ref="U467:U472" si="1198">E467</f>
        <v>8</v>
      </c>
      <c r="V467" s="10">
        <f t="shared" ref="V467:V472" si="1199">G467</f>
        <v>17</v>
      </c>
      <c r="W467" s="15">
        <f t="shared" ref="W467:W472" si="1200">I467</f>
        <v>5</v>
      </c>
      <c r="X467" s="15">
        <f t="shared" ref="X467:X472" si="1201">K467</f>
        <v>5</v>
      </c>
      <c r="Y467" s="16">
        <f t="shared" ref="Y467:Y472" si="1202">SUM(T467:X467)</f>
        <v>37</v>
      </c>
      <c r="Z467" s="10"/>
      <c r="AA467" s="15"/>
      <c r="AB467" s="15"/>
      <c r="AC467" s="15"/>
      <c r="AD467" s="15"/>
      <c r="AE467" s="15"/>
      <c r="AF467" s="17"/>
      <c r="AG467" s="17">
        <f>$Y467*T474/$Y474</f>
        <v>1.749090909090909</v>
      </c>
      <c r="AH467" s="17">
        <f t="shared" ref="AH467" si="1203">$Y467*U474/$Y474</f>
        <v>7.669090909090909</v>
      </c>
      <c r="AI467" s="17">
        <f t="shared" ref="AI467" si="1204">$Y467*V474/$Y474</f>
        <v>14.127272727272727</v>
      </c>
      <c r="AJ467" s="17">
        <f t="shared" ref="AJ467" si="1205">$Y467*W474/$Y474</f>
        <v>7.5345454545454542</v>
      </c>
      <c r="AK467" s="17">
        <f t="shared" ref="AK467" si="1206">$Y467*X474/$Y474</f>
        <v>5.92</v>
      </c>
    </row>
    <row r="468" spans="1:37" x14ac:dyDescent="0.25">
      <c r="A468" s="3" t="s">
        <v>9</v>
      </c>
      <c r="B468" s="4">
        <v>2.0799999999999999E-2</v>
      </c>
      <c r="C468" s="5">
        <v>1</v>
      </c>
      <c r="D468" s="4">
        <v>0.1875</v>
      </c>
      <c r="E468" s="5">
        <v>9</v>
      </c>
      <c r="F468" s="4">
        <v>0.41670000000000001</v>
      </c>
      <c r="G468" s="5">
        <v>20</v>
      </c>
      <c r="H468" s="4">
        <v>0.27079999999999999</v>
      </c>
      <c r="I468" s="5">
        <v>13</v>
      </c>
      <c r="J468" s="4">
        <v>0.1042</v>
      </c>
      <c r="K468" s="5">
        <v>5</v>
      </c>
      <c r="L468" s="4">
        <v>0.17449999999999999</v>
      </c>
      <c r="M468" s="5">
        <v>48</v>
      </c>
      <c r="O468" s="13" t="s">
        <v>94</v>
      </c>
      <c r="P468" s="18">
        <f>SQRT(P467/(Y474*MIN(7-1,5-1)))</f>
        <v>0.15543185630696785</v>
      </c>
      <c r="Q468" s="15"/>
      <c r="R468" s="15"/>
      <c r="S468" s="15"/>
      <c r="T468" s="15">
        <f t="shared" si="1197"/>
        <v>1</v>
      </c>
      <c r="U468" s="15">
        <f t="shared" si="1198"/>
        <v>9</v>
      </c>
      <c r="V468" s="10">
        <f t="shared" si="1199"/>
        <v>20</v>
      </c>
      <c r="W468" s="15">
        <f t="shared" si="1200"/>
        <v>13</v>
      </c>
      <c r="X468" s="15">
        <f t="shared" si="1201"/>
        <v>5</v>
      </c>
      <c r="Y468" s="16">
        <f t="shared" si="1202"/>
        <v>48</v>
      </c>
      <c r="Z468" s="10"/>
      <c r="AA468" s="15"/>
      <c r="AB468" s="15"/>
      <c r="AC468" s="15"/>
      <c r="AD468" s="15"/>
      <c r="AE468" s="15"/>
      <c r="AF468" s="17"/>
      <c r="AG468" s="17">
        <f>$Y468*T474/$Y474</f>
        <v>2.269090909090909</v>
      </c>
      <c r="AH468" s="17">
        <f t="shared" ref="AH468" si="1207">$Y468*U474/$Y474</f>
        <v>9.9490909090909092</v>
      </c>
      <c r="AI468" s="17">
        <f t="shared" ref="AI468" si="1208">$Y468*V474/$Y474</f>
        <v>18.327272727272728</v>
      </c>
      <c r="AJ468" s="17">
        <f t="shared" ref="AJ468" si="1209">$Y468*W474/$Y474</f>
        <v>9.7745454545454553</v>
      </c>
      <c r="AK468" s="17">
        <f t="shared" ref="AK468" si="1210">$Y468*X474/$Y474</f>
        <v>7.68</v>
      </c>
    </row>
    <row r="469" spans="1:37" x14ac:dyDescent="0.25">
      <c r="A469" s="3" t="s">
        <v>10</v>
      </c>
      <c r="B469" s="4">
        <v>5.8799999999999998E-2</v>
      </c>
      <c r="C469" s="5">
        <v>3</v>
      </c>
      <c r="D469" s="4">
        <v>0.1961</v>
      </c>
      <c r="E469" s="5">
        <v>10</v>
      </c>
      <c r="F469" s="4">
        <v>0.27450000000000002</v>
      </c>
      <c r="G469" s="5">
        <v>14</v>
      </c>
      <c r="H469" s="4">
        <v>0.2157</v>
      </c>
      <c r="I469" s="5">
        <v>11</v>
      </c>
      <c r="J469" s="4">
        <v>0.25490000000000002</v>
      </c>
      <c r="K469" s="5">
        <v>13</v>
      </c>
      <c r="L469" s="4">
        <v>0.1855</v>
      </c>
      <c r="M469" s="5">
        <v>51</v>
      </c>
      <c r="O469" s="15"/>
      <c r="P469" s="9" t="str">
        <f>IF(AND(P468&gt;0,P468&lt;=0.2),"Schwacher Zusammenhang",IF(AND(P468&gt;0.2,P468&lt;=0.6),"Mittlerer Zusammenhang",IF(P468&gt;0.6,"Starker Zusammenhang","")))</f>
        <v>Schwacher Zusammenhang</v>
      </c>
      <c r="Q469" s="5"/>
      <c r="R469" s="5"/>
      <c r="S469" s="15"/>
      <c r="T469" s="15">
        <f t="shared" si="1197"/>
        <v>3</v>
      </c>
      <c r="U469" s="15">
        <f t="shared" si="1198"/>
        <v>10</v>
      </c>
      <c r="V469" s="10">
        <f t="shared" si="1199"/>
        <v>14</v>
      </c>
      <c r="W469" s="15">
        <f t="shared" si="1200"/>
        <v>11</v>
      </c>
      <c r="X469" s="15">
        <f t="shared" si="1201"/>
        <v>13</v>
      </c>
      <c r="Y469" s="16">
        <f t="shared" si="1202"/>
        <v>51</v>
      </c>
      <c r="Z469" s="10"/>
      <c r="AA469" s="15"/>
      <c r="AB469" s="15"/>
      <c r="AC469" s="15"/>
      <c r="AD469" s="15"/>
      <c r="AE469" s="15"/>
      <c r="AF469" s="17"/>
      <c r="AG469" s="17">
        <f>$Y469*T474/$Y474</f>
        <v>2.4109090909090911</v>
      </c>
      <c r="AH469" s="17">
        <f t="shared" ref="AH469" si="1211">$Y469*U474/$Y474</f>
        <v>10.57090909090909</v>
      </c>
      <c r="AI469" s="17">
        <f t="shared" ref="AI469" si="1212">$Y469*V474/$Y474</f>
        <v>19.472727272727273</v>
      </c>
      <c r="AJ469" s="17">
        <f t="shared" ref="AJ469" si="1213">$Y469*W474/$Y474</f>
        <v>10.385454545454545</v>
      </c>
      <c r="AK469" s="17">
        <f t="shared" ref="AK469" si="1214">$Y469*X474/$Y474</f>
        <v>8.16</v>
      </c>
    </row>
    <row r="470" spans="1:37" x14ac:dyDescent="0.25">
      <c r="A470" s="3" t="s">
        <v>11</v>
      </c>
      <c r="B470" s="4">
        <v>2.9399999999999999E-2</v>
      </c>
      <c r="C470" s="5">
        <v>1</v>
      </c>
      <c r="D470" s="4">
        <v>0.17649999999999999</v>
      </c>
      <c r="E470" s="5">
        <v>6</v>
      </c>
      <c r="F470" s="4">
        <v>0.47060000000000002</v>
      </c>
      <c r="G470" s="5">
        <v>16</v>
      </c>
      <c r="H470" s="4">
        <v>0.17649999999999999</v>
      </c>
      <c r="I470" s="5">
        <v>6</v>
      </c>
      <c r="J470" s="4">
        <v>0.14710000000000001</v>
      </c>
      <c r="K470" s="5">
        <v>5</v>
      </c>
      <c r="L470" s="4">
        <v>0.1236</v>
      </c>
      <c r="M470" s="5">
        <v>34</v>
      </c>
      <c r="O470" s="10"/>
      <c r="P470" s="10"/>
      <c r="Q470" s="5"/>
      <c r="R470" s="5"/>
      <c r="S470" s="15"/>
      <c r="T470" s="15">
        <f t="shared" si="1197"/>
        <v>1</v>
      </c>
      <c r="U470" s="15">
        <f t="shared" si="1198"/>
        <v>6</v>
      </c>
      <c r="V470" s="10">
        <f t="shared" si="1199"/>
        <v>16</v>
      </c>
      <c r="W470" s="15">
        <f t="shared" si="1200"/>
        <v>6</v>
      </c>
      <c r="X470" s="15">
        <f t="shared" si="1201"/>
        <v>5</v>
      </c>
      <c r="Y470" s="16">
        <f t="shared" si="1202"/>
        <v>34</v>
      </c>
      <c r="Z470" s="10"/>
      <c r="AA470" s="10"/>
      <c r="AB470" s="10"/>
      <c r="AC470" s="10"/>
      <c r="AD470" s="10"/>
      <c r="AE470" s="10"/>
      <c r="AF470" s="17"/>
      <c r="AG470" s="17">
        <f>$Y470*T474/$Y474</f>
        <v>1.6072727272727272</v>
      </c>
      <c r="AH470" s="17">
        <f t="shared" ref="AH470" si="1215">$Y470*U474/$Y474</f>
        <v>7.0472727272727269</v>
      </c>
      <c r="AI470" s="17">
        <f t="shared" ref="AI470" si="1216">$Y470*V474/$Y474</f>
        <v>12.981818181818182</v>
      </c>
      <c r="AJ470" s="17">
        <f t="shared" ref="AJ470" si="1217">$Y470*W474/$Y474</f>
        <v>6.9236363636363638</v>
      </c>
      <c r="AK470" s="17">
        <f t="shared" ref="AK470" si="1218">$Y470*X474/$Y474</f>
        <v>5.44</v>
      </c>
    </row>
    <row r="471" spans="1:37" x14ac:dyDescent="0.25">
      <c r="A471" s="3" t="s">
        <v>12</v>
      </c>
      <c r="B471" s="4">
        <v>8.6999999999999994E-2</v>
      </c>
      <c r="C471" s="5">
        <v>6</v>
      </c>
      <c r="D471" s="4">
        <v>0.21740000000000001</v>
      </c>
      <c r="E471" s="5">
        <v>15</v>
      </c>
      <c r="F471" s="4">
        <v>0.42030000000000001</v>
      </c>
      <c r="G471" s="5">
        <v>29</v>
      </c>
      <c r="H471" s="4">
        <v>0.1739</v>
      </c>
      <c r="I471" s="5">
        <v>12</v>
      </c>
      <c r="J471" s="4">
        <v>0.1014</v>
      </c>
      <c r="K471" s="5">
        <v>7</v>
      </c>
      <c r="L471" s="4">
        <v>0.25090000000000001</v>
      </c>
      <c r="M471" s="5">
        <v>69</v>
      </c>
      <c r="O471" s="10"/>
      <c r="P471" s="10"/>
      <c r="Q471" s="5"/>
      <c r="R471" s="5"/>
      <c r="S471" s="15"/>
      <c r="T471" s="15">
        <f t="shared" si="1197"/>
        <v>6</v>
      </c>
      <c r="U471" s="15">
        <f t="shared" si="1198"/>
        <v>15</v>
      </c>
      <c r="V471" s="10">
        <f t="shared" si="1199"/>
        <v>29</v>
      </c>
      <c r="W471" s="15">
        <f t="shared" si="1200"/>
        <v>12</v>
      </c>
      <c r="X471" s="15">
        <f t="shared" si="1201"/>
        <v>7</v>
      </c>
      <c r="Y471" s="16">
        <f t="shared" si="1202"/>
        <v>69</v>
      </c>
      <c r="Z471" s="10"/>
      <c r="AA471" s="10"/>
      <c r="AB471" s="10"/>
      <c r="AC471" s="10"/>
      <c r="AD471" s="10"/>
      <c r="AE471" s="10"/>
      <c r="AF471" s="17"/>
      <c r="AG471" s="17">
        <f>$Y471*T474/$Y474</f>
        <v>3.2618181818181817</v>
      </c>
      <c r="AH471" s="17">
        <f t="shared" ref="AH471" si="1219">$Y471*U474/$Y474</f>
        <v>14.301818181818183</v>
      </c>
      <c r="AI471" s="17">
        <f t="shared" ref="AI471" si="1220">$Y471*V474/$Y474</f>
        <v>26.345454545454544</v>
      </c>
      <c r="AJ471" s="17">
        <f t="shared" ref="AJ471" si="1221">$Y471*W474/$Y474</f>
        <v>14.050909090909091</v>
      </c>
      <c r="AK471" s="17">
        <f t="shared" ref="AK471" si="1222">$Y471*X474/$Y474</f>
        <v>11.04</v>
      </c>
    </row>
    <row r="472" spans="1:37" x14ac:dyDescent="0.25">
      <c r="A472" s="3" t="s">
        <v>13</v>
      </c>
      <c r="B472" s="4">
        <v>0</v>
      </c>
      <c r="C472" s="5">
        <v>0</v>
      </c>
      <c r="D472" s="4">
        <v>0.15790000000000001</v>
      </c>
      <c r="E472" s="5">
        <v>3</v>
      </c>
      <c r="F472" s="4">
        <v>0.36840000000000012</v>
      </c>
      <c r="G472" s="5">
        <v>7</v>
      </c>
      <c r="H472" s="4">
        <v>0.15790000000000001</v>
      </c>
      <c r="I472" s="5">
        <v>3</v>
      </c>
      <c r="J472" s="4">
        <v>0.31580000000000003</v>
      </c>
      <c r="K472" s="5">
        <v>6</v>
      </c>
      <c r="L472" s="4">
        <v>6.9099999999999995E-2</v>
      </c>
      <c r="M472" s="5">
        <v>19</v>
      </c>
      <c r="O472" s="10"/>
      <c r="P472" s="10"/>
      <c r="Q472" s="5"/>
      <c r="R472" s="5"/>
      <c r="S472" s="15"/>
      <c r="T472" s="15">
        <f t="shared" si="1197"/>
        <v>0</v>
      </c>
      <c r="U472" s="15">
        <f t="shared" si="1198"/>
        <v>3</v>
      </c>
      <c r="V472" s="10">
        <f t="shared" si="1199"/>
        <v>7</v>
      </c>
      <c r="W472" s="15">
        <f t="shared" si="1200"/>
        <v>3</v>
      </c>
      <c r="X472" s="15">
        <f t="shared" si="1201"/>
        <v>6</v>
      </c>
      <c r="Y472" s="16">
        <f t="shared" si="1202"/>
        <v>19</v>
      </c>
      <c r="Z472" s="10"/>
      <c r="AA472" s="10"/>
      <c r="AB472" s="10"/>
      <c r="AC472" s="10"/>
      <c r="AD472" s="10"/>
      <c r="AE472" s="10"/>
      <c r="AF472" s="17"/>
      <c r="AG472" s="17">
        <f>$Y472*T474/$Y474</f>
        <v>0.89818181818181819</v>
      </c>
      <c r="AH472" s="17">
        <f t="shared" ref="AH472" si="1223">$Y472*U474/$Y474</f>
        <v>3.938181818181818</v>
      </c>
      <c r="AI472" s="17">
        <f t="shared" ref="AI472" si="1224">$Y472*V474/$Y474</f>
        <v>7.2545454545454549</v>
      </c>
      <c r="AJ472" s="17">
        <f t="shared" ref="AJ472" si="1225">$Y472*W474/$Y474</f>
        <v>3.8690909090909091</v>
      </c>
      <c r="AK472" s="17">
        <f t="shared" ref="AK472" si="1226">$Y472*X474/$Y474</f>
        <v>3.04</v>
      </c>
    </row>
    <row r="473" spans="1:37" x14ac:dyDescent="0.25">
      <c r="A473" s="3" t="s">
        <v>6</v>
      </c>
      <c r="B473" s="6">
        <v>4.7300000000000002E-2</v>
      </c>
      <c r="C473" s="3">
        <v>13</v>
      </c>
      <c r="D473" s="6">
        <v>0.20730000000000001</v>
      </c>
      <c r="E473" s="3">
        <v>57</v>
      </c>
      <c r="F473" s="6">
        <v>0.38179999999999997</v>
      </c>
      <c r="G473" s="3">
        <v>105</v>
      </c>
      <c r="H473" s="6">
        <v>0.2036</v>
      </c>
      <c r="I473" s="3">
        <v>56</v>
      </c>
      <c r="J473" s="6">
        <v>0.16</v>
      </c>
      <c r="K473" s="3">
        <v>44</v>
      </c>
      <c r="L473" s="6">
        <v>1</v>
      </c>
      <c r="M473" s="3">
        <v>275</v>
      </c>
      <c r="O473" s="10"/>
      <c r="P473" s="10"/>
      <c r="Q473" s="5"/>
      <c r="R473" s="5"/>
      <c r="S473" s="15"/>
      <c r="T473" s="15"/>
      <c r="U473" s="15"/>
      <c r="V473" s="10"/>
      <c r="W473" s="15"/>
      <c r="X473" s="15"/>
      <c r="Y473" s="16"/>
      <c r="Z473" s="10"/>
      <c r="AA473" s="10"/>
      <c r="AB473" s="10"/>
      <c r="AC473" s="10"/>
      <c r="AD473" s="10"/>
      <c r="AE473" s="10"/>
      <c r="AF473" s="17"/>
      <c r="AG473" s="17"/>
      <c r="AH473" s="17"/>
      <c r="AI473" s="10"/>
      <c r="AJ473" s="10"/>
      <c r="AK473" s="10"/>
    </row>
    <row r="474" spans="1:37" x14ac:dyDescent="0.25">
      <c r="A474" s="9"/>
      <c r="B474" s="9"/>
      <c r="C474" s="12"/>
      <c r="D474" s="7"/>
      <c r="E474" s="7"/>
      <c r="F474" s="7"/>
      <c r="G474" s="7"/>
      <c r="H474" s="7"/>
      <c r="I474" s="7"/>
      <c r="J474" s="7"/>
      <c r="K474" s="7"/>
      <c r="L474" s="7" t="s">
        <v>14</v>
      </c>
      <c r="M474" s="7">
        <v>275</v>
      </c>
      <c r="O474" s="10"/>
      <c r="P474" s="10"/>
      <c r="Q474" s="10"/>
      <c r="R474" s="10"/>
      <c r="S474" s="16"/>
      <c r="T474" s="16">
        <f t="shared" ref="T474" si="1227">SUM(T466:T473)</f>
        <v>13</v>
      </c>
      <c r="U474" s="16">
        <f t="shared" ref="U474" si="1228">SUM(U466:U473)</f>
        <v>57</v>
      </c>
      <c r="V474" s="16">
        <f t="shared" ref="V474" si="1229">SUM(V466:V473)</f>
        <v>105</v>
      </c>
      <c r="W474" s="16">
        <f t="shared" ref="W474" si="1230">SUM(W466:W473)</f>
        <v>56</v>
      </c>
      <c r="X474" s="16">
        <f t="shared" ref="X474" si="1231">SUM(X466:X473)</f>
        <v>44</v>
      </c>
      <c r="Y474" s="15">
        <f>SUM(Y466:Y472)</f>
        <v>275</v>
      </c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</row>
    <row r="475" spans="1:37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 t="s">
        <v>15</v>
      </c>
      <c r="M475" s="7">
        <v>0</v>
      </c>
    </row>
    <row r="477" spans="1:37" ht="18" x14ac:dyDescent="0.25">
      <c r="A477" s="1" t="s">
        <v>84</v>
      </c>
    </row>
    <row r="478" spans="1:37" x14ac:dyDescent="0.25">
      <c r="A478" s="2"/>
      <c r="B478" s="19" t="s">
        <v>41</v>
      </c>
      <c r="C478" s="20"/>
      <c r="D478" s="19" t="s">
        <v>42</v>
      </c>
      <c r="E478" s="20"/>
      <c r="F478" s="19" t="s">
        <v>43</v>
      </c>
      <c r="G478" s="20"/>
      <c r="H478" s="19" t="s">
        <v>71</v>
      </c>
      <c r="I478" s="20"/>
      <c r="J478" s="19" t="s">
        <v>45</v>
      </c>
      <c r="K478" s="20"/>
      <c r="L478" s="19" t="s">
        <v>6</v>
      </c>
      <c r="M478" s="20"/>
    </row>
    <row r="479" spans="1:37" x14ac:dyDescent="0.25">
      <c r="A479" s="3" t="s">
        <v>7</v>
      </c>
      <c r="B479" s="4">
        <v>0.17649999999999999</v>
      </c>
      <c r="C479" s="5">
        <v>3</v>
      </c>
      <c r="D479" s="4">
        <v>0.23530000000000001</v>
      </c>
      <c r="E479" s="5">
        <v>4</v>
      </c>
      <c r="F479" s="4">
        <v>0.17649999999999999</v>
      </c>
      <c r="G479" s="5">
        <v>3</v>
      </c>
      <c r="H479" s="4">
        <v>0.17649999999999999</v>
      </c>
      <c r="I479" s="5">
        <v>3</v>
      </c>
      <c r="J479" s="4">
        <v>0.23530000000000001</v>
      </c>
      <c r="K479" s="5">
        <v>4</v>
      </c>
      <c r="L479" s="4">
        <v>6.1799999999999987E-2</v>
      </c>
      <c r="M479" s="5">
        <v>17</v>
      </c>
      <c r="O479" s="13" t="s">
        <v>90</v>
      </c>
      <c r="P479" s="12">
        <f>_xlfn.CHISQ.TEST(T479:X485,AG479:AK485)</f>
        <v>0.44589663022694204</v>
      </c>
      <c r="Q479" s="15"/>
      <c r="R479" s="15" t="s">
        <v>91</v>
      </c>
      <c r="S479" s="15"/>
      <c r="T479" s="15">
        <f>C479</f>
        <v>3</v>
      </c>
      <c r="U479" s="15">
        <f>E479</f>
        <v>4</v>
      </c>
      <c r="V479" s="10">
        <f>G479</f>
        <v>3</v>
      </c>
      <c r="W479" s="15">
        <f>I479</f>
        <v>3</v>
      </c>
      <c r="X479" s="15">
        <f>K479</f>
        <v>4</v>
      </c>
      <c r="Y479" s="16">
        <f>SUM(T479:X479)</f>
        <v>17</v>
      </c>
      <c r="Z479" s="10"/>
      <c r="AA479" s="15"/>
      <c r="AB479" s="15"/>
      <c r="AC479" s="15"/>
      <c r="AD479" s="15"/>
      <c r="AE479" s="15" t="s">
        <v>92</v>
      </c>
      <c r="AF479" s="17"/>
      <c r="AG479" s="17">
        <f>$Y479*T487/$Y487</f>
        <v>0.98909090909090913</v>
      </c>
      <c r="AH479" s="17">
        <f t="shared" ref="AH479" si="1232">$Y479*U487/$Y487</f>
        <v>3.9563636363636365</v>
      </c>
      <c r="AI479" s="17">
        <f t="shared" ref="AI479" si="1233">$Y479*V487/$Y487</f>
        <v>4.9454545454545453</v>
      </c>
      <c r="AJ479" s="17">
        <f t="shared" ref="AJ479" si="1234">$Y479*W487/$Y487</f>
        <v>3.6472727272727274</v>
      </c>
      <c r="AK479" s="17">
        <f t="shared" ref="AK479" si="1235">$Y479*X487/$Y487</f>
        <v>3.4618181818181819</v>
      </c>
    </row>
    <row r="480" spans="1:37" x14ac:dyDescent="0.25">
      <c r="A480" s="3" t="s">
        <v>8</v>
      </c>
      <c r="B480" s="4">
        <v>0</v>
      </c>
      <c r="C480" s="5">
        <v>0</v>
      </c>
      <c r="D480" s="4">
        <v>0.32429999999999998</v>
      </c>
      <c r="E480" s="5">
        <v>12</v>
      </c>
      <c r="F480" s="4">
        <v>0.32429999999999998</v>
      </c>
      <c r="G480" s="5">
        <v>12</v>
      </c>
      <c r="H480" s="4">
        <v>0.27029999999999998</v>
      </c>
      <c r="I480" s="5">
        <v>10</v>
      </c>
      <c r="J480" s="4">
        <v>8.1099999999999992E-2</v>
      </c>
      <c r="K480" s="5">
        <v>3</v>
      </c>
      <c r="L480" s="4">
        <v>0.13450000000000001</v>
      </c>
      <c r="M480" s="5">
        <v>37</v>
      </c>
      <c r="O480" s="13" t="s">
        <v>93</v>
      </c>
      <c r="P480" s="9">
        <f>_xlfn.CHISQ.INV.RT(P479,24)</f>
        <v>24.276214305284707</v>
      </c>
      <c r="Q480" s="15"/>
      <c r="R480" s="15"/>
      <c r="S480" s="15"/>
      <c r="T480" s="15">
        <f t="shared" ref="T480:T485" si="1236">C480</f>
        <v>0</v>
      </c>
      <c r="U480" s="15">
        <f t="shared" ref="U480:U485" si="1237">E480</f>
        <v>12</v>
      </c>
      <c r="V480" s="10">
        <f t="shared" ref="V480:V485" si="1238">G480</f>
        <v>12</v>
      </c>
      <c r="W480" s="15">
        <f t="shared" ref="W480:W485" si="1239">I480</f>
        <v>10</v>
      </c>
      <c r="X480" s="15">
        <f t="shared" ref="X480:X485" si="1240">K480</f>
        <v>3</v>
      </c>
      <c r="Y480" s="16">
        <f t="shared" ref="Y480:Y485" si="1241">SUM(T480:X480)</f>
        <v>37</v>
      </c>
      <c r="Z480" s="10"/>
      <c r="AA480" s="15"/>
      <c r="AB480" s="15"/>
      <c r="AC480" s="15"/>
      <c r="AD480" s="15"/>
      <c r="AE480" s="15"/>
      <c r="AF480" s="17"/>
      <c r="AG480" s="17">
        <f>$Y480*T487/$Y487</f>
        <v>2.1527272727272728</v>
      </c>
      <c r="AH480" s="17">
        <f t="shared" ref="AH480" si="1242">$Y480*U487/$Y487</f>
        <v>8.6109090909090913</v>
      </c>
      <c r="AI480" s="17">
        <f t="shared" ref="AI480" si="1243">$Y480*V487/$Y487</f>
        <v>10.763636363636364</v>
      </c>
      <c r="AJ480" s="17">
        <f t="shared" ref="AJ480" si="1244">$Y480*W487/$Y487</f>
        <v>7.9381818181818184</v>
      </c>
      <c r="AK480" s="17">
        <f t="shared" ref="AK480" si="1245">$Y480*X487/$Y487</f>
        <v>7.5345454545454542</v>
      </c>
    </row>
    <row r="481" spans="1:37" x14ac:dyDescent="0.25">
      <c r="A481" s="3" t="s">
        <v>9</v>
      </c>
      <c r="B481" s="4">
        <v>4.1700000000000001E-2</v>
      </c>
      <c r="C481" s="5">
        <v>2</v>
      </c>
      <c r="D481" s="4">
        <v>0.1875</v>
      </c>
      <c r="E481" s="5">
        <v>9</v>
      </c>
      <c r="F481" s="4">
        <v>0.3125</v>
      </c>
      <c r="G481" s="5">
        <v>15</v>
      </c>
      <c r="H481" s="4">
        <v>0.27079999999999999</v>
      </c>
      <c r="I481" s="5">
        <v>13</v>
      </c>
      <c r="J481" s="4">
        <v>0.1875</v>
      </c>
      <c r="K481" s="5">
        <v>9</v>
      </c>
      <c r="L481" s="4">
        <v>0.17449999999999999</v>
      </c>
      <c r="M481" s="5">
        <v>48</v>
      </c>
      <c r="O481" s="13" t="s">
        <v>94</v>
      </c>
      <c r="P481" s="18">
        <f>SQRT(P480/(Y487*MIN(7-1,5-1)))</f>
        <v>0.14855734829377173</v>
      </c>
      <c r="Q481" s="15"/>
      <c r="R481" s="15"/>
      <c r="S481" s="15"/>
      <c r="T481" s="15">
        <f t="shared" si="1236"/>
        <v>2</v>
      </c>
      <c r="U481" s="15">
        <f t="shared" si="1237"/>
        <v>9</v>
      </c>
      <c r="V481" s="10">
        <f t="shared" si="1238"/>
        <v>15</v>
      </c>
      <c r="W481" s="15">
        <f t="shared" si="1239"/>
        <v>13</v>
      </c>
      <c r="X481" s="15">
        <f t="shared" si="1240"/>
        <v>9</v>
      </c>
      <c r="Y481" s="16">
        <f t="shared" si="1241"/>
        <v>48</v>
      </c>
      <c r="Z481" s="10"/>
      <c r="AA481" s="15"/>
      <c r="AB481" s="15"/>
      <c r="AC481" s="15"/>
      <c r="AD481" s="15"/>
      <c r="AE481" s="15"/>
      <c r="AF481" s="17"/>
      <c r="AG481" s="17">
        <f>$Y481*T487/$Y487</f>
        <v>2.7927272727272729</v>
      </c>
      <c r="AH481" s="17">
        <f t="shared" ref="AH481" si="1246">$Y481*U487/$Y487</f>
        <v>11.170909090909092</v>
      </c>
      <c r="AI481" s="17">
        <f t="shared" ref="AI481" si="1247">$Y481*V487/$Y487</f>
        <v>13.963636363636363</v>
      </c>
      <c r="AJ481" s="17">
        <f t="shared" ref="AJ481" si="1248">$Y481*W487/$Y487</f>
        <v>10.298181818181819</v>
      </c>
      <c r="AK481" s="17">
        <f t="shared" ref="AK481" si="1249">$Y481*X487/$Y487</f>
        <v>9.7745454545454553</v>
      </c>
    </row>
    <row r="482" spans="1:37" x14ac:dyDescent="0.25">
      <c r="A482" s="3" t="s">
        <v>10</v>
      </c>
      <c r="B482" s="4">
        <v>7.8399999999999997E-2</v>
      </c>
      <c r="C482" s="5">
        <v>4</v>
      </c>
      <c r="D482" s="4">
        <v>0.1961</v>
      </c>
      <c r="E482" s="5">
        <v>10</v>
      </c>
      <c r="F482" s="4">
        <v>0.17649999999999999</v>
      </c>
      <c r="G482" s="5">
        <v>9</v>
      </c>
      <c r="H482" s="4">
        <v>0.25490000000000002</v>
      </c>
      <c r="I482" s="5">
        <v>13</v>
      </c>
      <c r="J482" s="4">
        <v>0.29409999999999997</v>
      </c>
      <c r="K482" s="5">
        <v>15</v>
      </c>
      <c r="L482" s="4">
        <v>0.1855</v>
      </c>
      <c r="M482" s="5">
        <v>51</v>
      </c>
      <c r="O482" s="15"/>
      <c r="P482" s="9" t="str">
        <f>IF(AND(P481&gt;0,P481&lt;=0.2),"Schwacher Zusammenhang",IF(AND(P481&gt;0.2,P481&lt;=0.6),"Mittlerer Zusammenhang",IF(P481&gt;0.6,"Starker Zusammenhang","")))</f>
        <v>Schwacher Zusammenhang</v>
      </c>
      <c r="Q482" s="5"/>
      <c r="R482" s="5"/>
      <c r="S482" s="15"/>
      <c r="T482" s="15">
        <f t="shared" si="1236"/>
        <v>4</v>
      </c>
      <c r="U482" s="15">
        <f t="shared" si="1237"/>
        <v>10</v>
      </c>
      <c r="V482" s="10">
        <f t="shared" si="1238"/>
        <v>9</v>
      </c>
      <c r="W482" s="15">
        <f t="shared" si="1239"/>
        <v>13</v>
      </c>
      <c r="X482" s="15">
        <f t="shared" si="1240"/>
        <v>15</v>
      </c>
      <c r="Y482" s="16">
        <f t="shared" si="1241"/>
        <v>51</v>
      </c>
      <c r="Z482" s="10"/>
      <c r="AA482" s="15"/>
      <c r="AB482" s="15"/>
      <c r="AC482" s="15"/>
      <c r="AD482" s="15"/>
      <c r="AE482" s="15"/>
      <c r="AF482" s="17"/>
      <c r="AG482" s="17">
        <f>$Y482*T487/$Y487</f>
        <v>2.9672727272727273</v>
      </c>
      <c r="AH482" s="17">
        <f t="shared" ref="AH482" si="1250">$Y482*U487/$Y487</f>
        <v>11.869090909090909</v>
      </c>
      <c r="AI482" s="17">
        <f t="shared" ref="AI482" si="1251">$Y482*V487/$Y487</f>
        <v>14.836363636363636</v>
      </c>
      <c r="AJ482" s="17">
        <f t="shared" ref="AJ482" si="1252">$Y482*W487/$Y487</f>
        <v>10.941818181818181</v>
      </c>
      <c r="AK482" s="17">
        <f t="shared" ref="AK482" si="1253">$Y482*X487/$Y487</f>
        <v>10.385454545454545</v>
      </c>
    </row>
    <row r="483" spans="1:37" x14ac:dyDescent="0.25">
      <c r="A483" s="3" t="s">
        <v>11</v>
      </c>
      <c r="B483" s="4">
        <v>5.8799999999999998E-2</v>
      </c>
      <c r="C483" s="5">
        <v>2</v>
      </c>
      <c r="D483" s="4">
        <v>0.23530000000000001</v>
      </c>
      <c r="E483" s="5">
        <v>8</v>
      </c>
      <c r="F483" s="4">
        <v>0.29409999999999997</v>
      </c>
      <c r="G483" s="5">
        <v>10</v>
      </c>
      <c r="H483" s="4">
        <v>0.17649999999999999</v>
      </c>
      <c r="I483" s="5">
        <v>6</v>
      </c>
      <c r="J483" s="4">
        <v>0.23530000000000001</v>
      </c>
      <c r="K483" s="5">
        <v>8</v>
      </c>
      <c r="L483" s="4">
        <v>0.1236</v>
      </c>
      <c r="M483" s="5">
        <v>34</v>
      </c>
      <c r="O483" s="10"/>
      <c r="P483" s="10"/>
      <c r="Q483" s="5"/>
      <c r="R483" s="5"/>
      <c r="S483" s="15"/>
      <c r="T483" s="15">
        <f t="shared" si="1236"/>
        <v>2</v>
      </c>
      <c r="U483" s="15">
        <f t="shared" si="1237"/>
        <v>8</v>
      </c>
      <c r="V483" s="10">
        <f t="shared" si="1238"/>
        <v>10</v>
      </c>
      <c r="W483" s="15">
        <f t="shared" si="1239"/>
        <v>6</v>
      </c>
      <c r="X483" s="15">
        <f t="shared" si="1240"/>
        <v>8</v>
      </c>
      <c r="Y483" s="16">
        <f t="shared" si="1241"/>
        <v>34</v>
      </c>
      <c r="Z483" s="10"/>
      <c r="AA483" s="10"/>
      <c r="AB483" s="10"/>
      <c r="AC483" s="10"/>
      <c r="AD483" s="10"/>
      <c r="AE483" s="10"/>
      <c r="AF483" s="17"/>
      <c r="AG483" s="17">
        <f>$Y483*T487/$Y487</f>
        <v>1.9781818181818183</v>
      </c>
      <c r="AH483" s="17">
        <f t="shared" ref="AH483" si="1254">$Y483*U487/$Y487</f>
        <v>7.9127272727272731</v>
      </c>
      <c r="AI483" s="17">
        <f t="shared" ref="AI483" si="1255">$Y483*V487/$Y487</f>
        <v>9.8909090909090907</v>
      </c>
      <c r="AJ483" s="17">
        <f t="shared" ref="AJ483" si="1256">$Y483*W487/$Y487</f>
        <v>7.2945454545454549</v>
      </c>
      <c r="AK483" s="17">
        <f t="shared" ref="AK483" si="1257">$Y483*X487/$Y487</f>
        <v>6.9236363636363638</v>
      </c>
    </row>
    <row r="484" spans="1:37" x14ac:dyDescent="0.25">
      <c r="A484" s="3" t="s">
        <v>12</v>
      </c>
      <c r="B484" s="4">
        <v>5.8000000000000003E-2</v>
      </c>
      <c r="C484" s="5">
        <v>4</v>
      </c>
      <c r="D484" s="4">
        <v>0.26090000000000002</v>
      </c>
      <c r="E484" s="5">
        <v>18</v>
      </c>
      <c r="F484" s="4">
        <v>0.36230000000000001</v>
      </c>
      <c r="G484" s="5">
        <v>25</v>
      </c>
      <c r="H484" s="4">
        <v>0.15939999999999999</v>
      </c>
      <c r="I484" s="5">
        <v>11</v>
      </c>
      <c r="J484" s="4">
        <v>0.15939999999999999</v>
      </c>
      <c r="K484" s="5">
        <v>11</v>
      </c>
      <c r="L484" s="4">
        <v>0.25090000000000001</v>
      </c>
      <c r="M484" s="5">
        <v>69</v>
      </c>
      <c r="O484" s="10"/>
      <c r="P484" s="10"/>
      <c r="Q484" s="5"/>
      <c r="R484" s="5"/>
      <c r="S484" s="15"/>
      <c r="T484" s="15">
        <f t="shared" si="1236"/>
        <v>4</v>
      </c>
      <c r="U484" s="15">
        <f t="shared" si="1237"/>
        <v>18</v>
      </c>
      <c r="V484" s="10">
        <f t="shared" si="1238"/>
        <v>25</v>
      </c>
      <c r="W484" s="15">
        <f t="shared" si="1239"/>
        <v>11</v>
      </c>
      <c r="X484" s="15">
        <f t="shared" si="1240"/>
        <v>11</v>
      </c>
      <c r="Y484" s="16">
        <f t="shared" si="1241"/>
        <v>69</v>
      </c>
      <c r="Z484" s="10"/>
      <c r="AA484" s="10"/>
      <c r="AB484" s="10"/>
      <c r="AC484" s="10"/>
      <c r="AD484" s="10"/>
      <c r="AE484" s="10"/>
      <c r="AF484" s="17"/>
      <c r="AG484" s="17">
        <f>$Y484*T487/$Y487</f>
        <v>4.0145454545454546</v>
      </c>
      <c r="AH484" s="17">
        <f t="shared" ref="AH484" si="1258">$Y484*U487/$Y487</f>
        <v>16.058181818181819</v>
      </c>
      <c r="AI484" s="17">
        <f t="shared" ref="AI484" si="1259">$Y484*V487/$Y487</f>
        <v>20.072727272727274</v>
      </c>
      <c r="AJ484" s="17">
        <f t="shared" ref="AJ484" si="1260">$Y484*W487/$Y487</f>
        <v>14.803636363636363</v>
      </c>
      <c r="AK484" s="17">
        <f t="shared" ref="AK484" si="1261">$Y484*X487/$Y487</f>
        <v>14.050909090909091</v>
      </c>
    </row>
    <row r="485" spans="1:37" x14ac:dyDescent="0.25">
      <c r="A485" s="3" t="s">
        <v>13</v>
      </c>
      <c r="B485" s="4">
        <v>5.2600000000000001E-2</v>
      </c>
      <c r="C485" s="5">
        <v>1</v>
      </c>
      <c r="D485" s="4">
        <v>0.15790000000000001</v>
      </c>
      <c r="E485" s="5">
        <v>3</v>
      </c>
      <c r="F485" s="4">
        <v>0.31580000000000003</v>
      </c>
      <c r="G485" s="5">
        <v>6</v>
      </c>
      <c r="H485" s="4">
        <v>0.15790000000000001</v>
      </c>
      <c r="I485" s="5">
        <v>3</v>
      </c>
      <c r="J485" s="4">
        <v>0.31580000000000003</v>
      </c>
      <c r="K485" s="5">
        <v>6</v>
      </c>
      <c r="L485" s="4">
        <v>6.9099999999999995E-2</v>
      </c>
      <c r="M485" s="5">
        <v>19</v>
      </c>
      <c r="O485" s="10"/>
      <c r="P485" s="10"/>
      <c r="Q485" s="5"/>
      <c r="R485" s="5"/>
      <c r="S485" s="15"/>
      <c r="T485" s="15">
        <f t="shared" si="1236"/>
        <v>1</v>
      </c>
      <c r="U485" s="15">
        <f t="shared" si="1237"/>
        <v>3</v>
      </c>
      <c r="V485" s="10">
        <f t="shared" si="1238"/>
        <v>6</v>
      </c>
      <c r="W485" s="15">
        <f t="shared" si="1239"/>
        <v>3</v>
      </c>
      <c r="X485" s="15">
        <f t="shared" si="1240"/>
        <v>6</v>
      </c>
      <c r="Y485" s="16">
        <f t="shared" si="1241"/>
        <v>19</v>
      </c>
      <c r="Z485" s="10"/>
      <c r="AA485" s="10"/>
      <c r="AB485" s="10"/>
      <c r="AC485" s="10"/>
      <c r="AD485" s="10"/>
      <c r="AE485" s="10"/>
      <c r="AF485" s="17"/>
      <c r="AG485" s="17">
        <f>$Y485*T487/$Y487</f>
        <v>1.1054545454545455</v>
      </c>
      <c r="AH485" s="17">
        <f t="shared" ref="AH485" si="1262">$Y485*U487/$Y487</f>
        <v>4.4218181818181819</v>
      </c>
      <c r="AI485" s="17">
        <f t="shared" ref="AI485" si="1263">$Y485*V487/$Y487</f>
        <v>5.5272727272727273</v>
      </c>
      <c r="AJ485" s="17">
        <f t="shared" ref="AJ485" si="1264">$Y485*W487/$Y487</f>
        <v>4.0763636363636362</v>
      </c>
      <c r="AK485" s="17">
        <f t="shared" ref="AK485" si="1265">$Y485*X487/$Y487</f>
        <v>3.8690909090909091</v>
      </c>
    </row>
    <row r="486" spans="1:37" x14ac:dyDescent="0.25">
      <c r="A486" s="3" t="s">
        <v>6</v>
      </c>
      <c r="B486" s="6">
        <v>5.8200000000000002E-2</v>
      </c>
      <c r="C486" s="3">
        <v>16</v>
      </c>
      <c r="D486" s="6">
        <v>0.23269999999999999</v>
      </c>
      <c r="E486" s="3">
        <v>64</v>
      </c>
      <c r="F486" s="6">
        <v>0.29089999999999999</v>
      </c>
      <c r="G486" s="3">
        <v>80</v>
      </c>
      <c r="H486" s="6">
        <v>0.2145</v>
      </c>
      <c r="I486" s="3">
        <v>59</v>
      </c>
      <c r="J486" s="6">
        <v>0.2036</v>
      </c>
      <c r="K486" s="3">
        <v>56</v>
      </c>
      <c r="L486" s="6">
        <v>1</v>
      </c>
      <c r="M486" s="3">
        <v>275</v>
      </c>
      <c r="O486" s="10"/>
      <c r="P486" s="10"/>
      <c r="Q486" s="5"/>
      <c r="R486" s="5"/>
      <c r="S486" s="15"/>
      <c r="T486" s="15"/>
      <c r="U486" s="15"/>
      <c r="V486" s="10"/>
      <c r="W486" s="15"/>
      <c r="X486" s="15"/>
      <c r="Y486" s="16"/>
      <c r="Z486" s="10"/>
      <c r="AA486" s="10"/>
      <c r="AB486" s="10"/>
      <c r="AC486" s="10"/>
      <c r="AD486" s="10"/>
      <c r="AE486" s="10"/>
      <c r="AF486" s="17"/>
      <c r="AG486" s="17"/>
      <c r="AH486" s="17"/>
      <c r="AI486" s="10"/>
      <c r="AJ486" s="10"/>
      <c r="AK486" s="10"/>
    </row>
    <row r="487" spans="1:37" x14ac:dyDescent="0.25">
      <c r="A487" s="9"/>
      <c r="B487" s="9"/>
      <c r="C487" s="12"/>
      <c r="D487" s="7"/>
      <c r="E487" s="7"/>
      <c r="F487" s="7"/>
      <c r="G487" s="7"/>
      <c r="H487" s="7"/>
      <c r="I487" s="7"/>
      <c r="J487" s="7"/>
      <c r="K487" s="7"/>
      <c r="L487" s="7" t="s">
        <v>14</v>
      </c>
      <c r="M487" s="7">
        <v>275</v>
      </c>
      <c r="O487" s="10"/>
      <c r="P487" s="10"/>
      <c r="Q487" s="10"/>
      <c r="R487" s="10"/>
      <c r="S487" s="16"/>
      <c r="T487" s="16">
        <f t="shared" ref="T487" si="1266">SUM(T479:T486)</f>
        <v>16</v>
      </c>
      <c r="U487" s="16">
        <f t="shared" ref="U487" si="1267">SUM(U479:U486)</f>
        <v>64</v>
      </c>
      <c r="V487" s="16">
        <f t="shared" ref="V487" si="1268">SUM(V479:V486)</f>
        <v>80</v>
      </c>
      <c r="W487" s="16">
        <f t="shared" ref="W487" si="1269">SUM(W479:W486)</f>
        <v>59</v>
      </c>
      <c r="X487" s="16">
        <f t="shared" ref="X487" si="1270">SUM(X479:X486)</f>
        <v>56</v>
      </c>
      <c r="Y487" s="15">
        <f>SUM(Y479:Y485)</f>
        <v>275</v>
      </c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</row>
    <row r="488" spans="1:37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 t="s">
        <v>15</v>
      </c>
      <c r="M488" s="7">
        <v>0</v>
      </c>
    </row>
    <row r="490" spans="1:37" ht="18" x14ac:dyDescent="0.25">
      <c r="A490" s="1" t="s">
        <v>85</v>
      </c>
    </row>
    <row r="491" spans="1:37" x14ac:dyDescent="0.25">
      <c r="A491" s="2"/>
      <c r="B491" s="19" t="s">
        <v>41</v>
      </c>
      <c r="C491" s="20"/>
      <c r="D491" s="19" t="s">
        <v>42</v>
      </c>
      <c r="E491" s="20"/>
      <c r="F491" s="19" t="s">
        <v>43</v>
      </c>
      <c r="G491" s="20"/>
      <c r="H491" s="19" t="s">
        <v>71</v>
      </c>
      <c r="I491" s="20"/>
      <c r="J491" s="19" t="s">
        <v>45</v>
      </c>
      <c r="K491" s="20"/>
      <c r="L491" s="19" t="s">
        <v>6</v>
      </c>
      <c r="M491" s="20"/>
    </row>
    <row r="492" spans="1:37" x14ac:dyDescent="0.25">
      <c r="A492" s="3" t="s">
        <v>7</v>
      </c>
      <c r="B492" s="4">
        <v>0.1176</v>
      </c>
      <c r="C492" s="5">
        <v>2</v>
      </c>
      <c r="D492" s="4">
        <v>0.29409999999999997</v>
      </c>
      <c r="E492" s="5">
        <v>5</v>
      </c>
      <c r="F492" s="4">
        <v>0.17649999999999999</v>
      </c>
      <c r="G492" s="5">
        <v>3</v>
      </c>
      <c r="H492" s="4">
        <v>0.17649999999999999</v>
      </c>
      <c r="I492" s="5">
        <v>3</v>
      </c>
      <c r="J492" s="4">
        <v>0.23530000000000001</v>
      </c>
      <c r="K492" s="5">
        <v>4</v>
      </c>
      <c r="L492" s="4">
        <v>6.1799999999999987E-2</v>
      </c>
      <c r="M492" s="5">
        <v>17</v>
      </c>
      <c r="O492" s="13" t="s">
        <v>90</v>
      </c>
      <c r="P492" s="12">
        <f>_xlfn.CHISQ.TEST(T492:X498,AG492:AK498)</f>
        <v>2.3632432884464094E-2</v>
      </c>
      <c r="Q492" s="15"/>
      <c r="R492" s="15" t="s">
        <v>91</v>
      </c>
      <c r="S492" s="15"/>
      <c r="T492" s="15">
        <f>C492</f>
        <v>2</v>
      </c>
      <c r="U492" s="15">
        <f>E492</f>
        <v>5</v>
      </c>
      <c r="V492" s="10">
        <f>G492</f>
        <v>3</v>
      </c>
      <c r="W492" s="15">
        <f>I492</f>
        <v>3</v>
      </c>
      <c r="X492" s="15">
        <f>K492</f>
        <v>4</v>
      </c>
      <c r="Y492" s="16">
        <f>SUM(T492:X492)</f>
        <v>17</v>
      </c>
      <c r="Z492" s="10"/>
      <c r="AA492" s="15"/>
      <c r="AB492" s="15"/>
      <c r="AC492" s="15"/>
      <c r="AD492" s="15"/>
      <c r="AE492" s="15" t="s">
        <v>92</v>
      </c>
      <c r="AF492" s="17"/>
      <c r="AG492" s="17">
        <f>$Y492*T500/$Y500</f>
        <v>1.4270072992700731</v>
      </c>
      <c r="AH492" s="17">
        <f t="shared" ref="AH492" si="1271">$Y492*U500/$Y500</f>
        <v>5.211678832116788</v>
      </c>
      <c r="AI492" s="17">
        <f t="shared" ref="AI492" si="1272">$Y492*V500/$Y500</f>
        <v>5.7080291970802923</v>
      </c>
      <c r="AJ492" s="17">
        <f t="shared" ref="AJ492" si="1273">$Y492*W500/$Y500</f>
        <v>2.9781021897810218</v>
      </c>
      <c r="AK492" s="17">
        <f t="shared" ref="AK492" si="1274">$Y492*X500/$Y500</f>
        <v>1.6751824817518248</v>
      </c>
    </row>
    <row r="493" spans="1:37" x14ac:dyDescent="0.25">
      <c r="A493" s="3" t="s">
        <v>8</v>
      </c>
      <c r="B493" s="4">
        <v>5.4100000000000002E-2</v>
      </c>
      <c r="C493" s="5">
        <v>2</v>
      </c>
      <c r="D493" s="4">
        <v>0.35139999999999999</v>
      </c>
      <c r="E493" s="5">
        <v>13</v>
      </c>
      <c r="F493" s="4">
        <v>0.40539999999999998</v>
      </c>
      <c r="G493" s="5">
        <v>15</v>
      </c>
      <c r="H493" s="4">
        <v>0.18920000000000001</v>
      </c>
      <c r="I493" s="5">
        <v>7</v>
      </c>
      <c r="J493" s="4">
        <v>0</v>
      </c>
      <c r="K493" s="5">
        <v>0</v>
      </c>
      <c r="L493" s="4">
        <v>0.13450000000000001</v>
      </c>
      <c r="M493" s="5">
        <v>37</v>
      </c>
      <c r="O493" s="13" t="s">
        <v>93</v>
      </c>
      <c r="P493" s="9">
        <f>_xlfn.CHISQ.INV.RT(P492,24)</f>
        <v>39.594311908930571</v>
      </c>
      <c r="Q493" s="15"/>
      <c r="R493" s="15"/>
      <c r="S493" s="15"/>
      <c r="T493" s="15">
        <f t="shared" ref="T493:T498" si="1275">C493</f>
        <v>2</v>
      </c>
      <c r="U493" s="15">
        <f t="shared" ref="U493:U498" si="1276">E493</f>
        <v>13</v>
      </c>
      <c r="V493" s="10">
        <f t="shared" ref="V493:V498" si="1277">G493</f>
        <v>15</v>
      </c>
      <c r="W493" s="15">
        <f t="shared" ref="W493:W498" si="1278">I493</f>
        <v>7</v>
      </c>
      <c r="X493" s="15">
        <f t="shared" ref="X493:X498" si="1279">K493</f>
        <v>0</v>
      </c>
      <c r="Y493" s="16">
        <f t="shared" ref="Y493:Y498" si="1280">SUM(T493:X493)</f>
        <v>37</v>
      </c>
      <c r="Z493" s="10"/>
      <c r="AA493" s="15"/>
      <c r="AB493" s="15"/>
      <c r="AC493" s="15"/>
      <c r="AD493" s="15"/>
      <c r="AE493" s="15"/>
      <c r="AF493" s="17"/>
      <c r="AG493" s="17">
        <f>$Y493*T500/$Y500</f>
        <v>3.105839416058394</v>
      </c>
      <c r="AH493" s="17">
        <f t="shared" ref="AH493" si="1281">$Y493*U500/$Y500</f>
        <v>11.343065693430656</v>
      </c>
      <c r="AI493" s="17">
        <f t="shared" ref="AI493" si="1282">$Y493*V500/$Y500</f>
        <v>12.423357664233576</v>
      </c>
      <c r="AJ493" s="17">
        <f t="shared" ref="AJ493" si="1283">$Y493*W500/$Y500</f>
        <v>6.4817518248175183</v>
      </c>
      <c r="AK493" s="17">
        <f t="shared" ref="AK493" si="1284">$Y493*X500/$Y500</f>
        <v>3.6459854014598538</v>
      </c>
    </row>
    <row r="494" spans="1:37" x14ac:dyDescent="0.25">
      <c r="A494" s="3" t="s">
        <v>9</v>
      </c>
      <c r="B494" s="4">
        <v>4.1700000000000001E-2</v>
      </c>
      <c r="C494" s="5">
        <v>2</v>
      </c>
      <c r="D494" s="4">
        <v>0.27079999999999999</v>
      </c>
      <c r="E494" s="5">
        <v>13</v>
      </c>
      <c r="F494" s="4">
        <v>0.41670000000000001</v>
      </c>
      <c r="G494" s="5">
        <v>20</v>
      </c>
      <c r="H494" s="4">
        <v>0.20830000000000001</v>
      </c>
      <c r="I494" s="5">
        <v>10</v>
      </c>
      <c r="J494" s="4">
        <v>6.25E-2</v>
      </c>
      <c r="K494" s="5">
        <v>3</v>
      </c>
      <c r="L494" s="4">
        <v>0.17449999999999999</v>
      </c>
      <c r="M494" s="5">
        <v>48</v>
      </c>
      <c r="O494" s="13" t="s">
        <v>94</v>
      </c>
      <c r="P494" s="18">
        <f>SQRT(P493/(Y500*MIN(7-1,5-1)))</f>
        <v>0.19006892696387651</v>
      </c>
      <c r="Q494" s="15"/>
      <c r="R494" s="15"/>
      <c r="S494" s="15"/>
      <c r="T494" s="15">
        <f t="shared" si="1275"/>
        <v>2</v>
      </c>
      <c r="U494" s="15">
        <f t="shared" si="1276"/>
        <v>13</v>
      </c>
      <c r="V494" s="10">
        <f t="shared" si="1277"/>
        <v>20</v>
      </c>
      <c r="W494" s="15">
        <f t="shared" si="1278"/>
        <v>10</v>
      </c>
      <c r="X494" s="15">
        <f t="shared" si="1279"/>
        <v>3</v>
      </c>
      <c r="Y494" s="16">
        <f t="shared" si="1280"/>
        <v>48</v>
      </c>
      <c r="Z494" s="10"/>
      <c r="AA494" s="15"/>
      <c r="AB494" s="15"/>
      <c r="AC494" s="15"/>
      <c r="AD494" s="15"/>
      <c r="AE494" s="15"/>
      <c r="AF494" s="17"/>
      <c r="AG494" s="17">
        <f>$Y494*T500/$Y500</f>
        <v>4.0291970802919712</v>
      </c>
      <c r="AH494" s="17">
        <f t="shared" ref="AH494" si="1285">$Y494*U500/$Y500</f>
        <v>14.715328467153284</v>
      </c>
      <c r="AI494" s="17">
        <f t="shared" ref="AI494" si="1286">$Y494*V500/$Y500</f>
        <v>16.116788321167885</v>
      </c>
      <c r="AJ494" s="17">
        <f t="shared" ref="AJ494" si="1287">$Y494*W500/$Y500</f>
        <v>8.4087591240875916</v>
      </c>
      <c r="AK494" s="17">
        <f t="shared" ref="AK494" si="1288">$Y494*X500/$Y500</f>
        <v>4.7299270072992705</v>
      </c>
    </row>
    <row r="495" spans="1:37" x14ac:dyDescent="0.25">
      <c r="A495" s="3" t="s">
        <v>10</v>
      </c>
      <c r="B495" s="4">
        <v>5.8799999999999998E-2</v>
      </c>
      <c r="C495" s="5">
        <v>3</v>
      </c>
      <c r="D495" s="4">
        <v>0.31369999999999998</v>
      </c>
      <c r="E495" s="5">
        <v>16</v>
      </c>
      <c r="F495" s="4">
        <v>0.1961</v>
      </c>
      <c r="G495" s="5">
        <v>10</v>
      </c>
      <c r="H495" s="4">
        <v>0.23530000000000001</v>
      </c>
      <c r="I495" s="5">
        <v>12</v>
      </c>
      <c r="J495" s="4">
        <v>0.1961</v>
      </c>
      <c r="K495" s="5">
        <v>10</v>
      </c>
      <c r="L495" s="4">
        <v>0.1855</v>
      </c>
      <c r="M495" s="5">
        <v>51</v>
      </c>
      <c r="O495" s="15"/>
      <c r="P495" s="9" t="str">
        <f>IF(AND(P494&gt;0,P494&lt;=0.2),"Schwacher Zusammenhang",IF(AND(P494&gt;0.2,P494&lt;=0.6),"Mittlerer Zusammenhang",IF(P494&gt;0.6,"Starker Zusammenhang","")))</f>
        <v>Schwacher Zusammenhang</v>
      </c>
      <c r="Q495" s="5"/>
      <c r="R495" s="5"/>
      <c r="S495" s="15"/>
      <c r="T495" s="15">
        <f t="shared" si="1275"/>
        <v>3</v>
      </c>
      <c r="U495" s="15">
        <f t="shared" si="1276"/>
        <v>16</v>
      </c>
      <c r="V495" s="10">
        <f t="shared" si="1277"/>
        <v>10</v>
      </c>
      <c r="W495" s="15">
        <f t="shared" si="1278"/>
        <v>12</v>
      </c>
      <c r="X495" s="15">
        <f t="shared" si="1279"/>
        <v>10</v>
      </c>
      <c r="Y495" s="16">
        <f t="shared" si="1280"/>
        <v>51</v>
      </c>
      <c r="Z495" s="10"/>
      <c r="AA495" s="15"/>
      <c r="AB495" s="15"/>
      <c r="AC495" s="15"/>
      <c r="AD495" s="15"/>
      <c r="AE495" s="15"/>
      <c r="AF495" s="17"/>
      <c r="AG495" s="17">
        <f>$Y495*T500/$Y500</f>
        <v>4.281021897810219</v>
      </c>
      <c r="AH495" s="17">
        <f t="shared" ref="AH495" si="1289">$Y495*U500/$Y500</f>
        <v>15.635036496350365</v>
      </c>
      <c r="AI495" s="17">
        <f t="shared" ref="AI495" si="1290">$Y495*V500/$Y500</f>
        <v>17.124087591240876</v>
      </c>
      <c r="AJ495" s="17">
        <f t="shared" ref="AJ495" si="1291">$Y495*W500/$Y500</f>
        <v>8.9343065693430663</v>
      </c>
      <c r="AK495" s="17">
        <f t="shared" ref="AK495" si="1292">$Y495*X500/$Y500</f>
        <v>5.0255474452554747</v>
      </c>
    </row>
    <row r="496" spans="1:37" x14ac:dyDescent="0.25">
      <c r="A496" s="3" t="s">
        <v>11</v>
      </c>
      <c r="B496" s="4">
        <v>0.14710000000000001</v>
      </c>
      <c r="C496" s="5">
        <v>5</v>
      </c>
      <c r="D496" s="4">
        <v>0.32350000000000001</v>
      </c>
      <c r="E496" s="5">
        <v>11</v>
      </c>
      <c r="F496" s="4">
        <v>0.32350000000000001</v>
      </c>
      <c r="G496" s="5">
        <v>11</v>
      </c>
      <c r="H496" s="4">
        <v>0.14710000000000001</v>
      </c>
      <c r="I496" s="5">
        <v>5</v>
      </c>
      <c r="J496" s="4">
        <v>5.8799999999999998E-2</v>
      </c>
      <c r="K496" s="5">
        <v>2</v>
      </c>
      <c r="L496" s="4">
        <v>0.1236</v>
      </c>
      <c r="M496" s="5">
        <v>34</v>
      </c>
      <c r="O496" s="10"/>
      <c r="P496" s="10"/>
      <c r="Q496" s="5"/>
      <c r="R496" s="5"/>
      <c r="S496" s="15"/>
      <c r="T496" s="15">
        <f t="shared" si="1275"/>
        <v>5</v>
      </c>
      <c r="U496" s="15">
        <f t="shared" si="1276"/>
        <v>11</v>
      </c>
      <c r="V496" s="10">
        <f t="shared" si="1277"/>
        <v>11</v>
      </c>
      <c r="W496" s="15">
        <f t="shared" si="1278"/>
        <v>5</v>
      </c>
      <c r="X496" s="15">
        <f t="shared" si="1279"/>
        <v>2</v>
      </c>
      <c r="Y496" s="16">
        <f t="shared" si="1280"/>
        <v>34</v>
      </c>
      <c r="Z496" s="10"/>
      <c r="AA496" s="10"/>
      <c r="AB496" s="10"/>
      <c r="AC496" s="10"/>
      <c r="AD496" s="10"/>
      <c r="AE496" s="10"/>
      <c r="AF496" s="17"/>
      <c r="AG496" s="17">
        <f>$Y496*T500/$Y500</f>
        <v>2.8540145985401462</v>
      </c>
      <c r="AH496" s="17">
        <f t="shared" ref="AH496" si="1293">$Y496*U500/$Y500</f>
        <v>10.423357664233576</v>
      </c>
      <c r="AI496" s="17">
        <f t="shared" ref="AI496" si="1294">$Y496*V500/$Y500</f>
        <v>11.416058394160585</v>
      </c>
      <c r="AJ496" s="17">
        <f t="shared" ref="AJ496" si="1295">$Y496*W500/$Y500</f>
        <v>5.9562043795620436</v>
      </c>
      <c r="AK496" s="17">
        <f t="shared" ref="AK496" si="1296">$Y496*X500/$Y500</f>
        <v>3.3503649635036497</v>
      </c>
    </row>
    <row r="497" spans="1:37" x14ac:dyDescent="0.25">
      <c r="A497" s="3" t="s">
        <v>12</v>
      </c>
      <c r="B497" s="4">
        <v>8.8200000000000001E-2</v>
      </c>
      <c r="C497" s="5">
        <v>6</v>
      </c>
      <c r="D497" s="4">
        <v>0.36759999999999998</v>
      </c>
      <c r="E497" s="5">
        <v>25</v>
      </c>
      <c r="F497" s="4">
        <v>0.36759999999999998</v>
      </c>
      <c r="G497" s="5">
        <v>25</v>
      </c>
      <c r="H497" s="4">
        <v>0.13239999999999999</v>
      </c>
      <c r="I497" s="5">
        <v>9</v>
      </c>
      <c r="J497" s="4">
        <v>4.41E-2</v>
      </c>
      <c r="K497" s="5">
        <v>3</v>
      </c>
      <c r="L497" s="4">
        <v>0.24729999999999999</v>
      </c>
      <c r="M497" s="5">
        <v>68</v>
      </c>
      <c r="O497" s="10"/>
      <c r="P497" s="10"/>
      <c r="Q497" s="5"/>
      <c r="R497" s="5"/>
      <c r="S497" s="15"/>
      <c r="T497" s="15">
        <f t="shared" si="1275"/>
        <v>6</v>
      </c>
      <c r="U497" s="15">
        <f t="shared" si="1276"/>
        <v>25</v>
      </c>
      <c r="V497" s="10">
        <f t="shared" si="1277"/>
        <v>25</v>
      </c>
      <c r="W497" s="15">
        <f t="shared" si="1278"/>
        <v>9</v>
      </c>
      <c r="X497" s="15">
        <f t="shared" si="1279"/>
        <v>3</v>
      </c>
      <c r="Y497" s="16">
        <f t="shared" si="1280"/>
        <v>68</v>
      </c>
      <c r="Z497" s="10"/>
      <c r="AA497" s="10"/>
      <c r="AB497" s="10"/>
      <c r="AC497" s="10"/>
      <c r="AD497" s="10"/>
      <c r="AE497" s="10"/>
      <c r="AF497" s="17"/>
      <c r="AG497" s="17">
        <f>$Y497*T500/$Y500</f>
        <v>5.7080291970802923</v>
      </c>
      <c r="AH497" s="17">
        <f t="shared" ref="AH497" si="1297">$Y497*U500/$Y500</f>
        <v>20.846715328467152</v>
      </c>
      <c r="AI497" s="17">
        <f t="shared" ref="AI497" si="1298">$Y497*V500/$Y500</f>
        <v>22.832116788321169</v>
      </c>
      <c r="AJ497" s="17">
        <f t="shared" ref="AJ497" si="1299">$Y497*W500/$Y500</f>
        <v>11.912408759124087</v>
      </c>
      <c r="AK497" s="17">
        <f t="shared" ref="AK497" si="1300">$Y497*X500/$Y500</f>
        <v>6.7007299270072993</v>
      </c>
    </row>
    <row r="498" spans="1:37" x14ac:dyDescent="0.25">
      <c r="A498" s="3" t="s">
        <v>13</v>
      </c>
      <c r="B498" s="4">
        <v>0.15790000000000001</v>
      </c>
      <c r="C498" s="5">
        <v>3</v>
      </c>
      <c r="D498" s="4">
        <v>5.2600000000000001E-2</v>
      </c>
      <c r="E498" s="5">
        <v>1</v>
      </c>
      <c r="F498" s="4">
        <v>0.42109999999999997</v>
      </c>
      <c r="G498" s="5">
        <v>8</v>
      </c>
      <c r="H498" s="4">
        <v>0.1053</v>
      </c>
      <c r="I498" s="5">
        <v>2</v>
      </c>
      <c r="J498" s="4">
        <v>0.26319999999999999</v>
      </c>
      <c r="K498" s="5">
        <v>5</v>
      </c>
      <c r="L498" s="4">
        <v>6.9099999999999995E-2</v>
      </c>
      <c r="M498" s="5">
        <v>19</v>
      </c>
      <c r="O498" s="10"/>
      <c r="P498" s="10"/>
      <c r="Q498" s="5"/>
      <c r="R498" s="5"/>
      <c r="S498" s="15"/>
      <c r="T498" s="15">
        <f t="shared" si="1275"/>
        <v>3</v>
      </c>
      <c r="U498" s="15">
        <f t="shared" si="1276"/>
        <v>1</v>
      </c>
      <c r="V498" s="10">
        <f t="shared" si="1277"/>
        <v>8</v>
      </c>
      <c r="W498" s="15">
        <f t="shared" si="1278"/>
        <v>2</v>
      </c>
      <c r="X498" s="15">
        <f t="shared" si="1279"/>
        <v>5</v>
      </c>
      <c r="Y498" s="16">
        <f t="shared" si="1280"/>
        <v>19</v>
      </c>
      <c r="Z498" s="10"/>
      <c r="AA498" s="10"/>
      <c r="AB498" s="10"/>
      <c r="AC498" s="10"/>
      <c r="AD498" s="10"/>
      <c r="AE498" s="10"/>
      <c r="AF498" s="17"/>
      <c r="AG498" s="17">
        <f>$Y498*T500/$Y500</f>
        <v>1.5948905109489051</v>
      </c>
      <c r="AH498" s="17">
        <f t="shared" ref="AH498" si="1301">$Y498*U500/$Y500</f>
        <v>5.8248175182481754</v>
      </c>
      <c r="AI498" s="17">
        <f t="shared" ref="AI498" si="1302">$Y498*V500/$Y500</f>
        <v>6.3795620437956204</v>
      </c>
      <c r="AJ498" s="17">
        <f t="shared" ref="AJ498" si="1303">$Y498*W500/$Y500</f>
        <v>3.3284671532846715</v>
      </c>
      <c r="AK498" s="17">
        <f t="shared" ref="AK498" si="1304">$Y498*X500/$Y500</f>
        <v>1.8722627737226278</v>
      </c>
    </row>
    <row r="499" spans="1:37" x14ac:dyDescent="0.25">
      <c r="A499" s="3" t="s">
        <v>6</v>
      </c>
      <c r="B499" s="6">
        <v>8.3599999999999994E-2</v>
      </c>
      <c r="C499" s="3">
        <v>23</v>
      </c>
      <c r="D499" s="6">
        <v>0.30549999999999999</v>
      </c>
      <c r="E499" s="3">
        <v>84</v>
      </c>
      <c r="F499" s="6">
        <v>0.33450000000000002</v>
      </c>
      <c r="G499" s="3">
        <v>92</v>
      </c>
      <c r="H499" s="6">
        <v>0.17449999999999999</v>
      </c>
      <c r="I499" s="3">
        <v>48</v>
      </c>
      <c r="J499" s="6">
        <v>9.820000000000001E-2</v>
      </c>
      <c r="K499" s="3">
        <v>27</v>
      </c>
      <c r="L499" s="6">
        <v>1</v>
      </c>
      <c r="M499" s="3">
        <v>275</v>
      </c>
      <c r="O499" s="10"/>
      <c r="P499" s="10"/>
      <c r="Q499" s="5"/>
      <c r="R499" s="5"/>
      <c r="S499" s="15"/>
      <c r="T499" s="15"/>
      <c r="U499" s="15"/>
      <c r="V499" s="10"/>
      <c r="W499" s="15"/>
      <c r="X499" s="15"/>
      <c r="Y499" s="16"/>
      <c r="Z499" s="10"/>
      <c r="AA499" s="10"/>
      <c r="AB499" s="10"/>
      <c r="AC499" s="10"/>
      <c r="AD499" s="10"/>
      <c r="AE499" s="10"/>
      <c r="AF499" s="17"/>
      <c r="AG499" s="17"/>
      <c r="AH499" s="17"/>
      <c r="AI499" s="10"/>
      <c r="AJ499" s="10"/>
      <c r="AK499" s="10"/>
    </row>
    <row r="500" spans="1:37" x14ac:dyDescent="0.25">
      <c r="A500" s="9"/>
      <c r="B500" s="9"/>
      <c r="C500" s="12"/>
      <c r="D500" s="7"/>
      <c r="E500" s="7"/>
      <c r="F500" s="7"/>
      <c r="G500" s="7"/>
      <c r="H500" s="7"/>
      <c r="I500" s="7"/>
      <c r="J500" s="7"/>
      <c r="K500" s="7"/>
      <c r="L500" s="7" t="s">
        <v>14</v>
      </c>
      <c r="M500" s="7">
        <v>275</v>
      </c>
      <c r="O500" s="10"/>
      <c r="P500" s="10"/>
      <c r="Q500" s="10"/>
      <c r="R500" s="10"/>
      <c r="S500" s="16"/>
      <c r="T500" s="16">
        <f t="shared" ref="T500" si="1305">SUM(T492:T499)</f>
        <v>23</v>
      </c>
      <c r="U500" s="16">
        <f t="shared" ref="U500" si="1306">SUM(U492:U499)</f>
        <v>84</v>
      </c>
      <c r="V500" s="16">
        <f t="shared" ref="V500" si="1307">SUM(V492:V499)</f>
        <v>92</v>
      </c>
      <c r="W500" s="16">
        <f t="shared" ref="W500" si="1308">SUM(W492:W499)</f>
        <v>48</v>
      </c>
      <c r="X500" s="16">
        <f t="shared" ref="X500" si="1309">SUM(X492:X499)</f>
        <v>27</v>
      </c>
      <c r="Y500" s="15">
        <f>SUM(Y492:Y498)</f>
        <v>274</v>
      </c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</row>
    <row r="501" spans="1:37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 t="s">
        <v>15</v>
      </c>
      <c r="M501" s="7">
        <v>0</v>
      </c>
    </row>
    <row r="503" spans="1:37" ht="18" x14ac:dyDescent="0.25">
      <c r="A503" s="1" t="s">
        <v>86</v>
      </c>
    </row>
    <row r="504" spans="1:37" ht="18" x14ac:dyDescent="0.25">
      <c r="A504" s="1" t="s">
        <v>87</v>
      </c>
    </row>
    <row r="505" spans="1:37" x14ac:dyDescent="0.25">
      <c r="A505" s="2"/>
      <c r="B505" s="19" t="s">
        <v>41</v>
      </c>
      <c r="C505" s="20"/>
      <c r="D505" s="19" t="s">
        <v>42</v>
      </c>
      <c r="E505" s="20"/>
      <c r="F505" s="19" t="s">
        <v>43</v>
      </c>
      <c r="G505" s="20"/>
      <c r="H505" s="19" t="s">
        <v>71</v>
      </c>
      <c r="I505" s="20"/>
      <c r="J505" s="19" t="s">
        <v>45</v>
      </c>
      <c r="K505" s="20"/>
      <c r="L505" s="19" t="s">
        <v>6</v>
      </c>
      <c r="M505" s="20"/>
    </row>
    <row r="506" spans="1:37" x14ac:dyDescent="0.25">
      <c r="A506" s="3" t="s">
        <v>7</v>
      </c>
      <c r="B506" s="4">
        <v>0.47060000000000002</v>
      </c>
      <c r="C506" s="5">
        <v>8</v>
      </c>
      <c r="D506" s="4">
        <v>0.35289999999999999</v>
      </c>
      <c r="E506" s="5">
        <v>6</v>
      </c>
      <c r="F506" s="4">
        <v>0</v>
      </c>
      <c r="G506" s="5">
        <v>0</v>
      </c>
      <c r="H506" s="4">
        <v>0.17649999999999999</v>
      </c>
      <c r="I506" s="5">
        <v>3</v>
      </c>
      <c r="J506" s="4">
        <v>0</v>
      </c>
      <c r="K506" s="5">
        <v>0</v>
      </c>
      <c r="L506" s="4">
        <v>6.1799999999999987E-2</v>
      </c>
      <c r="M506" s="5">
        <v>17</v>
      </c>
      <c r="O506" s="13" t="s">
        <v>90</v>
      </c>
      <c r="P506" s="12">
        <f>_xlfn.CHISQ.TEST(T506:X512,AG506:AK512)</f>
        <v>8.2241866844047704E-2</v>
      </c>
      <c r="Q506" s="15"/>
      <c r="R506" s="15" t="s">
        <v>91</v>
      </c>
      <c r="S506" s="15"/>
      <c r="T506" s="15">
        <f>C506</f>
        <v>8</v>
      </c>
      <c r="U506" s="15">
        <f>E506</f>
        <v>6</v>
      </c>
      <c r="V506" s="10">
        <f>G506</f>
        <v>0</v>
      </c>
      <c r="W506" s="15">
        <f>I506</f>
        <v>3</v>
      </c>
      <c r="X506" s="15">
        <f>K506</f>
        <v>0</v>
      </c>
      <c r="Y506" s="16">
        <f>SUM(T506:X506)</f>
        <v>17</v>
      </c>
      <c r="Z506" s="10"/>
      <c r="AA506" s="15"/>
      <c r="AB506" s="15"/>
      <c r="AC506" s="15"/>
      <c r="AD506" s="15"/>
      <c r="AE506" s="15" t="s">
        <v>92</v>
      </c>
      <c r="AF506" s="17"/>
      <c r="AG506" s="17">
        <f>$Y506*T514/$Y514</f>
        <v>7.1090909090909093</v>
      </c>
      <c r="AH506" s="17">
        <f t="shared" ref="AH506" si="1310">$Y506*U514/$Y514</f>
        <v>7.48</v>
      </c>
      <c r="AI506" s="17">
        <f t="shared" ref="AI506" si="1311">$Y506*V514/$Y514</f>
        <v>1.6072727272727272</v>
      </c>
      <c r="AJ506" s="17">
        <f t="shared" ref="AJ506" si="1312">$Y506*W514/$Y514</f>
        <v>0.55636363636363639</v>
      </c>
      <c r="AK506" s="17">
        <f t="shared" ref="AK506" si="1313">$Y506*X514/$Y514</f>
        <v>0.24727272727272728</v>
      </c>
    </row>
    <row r="507" spans="1:37" x14ac:dyDescent="0.25">
      <c r="A507" s="3" t="s">
        <v>8</v>
      </c>
      <c r="B507" s="4">
        <v>0.35139999999999999</v>
      </c>
      <c r="C507" s="5">
        <v>13</v>
      </c>
      <c r="D507" s="4">
        <v>0.51350000000000007</v>
      </c>
      <c r="E507" s="5">
        <v>19</v>
      </c>
      <c r="F507" s="4">
        <v>0.1081</v>
      </c>
      <c r="G507" s="5">
        <v>4</v>
      </c>
      <c r="H507" s="4">
        <v>2.7E-2</v>
      </c>
      <c r="I507" s="5">
        <v>1</v>
      </c>
      <c r="J507" s="4">
        <v>0</v>
      </c>
      <c r="K507" s="5">
        <v>0</v>
      </c>
      <c r="L507" s="4">
        <v>0.13450000000000001</v>
      </c>
      <c r="M507" s="5">
        <v>37</v>
      </c>
      <c r="O507" s="13" t="s">
        <v>93</v>
      </c>
      <c r="P507" s="9">
        <f>_xlfn.CHISQ.INV.RT(P506,24)</f>
        <v>34.138249101124558</v>
      </c>
      <c r="Q507" s="15"/>
      <c r="R507" s="15"/>
      <c r="S507" s="15"/>
      <c r="T507" s="15">
        <f t="shared" ref="T507:T512" si="1314">C507</f>
        <v>13</v>
      </c>
      <c r="U507" s="15">
        <f t="shared" ref="U507:U512" si="1315">E507</f>
        <v>19</v>
      </c>
      <c r="V507" s="10">
        <f t="shared" ref="V507:V512" si="1316">G507</f>
        <v>4</v>
      </c>
      <c r="W507" s="15">
        <f t="shared" ref="W507:W512" si="1317">I507</f>
        <v>1</v>
      </c>
      <c r="X507" s="15">
        <f t="shared" ref="X507:X512" si="1318">K507</f>
        <v>0</v>
      </c>
      <c r="Y507" s="16">
        <f t="shared" ref="Y507:Y512" si="1319">SUM(T507:X507)</f>
        <v>37</v>
      </c>
      <c r="Z507" s="10"/>
      <c r="AA507" s="15"/>
      <c r="AB507" s="15"/>
      <c r="AC507" s="15"/>
      <c r="AD507" s="15"/>
      <c r="AE507" s="15"/>
      <c r="AF507" s="17"/>
      <c r="AG507" s="17">
        <f>$Y507*T514/$Y514</f>
        <v>15.472727272727273</v>
      </c>
      <c r="AH507" s="17">
        <f t="shared" ref="AH507" si="1320">$Y507*U514/$Y514</f>
        <v>16.28</v>
      </c>
      <c r="AI507" s="17">
        <f t="shared" ref="AI507" si="1321">$Y507*V514/$Y514</f>
        <v>3.4981818181818181</v>
      </c>
      <c r="AJ507" s="17">
        <f t="shared" ref="AJ507" si="1322">$Y507*W514/$Y514</f>
        <v>1.2109090909090909</v>
      </c>
      <c r="AK507" s="17">
        <f t="shared" ref="AK507" si="1323">$Y507*X514/$Y514</f>
        <v>0.53818181818181821</v>
      </c>
    </row>
    <row r="508" spans="1:37" x14ac:dyDescent="0.25">
      <c r="A508" s="3" t="s">
        <v>9</v>
      </c>
      <c r="B508" s="4">
        <v>0.27079999999999999</v>
      </c>
      <c r="C508" s="5">
        <v>13</v>
      </c>
      <c r="D508" s="4">
        <v>0.5</v>
      </c>
      <c r="E508" s="5">
        <v>24</v>
      </c>
      <c r="F508" s="4">
        <v>0.16669999999999999</v>
      </c>
      <c r="G508" s="5">
        <v>8</v>
      </c>
      <c r="H508" s="4">
        <v>4.1700000000000001E-2</v>
      </c>
      <c r="I508" s="5">
        <v>2</v>
      </c>
      <c r="J508" s="4">
        <v>2.0799999999999999E-2</v>
      </c>
      <c r="K508" s="5">
        <v>1</v>
      </c>
      <c r="L508" s="4">
        <v>0.17449999999999999</v>
      </c>
      <c r="M508" s="5">
        <v>48</v>
      </c>
      <c r="O508" s="13" t="s">
        <v>94</v>
      </c>
      <c r="P508" s="18">
        <f>SQRT(P507/(Y514*MIN(7-1,5-1)))</f>
        <v>0.17616688653124693</v>
      </c>
      <c r="Q508" s="15"/>
      <c r="R508" s="15"/>
      <c r="S508" s="15"/>
      <c r="T508" s="15">
        <f t="shared" si="1314"/>
        <v>13</v>
      </c>
      <c r="U508" s="15">
        <f t="shared" si="1315"/>
        <v>24</v>
      </c>
      <c r="V508" s="10">
        <f t="shared" si="1316"/>
        <v>8</v>
      </c>
      <c r="W508" s="15">
        <f t="shared" si="1317"/>
        <v>2</v>
      </c>
      <c r="X508" s="15">
        <f t="shared" si="1318"/>
        <v>1</v>
      </c>
      <c r="Y508" s="16">
        <f t="shared" si="1319"/>
        <v>48</v>
      </c>
      <c r="Z508" s="10"/>
      <c r="AA508" s="15"/>
      <c r="AB508" s="15"/>
      <c r="AC508" s="15"/>
      <c r="AD508" s="15"/>
      <c r="AE508" s="15"/>
      <c r="AF508" s="17"/>
      <c r="AG508" s="17">
        <f>$Y508*T514/$Y514</f>
        <v>20.072727272727274</v>
      </c>
      <c r="AH508" s="17">
        <f t="shared" ref="AH508" si="1324">$Y508*U514/$Y514</f>
        <v>21.12</v>
      </c>
      <c r="AI508" s="17">
        <f t="shared" ref="AI508" si="1325">$Y508*V514/$Y514</f>
        <v>4.5381818181818181</v>
      </c>
      <c r="AJ508" s="17">
        <f t="shared" ref="AJ508" si="1326">$Y508*W514/$Y514</f>
        <v>1.5709090909090908</v>
      </c>
      <c r="AK508" s="17">
        <f t="shared" ref="AK508" si="1327">$Y508*X514/$Y514</f>
        <v>0.69818181818181824</v>
      </c>
    </row>
    <row r="509" spans="1:37" x14ac:dyDescent="0.25">
      <c r="A509" s="3" t="s">
        <v>10</v>
      </c>
      <c r="B509" s="4">
        <v>0.45100000000000001</v>
      </c>
      <c r="C509" s="5">
        <v>23</v>
      </c>
      <c r="D509" s="4">
        <v>0.47060000000000002</v>
      </c>
      <c r="E509" s="5">
        <v>24</v>
      </c>
      <c r="F509" s="4">
        <v>3.9199999999999999E-2</v>
      </c>
      <c r="G509" s="5">
        <v>2</v>
      </c>
      <c r="H509" s="4">
        <v>0</v>
      </c>
      <c r="I509" s="5">
        <v>0</v>
      </c>
      <c r="J509" s="4">
        <v>3.9199999999999999E-2</v>
      </c>
      <c r="K509" s="5">
        <v>2</v>
      </c>
      <c r="L509" s="4">
        <v>0.1855</v>
      </c>
      <c r="M509" s="5">
        <v>51</v>
      </c>
      <c r="O509" s="15"/>
      <c r="P509" s="9" t="str">
        <f>IF(AND(P508&gt;0,P508&lt;=0.2),"Schwacher Zusammenhang",IF(AND(P508&gt;0.2,P508&lt;=0.6),"Mittlerer Zusammenhang",IF(P508&gt;0.6,"Starker Zusammenhang","")))</f>
        <v>Schwacher Zusammenhang</v>
      </c>
      <c r="Q509" s="5"/>
      <c r="R509" s="5"/>
      <c r="S509" s="15"/>
      <c r="T509" s="15">
        <f t="shared" si="1314"/>
        <v>23</v>
      </c>
      <c r="U509" s="15">
        <f t="shared" si="1315"/>
        <v>24</v>
      </c>
      <c r="V509" s="10">
        <f t="shared" si="1316"/>
        <v>2</v>
      </c>
      <c r="W509" s="15">
        <f t="shared" si="1317"/>
        <v>0</v>
      </c>
      <c r="X509" s="15">
        <f t="shared" si="1318"/>
        <v>2</v>
      </c>
      <c r="Y509" s="16">
        <f t="shared" si="1319"/>
        <v>51</v>
      </c>
      <c r="Z509" s="10"/>
      <c r="AA509" s="15"/>
      <c r="AB509" s="15"/>
      <c r="AC509" s="15"/>
      <c r="AD509" s="15"/>
      <c r="AE509" s="15"/>
      <c r="AF509" s="17"/>
      <c r="AG509" s="17">
        <f>$Y509*T514/$Y514</f>
        <v>21.327272727272728</v>
      </c>
      <c r="AH509" s="17">
        <f t="shared" ref="AH509" si="1328">$Y509*U514/$Y514</f>
        <v>22.44</v>
      </c>
      <c r="AI509" s="17">
        <f t="shared" ref="AI509" si="1329">$Y509*V514/$Y514</f>
        <v>4.8218181818181822</v>
      </c>
      <c r="AJ509" s="17">
        <f t="shared" ref="AJ509" si="1330">$Y509*W514/$Y514</f>
        <v>1.6690909090909092</v>
      </c>
      <c r="AK509" s="17">
        <f t="shared" ref="AK509" si="1331">$Y509*X514/$Y514</f>
        <v>0.74181818181818182</v>
      </c>
    </row>
    <row r="510" spans="1:37" x14ac:dyDescent="0.25">
      <c r="A510" s="3" t="s">
        <v>11</v>
      </c>
      <c r="B510" s="4">
        <v>0.44119999999999998</v>
      </c>
      <c r="C510" s="5">
        <v>15</v>
      </c>
      <c r="D510" s="4">
        <v>0.47060000000000002</v>
      </c>
      <c r="E510" s="5">
        <v>16</v>
      </c>
      <c r="F510" s="4">
        <v>8.8200000000000001E-2</v>
      </c>
      <c r="G510" s="5">
        <v>3</v>
      </c>
      <c r="H510" s="4">
        <v>0</v>
      </c>
      <c r="I510" s="5">
        <v>0</v>
      </c>
      <c r="J510" s="4">
        <v>0</v>
      </c>
      <c r="K510" s="5">
        <v>0</v>
      </c>
      <c r="L510" s="4">
        <v>0.1236</v>
      </c>
      <c r="M510" s="5">
        <v>34</v>
      </c>
      <c r="O510" s="10"/>
      <c r="P510" s="10"/>
      <c r="Q510" s="5"/>
      <c r="R510" s="5"/>
      <c r="S510" s="15"/>
      <c r="T510" s="15">
        <f t="shared" si="1314"/>
        <v>15</v>
      </c>
      <c r="U510" s="15">
        <f t="shared" si="1315"/>
        <v>16</v>
      </c>
      <c r="V510" s="10">
        <f t="shared" si="1316"/>
        <v>3</v>
      </c>
      <c r="W510" s="15">
        <f t="shared" si="1317"/>
        <v>0</v>
      </c>
      <c r="X510" s="15">
        <f t="shared" si="1318"/>
        <v>0</v>
      </c>
      <c r="Y510" s="16">
        <f t="shared" si="1319"/>
        <v>34</v>
      </c>
      <c r="Z510" s="10"/>
      <c r="AA510" s="10"/>
      <c r="AB510" s="10"/>
      <c r="AC510" s="10"/>
      <c r="AD510" s="10"/>
      <c r="AE510" s="10"/>
      <c r="AF510" s="17"/>
      <c r="AG510" s="17">
        <f>$Y510*T514/$Y514</f>
        <v>14.218181818181819</v>
      </c>
      <c r="AH510" s="17">
        <f t="shared" ref="AH510" si="1332">$Y510*U514/$Y514</f>
        <v>14.96</v>
      </c>
      <c r="AI510" s="17">
        <f t="shared" ref="AI510" si="1333">$Y510*V514/$Y514</f>
        <v>3.2145454545454544</v>
      </c>
      <c r="AJ510" s="17">
        <f t="shared" ref="AJ510" si="1334">$Y510*W514/$Y514</f>
        <v>1.1127272727272728</v>
      </c>
      <c r="AK510" s="17">
        <f t="shared" ref="AK510" si="1335">$Y510*X514/$Y514</f>
        <v>0.49454545454545457</v>
      </c>
    </row>
    <row r="511" spans="1:37" x14ac:dyDescent="0.25">
      <c r="A511" s="3" t="s">
        <v>12</v>
      </c>
      <c r="B511" s="4">
        <v>0.52170000000000005</v>
      </c>
      <c r="C511" s="5">
        <v>36</v>
      </c>
      <c r="D511" s="4">
        <v>0.3478</v>
      </c>
      <c r="E511" s="5">
        <v>24</v>
      </c>
      <c r="F511" s="4">
        <v>0.1014</v>
      </c>
      <c r="G511" s="5">
        <v>7</v>
      </c>
      <c r="H511" s="4">
        <v>2.9000000000000001E-2</v>
      </c>
      <c r="I511" s="5">
        <v>2</v>
      </c>
      <c r="J511" s="4">
        <v>0</v>
      </c>
      <c r="K511" s="5">
        <v>0</v>
      </c>
      <c r="L511" s="4">
        <v>0.25090000000000001</v>
      </c>
      <c r="M511" s="5">
        <v>69</v>
      </c>
      <c r="O511" s="10"/>
      <c r="P511" s="10"/>
      <c r="Q511" s="5"/>
      <c r="R511" s="5"/>
      <c r="S511" s="15"/>
      <c r="T511" s="15">
        <f t="shared" si="1314"/>
        <v>36</v>
      </c>
      <c r="U511" s="15">
        <f t="shared" si="1315"/>
        <v>24</v>
      </c>
      <c r="V511" s="10">
        <f t="shared" si="1316"/>
        <v>7</v>
      </c>
      <c r="W511" s="15">
        <f t="shared" si="1317"/>
        <v>2</v>
      </c>
      <c r="X511" s="15">
        <f t="shared" si="1318"/>
        <v>0</v>
      </c>
      <c r="Y511" s="16">
        <f t="shared" si="1319"/>
        <v>69</v>
      </c>
      <c r="Z511" s="10"/>
      <c r="AA511" s="10"/>
      <c r="AB511" s="10"/>
      <c r="AC511" s="10"/>
      <c r="AD511" s="10"/>
      <c r="AE511" s="10"/>
      <c r="AF511" s="17"/>
      <c r="AG511" s="17">
        <f>$Y511*T514/$Y514</f>
        <v>28.854545454545455</v>
      </c>
      <c r="AH511" s="17">
        <f t="shared" ref="AH511" si="1336">$Y511*U514/$Y514</f>
        <v>30.36</v>
      </c>
      <c r="AI511" s="17">
        <f t="shared" ref="AI511" si="1337">$Y511*V514/$Y514</f>
        <v>6.5236363636363635</v>
      </c>
      <c r="AJ511" s="17">
        <f t="shared" ref="AJ511" si="1338">$Y511*W514/$Y514</f>
        <v>2.2581818181818183</v>
      </c>
      <c r="AK511" s="17">
        <f t="shared" ref="AK511" si="1339">$Y511*X514/$Y514</f>
        <v>1.0036363636363637</v>
      </c>
    </row>
    <row r="512" spans="1:37" x14ac:dyDescent="0.25">
      <c r="A512" s="3" t="s">
        <v>13</v>
      </c>
      <c r="B512" s="4">
        <v>0.36840000000000012</v>
      </c>
      <c r="C512" s="5">
        <v>7</v>
      </c>
      <c r="D512" s="4">
        <v>0.42109999999999997</v>
      </c>
      <c r="E512" s="5">
        <v>8</v>
      </c>
      <c r="F512" s="4">
        <v>0.1053</v>
      </c>
      <c r="G512" s="5">
        <v>2</v>
      </c>
      <c r="H512" s="4">
        <v>5.2600000000000001E-2</v>
      </c>
      <c r="I512" s="5">
        <v>1</v>
      </c>
      <c r="J512" s="4">
        <v>5.2600000000000001E-2</v>
      </c>
      <c r="K512" s="5">
        <v>1</v>
      </c>
      <c r="L512" s="4">
        <v>6.9099999999999995E-2</v>
      </c>
      <c r="M512" s="5">
        <v>19</v>
      </c>
      <c r="O512" s="10"/>
      <c r="P512" s="10"/>
      <c r="Q512" s="5"/>
      <c r="R512" s="5"/>
      <c r="S512" s="15"/>
      <c r="T512" s="15">
        <f t="shared" si="1314"/>
        <v>7</v>
      </c>
      <c r="U512" s="15">
        <f t="shared" si="1315"/>
        <v>8</v>
      </c>
      <c r="V512" s="10">
        <f t="shared" si="1316"/>
        <v>2</v>
      </c>
      <c r="W512" s="15">
        <f t="shared" si="1317"/>
        <v>1</v>
      </c>
      <c r="X512" s="15">
        <f t="shared" si="1318"/>
        <v>1</v>
      </c>
      <c r="Y512" s="16">
        <f t="shared" si="1319"/>
        <v>19</v>
      </c>
      <c r="Z512" s="10"/>
      <c r="AA512" s="10"/>
      <c r="AB512" s="10"/>
      <c r="AC512" s="10"/>
      <c r="AD512" s="10"/>
      <c r="AE512" s="10"/>
      <c r="AF512" s="17"/>
      <c r="AG512" s="17">
        <f>$Y512*T514/$Y514</f>
        <v>7.9454545454545453</v>
      </c>
      <c r="AH512" s="17">
        <f t="shared" ref="AH512" si="1340">$Y512*U514/$Y514</f>
        <v>8.36</v>
      </c>
      <c r="AI512" s="17">
        <f t="shared" ref="AI512" si="1341">$Y512*V514/$Y514</f>
        <v>1.7963636363636364</v>
      </c>
      <c r="AJ512" s="17">
        <f t="shared" ref="AJ512" si="1342">$Y512*W514/$Y514</f>
        <v>0.62181818181818183</v>
      </c>
      <c r="AK512" s="17">
        <f t="shared" ref="AK512" si="1343">$Y512*X514/$Y514</f>
        <v>0.27636363636363637</v>
      </c>
    </row>
    <row r="513" spans="1:37" x14ac:dyDescent="0.25">
      <c r="A513" s="3" t="s">
        <v>6</v>
      </c>
      <c r="B513" s="6">
        <v>0.41820000000000002</v>
      </c>
      <c r="C513" s="3">
        <v>115</v>
      </c>
      <c r="D513" s="6">
        <v>0.44</v>
      </c>
      <c r="E513" s="3">
        <v>121</v>
      </c>
      <c r="F513" s="6">
        <v>9.4499999999999987E-2</v>
      </c>
      <c r="G513" s="3">
        <v>26</v>
      </c>
      <c r="H513" s="6">
        <v>3.27E-2</v>
      </c>
      <c r="I513" s="3">
        <v>9</v>
      </c>
      <c r="J513" s="6">
        <v>1.4500000000000001E-2</v>
      </c>
      <c r="K513" s="3">
        <v>4</v>
      </c>
      <c r="L513" s="6">
        <v>1</v>
      </c>
      <c r="M513" s="3">
        <v>275</v>
      </c>
      <c r="O513" s="10"/>
      <c r="P513" s="10"/>
      <c r="Q513" s="5"/>
      <c r="R513" s="5"/>
      <c r="S513" s="15"/>
      <c r="T513" s="15"/>
      <c r="U513" s="15"/>
      <c r="V513" s="10"/>
      <c r="W513" s="15"/>
      <c r="X513" s="15"/>
      <c r="Y513" s="16"/>
      <c r="Z513" s="10"/>
      <c r="AA513" s="10"/>
      <c r="AB513" s="10"/>
      <c r="AC513" s="10"/>
      <c r="AD513" s="10"/>
      <c r="AE513" s="10"/>
      <c r="AF513" s="17"/>
      <c r="AG513" s="17"/>
      <c r="AH513" s="17"/>
      <c r="AI513" s="10"/>
      <c r="AJ513" s="10"/>
      <c r="AK513" s="10"/>
    </row>
    <row r="514" spans="1:37" x14ac:dyDescent="0.25">
      <c r="A514" s="9"/>
      <c r="B514" s="9"/>
      <c r="C514" s="12"/>
      <c r="D514" s="7"/>
      <c r="E514" s="7"/>
      <c r="F514" s="7"/>
      <c r="G514" s="7"/>
      <c r="H514" s="7"/>
      <c r="I514" s="7"/>
      <c r="J514" s="7"/>
      <c r="K514" s="7"/>
      <c r="L514" s="7" t="s">
        <v>14</v>
      </c>
      <c r="M514" s="7">
        <v>275</v>
      </c>
      <c r="O514" s="10"/>
      <c r="P514" s="10"/>
      <c r="Q514" s="10"/>
      <c r="R514" s="10"/>
      <c r="S514" s="16"/>
      <c r="T514" s="16">
        <f t="shared" ref="T514" si="1344">SUM(T506:T513)</f>
        <v>115</v>
      </c>
      <c r="U514" s="16">
        <f t="shared" ref="U514" si="1345">SUM(U506:U513)</f>
        <v>121</v>
      </c>
      <c r="V514" s="16">
        <f t="shared" ref="V514" si="1346">SUM(V506:V513)</f>
        <v>26</v>
      </c>
      <c r="W514" s="16">
        <f t="shared" ref="W514" si="1347">SUM(W506:W513)</f>
        <v>9</v>
      </c>
      <c r="X514" s="16">
        <f t="shared" ref="X514" si="1348">SUM(X506:X513)</f>
        <v>4</v>
      </c>
      <c r="Y514" s="15">
        <f>SUM(Y506:Y512)</f>
        <v>275</v>
      </c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</row>
    <row r="515" spans="1:37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 t="s">
        <v>15</v>
      </c>
      <c r="M515" s="7">
        <v>0</v>
      </c>
    </row>
    <row r="517" spans="1:37" ht="18" x14ac:dyDescent="0.25">
      <c r="A517" s="1" t="s">
        <v>88</v>
      </c>
    </row>
    <row r="518" spans="1:37" x14ac:dyDescent="0.25">
      <c r="A518" s="2"/>
      <c r="B518" s="19" t="s">
        <v>41</v>
      </c>
      <c r="C518" s="20"/>
      <c r="D518" s="19" t="s">
        <v>42</v>
      </c>
      <c r="E518" s="20"/>
      <c r="F518" s="19" t="s">
        <v>43</v>
      </c>
      <c r="G518" s="20"/>
      <c r="H518" s="19" t="s">
        <v>71</v>
      </c>
      <c r="I518" s="20"/>
      <c r="J518" s="19" t="s">
        <v>45</v>
      </c>
      <c r="K518" s="20"/>
      <c r="L518" s="19" t="s">
        <v>6</v>
      </c>
      <c r="M518" s="20"/>
    </row>
    <row r="519" spans="1:37" x14ac:dyDescent="0.25">
      <c r="A519" s="3" t="s">
        <v>7</v>
      </c>
      <c r="B519" s="4">
        <v>0.35289999999999999</v>
      </c>
      <c r="C519" s="5">
        <v>6</v>
      </c>
      <c r="D519" s="4">
        <v>0.4118</v>
      </c>
      <c r="E519" s="5">
        <v>7</v>
      </c>
      <c r="F519" s="4">
        <v>0.17649999999999999</v>
      </c>
      <c r="G519" s="5">
        <v>3</v>
      </c>
      <c r="H519" s="4">
        <v>5.8799999999999998E-2</v>
      </c>
      <c r="I519" s="5">
        <v>1</v>
      </c>
      <c r="J519" s="4">
        <v>0</v>
      </c>
      <c r="K519" s="5">
        <v>0</v>
      </c>
      <c r="L519" s="4">
        <v>6.1799999999999987E-2</v>
      </c>
      <c r="M519" s="5">
        <v>17</v>
      </c>
      <c r="O519" s="13" t="s">
        <v>90</v>
      </c>
      <c r="P519" s="12">
        <f>_xlfn.CHISQ.TEST(T519:X525,AG519:AK525)</f>
        <v>0.61863298621288965</v>
      </c>
      <c r="Q519" s="15"/>
      <c r="R519" s="15" t="s">
        <v>91</v>
      </c>
      <c r="S519" s="15"/>
      <c r="T519" s="15">
        <f>C519</f>
        <v>6</v>
      </c>
      <c r="U519" s="15">
        <f>E519</f>
        <v>7</v>
      </c>
      <c r="V519" s="10">
        <f>G519</f>
        <v>3</v>
      </c>
      <c r="W519" s="15">
        <f>I519</f>
        <v>1</v>
      </c>
      <c r="X519" s="15">
        <f>K519</f>
        <v>0</v>
      </c>
      <c r="Y519" s="16">
        <f>SUM(T519:X519)</f>
        <v>17</v>
      </c>
      <c r="Z519" s="10"/>
      <c r="AA519" s="15"/>
      <c r="AB519" s="15"/>
      <c r="AC519" s="15"/>
      <c r="AD519" s="15"/>
      <c r="AE519" s="15" t="s">
        <v>92</v>
      </c>
      <c r="AF519" s="17"/>
      <c r="AG519" s="17">
        <f>$Y519*T527/$Y527</f>
        <v>4.5745454545454542</v>
      </c>
      <c r="AH519" s="17">
        <f t="shared" ref="AH519" si="1349">$Y519*U527/$Y527</f>
        <v>8.4072727272727281</v>
      </c>
      <c r="AI519" s="17">
        <f t="shared" ref="AI519" si="1350">$Y519*V527/$Y527</f>
        <v>3.0909090909090908</v>
      </c>
      <c r="AJ519" s="17">
        <f t="shared" ref="AJ519" si="1351">$Y519*W527/$Y527</f>
        <v>0.74181818181818182</v>
      </c>
      <c r="AK519" s="17">
        <f t="shared" ref="AK519" si="1352">$Y519*X527/$Y527</f>
        <v>0.18545454545454546</v>
      </c>
    </row>
    <row r="520" spans="1:37" x14ac:dyDescent="0.25">
      <c r="A520" s="3" t="s">
        <v>8</v>
      </c>
      <c r="B520" s="4">
        <v>0.16220000000000001</v>
      </c>
      <c r="C520" s="5">
        <v>6</v>
      </c>
      <c r="D520" s="4">
        <v>0.51350000000000007</v>
      </c>
      <c r="E520" s="5">
        <v>19</v>
      </c>
      <c r="F520" s="4">
        <v>0.2162</v>
      </c>
      <c r="G520" s="5">
        <v>8</v>
      </c>
      <c r="H520" s="4">
        <v>0.1081</v>
      </c>
      <c r="I520" s="5">
        <v>4</v>
      </c>
      <c r="J520" s="4">
        <v>0</v>
      </c>
      <c r="K520" s="5">
        <v>0</v>
      </c>
      <c r="L520" s="4">
        <v>0.13450000000000001</v>
      </c>
      <c r="M520" s="5">
        <v>37</v>
      </c>
      <c r="O520" s="13" t="s">
        <v>93</v>
      </c>
      <c r="P520" s="9">
        <f>_xlfn.CHISQ.INV.RT(P519,24)</f>
        <v>21.339370950608195</v>
      </c>
      <c r="Q520" s="15"/>
      <c r="R520" s="15"/>
      <c r="S520" s="15"/>
      <c r="T520" s="15">
        <f t="shared" ref="T520:T525" si="1353">C520</f>
        <v>6</v>
      </c>
      <c r="U520" s="15">
        <f t="shared" ref="U520:U525" si="1354">E520</f>
        <v>19</v>
      </c>
      <c r="V520" s="10">
        <f t="shared" ref="V520:V525" si="1355">G520</f>
        <v>8</v>
      </c>
      <c r="W520" s="15">
        <f t="shared" ref="W520:W525" si="1356">I520</f>
        <v>4</v>
      </c>
      <c r="X520" s="15">
        <f t="shared" ref="X520:X525" si="1357">K520</f>
        <v>0</v>
      </c>
      <c r="Y520" s="16">
        <f t="shared" ref="Y520:Y525" si="1358">SUM(T520:X520)</f>
        <v>37</v>
      </c>
      <c r="Z520" s="10"/>
      <c r="AA520" s="15"/>
      <c r="AB520" s="15"/>
      <c r="AC520" s="15"/>
      <c r="AD520" s="15"/>
      <c r="AE520" s="15"/>
      <c r="AF520" s="17"/>
      <c r="AG520" s="17">
        <f>$Y520*T527/$Y527</f>
        <v>9.956363636363637</v>
      </c>
      <c r="AH520" s="17">
        <f t="shared" ref="AH520" si="1359">$Y520*U527/$Y527</f>
        <v>18.298181818181817</v>
      </c>
      <c r="AI520" s="17">
        <f t="shared" ref="AI520" si="1360">$Y520*V527/$Y527</f>
        <v>6.7272727272727275</v>
      </c>
      <c r="AJ520" s="17">
        <f t="shared" ref="AJ520" si="1361">$Y520*W527/$Y527</f>
        <v>1.6145454545454545</v>
      </c>
      <c r="AK520" s="17">
        <f t="shared" ref="AK520" si="1362">$Y520*X527/$Y527</f>
        <v>0.40363636363636363</v>
      </c>
    </row>
    <row r="521" spans="1:37" x14ac:dyDescent="0.25">
      <c r="A521" s="3" t="s">
        <v>9</v>
      </c>
      <c r="B521" s="4">
        <v>0.20830000000000001</v>
      </c>
      <c r="C521" s="5">
        <v>10</v>
      </c>
      <c r="D521" s="4">
        <v>0.5</v>
      </c>
      <c r="E521" s="5">
        <v>24</v>
      </c>
      <c r="F521" s="4">
        <v>0.22919999999999999</v>
      </c>
      <c r="G521" s="5">
        <v>11</v>
      </c>
      <c r="H521" s="4">
        <v>4.1700000000000001E-2</v>
      </c>
      <c r="I521" s="5">
        <v>2</v>
      </c>
      <c r="J521" s="4">
        <v>2.0799999999999999E-2</v>
      </c>
      <c r="K521" s="5">
        <v>1</v>
      </c>
      <c r="L521" s="4">
        <v>0.17449999999999999</v>
      </c>
      <c r="M521" s="5">
        <v>48</v>
      </c>
      <c r="O521" s="13" t="s">
        <v>94</v>
      </c>
      <c r="P521" s="18">
        <f>SQRT(P520/(Y527*MIN(7-1,5-1)))</f>
        <v>0.13928182988788071</v>
      </c>
      <c r="Q521" s="15"/>
      <c r="R521" s="15"/>
      <c r="S521" s="15"/>
      <c r="T521" s="15">
        <f t="shared" si="1353"/>
        <v>10</v>
      </c>
      <c r="U521" s="15">
        <f t="shared" si="1354"/>
        <v>24</v>
      </c>
      <c r="V521" s="10">
        <f t="shared" si="1355"/>
        <v>11</v>
      </c>
      <c r="W521" s="15">
        <f t="shared" si="1356"/>
        <v>2</v>
      </c>
      <c r="X521" s="15">
        <f t="shared" si="1357"/>
        <v>1</v>
      </c>
      <c r="Y521" s="16">
        <f t="shared" si="1358"/>
        <v>48</v>
      </c>
      <c r="Z521" s="10"/>
      <c r="AA521" s="15"/>
      <c r="AB521" s="15"/>
      <c r="AC521" s="15"/>
      <c r="AD521" s="15"/>
      <c r="AE521" s="15"/>
      <c r="AF521" s="17"/>
      <c r="AG521" s="17">
        <f>$Y521*T527/$Y527</f>
        <v>12.916363636363636</v>
      </c>
      <c r="AH521" s="17">
        <f t="shared" ref="AH521" si="1363">$Y521*U527/$Y527</f>
        <v>23.738181818181818</v>
      </c>
      <c r="AI521" s="17">
        <f t="shared" ref="AI521" si="1364">$Y521*V527/$Y527</f>
        <v>8.7272727272727266</v>
      </c>
      <c r="AJ521" s="17">
        <f t="shared" ref="AJ521" si="1365">$Y521*W527/$Y527</f>
        <v>2.0945454545454547</v>
      </c>
      <c r="AK521" s="17">
        <f t="shared" ref="AK521" si="1366">$Y521*X527/$Y527</f>
        <v>0.52363636363636368</v>
      </c>
    </row>
    <row r="522" spans="1:37" x14ac:dyDescent="0.25">
      <c r="A522" s="3" t="s">
        <v>10</v>
      </c>
      <c r="B522" s="4">
        <v>0.25490000000000002</v>
      </c>
      <c r="C522" s="5">
        <v>13</v>
      </c>
      <c r="D522" s="4">
        <v>0.52939999999999998</v>
      </c>
      <c r="E522" s="5">
        <v>27</v>
      </c>
      <c r="F522" s="4">
        <v>0.13730000000000001</v>
      </c>
      <c r="G522" s="5">
        <v>7</v>
      </c>
      <c r="H522" s="4">
        <v>3.9199999999999999E-2</v>
      </c>
      <c r="I522" s="5">
        <v>2</v>
      </c>
      <c r="J522" s="4">
        <v>3.9199999999999999E-2</v>
      </c>
      <c r="K522" s="5">
        <v>2</v>
      </c>
      <c r="L522" s="4">
        <v>0.1855</v>
      </c>
      <c r="M522" s="5">
        <v>51</v>
      </c>
      <c r="O522" s="15"/>
      <c r="P522" s="9" t="str">
        <f>IF(AND(P521&gt;0,P521&lt;=0.2),"Schwacher Zusammenhang",IF(AND(P521&gt;0.2,P521&lt;=0.6),"Mittlerer Zusammenhang",IF(P521&gt;0.6,"Starker Zusammenhang","")))</f>
        <v>Schwacher Zusammenhang</v>
      </c>
      <c r="Q522" s="5"/>
      <c r="R522" s="5"/>
      <c r="S522" s="15"/>
      <c r="T522" s="15">
        <f t="shared" si="1353"/>
        <v>13</v>
      </c>
      <c r="U522" s="15">
        <f t="shared" si="1354"/>
        <v>27</v>
      </c>
      <c r="V522" s="10">
        <f t="shared" si="1355"/>
        <v>7</v>
      </c>
      <c r="W522" s="15">
        <f t="shared" si="1356"/>
        <v>2</v>
      </c>
      <c r="X522" s="15">
        <f t="shared" si="1357"/>
        <v>2</v>
      </c>
      <c r="Y522" s="16">
        <f t="shared" si="1358"/>
        <v>51</v>
      </c>
      <c r="Z522" s="10"/>
      <c r="AA522" s="15"/>
      <c r="AB522" s="15"/>
      <c r="AC522" s="15"/>
      <c r="AD522" s="15"/>
      <c r="AE522" s="15"/>
      <c r="AF522" s="17"/>
      <c r="AG522" s="17">
        <f>$Y522*T527/$Y527</f>
        <v>13.723636363636365</v>
      </c>
      <c r="AH522" s="17">
        <f t="shared" ref="AH522" si="1367">$Y522*U527/$Y527</f>
        <v>25.221818181818183</v>
      </c>
      <c r="AI522" s="17">
        <f t="shared" ref="AI522" si="1368">$Y522*V527/$Y527</f>
        <v>9.2727272727272734</v>
      </c>
      <c r="AJ522" s="17">
        <f t="shared" ref="AJ522" si="1369">$Y522*W527/$Y527</f>
        <v>2.2254545454545456</v>
      </c>
      <c r="AK522" s="17">
        <f t="shared" ref="AK522" si="1370">$Y522*X527/$Y527</f>
        <v>0.55636363636363639</v>
      </c>
    </row>
    <row r="523" spans="1:37" x14ac:dyDescent="0.25">
      <c r="A523" s="3" t="s">
        <v>11</v>
      </c>
      <c r="B523" s="4">
        <v>0.4118</v>
      </c>
      <c r="C523" s="5">
        <v>14</v>
      </c>
      <c r="D523" s="4">
        <v>0.4118</v>
      </c>
      <c r="E523" s="5">
        <v>14</v>
      </c>
      <c r="F523" s="4">
        <v>0.1176</v>
      </c>
      <c r="G523" s="5">
        <v>4</v>
      </c>
      <c r="H523" s="4">
        <v>5.8799999999999998E-2</v>
      </c>
      <c r="I523" s="5">
        <v>2</v>
      </c>
      <c r="J523" s="4">
        <v>0</v>
      </c>
      <c r="K523" s="5">
        <v>0</v>
      </c>
      <c r="L523" s="4">
        <v>0.1236</v>
      </c>
      <c r="M523" s="5">
        <v>34</v>
      </c>
      <c r="O523" s="10"/>
      <c r="P523" s="10"/>
      <c r="Q523" s="5"/>
      <c r="R523" s="5"/>
      <c r="S523" s="15"/>
      <c r="T523" s="15">
        <f t="shared" si="1353"/>
        <v>14</v>
      </c>
      <c r="U523" s="15">
        <f t="shared" si="1354"/>
        <v>14</v>
      </c>
      <c r="V523" s="10">
        <f t="shared" si="1355"/>
        <v>4</v>
      </c>
      <c r="W523" s="15">
        <f t="shared" si="1356"/>
        <v>2</v>
      </c>
      <c r="X523" s="15">
        <f t="shared" si="1357"/>
        <v>0</v>
      </c>
      <c r="Y523" s="16">
        <f t="shared" si="1358"/>
        <v>34</v>
      </c>
      <c r="Z523" s="10"/>
      <c r="AA523" s="10"/>
      <c r="AB523" s="10"/>
      <c r="AC523" s="10"/>
      <c r="AD523" s="10"/>
      <c r="AE523" s="10"/>
      <c r="AF523" s="17"/>
      <c r="AG523" s="17">
        <f>$Y523*T527/$Y527</f>
        <v>9.1490909090909085</v>
      </c>
      <c r="AH523" s="17">
        <f t="shared" ref="AH523" si="1371">$Y523*U527/$Y527</f>
        <v>16.814545454545456</v>
      </c>
      <c r="AI523" s="17">
        <f t="shared" ref="AI523" si="1372">$Y523*V527/$Y527</f>
        <v>6.1818181818181817</v>
      </c>
      <c r="AJ523" s="17">
        <f t="shared" ref="AJ523" si="1373">$Y523*W527/$Y527</f>
        <v>1.4836363636363636</v>
      </c>
      <c r="AK523" s="17">
        <f t="shared" ref="AK523" si="1374">$Y523*X527/$Y527</f>
        <v>0.37090909090909091</v>
      </c>
    </row>
    <row r="524" spans="1:37" x14ac:dyDescent="0.25">
      <c r="A524" s="3" t="s">
        <v>12</v>
      </c>
      <c r="B524" s="4">
        <v>0.30430000000000001</v>
      </c>
      <c r="C524" s="5">
        <v>21</v>
      </c>
      <c r="D524" s="4">
        <v>0.49280000000000002</v>
      </c>
      <c r="E524" s="5">
        <v>34</v>
      </c>
      <c r="F524" s="4">
        <v>0.18840000000000001</v>
      </c>
      <c r="G524" s="5">
        <v>13</v>
      </c>
      <c r="H524" s="4">
        <v>1.4500000000000001E-2</v>
      </c>
      <c r="I524" s="5">
        <v>1</v>
      </c>
      <c r="J524" s="4">
        <v>0</v>
      </c>
      <c r="K524" s="5">
        <v>0</v>
      </c>
      <c r="L524" s="4">
        <v>0.25090000000000001</v>
      </c>
      <c r="M524" s="5">
        <v>69</v>
      </c>
      <c r="O524" s="10"/>
      <c r="P524" s="10"/>
      <c r="Q524" s="5"/>
      <c r="R524" s="5"/>
      <c r="S524" s="15"/>
      <c r="T524" s="15">
        <f t="shared" si="1353"/>
        <v>21</v>
      </c>
      <c r="U524" s="15">
        <f t="shared" si="1354"/>
        <v>34</v>
      </c>
      <c r="V524" s="10">
        <f t="shared" si="1355"/>
        <v>13</v>
      </c>
      <c r="W524" s="15">
        <f t="shared" si="1356"/>
        <v>1</v>
      </c>
      <c r="X524" s="15">
        <f t="shared" si="1357"/>
        <v>0</v>
      </c>
      <c r="Y524" s="16">
        <f t="shared" si="1358"/>
        <v>69</v>
      </c>
      <c r="Z524" s="10"/>
      <c r="AA524" s="10"/>
      <c r="AB524" s="10"/>
      <c r="AC524" s="10"/>
      <c r="AD524" s="10"/>
      <c r="AE524" s="10"/>
      <c r="AF524" s="17"/>
      <c r="AG524" s="17">
        <f>$Y524*T527/$Y527</f>
        <v>18.567272727272726</v>
      </c>
      <c r="AH524" s="17">
        <f t="shared" ref="AH524" si="1375">$Y524*U527/$Y527</f>
        <v>34.123636363636365</v>
      </c>
      <c r="AI524" s="17">
        <f t="shared" ref="AI524" si="1376">$Y524*V527/$Y527</f>
        <v>12.545454545454545</v>
      </c>
      <c r="AJ524" s="17">
        <f t="shared" ref="AJ524" si="1377">$Y524*W527/$Y527</f>
        <v>3.0109090909090908</v>
      </c>
      <c r="AK524" s="17">
        <f t="shared" ref="AK524" si="1378">$Y524*X527/$Y527</f>
        <v>0.75272727272727269</v>
      </c>
    </row>
    <row r="525" spans="1:37" x14ac:dyDescent="0.25">
      <c r="A525" s="3" t="s">
        <v>13</v>
      </c>
      <c r="B525" s="4">
        <v>0.21049999999999999</v>
      </c>
      <c r="C525" s="5">
        <v>4</v>
      </c>
      <c r="D525" s="4">
        <v>0.57889999999999997</v>
      </c>
      <c r="E525" s="5">
        <v>11</v>
      </c>
      <c r="F525" s="4">
        <v>0.21049999999999999</v>
      </c>
      <c r="G525" s="5">
        <v>4</v>
      </c>
      <c r="H525" s="4">
        <v>0</v>
      </c>
      <c r="I525" s="5">
        <v>0</v>
      </c>
      <c r="J525" s="4">
        <v>0</v>
      </c>
      <c r="K525" s="5">
        <v>0</v>
      </c>
      <c r="L525" s="4">
        <v>6.9099999999999995E-2</v>
      </c>
      <c r="M525" s="5">
        <v>19</v>
      </c>
      <c r="O525" s="10"/>
      <c r="P525" s="10"/>
      <c r="Q525" s="5"/>
      <c r="R525" s="5"/>
      <c r="S525" s="15"/>
      <c r="T525" s="15">
        <f t="shared" si="1353"/>
        <v>4</v>
      </c>
      <c r="U525" s="15">
        <f t="shared" si="1354"/>
        <v>11</v>
      </c>
      <c r="V525" s="10">
        <f t="shared" si="1355"/>
        <v>4</v>
      </c>
      <c r="W525" s="15">
        <f t="shared" si="1356"/>
        <v>0</v>
      </c>
      <c r="X525" s="15">
        <f t="shared" si="1357"/>
        <v>0</v>
      </c>
      <c r="Y525" s="16">
        <f t="shared" si="1358"/>
        <v>19</v>
      </c>
      <c r="Z525" s="10"/>
      <c r="AA525" s="10"/>
      <c r="AB525" s="10"/>
      <c r="AC525" s="10"/>
      <c r="AD525" s="10"/>
      <c r="AE525" s="10"/>
      <c r="AF525" s="17"/>
      <c r="AG525" s="17">
        <f>$Y525*T527/$Y527</f>
        <v>5.1127272727272723</v>
      </c>
      <c r="AH525" s="17">
        <f t="shared" ref="AH525" si="1379">$Y525*U527/$Y527</f>
        <v>9.3963636363636365</v>
      </c>
      <c r="AI525" s="17">
        <f t="shared" ref="AI525" si="1380">$Y525*V527/$Y527</f>
        <v>3.4545454545454546</v>
      </c>
      <c r="AJ525" s="17">
        <f t="shared" ref="AJ525" si="1381">$Y525*W527/$Y527</f>
        <v>0.8290909090909091</v>
      </c>
      <c r="AK525" s="17">
        <f t="shared" ref="AK525" si="1382">$Y525*X527/$Y527</f>
        <v>0.20727272727272728</v>
      </c>
    </row>
    <row r="526" spans="1:37" x14ac:dyDescent="0.25">
      <c r="A526" s="3" t="s">
        <v>6</v>
      </c>
      <c r="B526" s="6">
        <v>0.26910000000000001</v>
      </c>
      <c r="C526" s="3">
        <v>74</v>
      </c>
      <c r="D526" s="6">
        <v>0.49450000000000011</v>
      </c>
      <c r="E526" s="3">
        <v>136</v>
      </c>
      <c r="F526" s="6">
        <v>0.18179999999999999</v>
      </c>
      <c r="G526" s="3">
        <v>50</v>
      </c>
      <c r="H526" s="6">
        <v>4.36E-2</v>
      </c>
      <c r="I526" s="3">
        <v>12</v>
      </c>
      <c r="J526" s="6">
        <v>1.09E-2</v>
      </c>
      <c r="K526" s="3">
        <v>3</v>
      </c>
      <c r="L526" s="6">
        <v>1</v>
      </c>
      <c r="M526" s="3">
        <v>275</v>
      </c>
      <c r="O526" s="10"/>
      <c r="P526" s="10"/>
      <c r="Q526" s="5"/>
      <c r="R526" s="5"/>
      <c r="S526" s="15"/>
      <c r="T526" s="15"/>
      <c r="U526" s="15"/>
      <c r="V526" s="10"/>
      <c r="W526" s="15"/>
      <c r="X526" s="15"/>
      <c r="Y526" s="16"/>
      <c r="Z526" s="10"/>
      <c r="AA526" s="10"/>
      <c r="AB526" s="10"/>
      <c r="AC526" s="10"/>
      <c r="AD526" s="10"/>
      <c r="AE526" s="10"/>
      <c r="AF526" s="17"/>
      <c r="AG526" s="17"/>
      <c r="AH526" s="17"/>
      <c r="AI526" s="10"/>
      <c r="AJ526" s="10"/>
      <c r="AK526" s="10"/>
    </row>
    <row r="527" spans="1:37" x14ac:dyDescent="0.25">
      <c r="A527" s="9"/>
      <c r="B527" s="9"/>
      <c r="C527" s="12"/>
      <c r="D527" s="7"/>
      <c r="E527" s="7"/>
      <c r="F527" s="7"/>
      <c r="G527" s="7"/>
      <c r="H527" s="7"/>
      <c r="I527" s="7"/>
      <c r="J527" s="7"/>
      <c r="K527" s="7"/>
      <c r="L527" s="7" t="s">
        <v>14</v>
      </c>
      <c r="M527" s="7">
        <v>275</v>
      </c>
      <c r="O527" s="10"/>
      <c r="P527" s="10"/>
      <c r="Q527" s="10"/>
      <c r="R527" s="10"/>
      <c r="S527" s="16"/>
      <c r="T527" s="16">
        <f t="shared" ref="T527" si="1383">SUM(T519:T526)</f>
        <v>74</v>
      </c>
      <c r="U527" s="16">
        <f t="shared" ref="U527" si="1384">SUM(U519:U526)</f>
        <v>136</v>
      </c>
      <c r="V527" s="16">
        <f t="shared" ref="V527" si="1385">SUM(V519:V526)</f>
        <v>50</v>
      </c>
      <c r="W527" s="16">
        <f t="shared" ref="W527" si="1386">SUM(W519:W526)</f>
        <v>12</v>
      </c>
      <c r="X527" s="16">
        <f t="shared" ref="X527" si="1387">SUM(X519:X526)</f>
        <v>3</v>
      </c>
      <c r="Y527" s="15">
        <f>SUM(Y519:Y525)</f>
        <v>275</v>
      </c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</row>
    <row r="528" spans="1:37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 t="s">
        <v>15</v>
      </c>
      <c r="M528" s="7">
        <v>0</v>
      </c>
    </row>
    <row r="530" spans="1:37" ht="18" x14ac:dyDescent="0.25">
      <c r="A530" s="1" t="s">
        <v>89</v>
      </c>
    </row>
    <row r="531" spans="1:37" x14ac:dyDescent="0.25">
      <c r="A531" s="2"/>
      <c r="B531" s="19" t="s">
        <v>41</v>
      </c>
      <c r="C531" s="20"/>
      <c r="D531" s="19" t="s">
        <v>42</v>
      </c>
      <c r="E531" s="20"/>
      <c r="F531" s="19" t="s">
        <v>43</v>
      </c>
      <c r="G531" s="20"/>
      <c r="H531" s="19" t="s">
        <v>71</v>
      </c>
      <c r="I531" s="20"/>
      <c r="J531" s="19" t="s">
        <v>45</v>
      </c>
      <c r="K531" s="20"/>
      <c r="L531" s="19" t="s">
        <v>6</v>
      </c>
      <c r="M531" s="20"/>
    </row>
    <row r="532" spans="1:37" x14ac:dyDescent="0.25">
      <c r="A532" s="3" t="s">
        <v>7</v>
      </c>
      <c r="B532" s="4">
        <v>0.23530000000000001</v>
      </c>
      <c r="C532" s="5">
        <v>4</v>
      </c>
      <c r="D532" s="4">
        <v>0.29409999999999997</v>
      </c>
      <c r="E532" s="5">
        <v>5</v>
      </c>
      <c r="F532" s="4">
        <v>0.4118</v>
      </c>
      <c r="G532" s="5">
        <v>7</v>
      </c>
      <c r="H532" s="4">
        <v>5.8799999999999998E-2</v>
      </c>
      <c r="I532" s="5">
        <v>1</v>
      </c>
      <c r="J532" s="4">
        <v>0</v>
      </c>
      <c r="K532" s="5">
        <v>0</v>
      </c>
      <c r="L532" s="4">
        <v>6.1799999999999987E-2</v>
      </c>
      <c r="M532" s="5">
        <v>17</v>
      </c>
      <c r="O532" s="13" t="s">
        <v>90</v>
      </c>
      <c r="P532" s="12">
        <f>_xlfn.CHISQ.TEST(T532:X538,AG532:AK538)</f>
        <v>0.76529659773720482</v>
      </c>
      <c r="Q532" s="15"/>
      <c r="R532" s="15" t="s">
        <v>91</v>
      </c>
      <c r="S532" s="15"/>
      <c r="T532" s="15">
        <f>C532</f>
        <v>4</v>
      </c>
      <c r="U532" s="15">
        <f>E532</f>
        <v>5</v>
      </c>
      <c r="V532" s="10">
        <f>G532</f>
        <v>7</v>
      </c>
      <c r="W532" s="15">
        <f>I532</f>
        <v>1</v>
      </c>
      <c r="X532" s="15">
        <f>K532</f>
        <v>0</v>
      </c>
      <c r="Y532" s="16">
        <f>SUM(T532:X532)</f>
        <v>17</v>
      </c>
      <c r="Z532" s="10"/>
      <c r="AA532" s="15"/>
      <c r="AB532" s="15"/>
      <c r="AC532" s="15"/>
      <c r="AD532" s="15"/>
      <c r="AE532" s="15" t="s">
        <v>92</v>
      </c>
      <c r="AF532" s="17"/>
      <c r="AG532" s="17">
        <f>$Y532*T540/$Y540</f>
        <v>3.4</v>
      </c>
      <c r="AH532" s="17">
        <f t="shared" ref="AH532" si="1388">$Y532*U540/$Y540</f>
        <v>7.7890909090909091</v>
      </c>
      <c r="AI532" s="17">
        <f t="shared" ref="AI532" si="1389">$Y532*V540/$Y540</f>
        <v>4.0181818181818185</v>
      </c>
      <c r="AJ532" s="17">
        <f t="shared" ref="AJ532" si="1390">$Y532*W540/$Y540</f>
        <v>1.1745454545454546</v>
      </c>
      <c r="AK532" s="17">
        <f t="shared" ref="AK532" si="1391">$Y532*X540/$Y540</f>
        <v>0.61818181818181817</v>
      </c>
    </row>
    <row r="533" spans="1:37" x14ac:dyDescent="0.25">
      <c r="A533" s="3" t="s">
        <v>8</v>
      </c>
      <c r="B533" s="4">
        <v>0.16220000000000001</v>
      </c>
      <c r="C533" s="5">
        <v>6</v>
      </c>
      <c r="D533" s="4">
        <v>0.37840000000000001</v>
      </c>
      <c r="E533" s="5">
        <v>14</v>
      </c>
      <c r="F533" s="4">
        <v>0.32429999999999998</v>
      </c>
      <c r="G533" s="5">
        <v>12</v>
      </c>
      <c r="H533" s="4">
        <v>5.4100000000000002E-2</v>
      </c>
      <c r="I533" s="5">
        <v>2</v>
      </c>
      <c r="J533" s="4">
        <v>8.1099999999999992E-2</v>
      </c>
      <c r="K533" s="5">
        <v>3</v>
      </c>
      <c r="L533" s="4">
        <v>0.13450000000000001</v>
      </c>
      <c r="M533" s="5">
        <v>37</v>
      </c>
      <c r="O533" s="13" t="s">
        <v>93</v>
      </c>
      <c r="P533" s="9">
        <f>_xlfn.CHISQ.INV.RT(P532,24)</f>
        <v>18.747908458533072</v>
      </c>
      <c r="Q533" s="15"/>
      <c r="R533" s="15"/>
      <c r="S533" s="15"/>
      <c r="T533" s="15">
        <f t="shared" ref="T533:T538" si="1392">C533</f>
        <v>6</v>
      </c>
      <c r="U533" s="15">
        <f t="shared" ref="U533:U538" si="1393">E533</f>
        <v>14</v>
      </c>
      <c r="V533" s="10">
        <f t="shared" ref="V533:V538" si="1394">G533</f>
        <v>12</v>
      </c>
      <c r="W533" s="15">
        <f t="shared" ref="W533:W538" si="1395">I533</f>
        <v>2</v>
      </c>
      <c r="X533" s="15">
        <f t="shared" ref="X533:X538" si="1396">K533</f>
        <v>3</v>
      </c>
      <c r="Y533" s="16">
        <f t="shared" ref="Y533:Y538" si="1397">SUM(T533:X533)</f>
        <v>37</v>
      </c>
      <c r="Z533" s="10"/>
      <c r="AA533" s="15"/>
      <c r="AB533" s="15"/>
      <c r="AC533" s="15"/>
      <c r="AD533" s="15"/>
      <c r="AE533" s="15"/>
      <c r="AF533" s="17"/>
      <c r="AG533" s="17">
        <f>$Y533*T540/$Y540</f>
        <v>7.4</v>
      </c>
      <c r="AH533" s="17">
        <f t="shared" ref="AH533" si="1398">$Y533*U540/$Y540</f>
        <v>16.952727272727273</v>
      </c>
      <c r="AI533" s="17">
        <f t="shared" ref="AI533" si="1399">$Y533*V540/$Y540</f>
        <v>8.745454545454546</v>
      </c>
      <c r="AJ533" s="17">
        <f t="shared" ref="AJ533" si="1400">$Y533*W540/$Y540</f>
        <v>2.5563636363636362</v>
      </c>
      <c r="AK533" s="17">
        <f t="shared" ref="AK533" si="1401">$Y533*X540/$Y540</f>
        <v>1.3454545454545455</v>
      </c>
    </row>
    <row r="534" spans="1:37" x14ac:dyDescent="0.25">
      <c r="A534" s="3" t="s">
        <v>9</v>
      </c>
      <c r="B534" s="4">
        <v>0.1875</v>
      </c>
      <c r="C534" s="5">
        <v>9</v>
      </c>
      <c r="D534" s="4">
        <v>0.39579999999999999</v>
      </c>
      <c r="E534" s="5">
        <v>19</v>
      </c>
      <c r="F534" s="4">
        <v>0.27079999999999999</v>
      </c>
      <c r="G534" s="5">
        <v>13</v>
      </c>
      <c r="H534" s="4">
        <v>8.3299999999999999E-2</v>
      </c>
      <c r="I534" s="5">
        <v>4</v>
      </c>
      <c r="J534" s="4">
        <v>6.25E-2</v>
      </c>
      <c r="K534" s="5">
        <v>3</v>
      </c>
      <c r="L534" s="4">
        <v>0.17449999999999999</v>
      </c>
      <c r="M534" s="5">
        <v>48</v>
      </c>
      <c r="O534" s="13" t="s">
        <v>94</v>
      </c>
      <c r="P534" s="18">
        <f>SQRT(P533/(Y540*MIN(7-1,5-1)))</f>
        <v>0.1305509599509746</v>
      </c>
      <c r="Q534" s="15"/>
      <c r="R534" s="15"/>
      <c r="S534" s="15"/>
      <c r="T534" s="15">
        <f t="shared" si="1392"/>
        <v>9</v>
      </c>
      <c r="U534" s="15">
        <f t="shared" si="1393"/>
        <v>19</v>
      </c>
      <c r="V534" s="10">
        <f t="shared" si="1394"/>
        <v>13</v>
      </c>
      <c r="W534" s="15">
        <f t="shared" si="1395"/>
        <v>4</v>
      </c>
      <c r="X534" s="15">
        <f t="shared" si="1396"/>
        <v>3</v>
      </c>
      <c r="Y534" s="16">
        <f t="shared" si="1397"/>
        <v>48</v>
      </c>
      <c r="Z534" s="10"/>
      <c r="AA534" s="15"/>
      <c r="AB534" s="15"/>
      <c r="AC534" s="15"/>
      <c r="AD534" s="15"/>
      <c r="AE534" s="15"/>
      <c r="AF534" s="17"/>
      <c r="AG534" s="17">
        <f>$Y534*T540/$Y540</f>
        <v>9.6</v>
      </c>
      <c r="AH534" s="17">
        <f t="shared" ref="AH534" si="1402">$Y534*U540/$Y540</f>
        <v>21.992727272727272</v>
      </c>
      <c r="AI534" s="17">
        <f t="shared" ref="AI534" si="1403">$Y534*V540/$Y540</f>
        <v>11.345454545454546</v>
      </c>
      <c r="AJ534" s="17">
        <f t="shared" ref="AJ534" si="1404">$Y534*W540/$Y540</f>
        <v>3.3163636363636364</v>
      </c>
      <c r="AK534" s="17">
        <f t="shared" ref="AK534" si="1405">$Y534*X540/$Y540</f>
        <v>1.7454545454545454</v>
      </c>
    </row>
    <row r="535" spans="1:37" x14ac:dyDescent="0.25">
      <c r="A535" s="3" t="s">
        <v>10</v>
      </c>
      <c r="B535" s="4">
        <v>0.23530000000000001</v>
      </c>
      <c r="C535" s="5">
        <v>12</v>
      </c>
      <c r="D535" s="4">
        <v>0.49020000000000002</v>
      </c>
      <c r="E535" s="5">
        <v>25</v>
      </c>
      <c r="F535" s="4">
        <v>0.17649999999999999</v>
      </c>
      <c r="G535" s="5">
        <v>9</v>
      </c>
      <c r="H535" s="4">
        <v>5.8799999999999998E-2</v>
      </c>
      <c r="I535" s="5">
        <v>3</v>
      </c>
      <c r="J535" s="4">
        <v>3.9199999999999999E-2</v>
      </c>
      <c r="K535" s="5">
        <v>2</v>
      </c>
      <c r="L535" s="4">
        <v>0.1855</v>
      </c>
      <c r="M535" s="5">
        <v>51</v>
      </c>
      <c r="O535" s="15"/>
      <c r="P535" s="9" t="str">
        <f>IF(AND(P534&gt;0,P534&lt;=0.2),"Schwacher Zusammenhang",IF(AND(P534&gt;0.2,P534&lt;=0.6),"Mittlerer Zusammenhang",IF(P534&gt;0.6,"Starker Zusammenhang","")))</f>
        <v>Schwacher Zusammenhang</v>
      </c>
      <c r="Q535" s="5"/>
      <c r="R535" s="5"/>
      <c r="S535" s="15"/>
      <c r="T535" s="15">
        <f t="shared" si="1392"/>
        <v>12</v>
      </c>
      <c r="U535" s="15">
        <f t="shared" si="1393"/>
        <v>25</v>
      </c>
      <c r="V535" s="10">
        <f t="shared" si="1394"/>
        <v>9</v>
      </c>
      <c r="W535" s="15">
        <f t="shared" si="1395"/>
        <v>3</v>
      </c>
      <c r="X535" s="15">
        <f t="shared" si="1396"/>
        <v>2</v>
      </c>
      <c r="Y535" s="16">
        <f t="shared" si="1397"/>
        <v>51</v>
      </c>
      <c r="Z535" s="10"/>
      <c r="AA535" s="15"/>
      <c r="AB535" s="15"/>
      <c r="AC535" s="15"/>
      <c r="AD535" s="15"/>
      <c r="AE535" s="15"/>
      <c r="AF535" s="17"/>
      <c r="AG535" s="17">
        <f>$Y535*T540/$Y540</f>
        <v>10.199999999999999</v>
      </c>
      <c r="AH535" s="17">
        <f t="shared" ref="AH535" si="1406">$Y535*U540/$Y540</f>
        <v>23.367272727272727</v>
      </c>
      <c r="AI535" s="17">
        <f t="shared" ref="AI535" si="1407">$Y535*V540/$Y540</f>
        <v>12.054545454545455</v>
      </c>
      <c r="AJ535" s="17">
        <f t="shared" ref="AJ535" si="1408">$Y535*W540/$Y540</f>
        <v>3.5236363636363635</v>
      </c>
      <c r="AK535" s="17">
        <f t="shared" ref="AK535" si="1409">$Y535*X540/$Y540</f>
        <v>1.8545454545454545</v>
      </c>
    </row>
    <row r="536" spans="1:37" x14ac:dyDescent="0.25">
      <c r="A536" s="3" t="s">
        <v>11</v>
      </c>
      <c r="B536" s="4">
        <v>0.17649999999999999</v>
      </c>
      <c r="C536" s="5">
        <v>6</v>
      </c>
      <c r="D536" s="4">
        <v>0.58820000000000006</v>
      </c>
      <c r="E536" s="5">
        <v>20</v>
      </c>
      <c r="F536" s="4">
        <v>0.14710000000000001</v>
      </c>
      <c r="G536" s="5">
        <v>5</v>
      </c>
      <c r="H536" s="4">
        <v>8.8200000000000001E-2</v>
      </c>
      <c r="I536" s="5">
        <v>3</v>
      </c>
      <c r="J536" s="4">
        <v>0</v>
      </c>
      <c r="K536" s="5">
        <v>0</v>
      </c>
      <c r="L536" s="4">
        <v>0.1236</v>
      </c>
      <c r="M536" s="5">
        <v>34</v>
      </c>
      <c r="O536" s="10"/>
      <c r="P536" s="10"/>
      <c r="Q536" s="5"/>
      <c r="R536" s="5"/>
      <c r="S536" s="15"/>
      <c r="T536" s="15">
        <f t="shared" si="1392"/>
        <v>6</v>
      </c>
      <c r="U536" s="15">
        <f t="shared" si="1393"/>
        <v>20</v>
      </c>
      <c r="V536" s="10">
        <f t="shared" si="1394"/>
        <v>5</v>
      </c>
      <c r="W536" s="15">
        <f t="shared" si="1395"/>
        <v>3</v>
      </c>
      <c r="X536" s="15">
        <f t="shared" si="1396"/>
        <v>0</v>
      </c>
      <c r="Y536" s="16">
        <f t="shared" si="1397"/>
        <v>34</v>
      </c>
      <c r="Z536" s="10"/>
      <c r="AA536" s="10"/>
      <c r="AB536" s="10"/>
      <c r="AC536" s="10"/>
      <c r="AD536" s="10"/>
      <c r="AE536" s="10"/>
      <c r="AF536" s="17"/>
      <c r="AG536" s="17">
        <f>$Y536*T540/$Y540</f>
        <v>6.8</v>
      </c>
      <c r="AH536" s="17">
        <f t="shared" ref="AH536" si="1410">$Y536*U540/$Y540</f>
        <v>15.578181818181818</v>
      </c>
      <c r="AI536" s="17">
        <f t="shared" ref="AI536" si="1411">$Y536*V540/$Y540</f>
        <v>8.036363636363637</v>
      </c>
      <c r="AJ536" s="17">
        <f t="shared" ref="AJ536" si="1412">$Y536*W540/$Y540</f>
        <v>2.3490909090909091</v>
      </c>
      <c r="AK536" s="17">
        <f t="shared" ref="AK536" si="1413">$Y536*X540/$Y540</f>
        <v>1.2363636363636363</v>
      </c>
    </row>
    <row r="537" spans="1:37" x14ac:dyDescent="0.25">
      <c r="A537" s="3" t="s">
        <v>12</v>
      </c>
      <c r="B537" s="4">
        <v>0.2319</v>
      </c>
      <c r="C537" s="5">
        <v>16</v>
      </c>
      <c r="D537" s="4">
        <v>0.49280000000000002</v>
      </c>
      <c r="E537" s="5">
        <v>34</v>
      </c>
      <c r="F537" s="4">
        <v>0.18840000000000001</v>
      </c>
      <c r="G537" s="5">
        <v>13</v>
      </c>
      <c r="H537" s="4">
        <v>7.2499999999999995E-2</v>
      </c>
      <c r="I537" s="5">
        <v>5</v>
      </c>
      <c r="J537" s="4">
        <v>1.4500000000000001E-2</v>
      </c>
      <c r="K537" s="5">
        <v>1</v>
      </c>
      <c r="L537" s="4">
        <v>0.25090000000000001</v>
      </c>
      <c r="M537" s="5">
        <v>69</v>
      </c>
      <c r="O537" s="10"/>
      <c r="P537" s="10"/>
      <c r="Q537" s="5"/>
      <c r="R537" s="5"/>
      <c r="S537" s="15"/>
      <c r="T537" s="15">
        <f t="shared" si="1392"/>
        <v>16</v>
      </c>
      <c r="U537" s="15">
        <f t="shared" si="1393"/>
        <v>34</v>
      </c>
      <c r="V537" s="10">
        <f t="shared" si="1394"/>
        <v>13</v>
      </c>
      <c r="W537" s="15">
        <f t="shared" si="1395"/>
        <v>5</v>
      </c>
      <c r="X537" s="15">
        <f t="shared" si="1396"/>
        <v>1</v>
      </c>
      <c r="Y537" s="16">
        <f t="shared" si="1397"/>
        <v>69</v>
      </c>
      <c r="Z537" s="10"/>
      <c r="AA537" s="10"/>
      <c r="AB537" s="10"/>
      <c r="AC537" s="10"/>
      <c r="AD537" s="10"/>
      <c r="AE537" s="10"/>
      <c r="AF537" s="17"/>
      <c r="AG537" s="17">
        <f>$Y537*T540/$Y540</f>
        <v>13.8</v>
      </c>
      <c r="AH537" s="17">
        <f t="shared" ref="AH537" si="1414">$Y537*U540/$Y540</f>
        <v>31.614545454545453</v>
      </c>
      <c r="AI537" s="17">
        <f t="shared" ref="AI537" si="1415">$Y537*V540/$Y540</f>
        <v>16.309090909090909</v>
      </c>
      <c r="AJ537" s="17">
        <f t="shared" ref="AJ537" si="1416">$Y537*W540/$Y540</f>
        <v>4.7672727272727276</v>
      </c>
      <c r="AK537" s="17">
        <f t="shared" ref="AK537" si="1417">$Y537*X540/$Y540</f>
        <v>2.5090909090909093</v>
      </c>
    </row>
    <row r="538" spans="1:37" x14ac:dyDescent="0.25">
      <c r="A538" s="3" t="s">
        <v>13</v>
      </c>
      <c r="B538" s="4">
        <v>0.1053</v>
      </c>
      <c r="C538" s="5">
        <v>2</v>
      </c>
      <c r="D538" s="4">
        <v>0.47370000000000001</v>
      </c>
      <c r="E538" s="5">
        <v>9</v>
      </c>
      <c r="F538" s="4">
        <v>0.31580000000000003</v>
      </c>
      <c r="G538" s="5">
        <v>6</v>
      </c>
      <c r="H538" s="4">
        <v>5.2600000000000001E-2</v>
      </c>
      <c r="I538" s="5">
        <v>1</v>
      </c>
      <c r="J538" s="4">
        <v>5.2600000000000001E-2</v>
      </c>
      <c r="K538" s="5">
        <v>1</v>
      </c>
      <c r="L538" s="4">
        <v>6.9099999999999995E-2</v>
      </c>
      <c r="M538" s="5">
        <v>19</v>
      </c>
      <c r="O538" s="10"/>
      <c r="P538" s="10"/>
      <c r="Q538" s="5"/>
      <c r="R538" s="5"/>
      <c r="S538" s="15"/>
      <c r="T538" s="15">
        <f t="shared" si="1392"/>
        <v>2</v>
      </c>
      <c r="U538" s="15">
        <f t="shared" si="1393"/>
        <v>9</v>
      </c>
      <c r="V538" s="10">
        <f t="shared" si="1394"/>
        <v>6</v>
      </c>
      <c r="W538" s="15">
        <f t="shared" si="1395"/>
        <v>1</v>
      </c>
      <c r="X538" s="15">
        <f t="shared" si="1396"/>
        <v>1</v>
      </c>
      <c r="Y538" s="16">
        <f t="shared" si="1397"/>
        <v>19</v>
      </c>
      <c r="Z538" s="10"/>
      <c r="AA538" s="10"/>
      <c r="AB538" s="10"/>
      <c r="AC538" s="10"/>
      <c r="AD538" s="10"/>
      <c r="AE538" s="10"/>
      <c r="AF538" s="17"/>
      <c r="AG538" s="17">
        <f>$Y538*T540/$Y540</f>
        <v>3.8</v>
      </c>
      <c r="AH538" s="17">
        <f t="shared" ref="AH538" si="1418">$Y538*U540/$Y540</f>
        <v>8.7054545454545451</v>
      </c>
      <c r="AI538" s="17">
        <f t="shared" ref="AI538" si="1419">$Y538*V540/$Y540</f>
        <v>4.4909090909090912</v>
      </c>
      <c r="AJ538" s="17">
        <f t="shared" ref="AJ538" si="1420">$Y538*W540/$Y540</f>
        <v>1.3127272727272727</v>
      </c>
      <c r="AK538" s="17">
        <f t="shared" ref="AK538" si="1421">$Y538*X540/$Y540</f>
        <v>0.69090909090909092</v>
      </c>
    </row>
    <row r="539" spans="1:37" x14ac:dyDescent="0.25">
      <c r="A539" s="3" t="s">
        <v>6</v>
      </c>
      <c r="B539" s="6">
        <v>0.2</v>
      </c>
      <c r="C539" s="3">
        <v>55</v>
      </c>
      <c r="D539" s="6">
        <v>0.4582</v>
      </c>
      <c r="E539" s="3">
        <v>126</v>
      </c>
      <c r="F539" s="6">
        <v>0.2364</v>
      </c>
      <c r="G539" s="3">
        <v>65</v>
      </c>
      <c r="H539" s="6">
        <v>6.9099999999999995E-2</v>
      </c>
      <c r="I539" s="3">
        <v>19</v>
      </c>
      <c r="J539" s="6">
        <v>3.6400000000000002E-2</v>
      </c>
      <c r="K539" s="3">
        <v>10</v>
      </c>
      <c r="L539" s="6">
        <v>1</v>
      </c>
      <c r="M539" s="3">
        <v>275</v>
      </c>
      <c r="O539" s="10"/>
      <c r="P539" s="10"/>
      <c r="Q539" s="5"/>
      <c r="R539" s="5"/>
      <c r="S539" s="15"/>
      <c r="T539" s="15"/>
      <c r="U539" s="15"/>
      <c r="V539" s="10"/>
      <c r="W539" s="15"/>
      <c r="X539" s="15"/>
      <c r="Y539" s="16"/>
      <c r="Z539" s="10"/>
      <c r="AA539" s="10"/>
      <c r="AB539" s="10"/>
      <c r="AC539" s="10"/>
      <c r="AD539" s="10"/>
      <c r="AE539" s="10"/>
      <c r="AF539" s="17"/>
      <c r="AG539" s="17"/>
      <c r="AH539" s="17"/>
      <c r="AI539" s="10"/>
      <c r="AJ539" s="10"/>
      <c r="AK539" s="10"/>
    </row>
    <row r="540" spans="1:37" x14ac:dyDescent="0.25">
      <c r="A540" s="9"/>
      <c r="B540" s="9"/>
      <c r="C540" s="12"/>
      <c r="D540" s="7"/>
      <c r="E540" s="7"/>
      <c r="F540" s="7"/>
      <c r="G540" s="7"/>
      <c r="H540" s="7"/>
      <c r="I540" s="7"/>
      <c r="J540" s="7"/>
      <c r="K540" s="7"/>
      <c r="L540" s="7" t="s">
        <v>14</v>
      </c>
      <c r="M540" s="7">
        <v>275</v>
      </c>
      <c r="O540" s="10"/>
      <c r="P540" s="10"/>
      <c r="Q540" s="10"/>
      <c r="R540" s="10"/>
      <c r="S540" s="16"/>
      <c r="T540" s="16">
        <f t="shared" ref="T540" si="1422">SUM(T532:T539)</f>
        <v>55</v>
      </c>
      <c r="U540" s="16">
        <f t="shared" ref="U540" si="1423">SUM(U532:U539)</f>
        <v>126</v>
      </c>
      <c r="V540" s="16">
        <f t="shared" ref="V540" si="1424">SUM(V532:V539)</f>
        <v>65</v>
      </c>
      <c r="W540" s="16">
        <f t="shared" ref="W540" si="1425">SUM(W532:W539)</f>
        <v>19</v>
      </c>
      <c r="X540" s="16">
        <f t="shared" ref="X540" si="1426">SUM(X532:X539)</f>
        <v>10</v>
      </c>
      <c r="Y540" s="15">
        <f>SUM(Y532:Y538)</f>
        <v>275</v>
      </c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</row>
    <row r="541" spans="1:37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 t="s">
        <v>15</v>
      </c>
      <c r="M541" s="7">
        <v>0</v>
      </c>
    </row>
  </sheetData>
  <mergeCells count="253">
    <mergeCell ref="B518:C518"/>
    <mergeCell ref="D518:E518"/>
    <mergeCell ref="F518:G518"/>
    <mergeCell ref="H518:I518"/>
    <mergeCell ref="J518:K518"/>
    <mergeCell ref="L518:M518"/>
    <mergeCell ref="B531:C531"/>
    <mergeCell ref="D531:E531"/>
    <mergeCell ref="F531:G531"/>
    <mergeCell ref="H531:I531"/>
    <mergeCell ref="J531:K531"/>
    <mergeCell ref="L531:M531"/>
    <mergeCell ref="B491:C491"/>
    <mergeCell ref="D491:E491"/>
    <mergeCell ref="F491:G491"/>
    <mergeCell ref="H491:I491"/>
    <mergeCell ref="J491:K491"/>
    <mergeCell ref="L491:M491"/>
    <mergeCell ref="B505:C505"/>
    <mergeCell ref="D505:E505"/>
    <mergeCell ref="F505:G505"/>
    <mergeCell ref="H505:I505"/>
    <mergeCell ref="J505:K505"/>
    <mergeCell ref="L505:M505"/>
    <mergeCell ref="B465:C465"/>
    <mergeCell ref="D465:E465"/>
    <mergeCell ref="F465:G465"/>
    <mergeCell ref="H465:I465"/>
    <mergeCell ref="J465:K465"/>
    <mergeCell ref="L465:M465"/>
    <mergeCell ref="B478:C478"/>
    <mergeCell ref="D478:E478"/>
    <mergeCell ref="F478:G478"/>
    <mergeCell ref="H478:I478"/>
    <mergeCell ref="J478:K478"/>
    <mergeCell ref="L478:M478"/>
    <mergeCell ref="B438:C438"/>
    <mergeCell ref="D438:E438"/>
    <mergeCell ref="F438:G438"/>
    <mergeCell ref="H438:I438"/>
    <mergeCell ref="J438:K438"/>
    <mergeCell ref="L438:M438"/>
    <mergeCell ref="B452:C452"/>
    <mergeCell ref="D452:E452"/>
    <mergeCell ref="F452:G452"/>
    <mergeCell ref="H452:I452"/>
    <mergeCell ref="J452:K452"/>
    <mergeCell ref="L452:M452"/>
    <mergeCell ref="B412:C412"/>
    <mergeCell ref="D412:E412"/>
    <mergeCell ref="F412:G412"/>
    <mergeCell ref="H412:I412"/>
    <mergeCell ref="J412:K412"/>
    <mergeCell ref="L412:M412"/>
    <mergeCell ref="B425:C425"/>
    <mergeCell ref="D425:E425"/>
    <mergeCell ref="F425:G425"/>
    <mergeCell ref="H425:I425"/>
    <mergeCell ref="J425:K425"/>
    <mergeCell ref="L425:M425"/>
    <mergeCell ref="B385:C385"/>
    <mergeCell ref="D385:E385"/>
    <mergeCell ref="F385:G385"/>
    <mergeCell ref="H385:I385"/>
    <mergeCell ref="J385:K385"/>
    <mergeCell ref="L385:M385"/>
    <mergeCell ref="B399:C399"/>
    <mergeCell ref="D399:E399"/>
    <mergeCell ref="F399:G399"/>
    <mergeCell ref="H399:I399"/>
    <mergeCell ref="J399:K399"/>
    <mergeCell ref="L399:M399"/>
    <mergeCell ref="B359:C359"/>
    <mergeCell ref="D359:E359"/>
    <mergeCell ref="F359:G359"/>
    <mergeCell ref="H359:I359"/>
    <mergeCell ref="J359:K359"/>
    <mergeCell ref="L359:M359"/>
    <mergeCell ref="B372:C372"/>
    <mergeCell ref="D372:E372"/>
    <mergeCell ref="F372:G372"/>
    <mergeCell ref="H372:I372"/>
    <mergeCell ref="J372:K372"/>
    <mergeCell ref="L372:M372"/>
    <mergeCell ref="B333:C333"/>
    <mergeCell ref="D333:E333"/>
    <mergeCell ref="F333:G333"/>
    <mergeCell ref="H333:I333"/>
    <mergeCell ref="J333:K333"/>
    <mergeCell ref="L333:M333"/>
    <mergeCell ref="B346:C346"/>
    <mergeCell ref="D346:E346"/>
    <mergeCell ref="F346:G346"/>
    <mergeCell ref="H346:I346"/>
    <mergeCell ref="J346:K346"/>
    <mergeCell ref="L346:M346"/>
    <mergeCell ref="B306:C306"/>
    <mergeCell ref="D306:E306"/>
    <mergeCell ref="F306:G306"/>
    <mergeCell ref="H306:I306"/>
    <mergeCell ref="J306:K306"/>
    <mergeCell ref="L306:M306"/>
    <mergeCell ref="B319:C319"/>
    <mergeCell ref="D319:E319"/>
    <mergeCell ref="F319:G319"/>
    <mergeCell ref="H319:I319"/>
    <mergeCell ref="J319:K319"/>
    <mergeCell ref="L319:M319"/>
    <mergeCell ref="B280:C280"/>
    <mergeCell ref="D280:E280"/>
    <mergeCell ref="F280:G280"/>
    <mergeCell ref="H280:I280"/>
    <mergeCell ref="J280:K280"/>
    <mergeCell ref="L280:M280"/>
    <mergeCell ref="B293:C293"/>
    <mergeCell ref="D293:E293"/>
    <mergeCell ref="F293:G293"/>
    <mergeCell ref="H293:I293"/>
    <mergeCell ref="J293:K293"/>
    <mergeCell ref="L293:M293"/>
    <mergeCell ref="B254:C254"/>
    <mergeCell ref="D254:E254"/>
    <mergeCell ref="F254:G254"/>
    <mergeCell ref="H254:I254"/>
    <mergeCell ref="J254:K254"/>
    <mergeCell ref="L254:M254"/>
    <mergeCell ref="B267:C267"/>
    <mergeCell ref="D267:E267"/>
    <mergeCell ref="F267:G267"/>
    <mergeCell ref="H267:I267"/>
    <mergeCell ref="J267:K267"/>
    <mergeCell ref="L267:M267"/>
    <mergeCell ref="B227:C227"/>
    <mergeCell ref="D227:E227"/>
    <mergeCell ref="F227:G227"/>
    <mergeCell ref="H227:I227"/>
    <mergeCell ref="J227:K227"/>
    <mergeCell ref="L227:M227"/>
    <mergeCell ref="B240:C240"/>
    <mergeCell ref="D240:E240"/>
    <mergeCell ref="F240:G240"/>
    <mergeCell ref="H240:I240"/>
    <mergeCell ref="J240:K240"/>
    <mergeCell ref="L240:M240"/>
    <mergeCell ref="B200:C200"/>
    <mergeCell ref="D200:E200"/>
    <mergeCell ref="F200:G200"/>
    <mergeCell ref="H200:I200"/>
    <mergeCell ref="J200:K200"/>
    <mergeCell ref="L200:M200"/>
    <mergeCell ref="B214:C214"/>
    <mergeCell ref="D214:E214"/>
    <mergeCell ref="F214:G214"/>
    <mergeCell ref="H214:I214"/>
    <mergeCell ref="J214:K214"/>
    <mergeCell ref="L214:M214"/>
    <mergeCell ref="B174:C174"/>
    <mergeCell ref="D174:E174"/>
    <mergeCell ref="F174:G174"/>
    <mergeCell ref="H174:I174"/>
    <mergeCell ref="J174:K174"/>
    <mergeCell ref="L174:M174"/>
    <mergeCell ref="B187:C187"/>
    <mergeCell ref="D187:E187"/>
    <mergeCell ref="F187:G187"/>
    <mergeCell ref="H187:I187"/>
    <mergeCell ref="J187:K187"/>
    <mergeCell ref="L187:M187"/>
    <mergeCell ref="B147:C147"/>
    <mergeCell ref="D147:E147"/>
    <mergeCell ref="F147:G147"/>
    <mergeCell ref="H147:I147"/>
    <mergeCell ref="J147:K147"/>
    <mergeCell ref="L147:M147"/>
    <mergeCell ref="B161:C161"/>
    <mergeCell ref="D161:E161"/>
    <mergeCell ref="F161:G161"/>
    <mergeCell ref="H161:I161"/>
    <mergeCell ref="J161:K161"/>
    <mergeCell ref="L161:M161"/>
    <mergeCell ref="B121:C121"/>
    <mergeCell ref="D121:E121"/>
    <mergeCell ref="F121:G121"/>
    <mergeCell ref="H121:I121"/>
    <mergeCell ref="J121:K121"/>
    <mergeCell ref="L121:M121"/>
    <mergeCell ref="B134:C134"/>
    <mergeCell ref="D134:E134"/>
    <mergeCell ref="F134:G134"/>
    <mergeCell ref="H134:I134"/>
    <mergeCell ref="J134:K134"/>
    <mergeCell ref="L134:M134"/>
    <mergeCell ref="B95:C95"/>
    <mergeCell ref="D95:E95"/>
    <mergeCell ref="F95:G95"/>
    <mergeCell ref="H95:I95"/>
    <mergeCell ref="J95:K95"/>
    <mergeCell ref="L95:M95"/>
    <mergeCell ref="B108:C108"/>
    <mergeCell ref="D108:E108"/>
    <mergeCell ref="F108:G108"/>
    <mergeCell ref="H108:I108"/>
    <mergeCell ref="J108:K108"/>
    <mergeCell ref="L108:M108"/>
    <mergeCell ref="B69:C69"/>
    <mergeCell ref="D69:E69"/>
    <mergeCell ref="F69:G69"/>
    <mergeCell ref="H69:I69"/>
    <mergeCell ref="J69:K69"/>
    <mergeCell ref="L69:M69"/>
    <mergeCell ref="B82:C82"/>
    <mergeCell ref="D82:E82"/>
    <mergeCell ref="F82:G82"/>
    <mergeCell ref="H82:I82"/>
    <mergeCell ref="J82:K82"/>
    <mergeCell ref="L82:M82"/>
    <mergeCell ref="B42:C42"/>
    <mergeCell ref="D42:E42"/>
    <mergeCell ref="F42:G42"/>
    <mergeCell ref="H42:I42"/>
    <mergeCell ref="J42:K42"/>
    <mergeCell ref="L42:M42"/>
    <mergeCell ref="N42:O42"/>
    <mergeCell ref="P42:Q42"/>
    <mergeCell ref="B56:C56"/>
    <mergeCell ref="D56:E56"/>
    <mergeCell ref="F56:G56"/>
    <mergeCell ref="H56:I56"/>
    <mergeCell ref="J56:K56"/>
    <mergeCell ref="L56:M56"/>
    <mergeCell ref="L16:M16"/>
    <mergeCell ref="N16:O16"/>
    <mergeCell ref="P16:Q16"/>
    <mergeCell ref="R16:S16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B3:C3"/>
    <mergeCell ref="D3:E3"/>
    <mergeCell ref="F3:G3"/>
    <mergeCell ref="H3:I3"/>
    <mergeCell ref="J3:K3"/>
    <mergeCell ref="B16:C16"/>
    <mergeCell ref="D16:E16"/>
    <mergeCell ref="F16:G16"/>
    <mergeCell ref="H16:I16"/>
    <mergeCell ref="J16:K16"/>
  </mergeCells>
  <conditionalFormatting sqref="N4">
    <cfRule type="cellIs" dxfId="77" priority="78" operator="lessThan">
      <formula>0.001</formula>
    </cfRule>
  </conditionalFormatting>
  <conditionalFormatting sqref="N7">
    <cfRule type="containsText" dxfId="76" priority="77" operator="containsText" text="Starker Zusammenhang">
      <formula>NOT(ISERROR(SEARCH("Starker Zusammenhang",N7)))</formula>
    </cfRule>
  </conditionalFormatting>
  <conditionalFormatting sqref="V17">
    <cfRule type="cellIs" dxfId="75" priority="76" operator="lessThan">
      <formula>0.001</formula>
    </cfRule>
  </conditionalFormatting>
  <conditionalFormatting sqref="V20">
    <cfRule type="containsText" dxfId="74" priority="75" operator="containsText" text="Starker Zusammenhang">
      <formula>NOT(ISERROR(SEARCH("Starker Zusammenhang",V20)))</formula>
    </cfRule>
  </conditionalFormatting>
  <conditionalFormatting sqref="V30">
    <cfRule type="cellIs" dxfId="73" priority="74" operator="lessThan">
      <formula>0.001</formula>
    </cfRule>
  </conditionalFormatting>
  <conditionalFormatting sqref="V33">
    <cfRule type="containsText" dxfId="72" priority="73" operator="containsText" text="Starker Zusammenhang">
      <formula>NOT(ISERROR(SEARCH("Starker Zusammenhang",V33)))</formula>
    </cfRule>
  </conditionalFormatting>
  <conditionalFormatting sqref="P60">
    <cfRule type="containsText" dxfId="71" priority="71" operator="containsText" text="Starker Zusammenhang">
      <formula>NOT(ISERROR(SEARCH("Starker Zusammenhang",P60)))</formula>
    </cfRule>
  </conditionalFormatting>
  <conditionalFormatting sqref="P57">
    <cfRule type="cellIs" dxfId="70" priority="72" operator="lessThan">
      <formula>0.001</formula>
    </cfRule>
  </conditionalFormatting>
  <conditionalFormatting sqref="P73">
    <cfRule type="containsText" dxfId="69" priority="69" operator="containsText" text="Starker Zusammenhang">
      <formula>NOT(ISERROR(SEARCH("Starker Zusammenhang",P73)))</formula>
    </cfRule>
  </conditionalFormatting>
  <conditionalFormatting sqref="P70">
    <cfRule type="cellIs" dxfId="68" priority="70" operator="lessThan">
      <formula>0.001</formula>
    </cfRule>
  </conditionalFormatting>
  <conditionalFormatting sqref="P86">
    <cfRule type="containsText" dxfId="67" priority="67" operator="containsText" text="Starker Zusammenhang">
      <formula>NOT(ISERROR(SEARCH("Starker Zusammenhang",P86)))</formula>
    </cfRule>
  </conditionalFormatting>
  <conditionalFormatting sqref="P83">
    <cfRule type="cellIs" dxfId="66" priority="68" operator="lessThan">
      <formula>0.001</formula>
    </cfRule>
  </conditionalFormatting>
  <conditionalFormatting sqref="P99">
    <cfRule type="containsText" dxfId="65" priority="65" operator="containsText" text="Starker Zusammenhang">
      <formula>NOT(ISERROR(SEARCH("Starker Zusammenhang",P99)))</formula>
    </cfRule>
  </conditionalFormatting>
  <conditionalFormatting sqref="P96">
    <cfRule type="cellIs" dxfId="64" priority="66" operator="lessThan">
      <formula>0.001</formula>
    </cfRule>
  </conditionalFormatting>
  <conditionalFormatting sqref="P112">
    <cfRule type="containsText" dxfId="63" priority="63" operator="containsText" text="Starker Zusammenhang">
      <formula>NOT(ISERROR(SEARCH("Starker Zusammenhang",P112)))</formula>
    </cfRule>
  </conditionalFormatting>
  <conditionalFormatting sqref="P109">
    <cfRule type="cellIs" dxfId="62" priority="64" operator="lessThan">
      <formula>0.001</formula>
    </cfRule>
  </conditionalFormatting>
  <conditionalFormatting sqref="P125">
    <cfRule type="containsText" dxfId="61" priority="61" operator="containsText" text="Starker Zusammenhang">
      <formula>NOT(ISERROR(SEARCH("Starker Zusammenhang",P125)))</formula>
    </cfRule>
  </conditionalFormatting>
  <conditionalFormatting sqref="P122">
    <cfRule type="cellIs" dxfId="60" priority="62" operator="lessThan">
      <formula>0.001</formula>
    </cfRule>
  </conditionalFormatting>
  <conditionalFormatting sqref="P138">
    <cfRule type="containsText" dxfId="59" priority="59" operator="containsText" text="Starker Zusammenhang">
      <formula>NOT(ISERROR(SEARCH("Starker Zusammenhang",P138)))</formula>
    </cfRule>
  </conditionalFormatting>
  <conditionalFormatting sqref="P135">
    <cfRule type="cellIs" dxfId="58" priority="60" operator="lessThan">
      <formula>0.001</formula>
    </cfRule>
  </conditionalFormatting>
  <conditionalFormatting sqref="P151">
    <cfRule type="containsText" dxfId="57" priority="57" operator="containsText" text="Starker Zusammenhang">
      <formula>NOT(ISERROR(SEARCH("Starker Zusammenhang",P151)))</formula>
    </cfRule>
  </conditionalFormatting>
  <conditionalFormatting sqref="P148">
    <cfRule type="cellIs" dxfId="56" priority="58" operator="lessThan">
      <formula>0.001</formula>
    </cfRule>
  </conditionalFormatting>
  <conditionalFormatting sqref="P165">
    <cfRule type="containsText" dxfId="55" priority="55" operator="containsText" text="Starker Zusammenhang">
      <formula>NOT(ISERROR(SEARCH("Starker Zusammenhang",P165)))</formula>
    </cfRule>
  </conditionalFormatting>
  <conditionalFormatting sqref="P162">
    <cfRule type="cellIs" dxfId="54" priority="56" operator="lessThan">
      <formula>0.001</formula>
    </cfRule>
  </conditionalFormatting>
  <conditionalFormatting sqref="P178">
    <cfRule type="containsText" dxfId="53" priority="53" operator="containsText" text="Starker Zusammenhang">
      <formula>NOT(ISERROR(SEARCH("Starker Zusammenhang",P178)))</formula>
    </cfRule>
  </conditionalFormatting>
  <conditionalFormatting sqref="P175">
    <cfRule type="cellIs" dxfId="52" priority="54" operator="lessThan">
      <formula>0.001</formula>
    </cfRule>
  </conditionalFormatting>
  <conditionalFormatting sqref="P191">
    <cfRule type="containsText" dxfId="51" priority="51" operator="containsText" text="Starker Zusammenhang">
      <formula>NOT(ISERROR(SEARCH("Starker Zusammenhang",P191)))</formula>
    </cfRule>
  </conditionalFormatting>
  <conditionalFormatting sqref="P188">
    <cfRule type="cellIs" dxfId="50" priority="52" operator="lessThan">
      <formula>0.001</formula>
    </cfRule>
  </conditionalFormatting>
  <conditionalFormatting sqref="P204">
    <cfRule type="containsText" dxfId="49" priority="49" operator="containsText" text="Starker Zusammenhang">
      <formula>NOT(ISERROR(SEARCH("Starker Zusammenhang",P204)))</formula>
    </cfRule>
  </conditionalFormatting>
  <conditionalFormatting sqref="P201">
    <cfRule type="cellIs" dxfId="48" priority="50" operator="lessThan">
      <formula>0.001</formula>
    </cfRule>
  </conditionalFormatting>
  <conditionalFormatting sqref="P218">
    <cfRule type="containsText" dxfId="47" priority="47" operator="containsText" text="Starker Zusammenhang">
      <formula>NOT(ISERROR(SEARCH("Starker Zusammenhang",P218)))</formula>
    </cfRule>
  </conditionalFormatting>
  <conditionalFormatting sqref="P215">
    <cfRule type="cellIs" dxfId="46" priority="48" operator="lessThan">
      <formula>0.001</formula>
    </cfRule>
  </conditionalFormatting>
  <conditionalFormatting sqref="P231">
    <cfRule type="containsText" dxfId="45" priority="45" operator="containsText" text="Starker Zusammenhang">
      <formula>NOT(ISERROR(SEARCH("Starker Zusammenhang",P231)))</formula>
    </cfRule>
  </conditionalFormatting>
  <conditionalFormatting sqref="P228">
    <cfRule type="cellIs" dxfId="44" priority="46" operator="lessThan">
      <formula>0.001</formula>
    </cfRule>
  </conditionalFormatting>
  <conditionalFormatting sqref="P244">
    <cfRule type="containsText" dxfId="43" priority="43" operator="containsText" text="Starker Zusammenhang">
      <formula>NOT(ISERROR(SEARCH("Starker Zusammenhang",P244)))</formula>
    </cfRule>
  </conditionalFormatting>
  <conditionalFormatting sqref="P241">
    <cfRule type="cellIs" dxfId="42" priority="44" operator="lessThan">
      <formula>0.001</formula>
    </cfRule>
  </conditionalFormatting>
  <conditionalFormatting sqref="P258">
    <cfRule type="containsText" dxfId="41" priority="41" operator="containsText" text="Starker Zusammenhang">
      <formula>NOT(ISERROR(SEARCH("Starker Zusammenhang",P258)))</formula>
    </cfRule>
  </conditionalFormatting>
  <conditionalFormatting sqref="P255">
    <cfRule type="cellIs" dxfId="40" priority="42" operator="lessThan">
      <formula>0.001</formula>
    </cfRule>
  </conditionalFormatting>
  <conditionalFormatting sqref="P271">
    <cfRule type="containsText" dxfId="39" priority="39" operator="containsText" text="Starker Zusammenhang">
      <formula>NOT(ISERROR(SEARCH("Starker Zusammenhang",P271)))</formula>
    </cfRule>
  </conditionalFormatting>
  <conditionalFormatting sqref="P268">
    <cfRule type="cellIs" dxfId="38" priority="40" operator="lessThan">
      <formula>0.001</formula>
    </cfRule>
  </conditionalFormatting>
  <conditionalFormatting sqref="P284">
    <cfRule type="containsText" dxfId="37" priority="37" operator="containsText" text="Starker Zusammenhang">
      <formula>NOT(ISERROR(SEARCH("Starker Zusammenhang",P284)))</formula>
    </cfRule>
  </conditionalFormatting>
  <conditionalFormatting sqref="P281">
    <cfRule type="cellIs" dxfId="36" priority="38" operator="lessThan">
      <formula>0.001</formula>
    </cfRule>
  </conditionalFormatting>
  <conditionalFormatting sqref="P297">
    <cfRule type="containsText" dxfId="35" priority="35" operator="containsText" text="Starker Zusammenhang">
      <formula>NOT(ISERROR(SEARCH("Starker Zusammenhang",P297)))</formula>
    </cfRule>
  </conditionalFormatting>
  <conditionalFormatting sqref="P294">
    <cfRule type="cellIs" dxfId="34" priority="36" operator="lessThan">
      <formula>0.001</formula>
    </cfRule>
  </conditionalFormatting>
  <conditionalFormatting sqref="P310">
    <cfRule type="containsText" dxfId="33" priority="33" operator="containsText" text="Starker Zusammenhang">
      <formula>NOT(ISERROR(SEARCH("Starker Zusammenhang",P310)))</formula>
    </cfRule>
  </conditionalFormatting>
  <conditionalFormatting sqref="P307">
    <cfRule type="cellIs" dxfId="32" priority="34" operator="lessThan">
      <formula>0.001</formula>
    </cfRule>
  </conditionalFormatting>
  <conditionalFormatting sqref="P323">
    <cfRule type="containsText" dxfId="31" priority="31" operator="containsText" text="Starker Zusammenhang">
      <formula>NOT(ISERROR(SEARCH("Starker Zusammenhang",P323)))</formula>
    </cfRule>
  </conditionalFormatting>
  <conditionalFormatting sqref="P320">
    <cfRule type="cellIs" dxfId="30" priority="32" operator="lessThan">
      <formula>0.001</formula>
    </cfRule>
  </conditionalFormatting>
  <conditionalFormatting sqref="P337">
    <cfRule type="containsText" dxfId="29" priority="29" operator="containsText" text="Starker Zusammenhang">
      <formula>NOT(ISERROR(SEARCH("Starker Zusammenhang",P337)))</formula>
    </cfRule>
  </conditionalFormatting>
  <conditionalFormatting sqref="P334">
    <cfRule type="cellIs" dxfId="28" priority="30" operator="lessThan">
      <formula>0.001</formula>
    </cfRule>
  </conditionalFormatting>
  <conditionalFormatting sqref="P350">
    <cfRule type="containsText" dxfId="27" priority="27" operator="containsText" text="Starker Zusammenhang">
      <formula>NOT(ISERROR(SEARCH("Starker Zusammenhang",P350)))</formula>
    </cfRule>
  </conditionalFormatting>
  <conditionalFormatting sqref="P347">
    <cfRule type="cellIs" dxfId="26" priority="28" operator="lessThan">
      <formula>0.001</formula>
    </cfRule>
  </conditionalFormatting>
  <conditionalFormatting sqref="P363">
    <cfRule type="containsText" dxfId="25" priority="25" operator="containsText" text="Starker Zusammenhang">
      <formula>NOT(ISERROR(SEARCH("Starker Zusammenhang",P363)))</formula>
    </cfRule>
  </conditionalFormatting>
  <conditionalFormatting sqref="P360">
    <cfRule type="cellIs" dxfId="24" priority="26" operator="lessThan">
      <formula>0.001</formula>
    </cfRule>
  </conditionalFormatting>
  <conditionalFormatting sqref="P376">
    <cfRule type="containsText" dxfId="23" priority="23" operator="containsText" text="Starker Zusammenhang">
      <formula>NOT(ISERROR(SEARCH("Starker Zusammenhang",P376)))</formula>
    </cfRule>
  </conditionalFormatting>
  <conditionalFormatting sqref="P373">
    <cfRule type="cellIs" dxfId="22" priority="24" operator="lessThan">
      <formula>0.001</formula>
    </cfRule>
  </conditionalFormatting>
  <conditionalFormatting sqref="P389">
    <cfRule type="containsText" dxfId="21" priority="21" operator="containsText" text="Starker Zusammenhang">
      <formula>NOT(ISERROR(SEARCH("Starker Zusammenhang",P389)))</formula>
    </cfRule>
  </conditionalFormatting>
  <conditionalFormatting sqref="P386">
    <cfRule type="cellIs" dxfId="20" priority="22" operator="lessThan">
      <formula>0.001</formula>
    </cfRule>
  </conditionalFormatting>
  <conditionalFormatting sqref="P403">
    <cfRule type="containsText" dxfId="19" priority="19" operator="containsText" text="Starker Zusammenhang">
      <formula>NOT(ISERROR(SEARCH("Starker Zusammenhang",P403)))</formula>
    </cfRule>
  </conditionalFormatting>
  <conditionalFormatting sqref="P400">
    <cfRule type="cellIs" dxfId="18" priority="20" operator="lessThan">
      <formula>0.001</formula>
    </cfRule>
  </conditionalFormatting>
  <conditionalFormatting sqref="P416">
    <cfRule type="containsText" dxfId="17" priority="17" operator="containsText" text="Starker Zusammenhang">
      <formula>NOT(ISERROR(SEARCH("Starker Zusammenhang",P416)))</formula>
    </cfRule>
  </conditionalFormatting>
  <conditionalFormatting sqref="P413">
    <cfRule type="cellIs" dxfId="16" priority="18" operator="lessThan">
      <formula>0.001</formula>
    </cfRule>
  </conditionalFormatting>
  <conditionalFormatting sqref="P429">
    <cfRule type="containsText" dxfId="15" priority="15" operator="containsText" text="Starker Zusammenhang">
      <formula>NOT(ISERROR(SEARCH("Starker Zusammenhang",P429)))</formula>
    </cfRule>
  </conditionalFormatting>
  <conditionalFormatting sqref="P426">
    <cfRule type="cellIs" dxfId="14" priority="16" operator="lessThan">
      <formula>0.001</formula>
    </cfRule>
  </conditionalFormatting>
  <conditionalFormatting sqref="P456">
    <cfRule type="containsText" dxfId="13" priority="13" operator="containsText" text="Starker Zusammenhang">
      <formula>NOT(ISERROR(SEARCH("Starker Zusammenhang",P456)))</formula>
    </cfRule>
  </conditionalFormatting>
  <conditionalFormatting sqref="P453">
    <cfRule type="cellIs" dxfId="12" priority="14" operator="lessThan">
      <formula>0.001</formula>
    </cfRule>
  </conditionalFormatting>
  <conditionalFormatting sqref="P469">
    <cfRule type="containsText" dxfId="11" priority="11" operator="containsText" text="Starker Zusammenhang">
      <formula>NOT(ISERROR(SEARCH("Starker Zusammenhang",P469)))</formula>
    </cfRule>
  </conditionalFormatting>
  <conditionalFormatting sqref="P466">
    <cfRule type="cellIs" dxfId="10" priority="12" operator="lessThan">
      <formula>0.001</formula>
    </cfRule>
  </conditionalFormatting>
  <conditionalFormatting sqref="P482">
    <cfRule type="containsText" dxfId="9" priority="9" operator="containsText" text="Starker Zusammenhang">
      <formula>NOT(ISERROR(SEARCH("Starker Zusammenhang",P482)))</formula>
    </cfRule>
  </conditionalFormatting>
  <conditionalFormatting sqref="P479">
    <cfRule type="cellIs" dxfId="8" priority="10" operator="lessThan">
      <formula>0.001</formula>
    </cfRule>
  </conditionalFormatting>
  <conditionalFormatting sqref="P495">
    <cfRule type="containsText" dxfId="7" priority="7" operator="containsText" text="Starker Zusammenhang">
      <formula>NOT(ISERROR(SEARCH("Starker Zusammenhang",P495)))</formula>
    </cfRule>
  </conditionalFormatting>
  <conditionalFormatting sqref="P492">
    <cfRule type="cellIs" dxfId="6" priority="8" operator="lessThan">
      <formula>0.001</formula>
    </cfRule>
  </conditionalFormatting>
  <conditionalFormatting sqref="P509">
    <cfRule type="containsText" dxfId="5" priority="5" operator="containsText" text="Starker Zusammenhang">
      <formula>NOT(ISERROR(SEARCH("Starker Zusammenhang",P509)))</formula>
    </cfRule>
  </conditionalFormatting>
  <conditionalFormatting sqref="P506">
    <cfRule type="cellIs" dxfId="4" priority="6" operator="lessThan">
      <formula>0.001</formula>
    </cfRule>
  </conditionalFormatting>
  <conditionalFormatting sqref="P522">
    <cfRule type="containsText" dxfId="3" priority="3" operator="containsText" text="Starker Zusammenhang">
      <formula>NOT(ISERROR(SEARCH("Starker Zusammenhang",P522)))</formula>
    </cfRule>
  </conditionalFormatting>
  <conditionalFormatting sqref="P519">
    <cfRule type="cellIs" dxfId="2" priority="4" operator="lessThan">
      <formula>0.001</formula>
    </cfRule>
  </conditionalFormatting>
  <conditionalFormatting sqref="P535">
    <cfRule type="containsText" dxfId="1" priority="1" operator="containsText" text="Starker Zusammenhang">
      <formula>NOT(ISERROR(SEARCH("Starker Zusammenhang",P535)))</formula>
    </cfRule>
  </conditionalFormatting>
  <conditionalFormatting sqref="P532">
    <cfRule type="cellIs" dxfId="0" priority="2" operator="lessThan">
      <formula>0.001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2024-08-03T22:03:58Z</dcterms:created>
  <dcterms:modified xsi:type="dcterms:W3CDTF">2024-08-09T06:59:53Z</dcterms:modified>
</cp:coreProperties>
</file>