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space\esp32\data-link\"/>
    </mc:Choice>
  </mc:AlternateContent>
  <xr:revisionPtr revIDLastSave="0" documentId="8_{E5318AF0-196E-4E30-9A27-1ECD410B8A10}" xr6:coauthVersionLast="47" xr6:coauthVersionMax="47" xr10:uidLastSave="{00000000-0000-0000-0000-000000000000}"/>
  <bookViews>
    <workbookView xWindow="8832" yWindow="1392" windowWidth="17280" windowHeight="10044" xr2:uid="{6F5A81A8-A532-4AB4-A2E8-73A8898B7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5" i="1"/>
  <c r="C12" i="1" s="1"/>
  <c r="E3" i="1"/>
  <c r="E2" i="1"/>
  <c r="F12" i="1"/>
  <c r="E27" i="1"/>
  <c r="F26" i="1"/>
  <c r="B5" i="1"/>
  <c r="B7" i="1" s="1"/>
  <c r="B4" i="1"/>
  <c r="B6" i="1" s="1"/>
  <c r="B18" i="1"/>
  <c r="B19" i="1" s="1"/>
  <c r="E4" i="1" l="1"/>
  <c r="E5" i="1" s="1"/>
  <c r="D9" i="1" s="1"/>
  <c r="B20" i="1"/>
  <c r="B21" i="1" s="1"/>
  <c r="B8" i="1"/>
  <c r="B9" i="1"/>
  <c r="B10" i="1" l="1"/>
  <c r="B11" i="1" s="1"/>
  <c r="C21" i="1" s="1"/>
</calcChain>
</file>

<file path=xl/sharedStrings.xml><?xml version="1.0" encoding="utf-8"?>
<sst xmlns="http://schemas.openxmlformats.org/spreadsheetml/2006/main" count="15" uniqueCount="13">
  <si>
    <t>VDDA</t>
    <phoneticPr fontId="2" type="noConversion"/>
  </si>
  <si>
    <t>ADC_pt100</t>
    <phoneticPr fontId="2" type="noConversion"/>
  </si>
  <si>
    <t>ADC_line</t>
    <phoneticPr fontId="2" type="noConversion"/>
  </si>
  <si>
    <t>V_pt100</t>
    <phoneticPr fontId="2" type="noConversion"/>
  </si>
  <si>
    <t>V_line</t>
    <phoneticPr fontId="2" type="noConversion"/>
  </si>
  <si>
    <t>I_pt100</t>
    <phoneticPr fontId="2" type="noConversion"/>
  </si>
  <si>
    <t>I_line</t>
    <phoneticPr fontId="2" type="noConversion"/>
  </si>
  <si>
    <t>R_pt100</t>
    <phoneticPr fontId="2" type="noConversion"/>
  </si>
  <si>
    <t>R_line</t>
    <phoneticPr fontId="2" type="noConversion"/>
  </si>
  <si>
    <t>R_pt100_1</t>
    <phoneticPr fontId="2" type="noConversion"/>
  </si>
  <si>
    <t>ADC_pt100_1</t>
    <phoneticPr fontId="2" type="noConversion"/>
  </si>
  <si>
    <t>ADC_up</t>
    <phoneticPr fontId="2" type="noConversion"/>
  </si>
  <si>
    <t>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</si>
</sst>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177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B056-9AB9-4C84-BA84-3DC41A598A60}">
  <dimension ref="A1:F27"/>
  <sheetViews>
    <sheetView tabSelected="1" workbookViewId="0">
      <selection activeCell="C13" sqref="C13"/>
    </sheetView>
  </sheetViews>
  <sheetFormatPr defaultRowHeight="13.8" x14ac:dyDescent="0.25"/>
  <cols>
    <col min="1" max="1" width="12.77734375" customWidth="1"/>
    <col min="2" max="2" width="13" customWidth="1"/>
    <col min="3" max="3" width="52.6640625" customWidth="1"/>
  </cols>
  <sheetData>
    <row r="1" spans="1:6" x14ac:dyDescent="0.25">
      <c r="A1" t="s">
        <v>0</v>
      </c>
      <c r="B1">
        <v>3.3</v>
      </c>
      <c r="C1">
        <v>150</v>
      </c>
    </row>
    <row r="2" spans="1:6" x14ac:dyDescent="0.25">
      <c r="A2" t="s">
        <v>1</v>
      </c>
      <c r="B2">
        <v>4093</v>
      </c>
      <c r="C2">
        <v>4095</v>
      </c>
      <c r="E2">
        <f>B2/(C2-B2)</f>
        <v>2046.5</v>
      </c>
    </row>
    <row r="3" spans="1:6" x14ac:dyDescent="0.25">
      <c r="A3" t="s">
        <v>2</v>
      </c>
      <c r="B3">
        <v>4093</v>
      </c>
      <c r="E3">
        <f>B3/(C2-B3)</f>
        <v>2046.5</v>
      </c>
    </row>
    <row r="4" spans="1:6" x14ac:dyDescent="0.25">
      <c r="A4" t="s">
        <v>3</v>
      </c>
      <c r="B4">
        <f>B2*B1/C2</f>
        <v>3.2983882783882783</v>
      </c>
      <c r="E4">
        <f>E2-E3</f>
        <v>0</v>
      </c>
    </row>
    <row r="5" spans="1:6" x14ac:dyDescent="0.25">
      <c r="A5" t="s">
        <v>4</v>
      </c>
      <c r="B5">
        <f>B3*B1/C2</f>
        <v>3.2983882783882783</v>
      </c>
      <c r="E5">
        <f>C2*E4/(1+E4)</f>
        <v>0</v>
      </c>
    </row>
    <row r="6" spans="1:6" x14ac:dyDescent="0.25">
      <c r="A6" t="s">
        <v>5</v>
      </c>
      <c r="B6">
        <f>(B1-B4)/C1</f>
        <v>1.0744810744810114E-5</v>
      </c>
    </row>
    <row r="7" spans="1:6" x14ac:dyDescent="0.25">
      <c r="A7" t="s">
        <v>6</v>
      </c>
      <c r="B7">
        <f>(B1-B5)/C1</f>
        <v>1.0744810744810114E-5</v>
      </c>
    </row>
    <row r="8" spans="1:6" x14ac:dyDescent="0.25">
      <c r="A8" t="s">
        <v>7</v>
      </c>
      <c r="B8">
        <f>B4/B6</f>
        <v>306975.00000001799</v>
      </c>
    </row>
    <row r="9" spans="1:6" x14ac:dyDescent="0.25">
      <c r="A9" t="s">
        <v>8</v>
      </c>
      <c r="B9">
        <f>B5/B7</f>
        <v>306975.00000001799</v>
      </c>
      <c r="D9">
        <f>E5/(4095-E5)*150</f>
        <v>0</v>
      </c>
    </row>
    <row r="10" spans="1:6" x14ac:dyDescent="0.25">
      <c r="A10" t="s">
        <v>9</v>
      </c>
      <c r="B10">
        <f>B8-B9</f>
        <v>0</v>
      </c>
    </row>
    <row r="11" spans="1:6" x14ac:dyDescent="0.25">
      <c r="A11" t="s">
        <v>12</v>
      </c>
      <c r="B11">
        <f>(B10-100)/0.384</f>
        <v>-260.41666666666669</v>
      </c>
      <c r="C11">
        <f>C12/150</f>
        <v>3.1638860128012044E-3</v>
      </c>
    </row>
    <row r="12" spans="1:6" x14ac:dyDescent="0.25">
      <c r="C12" s="1">
        <f>591/4096*C15</f>
        <v>0.47458290192018066</v>
      </c>
      <c r="F12">
        <f>0.6/(150+0.6) * 4095</f>
        <v>16.314741035856574</v>
      </c>
    </row>
    <row r="13" spans="1:6" x14ac:dyDescent="0.25">
      <c r="C13" s="1"/>
    </row>
    <row r="14" spans="1:6" x14ac:dyDescent="0.25">
      <c r="C14" s="1">
        <v>1494</v>
      </c>
    </row>
    <row r="15" spans="1:6" x14ac:dyDescent="0.25">
      <c r="C15" s="1">
        <f>1.2/C14*4095</f>
        <v>3.2891566265060237</v>
      </c>
    </row>
    <row r="16" spans="1:6" x14ac:dyDescent="0.25">
      <c r="C16" s="1"/>
    </row>
    <row r="18" spans="1:6" x14ac:dyDescent="0.25">
      <c r="A18" t="s">
        <v>10</v>
      </c>
      <c r="B18">
        <f>B2-B3</f>
        <v>0</v>
      </c>
    </row>
    <row r="19" spans="1:6" x14ac:dyDescent="0.25">
      <c r="A19" t="s">
        <v>11</v>
      </c>
      <c r="B19">
        <f>4095-B18</f>
        <v>4095</v>
      </c>
    </row>
    <row r="20" spans="1:6" x14ac:dyDescent="0.25">
      <c r="A20" t="s">
        <v>9</v>
      </c>
      <c r="B20">
        <f>150*B18/B19</f>
        <v>0</v>
      </c>
      <c r="C20" s="2"/>
    </row>
    <row r="21" spans="1:6" x14ac:dyDescent="0.25">
      <c r="A21" t="s">
        <v>12</v>
      </c>
      <c r="B21">
        <f>(B20-100)/0.384</f>
        <v>-260.41666666666669</v>
      </c>
      <c r="C21">
        <f>(B11-B21)/B11</f>
        <v>0</v>
      </c>
    </row>
    <row r="25" spans="1:6" x14ac:dyDescent="0.25">
      <c r="E25">
        <v>1.44</v>
      </c>
      <c r="F25">
        <v>1.867</v>
      </c>
    </row>
    <row r="26" spans="1:6" x14ac:dyDescent="0.25">
      <c r="F26">
        <f>E25+F25</f>
        <v>3.3069999999999999</v>
      </c>
    </row>
    <row r="27" spans="1:6" x14ac:dyDescent="0.25">
      <c r="E27">
        <f>F27*E25/F25</f>
        <v>115.69362613818961</v>
      </c>
      <c r="F27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Xuqiang Yue</dc:creator>
  <cp:lastModifiedBy>Xuqiang Yue</cp:lastModifiedBy>
  <dcterms:created xsi:type="dcterms:W3CDTF">2025-06-13T17:16:11Z</dcterms:created>
  <dcterms:modified xsi:type="dcterms:W3CDTF">2025-06-14T16:11:12Z</dcterms:modified>
</cp:coreProperties>
</file>