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nnienash/Desktop/OSD/Accounts/Muzit/Reports/"/>
    </mc:Choice>
  </mc:AlternateContent>
  <xr:revisionPtr revIDLastSave="0" documentId="13_ncr:1_{63489A6F-27E1-5542-AC1C-359C3F3085FC}" xr6:coauthVersionLast="47" xr6:coauthVersionMax="47" xr10:uidLastSave="{00000000-0000-0000-0000-000000000000}"/>
  <bookViews>
    <workbookView xWindow="29400" yWindow="-580" windowWidth="38400" windowHeight="21100" tabRatio="500" xr2:uid="{00000000-000D-0000-FFFF-FFFF00000000}"/>
  </bookViews>
  <sheets>
    <sheet name="Overall" sheetId="3" r:id="rId1"/>
    <sheet name="Info" sheetId="2" r:id="rId2"/>
    <sheet name="Data" sheetId="1" r:id="rId3"/>
  </sheets>
  <definedNames>
    <definedName name="_xlnm._FilterDatabase" localSheetId="2" hidden="1">Data!$A$1:$G$1</definedName>
  </definedNames>
  <calcPr calcId="191029"/>
  <pivotCaches>
    <pivotCache cacheId="10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G4" i="1"/>
  <c r="G5" i="1"/>
  <c r="G6" i="1"/>
  <c r="G7" i="1"/>
  <c r="C12" i="2"/>
  <c r="F2" i="1"/>
  <c r="G2" i="1"/>
  <c r="F3" i="1"/>
  <c r="G3" i="1"/>
  <c r="C10" i="3"/>
  <c r="G23" i="3"/>
  <c r="C15" i="3"/>
  <c r="C9" i="3"/>
  <c r="L23" i="3" l="1"/>
  <c r="I23" i="3" l="1"/>
  <c r="K23" i="3" s="1"/>
  <c r="C13" i="2"/>
  <c r="P23" i="3"/>
  <c r="C11" i="3"/>
  <c r="C17" i="2"/>
  <c r="C20" i="2"/>
  <c r="C14" i="2" l="1"/>
  <c r="C13" i="3" s="1"/>
  <c r="C16" i="3"/>
  <c r="C18" i="2"/>
  <c r="C19" i="2" s="1"/>
  <c r="C15" i="2"/>
  <c r="C14" i="3" s="1"/>
  <c r="C12" i="3"/>
  <c r="C17" i="3" l="1"/>
  <c r="C18" i="3"/>
  <c r="H23" i="3" l="1"/>
  <c r="M23" i="3"/>
  <c r="O23" i="3" s="1"/>
  <c r="N23" i="3" s="1"/>
</calcChain>
</file>

<file path=xl/sharedStrings.xml><?xml version="1.0" encoding="utf-8"?>
<sst xmlns="http://schemas.openxmlformats.org/spreadsheetml/2006/main" count="74" uniqueCount="37">
  <si>
    <t>Date</t>
  </si>
  <si>
    <t>Campaign</t>
  </si>
  <si>
    <t>Impressions</t>
  </si>
  <si>
    <t>Spend</t>
  </si>
  <si>
    <t>Row Labels</t>
  </si>
  <si>
    <t>Grand Total</t>
  </si>
  <si>
    <t>Values</t>
  </si>
  <si>
    <t>Budget</t>
  </si>
  <si>
    <t>Remaining</t>
  </si>
  <si>
    <t>Pacing</t>
  </si>
  <si>
    <t>End Date</t>
  </si>
  <si>
    <t>Total Budget</t>
  </si>
  <si>
    <t>CTR</t>
  </si>
  <si>
    <t>Start Date</t>
  </si>
  <si>
    <t>Total Days</t>
  </si>
  <si>
    <t>Days Left</t>
  </si>
  <si>
    <t>Time Completed</t>
  </si>
  <si>
    <t>Budget Completed</t>
  </si>
  <si>
    <t>Creative</t>
  </si>
  <si>
    <t>Clicks</t>
  </si>
  <si>
    <t>Campaign CTR</t>
  </si>
  <si>
    <t>Remaining Budget</t>
  </si>
  <si>
    <t>Today's Date</t>
  </si>
  <si>
    <t>Campaign Name</t>
  </si>
  <si>
    <t>CPM</t>
  </si>
  <si>
    <t>Imp Goal</t>
  </si>
  <si>
    <t>Daily Imp Goal</t>
  </si>
  <si>
    <t>Remaining Imp</t>
  </si>
  <si>
    <t>Daily Spend Goal</t>
  </si>
  <si>
    <t>CPM AMOUNT</t>
  </si>
  <si>
    <t>Delivered Impressions</t>
  </si>
  <si>
    <t>Delivered Clicks</t>
  </si>
  <si>
    <t>Spend To Date</t>
  </si>
  <si>
    <t xml:space="preserve">Sum of CTR </t>
  </si>
  <si>
    <t>Superflash Campaign</t>
  </si>
  <si>
    <t>Boston Area University Spring 2025  - Ad Version 1 Mobile</t>
  </si>
  <si>
    <t>Boston Area University Spring 2025  - Ad Version 2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</si>
</sst>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/>
      <bottom/>
      <diagonal/>
    </border>
  </borders>
  <cellStyleXfs count="50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10" fontId="0" fillId="0" borderId="0" xfId="366" applyNumberFormat="1" applyFont="1"/>
    <xf numFmtId="0" fontId="9" fillId="2" borderId="3" xfId="0" applyFont="1" applyFill="1" applyBorder="1" applyAlignment="1">
      <alignment horizontal="left"/>
    </xf>
    <xf numFmtId="44" fontId="8" fillId="0" borderId="4" xfId="17" applyFont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44" fontId="8" fillId="0" borderId="6" xfId="17" applyFont="1" applyBorder="1" applyAlignment="1">
      <alignment horizontal="left"/>
    </xf>
    <xf numFmtId="0" fontId="9" fillId="2" borderId="1" xfId="0" applyFont="1" applyFill="1" applyBorder="1"/>
    <xf numFmtId="14" fontId="8" fillId="0" borderId="2" xfId="0" applyNumberFormat="1" applyFont="1" applyBorder="1"/>
    <xf numFmtId="0" fontId="8" fillId="0" borderId="4" xfId="0" applyFont="1" applyBorder="1" applyAlignment="1">
      <alignment horizontal="right"/>
    </xf>
    <xf numFmtId="9" fontId="8" fillId="0" borderId="4" xfId="366" applyFont="1" applyBorder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left"/>
    </xf>
    <xf numFmtId="0" fontId="9" fillId="3" borderId="1" xfId="0" applyFont="1" applyFill="1" applyBorder="1"/>
    <xf numFmtId="0" fontId="9" fillId="3" borderId="3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8" fillId="0" borderId="4" xfId="0" applyFont="1" applyBorder="1"/>
    <xf numFmtId="9" fontId="8" fillId="0" borderId="4" xfId="366" applyFont="1" applyBorder="1"/>
    <xf numFmtId="44" fontId="8" fillId="0" borderId="4" xfId="17" applyFont="1" applyBorder="1"/>
    <xf numFmtId="44" fontId="8" fillId="0" borderId="6" xfId="17" applyFont="1" applyBorder="1"/>
    <xf numFmtId="44" fontId="0" fillId="0" borderId="0" xfId="17" applyFont="1"/>
    <xf numFmtId="14" fontId="8" fillId="0" borderId="4" xfId="0" applyNumberFormat="1" applyFont="1" applyBorder="1"/>
    <xf numFmtId="0" fontId="10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10" fontId="4" fillId="0" borderId="0" xfId="366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366" applyNumberFormat="1" applyFont="1" applyFill="1" applyBorder="1" applyAlignment="1">
      <alignment horizontal="left"/>
    </xf>
    <xf numFmtId="44" fontId="4" fillId="0" borderId="0" xfId="17" applyFont="1" applyFill="1" applyBorder="1" applyAlignment="1">
      <alignment horizontal="left"/>
    </xf>
    <xf numFmtId="44" fontId="0" fillId="0" borderId="0" xfId="17" applyFont="1" applyFill="1" applyBorder="1" applyAlignment="1">
      <alignment horizontal="left"/>
    </xf>
    <xf numFmtId="0" fontId="0" fillId="4" borderId="0" xfId="0" applyFill="1"/>
    <xf numFmtId="10" fontId="1" fillId="0" borderId="0" xfId="366" applyNumberFormat="1" applyFont="1" applyBorder="1" applyAlignment="1">
      <alignment horizontal="left"/>
    </xf>
    <xf numFmtId="44" fontId="1" fillId="0" borderId="0" xfId="17" applyFont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10" fontId="8" fillId="0" borderId="9" xfId="366" applyNumberFormat="1" applyFont="1" applyBorder="1" applyAlignment="1">
      <alignment horizontal="right"/>
    </xf>
    <xf numFmtId="10" fontId="0" fillId="0" borderId="0" xfId="0" applyNumberFormat="1"/>
    <xf numFmtId="14" fontId="0" fillId="4" borderId="10" xfId="17" applyNumberFormat="1" applyFont="1" applyFill="1" applyBorder="1"/>
    <xf numFmtId="14" fontId="0" fillId="4" borderId="10" xfId="17" applyNumberFormat="1" applyFont="1" applyFill="1" applyBorder="1" applyAlignment="1">
      <alignment horizontal="right"/>
    </xf>
    <xf numFmtId="1" fontId="0" fillId="4" borderId="10" xfId="17" applyNumberFormat="1" applyFont="1" applyFill="1" applyBorder="1" applyAlignment="1">
      <alignment horizontal="center"/>
    </xf>
    <xf numFmtId="44" fontId="0" fillId="4" borderId="10" xfId="589" applyNumberFormat="1" applyFont="1" applyFill="1" applyBorder="1"/>
    <xf numFmtId="37" fontId="0" fillId="0" borderId="0" xfId="589" applyNumberFormat="1" applyFont="1"/>
    <xf numFmtId="37" fontId="0" fillId="0" borderId="0" xfId="589" applyNumberFormat="1" applyFont="1" applyFill="1" applyBorder="1" applyAlignment="1">
      <alignment horizontal="left"/>
    </xf>
    <xf numFmtId="37" fontId="0" fillId="0" borderId="0" xfId="0" applyNumberFormat="1"/>
    <xf numFmtId="44" fontId="0" fillId="0" borderId="0" xfId="0" applyNumberFormat="1"/>
    <xf numFmtId="44" fontId="0" fillId="4" borderId="10" xfId="17" applyFont="1" applyFill="1" applyBorder="1"/>
    <xf numFmtId="44" fontId="8" fillId="4" borderId="10" xfId="0" applyNumberFormat="1" applyFont="1" applyFill="1" applyBorder="1"/>
    <xf numFmtId="14" fontId="0" fillId="0" borderId="0" xfId="0" applyNumberFormat="1" applyAlignment="1">
      <alignment horizontal="right"/>
    </xf>
    <xf numFmtId="37" fontId="0" fillId="4" borderId="10" xfId="589" applyNumberFormat="1" applyFont="1" applyFill="1" applyBorder="1"/>
    <xf numFmtId="37" fontId="0" fillId="0" borderId="0" xfId="17" applyNumberFormat="1" applyFont="1"/>
    <xf numFmtId="0" fontId="0" fillId="5" borderId="0" xfId="0" applyFill="1"/>
    <xf numFmtId="10" fontId="0" fillId="5" borderId="0" xfId="0" applyNumberFormat="1" applyFill="1"/>
    <xf numFmtId="14" fontId="10" fillId="5" borderId="0" xfId="0" applyNumberFormat="1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37" fontId="10" fillId="5" borderId="0" xfId="589" applyNumberFormat="1" applyFont="1" applyFill="1" applyBorder="1" applyAlignment="1">
      <alignment horizontal="left" vertical="center"/>
    </xf>
    <xf numFmtId="10" fontId="10" fillId="5" borderId="0" xfId="366" applyNumberFormat="1" applyFont="1" applyFill="1" applyBorder="1" applyAlignment="1">
      <alignment horizontal="left" vertical="center"/>
    </xf>
    <xf numFmtId="44" fontId="10" fillId="5" borderId="0" xfId="17" applyFont="1" applyFill="1" applyBorder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44" fontId="11" fillId="5" borderId="0" xfId="17" applyFont="1" applyFill="1" applyBorder="1" applyAlignment="1">
      <alignment horizontal="left" vertical="center"/>
    </xf>
    <xf numFmtId="37" fontId="0" fillId="0" borderId="12" xfId="0" applyNumberFormat="1" applyBorder="1"/>
    <xf numFmtId="44" fontId="0" fillId="0" borderId="12" xfId="0" applyNumberFormat="1" applyBorder="1"/>
    <xf numFmtId="0" fontId="0" fillId="0" borderId="13" xfId="0" applyBorder="1"/>
    <xf numFmtId="14" fontId="0" fillId="0" borderId="12" xfId="0" applyNumberFormat="1" applyBorder="1" applyAlignment="1">
      <alignment horizontal="left"/>
    </xf>
    <xf numFmtId="10" fontId="0" fillId="0" borderId="12" xfId="0" applyNumberFormat="1" applyBorder="1"/>
    <xf numFmtId="0" fontId="0" fillId="0" borderId="14" xfId="0" applyBorder="1"/>
    <xf numFmtId="10" fontId="4" fillId="0" borderId="15" xfId="366" applyNumberFormat="1" applyFont="1" applyFill="1" applyBorder="1" applyAlignment="1">
      <alignment horizontal="left"/>
    </xf>
    <xf numFmtId="44" fontId="4" fillId="0" borderId="16" xfId="17" applyFont="1" applyFill="1" applyBorder="1" applyAlignment="1">
      <alignment horizontal="left"/>
    </xf>
    <xf numFmtId="0" fontId="0" fillId="0" borderId="0" xfId="0" applyAlignment="1">
      <alignment horizontal="left" indent="1"/>
    </xf>
    <xf numFmtId="44" fontId="0" fillId="4" borderId="17" xfId="17" applyFont="1" applyFill="1" applyBorder="1"/>
    <xf numFmtId="44" fontId="0" fillId="5" borderId="19" xfId="0" applyNumberFormat="1" applyFill="1" applyBorder="1"/>
    <xf numFmtId="44" fontId="0" fillId="5" borderId="13" xfId="0" applyNumberFormat="1" applyFill="1" applyBorder="1"/>
    <xf numFmtId="14" fontId="0" fillId="5" borderId="13" xfId="0" applyNumberFormat="1" applyFill="1" applyBorder="1"/>
    <xf numFmtId="1" fontId="0" fillId="5" borderId="13" xfId="0" applyNumberFormat="1" applyFill="1" applyBorder="1" applyAlignment="1">
      <alignment horizontal="center"/>
    </xf>
    <xf numFmtId="37" fontId="0" fillId="5" borderId="13" xfId="589" applyNumberFormat="1" applyFont="1" applyFill="1" applyBorder="1"/>
    <xf numFmtId="44" fontId="0" fillId="5" borderId="13" xfId="17" applyFont="1" applyFill="1" applyBorder="1"/>
    <xf numFmtId="37" fontId="0" fillId="5" borderId="13" xfId="17" applyNumberFormat="1" applyFont="1" applyFill="1" applyBorder="1"/>
    <xf numFmtId="0" fontId="0" fillId="6" borderId="20" xfId="0" applyFill="1" applyBorder="1"/>
    <xf numFmtId="10" fontId="0" fillId="4" borderId="18" xfId="366" applyNumberFormat="1" applyFont="1" applyFill="1" applyBorder="1"/>
    <xf numFmtId="10" fontId="0" fillId="5" borderId="22" xfId="366" applyNumberFormat="1" applyFont="1" applyFill="1" applyBorder="1"/>
    <xf numFmtId="13" fontId="0" fillId="0" borderId="0" xfId="17" applyNumberFormat="1" applyFont="1" applyFill="1" applyBorder="1" applyAlignment="1">
      <alignment horizontal="left"/>
    </xf>
    <xf numFmtId="0" fontId="0" fillId="0" borderId="23" xfId="0" applyBorder="1"/>
    <xf numFmtId="44" fontId="11" fillId="5" borderId="7" xfId="17" applyFont="1" applyFill="1" applyBorder="1" applyAlignment="1">
      <alignment horizontal="center" vertical="top" wrapText="1"/>
    </xf>
    <xf numFmtId="44" fontId="11" fillId="5" borderId="11" xfId="17" applyFont="1" applyFill="1" applyBorder="1" applyAlignment="1">
      <alignment horizontal="center" vertical="top" wrapText="1"/>
    </xf>
    <xf numFmtId="37" fontId="11" fillId="5" borderId="7" xfId="17" applyNumberFormat="1" applyFont="1" applyFill="1" applyBorder="1" applyAlignment="1">
      <alignment horizontal="center" vertical="top" wrapText="1"/>
    </xf>
    <xf numFmtId="37" fontId="11" fillId="5" borderId="11" xfId="17" applyNumberFormat="1" applyFont="1" applyFill="1" applyBorder="1" applyAlignment="1">
      <alignment horizontal="center" vertical="top" wrapText="1"/>
    </xf>
    <xf numFmtId="10" fontId="11" fillId="5" borderId="2" xfId="366" applyNumberFormat="1" applyFont="1" applyFill="1" applyBorder="1" applyAlignment="1">
      <alignment horizontal="center" vertical="top" wrapText="1"/>
    </xf>
    <xf numFmtId="10" fontId="11" fillId="5" borderId="6" xfId="366" applyNumberFormat="1" applyFont="1" applyFill="1" applyBorder="1" applyAlignment="1">
      <alignment horizontal="center" vertical="top" wrapText="1"/>
    </xf>
    <xf numFmtId="44" fontId="11" fillId="5" borderId="1" xfId="0" applyNumberFormat="1" applyFont="1" applyFill="1" applyBorder="1" applyAlignment="1">
      <alignment horizontal="center" vertical="top" wrapText="1"/>
    </xf>
    <xf numFmtId="44" fontId="11" fillId="5" borderId="5" xfId="0" applyNumberFormat="1" applyFont="1" applyFill="1" applyBorder="1" applyAlignment="1">
      <alignment horizontal="center" vertical="top" wrapText="1"/>
    </xf>
    <xf numFmtId="37" fontId="11" fillId="5" borderId="7" xfId="589" applyNumberFormat="1" applyFont="1" applyFill="1" applyBorder="1" applyAlignment="1">
      <alignment horizontal="center" vertical="top" wrapText="1"/>
    </xf>
    <xf numFmtId="37" fontId="11" fillId="5" borderId="11" xfId="589" applyNumberFormat="1" applyFont="1" applyFill="1" applyBorder="1" applyAlignment="1">
      <alignment horizontal="center" vertical="top" wrapText="1"/>
    </xf>
    <xf numFmtId="44" fontId="11" fillId="5" borderId="7" xfId="0" applyNumberFormat="1" applyFont="1" applyFill="1" applyBorder="1" applyAlignment="1">
      <alignment horizontal="center" vertical="top" wrapText="1"/>
    </xf>
    <xf numFmtId="44" fontId="11" fillId="5" borderId="11" xfId="0" applyNumberFormat="1" applyFont="1" applyFill="1" applyBorder="1" applyAlignment="1">
      <alignment horizontal="center" vertical="top" wrapText="1"/>
    </xf>
    <xf numFmtId="1" fontId="11" fillId="5" borderId="7" xfId="0" applyNumberFormat="1" applyFont="1" applyFill="1" applyBorder="1" applyAlignment="1">
      <alignment horizontal="center" vertical="top" wrapText="1"/>
    </xf>
    <xf numFmtId="1" fontId="11" fillId="5" borderId="11" xfId="0" applyNumberFormat="1" applyFont="1" applyFill="1" applyBorder="1" applyAlignment="1">
      <alignment horizontal="center" vertical="top" wrapText="1"/>
    </xf>
    <xf numFmtId="14" fontId="11" fillId="5" borderId="7" xfId="0" applyNumberFormat="1" applyFont="1" applyFill="1" applyBorder="1" applyAlignment="1">
      <alignment horizontal="center" vertical="top" wrapText="1"/>
    </xf>
    <xf numFmtId="14" fontId="11" fillId="5" borderId="11" xfId="0" applyNumberFormat="1" applyFont="1" applyFill="1" applyBorder="1" applyAlignment="1">
      <alignment horizontal="center" vertical="top" wrapText="1"/>
    </xf>
    <xf numFmtId="44" fontId="0" fillId="0" borderId="24" xfId="17" applyNumberFormat="1" applyFont="1" applyFill="1" applyBorder="1" applyAlignment="1">
      <alignment horizontal="left"/>
    </xf>
    <xf numFmtId="37" fontId="0" fillId="0" borderId="12" xfId="0" applyNumberFormat="1" applyFill="1" applyBorder="1"/>
    <xf numFmtId="44" fontId="0" fillId="0" borderId="12" xfId="0" applyNumberFormat="1" applyFill="1" applyBorder="1"/>
    <xf numFmtId="0" fontId="0" fillId="6" borderId="0" xfId="0" applyFill="1" applyBorder="1"/>
    <xf numFmtId="0" fontId="0" fillId="0" borderId="20" xfId="0" applyFill="1" applyBorder="1" applyAlignment="1">
      <alignment horizontal="left"/>
    </xf>
    <xf numFmtId="37" fontId="0" fillId="0" borderId="0" xfId="0" applyNumberFormat="1" applyFill="1" applyBorder="1"/>
    <xf numFmtId="44" fontId="0" fillId="0" borderId="0" xfId="0" applyNumberFormat="1" applyFill="1" applyBorder="1"/>
    <xf numFmtId="0" fontId="0" fillId="0" borderId="21" xfId="0" applyFill="1" applyBorder="1" applyAlignment="1">
      <alignment horizontal="left"/>
    </xf>
    <xf numFmtId="37" fontId="0" fillId="0" borderId="20" xfId="0" applyNumberFormat="1" applyFill="1" applyBorder="1"/>
    <xf numFmtId="37" fontId="0" fillId="0" borderId="21" xfId="0" applyNumberFormat="1" applyFill="1" applyBorder="1"/>
  </cellXfs>
  <cellStyles count="5079">
    <cellStyle name="Comma" xfId="589" builtinId="3"/>
    <cellStyle name="Currency" xfId="1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Normal" xfId="0" builtinId="0"/>
    <cellStyle name="Percent" xfId="366" builtinId="5"/>
  </cellStyles>
  <dxfs count="90">
    <dxf>
      <numFmt numFmtId="2" formatCode="0.00"/>
    </dxf>
    <dxf>
      <numFmt numFmtId="14" formatCode="0.00%"/>
    </dxf>
    <dxf>
      <numFmt numFmtId="5" formatCode="#,##0_);\(#,##0\)"/>
    </dxf>
    <dxf>
      <numFmt numFmtId="5" formatCode="#,##0_);\(#,##0\)"/>
    </dxf>
    <dxf>
      <numFmt numFmtId="34" formatCode="_(&quot;$&quot;* #,##0.00_);_(&quot;$&quot;* \(#,##0.00\);_(&quot;$&quot;* &quot;-&quot;??_);_(@_)"/>
    </dxf>
    <dxf>
      <numFmt numFmtId="14" formatCode="0.00%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numFmt numFmtId="5" formatCode="#,##0_);\(#,##0\)"/>
    </dxf>
    <dxf>
      <numFmt numFmtId="5" formatCode="#,##0_);\(#,##0\)"/>
    </dxf>
    <dxf>
      <numFmt numFmtId="34" formatCode="_(&quot;$&quot;* #,##0.00_);_(&quot;$&quot;* \(#,##0.00\);_(&quot;$&quot;* &quot;-&quot;??_);_(@_)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5" formatCode="#,##0_)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5" formatCode="#,##0_)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5" formatCode="#,##0_);\(#,##0\)"/>
    </dxf>
    <dxf>
      <numFmt numFmtId="5" formatCode="#,##0_);\(#,##0\)"/>
    </dxf>
    <dxf>
      <numFmt numFmtId="14" formatCode="0.00%"/>
    </dxf>
    <dxf>
      <numFmt numFmtId="2" formatCode="0.0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34" formatCode="_(&quot;$&quot;* #,##0.00_);_(&quot;$&quot;* \(#,##0.00\);_(&quot;$&quot;* &quot;-&quot;??_);_(@_)"/>
    </dxf>
    <dxf>
      <numFmt numFmtId="5" formatCode="#,##0_);\(#,##0\)"/>
    </dxf>
    <dxf>
      <numFmt numFmtId="5" formatCode="#,##0_);\(#,##0\)"/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  <dxf>
      <fill>
        <patternFill patternType="none">
          <fgColor indexed="6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47625</xdr:rowOff>
    </xdr:from>
    <xdr:to>
      <xdr:col>3</xdr:col>
      <xdr:colOff>808990</xdr:colOff>
      <xdr:row>6</xdr:row>
      <xdr:rowOff>110490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5C78BF-33E2-4FDE-A796-B96B4C1D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1950" y="247650"/>
          <a:ext cx="3745230" cy="1062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114300</xdr:rowOff>
    </xdr:from>
    <xdr:to>
      <xdr:col>1</xdr:col>
      <xdr:colOff>3780790</xdr:colOff>
      <xdr:row>6</xdr:row>
      <xdr:rowOff>186690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D149F4F-BDA4-492E-B5AC-7310AB7EE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7650" y="314325"/>
          <a:ext cx="3741420" cy="10572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nie Nash" refreshedDate="45847.7766619213" createdVersion="4" refreshedVersion="8" minRefreshableVersion="3" recordCount="6" xr:uid="{00000000-000A-0000-FFFF-FFFF29000000}">
  <cacheSource type="worksheet">
    <worksheetSource name="Table1"/>
  </cacheSource>
  <cacheFields count="12">
    <cacheField name="Date" numFmtId="14">
      <sharedItems containsSemiMixedTypes="0" containsNonDate="0" containsDate="1" containsString="0" minDate="2018-02-02T00:00:00" maxDate="2025-07-10T00:00:00" count="136">
        <d v="2025-07-07T00:00:00"/>
        <d v="2025-07-08T00:00:00"/>
        <d v="2025-07-09T00:00:00"/>
        <d v="2025-06-30T00:00:00" u="1"/>
        <d v="2025-05-12T00:00:00" u="1"/>
        <d v="2025-05-06T00:00:00" u="1"/>
        <d v="2025-04-01T00:00:00" u="1"/>
        <d v="2025-03-28T00:00:00" u="1"/>
        <d v="2025-03-16T00:00:00" u="1"/>
        <d v="2025-03-23T00:00:00" u="1"/>
        <d v="2025-03-31T00:00:00" u="1"/>
        <d v="2025-03-24T00:00:00" u="1"/>
        <d v="2025-03-18T00:00:00" u="1"/>
        <d v="2025-03-15T00:00:00" u="1"/>
        <d v="2025-03-10T00:00:00" u="1"/>
        <d v="2025-03-03T00:00:00" u="1"/>
        <d v="2025-02-25T00:00:00" u="1"/>
        <d v="2025-02-04T00:00:00" u="1"/>
        <d v="2024-10-15T00:00:00" u="1"/>
        <d v="2024-10-04T00:00:00" u="1"/>
        <d v="2024-09-14T00:00:00" u="1"/>
        <d v="2024-09-17T00:00:00" u="1"/>
        <d v="2024-09-09T00:00:00" u="1"/>
        <d v="2024-08-29T00:00:00" u="1"/>
        <d v="2024-08-26T00:00:00" u="1"/>
        <d v="2024-08-19T00:00:00" u="1"/>
        <d v="2024-08-13T00:00:00" u="1"/>
        <d v="2024-08-08T00:00:00" u="1"/>
        <d v="2024-08-05T00:00:00" u="1"/>
        <d v="2024-07-29T00:00:00" u="1"/>
        <d v="2024-07-15T00:00:00" u="1"/>
        <d v="2024-06-30T00:00:00" u="1"/>
        <d v="2024-06-29T00:00:00" u="1"/>
        <d v="2024-05-31T00:00:00" u="1"/>
        <d v="2024-05-15T00:00:00" u="1"/>
        <d v="2024-05-18T00:00:00" u="1"/>
        <d v="2024-05-01T00:00:00" u="1"/>
        <d v="2024-02-20T00:00:00" u="1"/>
        <d v="2024-02-29T00:00:00" u="1"/>
        <d v="2024-02-14T00:00:00" u="1"/>
        <d v="2024-01-31T00:00:00" u="1"/>
        <d v="2023-12-31T00:00:00" u="1"/>
        <d v="2021-10-06T00:00:00" u="1"/>
        <d v="2023-02-23T00:00:00" u="1"/>
        <d v="2021-09-20T00:00:00" u="1"/>
        <d v="2021-10-25T00:00:00" u="1"/>
        <d v="2023-08-15T00:00:00" u="1"/>
        <d v="2021-11-30T00:00:00" u="1"/>
        <d v="2018-02-02T00:00:00" u="1"/>
        <d v="2023-02-09T00:00:00" u="1"/>
        <d v="2022-02-28T00:00:00" u="1"/>
        <d v="2023-03-14T00:00:00" u="1"/>
        <d v="2021-09-25T00:00:00" u="1"/>
        <d v="2021-11-16T00:00:00" u="1"/>
        <d v="2023-07-15T00:00:00" u="1"/>
        <d v="2021-10-04T00:00:00" u="1"/>
        <d v="2023-02-21T00:00:00" u="1"/>
        <d v="2018-02-07T00:00:00" u="1"/>
        <d v="2021-09-18T00:00:00" u="1"/>
        <d v="2023-07-08T00:00:00" u="1"/>
        <d v="2021-09-30T00:00:00" u="1"/>
        <d v="2022-05-03T00:00:00" u="1"/>
        <d v="2021-10-09T00:00:00" u="1"/>
        <d v="2021-09-23T00:00:00" u="1"/>
        <d v="2021-11-14T00:00:00" u="1"/>
        <d v="2023-09-04T00:00:00" u="1"/>
        <d v="2022-02-19T00:00:00" u="1"/>
        <d v="2021-10-02T00:00:00" u="1"/>
        <d v="2023-06-01T00:00:00" u="1"/>
        <d v="2018-02-05T00:00:00" u="1"/>
        <d v="2021-09-16T00:00:00" u="1"/>
        <d v="2022-04-29T00:00:00" u="1"/>
        <d v="2018-03-03T00:00:00" u="1"/>
        <d v="2023-06-13T00:00:00" u="1"/>
        <d v="2021-09-28T00:00:00" u="1"/>
        <d v="2023-09-09T00:00:00" u="1"/>
        <d v="2023-05-01T00:00:00" u="1"/>
        <d v="2021-10-07T00:00:00" u="1"/>
        <d v="2021-09-21T00:00:00" u="1"/>
        <d v="2023-06-25T00:00:00" u="1"/>
        <d v="2022-01-31T00:00:00" u="1"/>
        <d v="2022-05-13T00:00:00" u="1"/>
        <d v="2018-02-03T00:00:00" u="1"/>
        <d v="2023-01-31T00:00:00" u="1"/>
        <d v="2023-04-27T00:00:00" u="1"/>
        <d v="2023-06-18T00:00:00" u="1"/>
        <d v="2023-04-01T00:00:00" u="1"/>
        <d v="2023-09-14T00:00:00" u="1"/>
        <d v="2023-03-15T00:00:00" u="1"/>
        <d v="2023-04-20T00:00:00" u="1"/>
        <d v="2021-09-26T00:00:00" u="1"/>
        <d v="2022-06-30T00:00:00" u="1"/>
        <d v="2021-10-31T00:00:00" u="1"/>
        <d v="2023-06-30T00:00:00" u="1"/>
        <d v="2023-08-21T00:00:00" u="1"/>
        <d v="2021-10-05T00:00:00" u="1"/>
        <d v="2023-02-22T00:00:00" u="1"/>
        <d v="2021-09-19T00:00:00" u="1"/>
        <d v="2023-03-01T00:00:00" u="1"/>
        <d v="2021-11-29T00:00:00" u="1"/>
        <d v="2023-02-15T00:00:00" u="1"/>
        <d v="2021-11-22T00:00:00" u="1"/>
        <d v="2022-01-22T00:00:00" u="1"/>
        <d v="2023-03-13T00:00:00" u="1"/>
        <d v="2023-08-26T00:00:00" u="1"/>
        <d v="2021-10-10T00:00:00" u="1"/>
        <d v="2021-09-24T00:00:00" u="1"/>
        <d v="2021-11-15T00:00:00" u="1"/>
        <d v="2021-10-03T00:00:00" u="1"/>
        <d v="2018-02-06T00:00:00" u="1"/>
        <d v="2021-09-17T00:00:00" u="1"/>
        <d v="2022-04-30T00:00:00" u="1"/>
        <d v="2021-10-22T00:00:00" u="1"/>
        <d v="2023-04-30T00:00:00" u="1"/>
        <d v="2022-08-31T00:00:00" u="1"/>
        <d v="2023-08-31T00:00:00" u="1"/>
        <d v="2018-03-04T00:00:00" u="1"/>
        <d v="2023-04-23T00:00:00" u="1"/>
        <d v="2021-09-29T00:00:00" u="1"/>
        <d v="2022-06-07T00:00:00" u="1"/>
        <d v="2021-10-08T00:00:00" u="1"/>
        <d v="2022-03-30T00:00:00" u="1"/>
        <d v="2021-09-22T00:00:00" u="1"/>
        <d v="2022-01-13T00:00:00" u="1"/>
        <d v="2022-07-31T00:00:00" u="1"/>
        <d v="2021-10-01T00:00:00" u="1"/>
        <d v="2023-04-09T00:00:00" u="1"/>
        <d v="2023-07-31T00:00:00" u="1"/>
        <d v="2018-02-04T00:00:00" u="1"/>
        <d v="2021-09-15T00:00:00" u="1"/>
        <d v="2023-05-14T00:00:00" u="1"/>
        <d v="2021-10-20T00:00:00" u="1"/>
        <d v="2023-09-15T00:00:00" u="1"/>
        <d v="2018-03-02T00:00:00" u="1"/>
        <d v="2021-09-27T00:00:00" u="1"/>
        <d v="2023-07-17T00:00:00" u="1"/>
      </sharedItems>
      <fieldGroup par="11"/>
    </cacheField>
    <cacheField name="Campaign" numFmtId="0">
      <sharedItems count="802">
        <s v="Superflash Campaign"/>
        <s v="Tryall Video April - July 2025 - Display" u="1"/>
        <s v="Tryall Video April - July 2025 - Video" u="1"/>
        <s v="Tryall Video April - July 2025" u="1"/>
        <s v="Childrens Hospital March 2025" u="1"/>
        <s v="Geofence Targeting" u="1"/>
        <s v="Retargeting" u="1"/>
        <s v="Ameris Bank" u="1"/>
        <s v="Brixmor Q1 Awareness Campaign 2025 Banners" u="1"/>
        <s v="Brixmor Q1 Awareness Campaign 2025 Interstitials" u="1"/>
        <s v="Brixmor Q1 Awareness Campaign 2025 Video" u="1"/>
        <s v="Mobile Display" u="1"/>
        <s v="Mobile Interstitial" u="1"/>
        <s v="Alpa Insurance - Conquest N. New" u="1"/>
        <s v="RJourney Banner Mobile" u="1"/>
        <s v="RJourney Interstitial" u="1"/>
        <s v="RJourney Video" u="1"/>
        <s v="Breeze Dental Test Summer 2024 Banners" u="1"/>
        <s v="Breeze Dental Test Summer 2024 Interstitials" u="1"/>
        <s v="The Village District June 2024 Competitors" u="1"/>
        <s v="The Village District June 2024 Desktop" u="1"/>
        <s v="The Village District June 2024 Extensions" u="1"/>
        <s v="The Village District June 2024 Geofenced" u="1"/>
        <s v="The Village District June 2024 Loyal" u="1"/>
        <s v="The Village District June 2024 Pixel" u="1"/>
        <s v="The Village District June 2024 Trade Area Household" u="1"/>
        <s v="The Village District June 2024 Trade Area Workplace" u="1"/>
        <s v="The Pruneyard Grads and Dads 2024 Competitors" u="1"/>
        <s v="The Pruneyard Grads and Dads 2024 Desktop" u="1"/>
        <s v="The Pruneyard Grads and Dads 2024 Extensions" u="1"/>
        <s v="The Pruneyard Grads and Dads 2024 Geofenced" u="1"/>
        <s v="The Pruneyard Grads and Dads 2024 Loyal" u="1"/>
        <s v="The Pruneyard Grads and Dads 2024 Pixel" u="1"/>
        <s v="The Pruneyard Grads and Dads 2024 Trade Area Household" u="1"/>
        <s v="The Pruneyard Grads and Dads 2024 Trade Area Workplace" u="1"/>
        <s v="The Crossing Clarendon June 2024 Competitors" u="1"/>
        <s v="The Crossing Clarendon June 2024 Desktop" u="1"/>
        <s v="The Crossing Clarendon June 2024 Extensions" u="1"/>
        <s v="The Crossing Clarendon June 2024 Geofenced" u="1"/>
        <s v="The Crossing Clarendon June 2024 Loyal" u="1"/>
        <s v="The Crossing Clarendon June 2024 Pixel" u="1"/>
        <s v="The Crossing Clarendon June 2024 Trade Area Household" u="1"/>
        <s v="The Crossing Clarendon June 2024 Trade Area Workplace" u="1"/>
        <s v="Persimmon Place Grads and Dads 2024 Competitors" u="1"/>
        <s v="Persimmon Place Grads and Dads 2024 Desktop" u="1"/>
        <s v="Persimmon Place Grads and Dads 2024 Extensions" u="1"/>
        <s v="Persimmon Place Grads and Dads 2024 Geofenced" u="1"/>
        <s v="Persimmon Place Grads and Dads 2024 Loyal" u="1"/>
        <s v="Persimmon Place Grads and Dads 2024 Pixel" u="1"/>
        <s v="Persimmon Place Grads and Dads 2024 Trade Area Household" u="1"/>
        <s v="Persimmon Place Grads and Dads 2024 Trade Area Workplace" u="1"/>
        <s v="Market at Springwoods June Grads and Dads 2024 Competitors" u="1"/>
        <s v="Market at Springwoods June Grads and Dads 2024 Desktop" u="1"/>
        <s v="Market at Springwoods June Grads and Dads 2024 Extensions" u="1"/>
        <s v="Market at Springwoods June Grads and Dads 2024 Geofenced" u="1"/>
        <s v="Market at Springwoods June Grads and Dads 2024 Loyal" u="1"/>
        <s v="Market at Springwoods June Grads and Dads 2024 Pixel" u="1"/>
        <s v="Market at Springwoods June Grads and Dads 2024 Trade Area Household" u="1"/>
        <s v="Market at Springwoods June Grads and Dads 2024 Trade Area Workplace" u="1"/>
        <s v="Grand Ridge Plaza June Dads and Grads 2024 Competitors" u="1"/>
        <s v="Grand Ridge Plaza June Dads and Grads 2024 Desktop" u="1"/>
        <s v="Grand Ridge Plaza June Dads and Grads 2024 Extensions" u="1"/>
        <s v="Grand Ridge Plaza June Dads and Grads 2024 Geofenced" u="1"/>
        <s v="Grand Ridge Plaza June Dads and Grads 2024 Loyal" u="1"/>
        <s v="Grand Ridge Plaza June Dads and Grads 2024 Pixel" u="1"/>
        <s v="Grand Ridge Plaza June Dads and Grads 2024 Trade Area Household" u="1"/>
        <s v="Grand Ridge Plaza June Dads and Grads 2024 Trade Area Workplace" u="1"/>
        <s v="Blakeney June Sounds of Summer 2024 Competitors" u="1"/>
        <s v="Blakeney June Sounds of Summer 2024 Desktop" u="1"/>
        <s v="Blakeney June Sounds of Summer 2024 Extensions" u="1"/>
        <s v="Blakeney June Sounds of Summer 2024 Geofenced" u="1"/>
        <s v="Blakeney June Sounds of Summer 2024 Loyal" u="1"/>
        <s v="Blakeney June Sounds of Summer 2024 Pixel" u="1"/>
        <s v="Blakeney June Sounds of Summer 2024 Trade Area Household" u="1"/>
        <s v="Blakeney June Sounds of Summer 2024 Trade Area Workplace" u="1"/>
        <s v="The Crossing Clarendon May Dining 2024 Competitors" u="1"/>
        <s v="The Crossing Clarendon May Dining 2024 Desktop" u="1"/>
        <s v="The Crossing Clarendon May Dining 2024 Extensions" u="1"/>
        <s v="The Crossing Clarendon May Dining 2024 Geofenced" u="1"/>
        <s v="The Crossing Clarendon May Dining 2024 Loyal" u="1"/>
        <s v="The Crossing Clarendon May Dining 2024 Pixel" u="1"/>
        <s v="The Crossing Clarendon May Dining 2024 Trade Area Household" u="1"/>
        <s v="The Crossing Clarendon May Dining 2024 Trade Area Workplace" u="1"/>
        <s v="Southbury Green April/May Ads Spring into Savings 2024 Competitors" u="1"/>
        <s v="Southbury Green April/May Ads Spring into Savings 2024 Desktop" u="1"/>
        <s v="Southbury Green April/May Ads Spring into Savings 2024 Extensions" u="1"/>
        <s v="Southbury Green April/May Ads Spring into Savings 2024 Geofenced" u="1"/>
        <s v="Southbury Green April/May Ads Spring into Savings 2024 Loyal" u="1"/>
        <s v="Southbury Green April/May Ads Spring into Savings 2024 Pixel" u="1"/>
        <s v="Southbury Green April/May Ads Spring into Savings 2024 Trade Area Household" u="1"/>
        <s v="Southbury Green April/May Ads Spring into Savings 2024 Trade Area Workplace" u="1"/>
        <s v="Mellody Farm May Ready to Harvest Experience 2024 Competitors" u="1"/>
        <s v="Mellody Farm May Ready to Harvest Experience 2024 Desktop" u="1"/>
        <s v="Mellody Farm May Ready to Harvest Experience 2024 Extensions" u="1"/>
        <s v="Mellody Farm May Ready to Harvest Experience 2024 Geofenced" u="1"/>
        <s v="Mellody Farm May Ready to Harvest Experience 2024 Loyal" u="1"/>
        <s v="Mellody Farm May Ready to Harvest Experience 2024 Pixel" u="1"/>
        <s v="Mellody Farm May Ready to Harvest Experience 2024 Trade Area Household" u="1"/>
        <s v="Mellody Farm May Ready to Harvest Experience 2024 Trade Area Workplace" u="1"/>
        <s v="Blakeney May BeFit 2024 Competitors" u="1"/>
        <s v="Blakeney May BeFit 2024 Desktop" u="1"/>
        <s v="Blakeney May BeFit 2024 Extensions" u="1"/>
        <s v="Blakeney May BeFit 2024 Geofenced" u="1"/>
        <s v="Blakeney May BeFit 2024 Loyal" u="1"/>
        <s v="Blakeney May BeFit 2024 Pixel" u="1"/>
        <s v="Blakeney May BeFit 2024 TradeArea Household" u="1"/>
        <s v="Blakeney May BeFit 2024 TradeArea Workplace" u="1"/>
        <s v="Walker Center REI Now Open 2024 Competitors" u="1"/>
        <s v="Walker Center REI Now Open 2024 Desktop" u="1"/>
        <s v="Walker Center REI Now Open 2024 Geofenced" u="1"/>
        <s v="Walker Center REI Now Open 2024 Loyal" u="1"/>
        <s v="Walker Center REI Now Open 2024 TradeArea Household" u="1"/>
        <s v="Walker Center REI Now Open 2024 TradeArea Workplace" u="1"/>
        <s v="Plaza Escuela Mothers Day 2024 Competitors" u="1"/>
        <s v="Plaza Escuela Mothers Day 2024 Extensions" u="1"/>
        <s v="Plaza Escuela Mothers Day 2024 Geofenced" u="1"/>
        <s v="Plaza Escuela Mothers Day 2024 Loyal" u="1"/>
        <s v="Plaza Escuela Mothers Day 2024 Trade Area Household" u="1"/>
        <s v="Plaza Escuela Mothers Day 2024 Trade Area Workplace" u="1"/>
        <s v="Persimmon Place Mother's Day 2024 Competitors" u="1"/>
        <s v="Persimmon Place Mother's Day 2024 Desktop" u="1"/>
        <s v="Persimmon Place Mother's Day 2024 Extensions" u="1"/>
        <s v="Persimmon Place Mother's Day 2024 Geofenced" u="1"/>
        <s v="Persimmon Place Mother's Day 2024 Loyal" u="1"/>
        <s v="Persimmon Place Mother's Day 2024 Pixel" u="1"/>
        <s v="Persimmon Place Mother's Day 2024 TradeArea Household" u="1"/>
        <s v="Persimmon Place Mother's Day 2024 TradeArea Workplace" u="1"/>
        <s v="Willows Shopping Center Mothers Day 2024 Competitors" u="1"/>
        <s v="Willows Shopping Center Mothers Day 2024 Desktop" u="1"/>
        <s v="Willows Shopping Center Mothers Day 2024 Extensions" u="1"/>
        <s v="Willows Shopping Center Mothers Day 2024 Geofenced" u="1"/>
        <s v="Willows Shopping Center Mothers Day 2024 Loyal" u="1"/>
        <s v="Willows Shopping Center Mothers Day 2024 Pixel" u="1"/>
        <s v="Willows Shopping Center Mothers Day 2024 Trade Area Household" u="1"/>
        <s v="Willows Shopping Center Mothers Day 2024 Trade Area Workplace" u="1"/>
        <s v="Westlake Plaza Mothers Day 2024 Competitors" u="1"/>
        <s v="Westlake Plaza Mothers Day 2024 Desktop" u="1"/>
        <s v="Westlake Plaza Mothers Day 2024 Extensions" u="1"/>
        <s v="Westlake Plaza Mothers Day 2024 Geofenced" u="1"/>
        <s v="Westlake Plaza Mothers Day 2024 Loyal" u="1"/>
        <s v="Westlake Plaza Mothers Day 2024 Pixel" u="1"/>
        <s v="Westlake Plaza Mothers Day 2024 Trade Area Household" u="1"/>
        <s v="Westlake Plaza Mothers Day 2024 Trade Area Workplace" u="1"/>
        <s v="Village at La Floresta Mothers Day 2024 Competitors" u="1"/>
        <s v="Village at La Floresta Mothers Day 2024 Desktop" u="1"/>
        <s v="Village at La Floresta Mothers Day 2024 Extensions" u="1"/>
        <s v="Village at La Floresta Mothers Day 2024 Geofenced" u="1"/>
        <s v="Village at La Floresta Mothers Day 2024 Loyal" u="1"/>
        <s v="Village at La Floresta Mothers Day 2024 Pixel" u="1"/>
        <s v="Village at La Floresta Mothers Day 2024 Trade Area Household" u="1"/>
        <s v="Village at La Floresta Mothers Day 2024 Trade Area Workplace" u="1"/>
        <s v="The Village District Mothers Day 2024 Competitors" u="1"/>
        <s v="The Village District Mothers Day 2024 Desktop" u="1"/>
        <s v="The Village District Mothers Day 2024 Extensions" u="1"/>
        <s v="The Village District Mothers Day 2024 Geofenced" u="1"/>
        <s v="The Village District Mothers Day 2024 Loyal" u="1"/>
        <s v="The Village District Mothers Day 2024 Pixel" u="1"/>
        <s v="The Village District Mothers Day 2024 TradeArea Household" u="1"/>
        <s v="The Village District Mothers Day 2024 TradeArea Workplace" u="1"/>
        <s v="The Pruneyard Mothers Day 2024 Competitors" u="1"/>
        <s v="The Pruneyard Mothers Day 2024 Desktop" u="1"/>
        <s v="The Pruneyard Mothers Day 2024 Extensions" u="1"/>
        <s v="The Pruneyard Mothers Day 2024 Geofenced" u="1"/>
        <s v="The Pruneyard Mothers Day 2024 Loyal" u="1"/>
        <s v="The Pruneyard Mothers Day 2024 Pixel" u="1"/>
        <s v="The Pruneyard Mothers Day 2024 TradeArea Household" u="1"/>
        <s v="The Pruneyard Mothers Day 2024 TradeArea Workplace" u="1"/>
        <s v="The Crossing Clarendon Mothers Day 2024 Competitors" u="1"/>
        <s v="The Crossing Clarendon Mothers Day 2024 Desktop" u="1"/>
        <s v="The Crossing Clarendon Mothers Day 2024 Extensions" u="1"/>
        <s v="The Crossing Clarendon Mothers Day 2024 Geofenced" u="1"/>
        <s v="The Crossing Clarendon Mothers Day 2024 Loyal" u="1"/>
        <s v="The Crossing Clarendon Mothers Day 2024 Pixel" u="1"/>
        <s v="The Crossing Clarendon Mothers Day 2024 TradeArea Household" u="1"/>
        <s v="The Crossing Clarendon Mothers Day 2024 TradeArea Workplace" u="1"/>
        <s v="The Crossing Clarendon April Fido Fest 2024 Competitors" u="1"/>
        <s v="The Crossing Clarendon April Fido Fest 2024 Desktop" u="1"/>
        <s v="The Crossing Clarendon April Fido Fest 2024 Extensions" u="1"/>
        <s v="The Crossing Clarendon April Fido Fest 2024 Geofence" u="1"/>
        <s v="The Crossing Clarendon April Fido Fest 2024 Loyal" u="1"/>
        <s v="The Crossing Clarendon April Fido Fest 2024 Pixel" u="1"/>
        <s v="The Crossing Clarendon April Fido Fest 2024 Trade Area Household" u="1"/>
        <s v="The Crossing Clarendon April Fido Fest 2024 Trade Area Workplace" u="1"/>
        <s v="Mellody Farm Mom Unique 2024 Competitors" u="1"/>
        <s v="Mellody Farm Mom Unique 2024 Desktop" u="1"/>
        <s v="Mellody Farm Mom Unique 2024 Extensions" u="1"/>
        <s v="Mellody Farm Mom Unique 2024 Geofenced" u="1"/>
        <s v="Mellody Farm Mom Unique 2024 Loyal" u="1"/>
        <s v="Mellody Farm Mom Unique 2024 Pixel" u="1"/>
        <s v="Mellody Farm Mom Unique 2024 TradeArea Household" u="1"/>
        <s v="Mellody Farm Mom Unique 2024 TradeArea Workplace" u="1"/>
        <s v="Market at Springwoods Mother's Day 2024 Competitors" u="1"/>
        <s v="Market at Springwoods Mother's Day 2024 Desktop" u="1"/>
        <s v="Market at Springwoods Mother's Day 2024 Extensions" u="1"/>
        <s v="Market at Springwoods Mother's Day 2024 Geofenced" u="1"/>
        <s v="Market at Springwoods Mother's Day 2024 Loyal" u="1"/>
        <s v="Market at Springwoods Mother's Day 2024 Pixel" u="1"/>
        <s v="Market at Springwoods Mother's Day 2024 Trade Area Household" u="1"/>
        <s v="Market at Springwoods Mother's Day 2024 Trade Area Workplace" u="1"/>
        <s v="Blakeney Mothers Day 2024 Competitors" u="1"/>
        <s v="Blakeney Mothers Day 2024 Desktop" u="1"/>
        <s v="Blakeney Mothers Day 2024 Extensions" u="1"/>
        <s v="Blakeney Mothers Day 2024 Geofenced" u="1"/>
        <s v="Blakeney Mothers Day 2024 Loyal" u="1"/>
        <s v="Blakeney Mothers Day 2024 Pixel" u="1"/>
        <s v="Blakeney Mothers Day 2024 TradeArea Household" u="1"/>
        <s v="Blakeney Mothers Day 2024 TradeArea Workplace" u="1"/>
        <s v="Walker Center REI Grand Opening 2024 Competitors" u="1"/>
        <s v="Walker Center REI Grand Opening 2024 Desktop" u="1"/>
        <s v="Walker Center REI Grand Opening 2024 Extensions" u="1"/>
        <s v="Walker Center REI Grand Opening 2024 Geofenced" u="1"/>
        <s v="Walker Center REI Grand Opening 2024 Loyal" u="1"/>
        <s v="Walker Center REI Grand Opening 2024 Trade Area Household" u="1"/>
        <s v="Walker Center REI Grand Opening 2024 Trade Area Workplace" u="1"/>
        <s v="Longmeadow Shops April 2024 Competitors" u="1"/>
        <s v="Longmeadow Shops April 2024 Desktop" u="1"/>
        <s v="Longmeadow Shops April 2024 Extensions" u="1"/>
        <s v="Longmeadow Shops April 2024 Geofenced" u="1"/>
        <s v="Longmeadow Shops April 2024 Loyal" u="1"/>
        <s v="Longmeadow Shops April 2024 Trade Area Household" u="1"/>
        <s v="Longmeadow Shops April 2024 Trade Area Workplace" u="1"/>
        <s v="Grand Ridge Plaza April Mother's Day Rock Tix 2024 Competitors" u="1"/>
        <s v="Grand Ridge Plaza April Mother's Day Rock Tix 2024 Desktop" u="1"/>
        <s v="Grand Ridge Plaza April Mother's Day Rock Tix 2024 Extensions" u="1"/>
        <s v="Grand Ridge Plaza April Mother's Day Rock Tix 2024 Geofenced" u="1"/>
        <s v="Grand Ridge Plaza April Mother's Day Rock Tix 2024 Loyal" u="1"/>
        <s v="Grand Ridge Plaza April Mother's Day Rock Tix 2024 Pixel" u="1"/>
        <s v="Grand Ridge Plaza April Mother's Day Rock Tix 2024 Trade Area Household" u="1"/>
        <s v="Grand Ridge Plaza April Mother's Day Rock Tix 2024 Trade Area Workplace" u="1"/>
        <s v="Blakeney April Spring into Savings 2024 Competitors" u="1"/>
        <s v="Blakeney April Spring into Savings 2024 Desktop" u="1"/>
        <s v="Blakeney April Spring into Savings 2024 Extensions" u="1"/>
        <s v="Blakeney April Spring into Savings 2024 Geofenced" u="1"/>
        <s v="Blakeney April Spring into Savings 2024 Loyal" u="1"/>
        <s v="Blakeney April Spring into Savings 2024 Pixel" u="1"/>
        <s v="Blakeney April Spring into Savings 2024 Trade Area Household" u="1"/>
        <s v="Blakeney April Spring into Savings 2024 Trade Area Workplace" u="1"/>
        <s v="The Crossing Clarendon AB Home &amp; Fitness 2024 Competitors" u="1"/>
        <s v="The Crossing Clarendon AB Home &amp; Fitness 2024 Desktop" u="1"/>
        <s v="The Crossing Clarendon AB Home &amp; Fitness 2024 Extensions" u="1"/>
        <s v="The Crossing Clarendon AB Home &amp; Fitness 2024 Fitness" u="1"/>
        <s v="The Crossing Clarendon AB Home &amp; Fitness 2024 Geofenced" u="1"/>
        <s v="The Crossing Clarendon AB Home &amp; Fitness 2024 Home Decor" u="1"/>
        <s v="The Crossing Clarendon AB Home &amp; Fitness 2024 Loyal" u="1"/>
        <s v="The Crossing Clarendon AB Home &amp; Fitness 2024 Pixel" u="1"/>
        <s v="The Crossing Clarendon AB Home &amp; Fitness 2024 Trade Area Household" u="1"/>
        <s v="The Crossing Clarendon AB Home &amp; Fitness 2024 Trade Area Workplace" u="1"/>
        <s v="Southbury Green MarApril Dining Ads 2024 Competitors" u="1"/>
        <s v="Southbury Green MarApril Dining Ads 2024 Desktop" u="1"/>
        <s v="Southbury Green MarApril Dining Ads 2024 Extensions" u="1"/>
        <s v="Southbury Green MarApril Dining Ads 2024 Geofenced" u="1"/>
        <s v="Southbury Green MarApril Dining Ads 2024 Loyal" u="1"/>
        <s v="Southbury Green MarApril Dining Ads 2024 Pixel" u="1"/>
        <s v="Southbury Green MarApril Dining Ads 2024 Trade Area Household" u="1"/>
        <s v="Southbury Green MarApril Dining Ads 2024 Trade Area Workplace" u="1"/>
        <s v="The Village District - April 75th Anniversary EVENT 2024 Competitors" u="1"/>
        <s v="The Village District - April 75th Anniversary EVENT 2024 Desktop" u="1"/>
        <s v="The Village District - April 75th Anniversary EVENT 2024 Extensions" u="1"/>
        <s v="The Village District - April 75th Anniversary EVENT 2024 Geofenced" u="1"/>
        <s v="The Village District - April 75th Anniversary EVENT 2024 Loyal" u="1"/>
        <s v="The Village District - April 75th Anniversary EVENT 2024 Pixel" u="1"/>
        <s v="The Village District - April 75th Anniversary EVENT 2024 Trade Area Household" u="1"/>
        <s v="The Village District - April 75th Anniversary EVENT 2024 Trade Area Workplace" u="1"/>
        <s v="Village at La Floresta Embrace Brea Event 2024 Competitors" u="1"/>
        <s v="Village at La Floresta Embrace Brea Event 2024 Desktop" u="1"/>
        <s v="Village at La Floresta Embrace Brea Event 2024 Extensions" u="1"/>
        <s v="Village at La Floresta Embrace Brea Event 2024 Geofenced" u="1"/>
        <s v="Village at La Floresta Embrace Brea Event 2024 Loyal" u="1"/>
        <s v="Village at La Floresta Embrace Brea Event 2024 Pixel" u="1"/>
        <s v="Village at La Floresta Embrace Brea Event 2024 Trade Area Household" u="1"/>
        <s v="Village at La Floresta Embrace Brea Event 2024 Trade Area Workplace" u="1"/>
        <s v="The Gallery at Westbury FebMarch Lunch Dinner Ads 2024 Dinner Competitors" u="1"/>
        <s v="The Gallery at Westbury FebMarch Lunch Dinner Ads 2024 Dinner Desktop" u="1"/>
        <s v="The Gallery at Westbury FebMarch Lunch Dinner Ads 2024 Dinner Extensions" u="1"/>
        <s v="The Gallery at Westbury FebMarch Lunch Dinner Ads 2024 Dinner Geofenced" u="1"/>
        <s v="The Gallery at Westbury FebMarch Lunch Dinner Ads 2024 Dinner Loyal" u="1"/>
        <s v="The Gallery at Westbury FebMarch Lunch Dinner Ads 2024 Dinner Pixel" u="1"/>
        <s v="The Gallery at Westbury FebMarch Lunch Dinner Ads 2024 Dinner Trade Area Household" u="1"/>
        <s v="The Gallery at Westbury FebMarch Lunch Dinner Ads 2024 Dinner Trade Area Workplace" u="1"/>
        <s v="The Gallery at Westbury FebMarch Lunch Dinner Ads 2024 Lunch Competitors" u="1"/>
        <s v="The Gallery at Westbury FebMarch Lunch Dinner Ads 2024 Lunch Desktop" u="1"/>
        <s v="The Gallery at Westbury FebMarch Lunch Dinner Ads 2024 Lunch Extensions" u="1"/>
        <s v="The Gallery at Westbury FebMarch Lunch Dinner Ads 2024 Lunch Geofenced" u="1"/>
        <s v="The Gallery at Westbury FebMarch Lunch Dinner Ads 2024 Lunch Loyal" u="1"/>
        <s v="The Gallery at Westbury FebMarch Lunch Dinner Ads 2024 Lunch Pixel" u="1"/>
        <s v="The Gallery at Westbury FebMarch Lunch Dinner Ads 2024 Lunch Trade Area Household" u="1"/>
        <s v="The Gallery at Westbury FebMarch Lunch Dinner Ads 2024 Lunch Trade Area Workplace" u="1"/>
        <s v="The Village District Feb Be Mine and Dine Competitors" u="1"/>
        <s v="The Village District Feb Be Mine and Dine Desktop" u="1"/>
        <s v="The Village District Feb Be Mine and Dine Extensions" u="1"/>
        <s v="The Village District Feb Be Mine and Dine Geofenced" u="1"/>
        <s v="The Village District Feb Be Mine and Dine Loyal" u="1"/>
        <s v="The Village District Feb Be Mine and Dine Trade Area Household" u="1"/>
        <s v="The Village District Feb Be Mine and Dine Trade Area Workplace" u="1"/>
        <s v="Plaza Escuela - Feb - Let the Good Times Roll Competitors" u="1"/>
        <s v="Plaza Escuela - Feb - Let the Good Times Roll Desktop" u="1"/>
        <s v="Plaza Escuela - Feb - Let the Good Times Roll Extensions" u="1"/>
        <s v="Plaza Escuela - Feb - Let the Good Times Roll Geofenced" u="1"/>
        <s v="Plaza Escuela - Feb - Let the Good Times Roll Loyal" u="1"/>
        <s v="Plaza Escuela - Feb - Let the Good Times Roll Trade Area Household" u="1"/>
        <s v="Plaza Escuela - Feb - Let the Good Times Roll Trade Area Workplace" u="1"/>
        <s v="The Crossing Clarendon -A/B Pet &amp; Grocery Competitors" u="1"/>
        <s v="The Crossing Clarendon -A/B Pet &amp; Grocery Desktop" u="1"/>
        <s v="The Crossing Clarendon -A/B Pet &amp; Grocery Extensions" u="1"/>
        <s v="The Crossing Clarendon -A/B Pet &amp; Grocery Geofenced" u="1"/>
        <s v="The Crossing Clarendon -A/B Pet &amp; Grocery Grocers" u="1"/>
        <s v="The Crossing Clarendon -A/B Pet &amp; Grocery Loyal" u="1"/>
        <s v="The Crossing Clarendon -A/B Pet &amp; Grocery Pet Stores" u="1"/>
        <s v="The Crossing Clarendon -A/B Pet &amp; Grocery Pixel" u="1"/>
        <s v="The Crossing Clarendon -A/B Pet &amp; Grocery Trade Area Household" u="1"/>
        <s v="The Crossing Clarendon -A/B Pet &amp; Grocery Trade Area Workplace" u="1"/>
        <s v="Persimmon Place February Dining Competitors" u="1"/>
        <s v="Persimmon Place February Dining Desktop" u="1"/>
        <s v="Persimmon Place February Dining Extensions" u="1"/>
        <s v="Persimmon Place February Dining Geofenced" u="1"/>
        <s v="Persimmon Place February Dining Loyal" u="1"/>
        <s v="Persimmon Place February Dining Pixel" u="1"/>
        <s v="Persimmon Place February Dining Trade Area Household" u="1"/>
        <s v="Persimmon Place February Dining Trade Area Workplace" u="1"/>
        <s v="Village at La Floresta - February - Let the Good Times Roll Competitors" u="1"/>
        <s v="Village at La Floresta - February - Let the Good Times Roll Desktop" u="1"/>
        <s v="Village at La Floresta - February - Let the Good Times Roll Extensions" u="1"/>
        <s v="Village at La Floresta - February - Let the Good Times Roll Geofenced" u="1"/>
        <s v="Village at La Floresta - February - Let the Good Times Roll Loyal" u="1"/>
        <s v="Village at La Floresta - February - Let the Good Times Roll Pixel" u="1"/>
        <s v="Village at La Floresta - February - Let the Good Times Roll Trade Area Household" u="1"/>
        <s v="Village at La Floresta - February - Let the Good Times Roll Trade Area Workplace" u="1"/>
        <s v="Westlake Plaza - February - Let the Good Times Roll Competitors" u="1"/>
        <s v="Westlake Plaza - February - Let the Good Times Roll Desktop" u="1"/>
        <s v="Westlake Plaza - February - Let the Good Times Roll Extensions" u="1"/>
        <s v="Westlake Plaza - February - Let the Good Times Roll Geofenced" u="1"/>
        <s v="Westlake Plaza - February - Let the Good Times Roll Loyal" u="1"/>
        <s v="Westlake Plaza - February - Let the Good Times Roll Pixel" u="1"/>
        <s v="Westlake Plaza - February - Let the Good Times Roll Trade Area Household" u="1"/>
        <s v="Westlake Plaza - February - Let the Good Times Roll Trade Area Workplace" u="1"/>
        <s v="Willows Shopping Center -February - Let the Good Times Roll Competitors" u="1"/>
        <s v="Willows Shopping Center -February - Let the Good Times Roll Desktop" u="1"/>
        <s v="Willows Shopping Center -February - Let the Good Times Roll Extensions" u="1"/>
        <s v="Willows Shopping Center -February - Let the Good Times Roll Geofenced" u="1"/>
        <s v="Willows Shopping Center -February - Let the Good Times Roll Loyal" u="1"/>
        <s v="Willows Shopping Center -February - Let the Good Times Roll Pixel" u="1"/>
        <s v="Willows Shopping Center -February - Let the Good Times Roll Trade Area Household" u="1"/>
        <s v="Willows Shopping Center -February - Let the Good Times Roll Trade Area Workplace" u="1"/>
        <s v="Mellody Farm - February - Let the Good Times Roll Competitors" u="1"/>
        <s v="Mellody Farm - February - Let the Good Times Roll Desktop" u="1"/>
        <s v="Mellody Farm - February - Let the Good Times Roll Extensions" u="1"/>
        <s v="Mellody Farm - February - Let the Good Times Roll Geofenced" u="1"/>
        <s v="Mellody Farm - February - Let the Good Times Roll Loyal" u="1"/>
        <s v="Mellody Farm - February - Let the Good Times Roll Pixel" u="1"/>
        <s v="Mellody Farm - February - Let the Good Times Roll Trade Area Household" u="1"/>
        <s v="Mellody Farm - February - Let the Good Times Roll Trade Area Workplace" u="1"/>
        <s v="Market at Springwoods - February - Let the Good Times Roll Competitors" u="1"/>
        <s v="Market at Springwoods - February - Let the Good Times Roll Desktop" u="1"/>
        <s v="Market at Springwoods - February - Let the Good Times Roll Extensions" u="1"/>
        <s v="Market at Springwoods - February - Let the Good Times Roll Geofenced" u="1"/>
        <s v="Market at Springwoods - February - Let the Good Times Roll Loyal" u="1"/>
        <s v="Market at Springwoods - February - Let the Good Times Roll Pixel" u="1"/>
        <s v="Market at Springwoods - February - Let the Good Times Roll Trade Area Household" u="1"/>
        <s v="Market at Springwoods - February - Let the Good Times Roll Trade Area Workplace" u="1"/>
        <s v="Grand Ridge Plaza - February - Let the Good Times Roll Competitors" u="1"/>
        <s v="Grand Ridge Plaza - February - Let the Good Times Roll Desktop" u="1"/>
        <s v="Grand Ridge Plaza - February - Let the Good Times Roll Extensions" u="1"/>
        <s v="Grand Ridge Plaza - February - Let the Good Times Roll Geofenced" u="1"/>
        <s v="Grand Ridge Plaza - February - Let the Good Times Roll Loyal" u="1"/>
        <s v="Grand Ridge Plaza - February - Let the Good Times Roll Pixel" u="1"/>
        <s v="Grand Ridge Plaza - February - Let the Good Times Roll Trade Area Household" u="1"/>
        <s v="Grand Ridge Plaza - February - Let the Good Times Roll Trade Area Workplace" u="1"/>
        <s v="Plaza Escuela - Feb - Helmets or Hearts Competitors " u="1"/>
        <s v="Plaza Escuela - Feb - Helmets or Hearts Desktop" u="1"/>
        <s v="Plaza Escuela - Feb - Helmets or Hearts Extensions" u="1"/>
        <s v="Plaza Escuela - Feb - Helmets or Hearts Geofenced" u="1"/>
        <s v="Plaza Escuela - Feb - Helmets or Hearts Loyal" u="1"/>
        <s v="Plaza Escuela - Feb - Helmets or Hearts Trade Area Household" u="1"/>
        <s v="Plaza Escuela - Feb - Helmets or Hearts Trade Area Workplace" u="1"/>
        <s v="Blakeney -February - Dining Competitors " u="1"/>
        <s v="Blakeney -February - Dining Desktop" u="1"/>
        <s v="Blakeney -February - Dining Extensions" u="1"/>
        <s v="Blakeney -February - Dining Geofenced" u="1"/>
        <s v="Blakeney -February - Dining Loyal " u="1"/>
        <s v="Blakeney -February - Dining Pixel" u="1"/>
        <s v="Blakeney -February - Dining Trade Area Household" u="1"/>
        <s v="Blakeney -February - Dining Trade Area Workplace" u="1"/>
        <s v="Willows Shopping Center -February - Hearts or Helmets Competitors " u="1"/>
        <s v="Willows Shopping Center -February - Hearts or Helmets Desktop" u="1"/>
        <s v="Willows Shopping Center -February - Hearts or Helmets Extensions" u="1"/>
        <s v="Willows Shopping Center -February - Hearts or Helmets Geofenced" u="1"/>
        <s v="Willows Shopping Center -February - Hearts or Helmets Loyal" u="1"/>
        <s v="Willows Shopping Center -February - Hearts or Helmets Pixel" u="1"/>
        <s v="Willows Shopping Center -February - Hearts or Helmets Trade Area Household" u="1"/>
        <s v="Willows Shopping Center -February - Hearts or Helmets Trade Area Workplace" u="1"/>
        <s v="Westlake Plaza - February - Helmets or Hearts Competitors" u="1"/>
        <s v="Westlake Plaza - February - Helmets or Hearts Desktop" u="1"/>
        <s v="Westlake Plaza - February - Helmets or Hearts Extensions" u="1"/>
        <s v="Westlake Plaza - February - Helmets or Hearts Geofenced" u="1"/>
        <s v="Westlake Plaza - February - Helmets or Hearts Loyal" u="1"/>
        <s v="Westlake Plaza - February - Helmets or Hearts Pixel" u="1"/>
        <s v="Westlake Plaza - February - Helmets or Hearts Trade Area Household" u="1"/>
        <s v="Westlake Plaza - February - Helmets or Hearts Trade Area Workplace" u="1"/>
        <s v="Village at La Floresta - February - Helmets or Hearts Competitors " u="1"/>
        <s v="Village at La Floresta - February - Helmets or Hearts Desktop" u="1"/>
        <s v="Village at La Floresta - February - Helmets or Hearts Extensions" u="1"/>
        <s v="Village at La Floresta - February - Helmets or Hearts Geofenced" u="1"/>
        <s v="Village at La Floresta - February - Helmets or Hearts Loyal" u="1"/>
        <s v="Village at La Floresta - February - Helmets or Hearts Pixel" u="1"/>
        <s v="Village at La Floresta - February - Helmets or Hearts Trade Area Household " u="1"/>
        <s v="Village at La Floresta - February - Helmets or Hearts Trade Area Workplace" u="1"/>
        <s v="The Crossing Clarendon - Valentine's Day Food 2024 Competitors" u="1"/>
        <s v="The Crossing Clarendon - Valentine's Day Food 2024 Desktop" u="1"/>
        <s v="The Crossing Clarendon - Valentine's Day Food 2024 Extensions" u="1"/>
        <s v="The Crossing Clarendon - Valentine's Day Food 2024 Geofenced" u="1"/>
        <s v="The Crossing Clarendon - Valentine's Day Food 2024 Loyal" u="1"/>
        <s v="The Crossing Clarendon - Valentine's Day Food 2024 Pixel" u="1"/>
        <s v="The Crossing Clarendon - Valentine's Day Food 2024 Trade Area Household" u="1"/>
        <s v="The Crossing Clarendon - Valentine's Day Food 2024 Trade Area Workplace" u="1"/>
        <s v="Mellody Farm - February - Helmets or Hearts Competitors" u="1"/>
        <s v="Mellody Farm - February - Helmets or Hearts Desktop" u="1"/>
        <s v="Mellody Farm - February - Helmets or Hearts Extensions" u="1"/>
        <s v="Mellody Farm - February - Helmets or Hearts Geofenced" u="1"/>
        <s v="Mellody Farm - February - Helmets or Hearts Loyal" u="1"/>
        <s v="Mellody Farm - February - Helmets or Hearts Pixel" u="1"/>
        <s v="Mellody Farm - February - Helmets or Hearts Trade Area Household" u="1"/>
        <s v="Mellody Farm - February - Helmets or Hearts Trade Area Workplace" u="1"/>
        <s v="Market at Springwoods - February - Hearts or Helmets Competitors " u="1"/>
        <s v="Market at Springwoods - February - Hearts or Helmets Desktop" u="1"/>
        <s v="Market at Springwoods - February - Hearts or Helmets Extensions" u="1"/>
        <s v="Market at Springwoods - February - Hearts or Helmets Geofenced" u="1"/>
        <s v="Market at Springwoods - February - Hearts or Helmets Loyal " u="1"/>
        <s v="Market at Springwoods - February - Hearts or Helmets Pixel" u="1"/>
        <s v="Market at Springwoods - February - Hearts or Helmets Trade Area Household " u="1"/>
        <s v="Market at Springwoods - February - Hearts or Helmets Trade Area Workplace" u="1"/>
        <s v="Grand Ridge Plaza - February - Helmets or Hearts Competitors " u="1"/>
        <s v="Grand Ridge Plaza - February - Helmets or Hearts Desktop" u="1"/>
        <s v="Grand Ridge Plaza - February - Helmets or Hearts Extensions" u="1"/>
        <s v="Grand Ridge Plaza - February - Helmets or Hearts Geofenced" u="1"/>
        <s v="Grand Ridge Plaza - February - Helmets or Hearts Loyal" u="1"/>
        <s v="Grand Ridge Plaza - February - Helmets or Hearts Pixel" u="1"/>
        <s v="Grand Ridge Plaza - February - Helmets or Hearts Trade Area Household" u="1"/>
        <s v="Grand Ridge Plaza - February - Helmets or Hearts Trade Area Workplace" u="1"/>
        <s v="Blakeney January Beauty Fitness 2024 Competitors" u="1"/>
        <s v="Blakeney January Beauty Fitness 2024 Desktop" u="1"/>
        <s v="Blakeney January Beauty Fitness 2024 Extensions" u="1"/>
        <s v="Blakeney January Beauty Fitness 2024 Geofenced" u="1"/>
        <s v="Blakeney January Beauty Fitness 2024 Loyal " u="1"/>
        <s v="Blakeney January Beauty Fitness 2024 Pixel" u="1"/>
        <s v="Blakeney January Beauty Fitness 2024 Trade Area Household" u="1"/>
        <s v="Blakeney January Beauty Fitness 2024 Trade Area Workplace" u="1"/>
        <s v="Southbury Green Holiday Competitors " u="1"/>
        <s v="Southbury Green Holiday Desktop" u="1"/>
        <s v="Southbury Green Holiday Extensions" u="1"/>
        <s v="Southbury Green Holiday Geofenced" u="1"/>
        <s v="Southbury Green Holiday Loyal " u="1"/>
        <s v="Southbury Green Holiday Pixel" u="1"/>
        <s v="Southbury Green Holiday Trade Area Household" u="1"/>
        <s v="Southbury Green Holiday Trade Area Workplace" u="1"/>
        <s v="Ridgewood April 2023 Loyal" u="1"/>
        <s v="IP Retargeting Mobile Display April" u="1"/>
        <s v="The Field at Commonwealth Restaurant 2023 July August Focus 3 Mile Restaurants Lunch" u="1"/>
        <s v="ASCO GI and GU 2022" u="1"/>
        <s v="Market at Springwoods April Loyal " u="1"/>
        <s v="The Village District Back to School Geofenced" u="1"/>
        <s v="The Crossing Valentines Day TradeArea Household" u="1"/>
        <s v="Blakeney Summer General Awareness 2023 - Desktop" u="1"/>
        <s v="The Field at Commonwealth Restaurant 2023 July August Focus Extensions Dinner" u="1"/>
        <s v="Ridgewood April 2023 Pixel" u="1"/>
        <s v="El Camino Mendocino Extensions" u="1"/>
        <s v="Exelixis Inc. 2021 Recruitment Banners" u="1"/>
        <s v="The Crossing Restaurant/Dining Ad Pixel" u="1"/>
        <s v="The Crossing Mothers Day Loyal Trade Area Household 2023" u="1"/>
        <s v="Mellody Farm Harmonize Your Tastebuds - Trade Area Households" u="1"/>
        <s v="The Crossing Clarendon Fitness Dining Fitness Centers Desktop" u="1"/>
        <s v="The Field at Commonwealth Restaurant 2023 July August Focus Trade Area Workplaces Dinner" u="1"/>
        <s v="Westbury April 2023 Loyal" u="1"/>
        <s v="The Crossing Home Decor Extensions 2023" u="1"/>
        <s v="The Crossing Home Decor Competitors 2023" u="1"/>
        <s v="The Village District Sidewalk Sale Competitors " u="1"/>
        <s v="Ridgewood Shopping Center - Taco Bamba Now Open 2023 - Loyal Extensions" u="1"/>
        <s v="Eyetamins Banners" u="1"/>
        <s v="Camapign Name on IO" u="1"/>
        <s v="Mellody Farm -Live Mural Painting 2023 - Pixel" u="1"/>
        <s v="Blakeney Holiday General Brand Awareness Geofenced" u="1"/>
        <s v="The Crossing Winter Pixel" u="1"/>
        <s v="Market at Springwoods Summer Services 2023 Beauty" u="1"/>
        <s v="The Crossing Clarendon Fitness Dining Trade Area Workplace" u="1"/>
        <s v="The Crossing Summer General Awareness Trade Area Workplace" u="1"/>
        <s v="Ridgewood Shopping Center - Taco Bamba Now Open 2023 - Geofenced" u="1"/>
        <s v="Banners Goldfish Giveaway" u="1"/>
        <s v="Interstitials Goldfish Giveaway" u="1"/>
        <s v=" Blakeney Sounds of Summer 2023 Zips" u="1"/>
        <s v="Corbins Corner Back to School 2023 Pixel" u="1"/>
        <s v="The Crossing Summer General Awareness Loyal " u="1"/>
        <s v="Market at Springwoods April Trade Area Household" u="1"/>
        <s v="Ridgewood Shopping Center - Taco Bamba Now Open 2023 - Trade Area HH" u="1"/>
        <s v="Market at Springwoods Magical Merry Moments Desktop" u="1"/>
        <s v="National Banners April" u="1"/>
        <s v="ASCO GI and GU 2022 Flight 2" u="1"/>
        <s v="Corbins Corner Holiday Pixel" u="1"/>
        <s v="Blakeney Mothers Day 2023 Competitors " u="1"/>
        <s v="The Crossing Clarendon Fitness Dining Loyal " u="1"/>
        <s v="Ridgewood Shopping Center Holiday Trade Area Workplace" u="1"/>
        <s v="The Field at Commonwealth Restaurant 2023 July August Focus Trade Area Households Dinner" u="1"/>
        <s v="Banners Feb" u="1"/>
        <s v="Banners Learn2Swim" u="1"/>
        <s v="Blakeney Summer General Awareness 2023 - Loyal" u="1"/>
        <s v="Corbins Corner Back to School 2023 Competitors" u="1"/>
        <s v="Market at Springwoods Summer Services 2023 Geofence" u="1"/>
        <s v="The Crossing Clarendon - Beauty/Pets/Grocery (A,B,C) Loyal Extensions" u="1"/>
        <s v="Campaign Name" u="1"/>
        <s v="The Village District Back to School Competitors" u="1"/>
        <s v="The Crossing Clarendon Fitness Dining Restaurants" u="1"/>
        <s v="Ridgewood Shopping Center - Food Focused Competitors" u="1"/>
        <s v="Blakeney Mothers Day 2023 Loyal " u="1"/>
        <s v="Ridgewood Shopping Center Holiday Desktop" u="1"/>
        <s v="Blakeney Restaurant Focus 2023 - Loyal Extensions" u="1"/>
        <s v="Market at Springwoods Summer Services 2023 Extensions" u="1"/>
        <s v="National Banners May" u="1"/>
        <s v="Blakeney Ice Cream Loyal " u="1"/>
        <s v="The Crossing Nov 2 Geofenced" u="1"/>
        <s v="The Crossing Nov 2 Geoframed" u="1"/>
        <s v="Ridgewood April 2023 Geofenced" u="1"/>
        <s v="Ridgewood Shopping Center Holiday Pixel" u="1"/>
        <s v="The Village District 2023 July Dining Loyal" u="1"/>
        <s v="The Crossing Restaurant/Dining Ad Competitors" u="1"/>
        <s v="Standard Banner - October" u="1"/>
        <s v="Corbins Corner Holiday Extensions" u="1"/>
        <s v="The Crossing Valentines Day TradeArea Workplace" u="1"/>
        <s v="Market at Springwoods Magical Merry Moments Trade Area Workplace" u="1"/>
        <s v="IP Retargeting Mobile Display June" u="1"/>
        <s v="Corbin's Corner - Summer Awareness Zip Codes" u="1"/>
        <s v="Mellody Farm -Live Mural Painting 2023 - Zips" u="1"/>
        <s v="The Pruneyard Ice Cream 2023 Loyal Extensions" u="1"/>
        <s v="Mellody Farm Harmonize Your Tastebuds - Extensions" u="1"/>
        <s v="Corbins Corner Mothers Day 2023 Trade Area Household" u="1"/>
        <s v="Blakeney Restaurant Focus 2023 - Trade Area Workplaces" u="1"/>
        <s v="Corbin's Corner - Spring General Awareness - Extensions" u="1"/>
        <s v="The Field at Commonwealth Restaurant 2023 July August Focus Loyal Lunch" u="1"/>
        <s v="Holbrook Banners" u="1"/>
        <s v="Houston Banners July" u="1"/>
        <s v="National Interstitials Aug" u="1"/>
        <s v="IP Retargeting Mobile Display May" u="1"/>
        <s v="Blakeney Back to School 2023 Families" u="1"/>
        <s v="Blakeney Holiday General Brand Awareness Extensions" u="1"/>
        <s v="Blakeney Summer General Awareness 2023 - Extensions" u="1"/>
        <s v="Ridgewood Shopping Center - Taco Bamba Now Open 2023 - Competitors" u="1"/>
        <s v="The Crossing Clarendon - Beauty/Pets/Grocery (A,B,C) Trade Area WP" u="1"/>
        <s v="National Banners June" u="1"/>
        <s v="Ballard Blocks Geofenced" u="1"/>
        <s v="Ballard Blocks Geoframed" u="1"/>
        <s v="CAMPAIGN/LINE ITEM NAME HERE " u="1"/>
        <s v="El Camino Mendocino Geofenced" u="1"/>
        <s v="The Village District Sidewalk Sale Extentions" u="1"/>
        <s v="Mellody Farm Harmonize Your Tastebuds - Competitors" u="1"/>
        <s v="Ridgewood Shopping Center Holiday Trade Area Household" u="1"/>
        <s v="Houston Banners May" u="1"/>
        <s v="Blakeney Restaurant Focus 2023 - Competitors" u="1"/>
        <s v="Corbin's Corner - Summer Awareness Trade Area Household" u="1"/>
        <s v="The Field at Commonwealth Restaurant 2023 July August Focus Geofence Lunch" u="1"/>
        <s v="Blakeney Fitness Beauty Competitors" u="1"/>
        <s v="The Crossing Valentines Day Extensions" u="1"/>
        <s v="The Crossing Restaurant/Dining Ad Loyal " u="1"/>
        <s v="Blakeney Mothers Day 2023 Trade Area Workplace" u="1"/>
        <s v="The Pruneyard Ice Cream 2023 Trade Area Workplaces" u="1"/>
        <s v="Ridgewood Shopping Center - Taco Bamba Now Open 2023 - Trade Area WP" u="1"/>
        <s v="Houston Banners Aug" u="1"/>
        <s v="Blakeney Mothers Day 2023 Trade Area Household" u="1"/>
        <s v="The Crossing Restaurant/Dining Ad TradeArea Household" u="1"/>
        <s v="The Village District Sidewalk Sale Tradeare Household" u="1"/>
        <s v="Mellody Farm -Live Mural Painting 2023 - Loyal Trade Area HH" u="1"/>
        <s v="Interstitials Feb" u="1"/>
        <s v=" Blakeney Sounds of Summer Loyal 2023 Pixel" u="1"/>
        <s v="Blakeney Fitness Beauty TradeArea Household" u="1"/>
        <s v="The Village District Sidewalk Sale Geofenced" u="1"/>
        <s v="The Market at Springwoods Easter 2023 Trade Area Workplaces (Copy)" u="1"/>
        <s v="The Field at Commonwealth Restaurant 2023 July August Focus 3 Mile Restaurants Dinner" u="1"/>
        <s v="The Crossing Home Decor Geofence 2023" u="1"/>
        <s v="The Crossing Clarendon Fitness Dining Pixel" u="1"/>
        <s v="The Market at Springwoods Easter 2023 Loyal" u="1"/>
        <s v="Blakeney Holiday General Brand Awareness Pixel" u="1"/>
        <s v="Ridgewood Shopping Center - Food Focused Trade Area Household" u="1"/>
        <s v="The Field at Commonwealth Restaurant 2023 July August Focus Trade Area Workplaces" u="1"/>
        <s v="The Village District Sidewalk Sale Loyal" u="1"/>
        <s v="Ridgewood Shopping Center Holiday Extensions" u="1"/>
        <s v="The Market at Springwoods Village Summer Sweets 2023 Loyal" u="1"/>
        <s v="Blakeney Back to School 2023 Extensions" u="1"/>
        <s v="Corbins Corner Back to School 2023 Families" u="1"/>
        <s v="Mellody Farm -Live Mural Painting 2023 - Loyal" u="1"/>
        <s v="The Field at Commonwealth Restaurant 2023 July August Focus Competitors Dinner" u="1"/>
        <s v="Avasara Interstitials" u="1"/>
        <s v="Four Corners May Banners" u="1"/>
        <s v="IP Retargeting Mobile Display March" u="1"/>
        <s v=" Blakeney Sounds of Summer Competitors 2023 " u="1"/>
        <s v="Brookside Geoframed" u="1"/>
        <s v="Market at Springwoods Magical Merry Moments Geofenced" u="1"/>
        <s v="The Crossing Clarendon - Beauty/Pets/Grocery (A,B,C) Zips" u="1"/>
        <s v="National Interstitials July" u="1"/>
        <s v="The Pruneyard Ice Cream 2023 Loyal" u="1"/>
        <s v="The Crossing Valentines Day Geofenced" u="1"/>
        <s v="The Crossing Winter TradeArea Workplaces" u="1"/>
        <s v="Corbin's Corner - Spring General Awareness - Pixel" u="1"/>
        <s v="Ridgewood April 2023 Extensions" u="1"/>
        <s v="Westbury April 2023 Trade Area Household" u="1"/>
        <s v="Mellody Farm -Live Mural Painting 2023 - Competitor" u="1"/>
        <s v="The Market at Springwoods Village Summer Sweets 2023 Pixel" u="1"/>
        <s v="The Field at Commonwealth Restaurant 2023 July August Focus Pixel" u="1"/>
        <s v="Banners March" u="1"/>
        <s v="National Banners Aug" u="1"/>
        <s v="Interstitials Learn2Swim" u="1"/>
        <s v="IP Retargeting Mobile Display February" u="1"/>
        <s v="El Camino Mendocino TradeArea Households" u="1"/>
        <s v="Ridgewood Shopping Center - Taco Bamba Now Open 2023 - Loyal" u="1"/>
        <s v="Interstitials" u="1"/>
        <s v="Westbury April 2023 Pixel" u="1"/>
        <s v="ASCO GI and GU 2022 Flight 1" u="1"/>
        <s v="Ridgewood April 2023 Competitors" u="1"/>
        <s v="The Crossing Restaurant/Dining Ad TradeArea Workplace" u="1"/>
        <s v="The Village District Sidewalk Sale Tradeare Workplace" u="1"/>
        <s v="The Market at Springwoods Easter 2023 Trade Area Households" u="1"/>
        <s v="The Village District 2023 July Dining Trade Area Households" u="1"/>
        <s v="Ridgewood Shopping Center - Taco Bamba Now Open 2023 - Pixel" u="1"/>
        <s v="National Interstitials June" u="1"/>
        <s v="Blakeney Fitness Beauty Pixel" u="1"/>
        <s v="The Crossing Valentines Day Competitors" u="1"/>
        <s v="The Crossing Clarendon Fitness Dining Geofenced" u="1"/>
        <s v="Ridgewood Shopping Center - Food Focused Geofence" u="1"/>
        <s v="Blakeney Holiday General Brand Awareness Competitors " u="1"/>
        <s v="The Crossing Clarendon Fitness Dining Fitness Centers" u="1"/>
        <s v="The Crossing Clarendon - Beauty/Pets/Grocery (A,B,C) Competitors" u="1"/>
        <s v="The Market at Springwoods Village Summer Sweets 2023 Competitors" u="1"/>
        <s v="The Crossing Mothers Day Geofence 2023" u="1"/>
        <s v="The Crossing Clarendon Fitness Dining Restaurants Desktop" u="1"/>
        <s v="Live Nation LA - Comedy Feb 2018 Kathleen Madigan - Des Moines" u="1"/>
        <s v="The Crossing Valentines Day Loyal " u="1"/>
        <s v="Blakeney Restaurant Focus 2023 - Geofence" u="1"/>
        <s v="Blakeney Summer General Awareness 2023 - Competitors" u="1"/>
        <s v="The Crossing Home Decor Loyal Trade Area Household 2023" u="1"/>
        <s v="Interstitials Jan" u="1"/>
        <s v="Interstitials March" u="1"/>
        <s v="Blakeney Back to School 2023 Trade Area Household" u="1"/>
        <s v="Blakeney Fitness Beauty Extensions" u="1"/>
        <s v="The Pruneyard Ice Cream 2023 Pixel" u="1"/>
        <s v="The Crossing Winter TradeArea Household" u="1"/>
        <s v="The Crossing Clarendon Fitness Dining Extentions " u="1"/>
        <s v="The Village District Back to School Tradearea Workplace" u="1"/>
        <s v="Blakeney Back to School 2023 Loyal" u="1"/>
        <s v="Blakeney Ice Cream Pixel" u="1"/>
        <s v="National Interstitials May" u="1"/>
        <s v="The Crossing Restaurant/Dining Ad Extensions" u="1"/>
        <s v="Mellody Farm -Live Mural Painting 2023 - Trade Area WP" u="1"/>
        <s v="The Crossing Home Decor Loyal 2023" u="1"/>
        <s v=" Blakeney Sounds of Summer Loyal 2023 Extensions" u="1"/>
        <s v="Blakeney Ice Cream Extensions" u="1"/>
        <s v="Ridgewood April 2023 Trade Area Household" u="1"/>
        <s v="Corbins Corner Mothers Day 2023 Trade Area Workplace" u="1"/>
        <s v="The Field at Commonwealth Restaurant 2023 July August Focus Geofence Dinner" u="1"/>
        <s v="JP Morgan 2022" u="1"/>
        <s v="The Crossing Mothers Day Pixel 2023" u="1"/>
        <s v="Westbury April 2023 Trade Area Workplace" u="1"/>
        <s v="Ridgewood Shopping Center - Food Focused Pixel" u="1"/>
        <s v="The Crossing Clarendon - Beauty/Pets/Grocery (A,B,C) Pet" u="1"/>
        <s v="The Field at Commonwealth Restaurant 2023 July August Focus Competitors Lunch" u="1"/>
        <s v="Brookside Geofenced" u="1"/>
        <s v="Blakeney Mothers Day 2023 Extensions" u="1"/>
        <s v="The Crossing Mothers Day Competitors 2023" u="1"/>
        <s v="The Field at Commonwealth Restaurant 2023 July August Focus Loyal Dinner" u="1"/>
        <s v=" Blakeney Sounds of Summer 2023 Household" u="1"/>
        <s v="Blakeney Holiday General Brand Awareness Loyal" u="1"/>
        <s v="Ridgewood Shopping Center Holiday Competitors " u="1"/>
        <s v="Market at Springwoods Magical Merry Moments Loyal" u="1"/>
        <s v="The Crossing Winter Loyal " u="1"/>
        <s v="Ridgewood Shopping Center Holiday Loyal " u="1"/>
        <s v="Market at Springwoods Summer Services 2023 Pixel" u="1"/>
        <s v="The Pruneyard Ice Cream 2023 Trade Area Households" u="1"/>
        <s v="Houston Banners April" u="1"/>
        <s v="Four Corners April Banners" u="1"/>
        <s v="National Interstitials April" u="1"/>
        <s v="Westbury April 2023 Competitors" u="1"/>
        <s v="Blakeney Back to School 2023 Pixel" u="1"/>
        <s v="Blakeney Ice Cream Trade Area Household" u="1"/>
        <s v="The Village District Back to School Extensions" u="1"/>
        <s v="Market at Springwoods Village Deals for Dads Extentions" u="1"/>
        <s v="Blakeney Holiday General Brand Awareness Trade Area Workplace" u="1"/>
        <s v="El Camino Mendocino Loyal " u="1"/>
        <s v="The Pruneyard Ice Cream 2023 Geofence" u="1"/>
        <s v="El Camino Mendocino TradeArea Workplaces" u="1"/>
        <s v="Mellody Farm Harmonize Your Tastebuds - Loyal" u="1"/>
        <s v="The Crossing Home Decor Loyal Trade Area Workplace 2023" u="1"/>
        <s v="Blakeney Holiday General Brand Awareness Trade Area Household" u="1"/>
        <s v="Blakeney Summer General Awareness 2023 - Trade Area Household" u="1"/>
        <s v="ASCO CHICAGO 2022" u="1"/>
        <s v="The Crossing Winter Competitors" u="1"/>
        <s v="Corbins Corner Mothers Day 2023 Pixel" u="1"/>
        <s v="Corbins Corner Back to School 2023 Geofence" u="1"/>
        <s v="Corbins Corner Holiday Trade Area Household" u="1"/>
        <s v="Market at Springwoods Magical Merry Moments Pixel" u="1"/>
        <s v="The Market at Springwoods Easter 2023 Trade Area Workplaces" u="1"/>
        <s v="Market at Springwoods Magical Merry Moments Trade Area Household" u="1"/>
        <s v="Market at Springwoods Village Deals for Dads Tradearea Household" u="1"/>
        <s v="The Crossing Clarendon - Beauty/Pets/Grocery (A,B,C) Trade Area HH" u="1"/>
        <s v="Houston Banners June" u="1"/>
        <s v="Corbin's Corner - Summer Awareness Loyal" u="1"/>
        <s v="The Pruneyard Ice Cream 2023 Competitors" u="1"/>
        <s v="Blakeney Mothers Day 2023 Pixel" u="1"/>
        <s v="Corbin's Corner - Summer Awareness Extensions" u="1"/>
        <s v="Corbins Corner Back to School 2023 Extensions" u="1"/>
        <s v="The Crossing Clarendon - Beauty/Pets/Grocery (A,B,C) Loyal" u="1"/>
        <s v="Mellody Farm Harmonize Your Tastebuds - Trade Area Workplaces" u="1"/>
        <s v="Corbins Corner Holiday Geofenced" u="1"/>
        <s v="The Crossing Valentines Day Pixel" u="1"/>
        <s v=" Blakeney Sounds of Summer Loyal 2023" u="1"/>
        <s v="Ridgewood Shopping Center Holiday Geofenced" u="1"/>
        <s v="The Market at Springwoods Easter 2023 Extensions" u="1"/>
        <s v="The Village District 2023 July Dining Extensions" u="1"/>
        <s v="Westbury April 2023 Geofence" u="1"/>
        <s v="Blakeney Mothers Day 2023 Geofence" u="1"/>
        <s v="Blakeney Restaurant Focus 2023 - Pixel" u="1"/>
        <s v="Live Nation | Arizona March 2018 Eddie B" u="1"/>
        <s v="The Crossing Mothers Day Loyal Trade Area Workplace 2023" u="1"/>
        <s v="The Field at Commonwealth Restaurant 2023 July August Focus Trade Area Households" u="1"/>
        <s v="The Village District Back to School Loyal " u="1"/>
        <s v="El Camino Mendocino Pixel" u="1"/>
        <s v="The Crossing Nov Geofenced" u="1"/>
        <s v="Westbury April 2023 Extensions" u="1"/>
        <s v="Corbins Corner Holiday Competitors" u="1"/>
        <s v="The Crossing Mothers Day Loyal 2023" u="1"/>
        <s v="The Crossing Summer General Awareness Extentions" u="1"/>
        <s v="Corbins Corner Back to School 2023 Trade area Households" u="1"/>
        <s v="Avasara Banners" u="1"/>
        <s v="The Crossing Clarendon - Beauty/Pets/Grocery (A,B,C) Pixel" u="1"/>
        <s v="Market at Springwoods Summer Services 2023 Trade Area Household" u="1"/>
        <s v="Corbin's Corner - Spring General Awareness - Trade Area Households" u="1"/>
        <s v="Interstitial - October" u="1"/>
        <s v="The Crossing Winter Extensions" u="1"/>
        <s v="Blakeney Back to School 2023 Geofence" u="1"/>
        <s v="Market at Springwoods April Trade Area Workplace" u="1"/>
        <s v="Blakeney Summer General Awareness 2023 - Geofence" u="1"/>
        <s v="The Village District Back to School Tradearea Household" u="1"/>
        <s v="The Crossing Clarendon Fitness Dining Trade Area Household" u="1"/>
        <s v="The Crossing Summer General Awareness Trade Area Household" u="1"/>
        <s v="The Crossing Clarendon - Beauty/Pets/Grocery (A,B,C) Health and Beauty" u="1"/>
        <s v="Blakeney Ice Cream Geofence" u="1"/>
        <s v="Blakeney Restaurant Focus 2023 - Loyal" u="1"/>
        <s v="Market at Springwoods April Extensions" u="1"/>
        <s v="The Field at Commonwealth Restaurant 2023 July August Focus Extensions Lunch" u="1"/>
        <s v="Blakeney Back to School 2023 Competitors" u="1"/>
        <s v="Market at Springwoods Village Deals for Dads Loyal" u="1"/>
        <s v="The Market at Springwoods Village Summer Sweets 2023 Extensions" u="1"/>
        <s v="Banners" u="1"/>
        <s v="National Banners July" u="1"/>
        <s v="Blakeney Holiday General Brand Awareness Desktop" u="1"/>
        <s v="Market at Springwoods Magical Merry Moments Extensions" u="1"/>
        <s v="Corbin's Corner - Spring General Awareness - Competitors" u="1"/>
        <s v="The Field at Commonwealth Restaurant 2023 July August Focus Pixel Dinner" u="1"/>
        <s v="Corbins Corner Holiday Loyal " u="1"/>
        <s v="Market at Springwoods April Pixel" u="1"/>
        <s v="Corbins Corner Mothers Day 2023 Competitors " u="1"/>
        <s v="Market at Springwoods Summer Services 2023 Loyal" u="1"/>
        <s v="The Crossing Nov Geoframed" u="1"/>
        <s v="Blakeney Ice Cream Competitors" u="1"/>
        <s v="Holbrook Interstitials " u="1"/>
        <s v="Blakeney Summer General Awareness 2023 - Pixel" u="1"/>
        <s v="Ridgewood Shopping Center - Food Focused Loyal" u="1"/>
        <s v="Market at Springwoods Magical Merry Moments Competitors" u="1"/>
        <s v="Market at Springwoods Village Deals for Dads Competitors" u="1"/>
        <s v="The Crossing Clarendon - Beauty/Pets/Grocery (A,B,C) Grocery" u="1"/>
        <s v="Corbin's Corner - Summer Awareness Pixel" u="1"/>
        <s v="Mellody Farm -Live Mural Painting 2023 - Loyal Extensions" u="1"/>
        <s v="Corbins Corner Mothers Day 2023 Loyal " u="1"/>
        <s v="Corbins Corner Mothers Day 2023 Geofence" u="1"/>
        <s v="Ridgewood April 2023 Trade Area Workplaces" u="1"/>
        <s v="Corbins Corner Back to School 2023 Loyal" u="1"/>
        <s v="Blakeney Fitness Beauty TradeArea Workplace" u="1"/>
        <s v="The Crossing Restaurant/Dining Ad Geofenced" u="1"/>
        <s v="Ridgewood Shopping Center - Food Focused Extensions" u="1"/>
        <s v="The Market at Springwoods Village Summer Sweets 2023 Geofence" u="1"/>
        <s v="Banners Jan" u="1"/>
        <s v="El Camino Mendocino Competitors" u="1"/>
        <s v="Market at Springwoods April Geofenced" u="1"/>
        <s v="Corbins Corner Mothers Day 2023 Extentions" u="1"/>
        <s v="Blakeney Restaurant Focus 2023 - Trade Area Households" u="1"/>
        <s v="Corbin's Corner - Spring General Awareness - Geofenced" u="1"/>
        <s v="The Crossing Summer General Awareness Geofence" u="1"/>
        <s v="The Market at Springwoods Easter 2023 Geofence" u="1"/>
        <s v="The Village District 2023 July Dining Geofence" u="1"/>
        <s v="Market at Springwoods Summer Services 2023 Competitors" u="1"/>
        <s v="Line Item Name" u="1"/>
        <s v="Blakeney Fitness Beauty Geofenced" u="1"/>
        <s v="Blakeney Ice Cream Trade Area Workplace" u="1"/>
        <s v=" Blakeney Sounds of Summer 2023 Workplace " u="1"/>
        <s v="Corbin's Corner - Spring General Awareness - Loyal" u="1"/>
        <s v="Market at Springwoods Village Deals for Dads Geofenced" u="1"/>
        <s v="Market at Springwoods April Competitors" u="1"/>
        <s v="The Crossing Mothers Day Extensions 2023" u="1"/>
        <s v="Corbin's Corner - Spring General Awareness - Trade Area Workplaces" u="1"/>
        <s v="Eyetamins Interstitials" u="1"/>
        <s v="The Crossing Winter Geofenced" u="1"/>
        <s v="Blakeney Fitness Beauty Loyal " u="1"/>
        <s v="Corbins Corner Holiday Desktop" u="1"/>
        <s v="Mellody Farm Harmonize Your Tastebuds - Geofence" u="1"/>
        <s v="The Crossing Clarendon Fitness Dining Competitors" u="1"/>
        <s v="The Crossing Summer General Awareness Competitors" u="1"/>
        <s v="The Market at Springwoods Easter 2023 Competitors" u="1"/>
        <s v="The Village District 2023 July Dining Competitors" u="1"/>
        <s v="Corbin's Corner - Summer Awareness Trade Area Workplace" u="1"/>
      </sharedItems>
    </cacheField>
    <cacheField name="Creative" numFmtId="0">
      <sharedItems count="2">
        <s v="Boston Area University Spring 2025  - Ad Version 1 Mobile"/>
        <s v="Boston Area University Spring 2025  - Ad Version 2 Mobile"/>
      </sharedItems>
    </cacheField>
    <cacheField name="Impressions" numFmtId="0">
      <sharedItems containsSemiMixedTypes="0" containsString="0" containsNumber="1" containsInteger="1" minValue="10532" maxValue="13845"/>
    </cacheField>
    <cacheField name="Clicks" numFmtId="0">
      <sharedItems containsSemiMixedTypes="0" containsString="0" containsNumber="1" containsInteger="1" minValue="353" maxValue="556"/>
    </cacheField>
    <cacheField name="CTR" numFmtId="10">
      <sharedItems containsSemiMixedTypes="0" containsString="0" containsNumber="1" minValue="3.3516900873528294E-2" maxValue="4.0327845071444116E-2"/>
    </cacheField>
    <cacheField name="Spend" numFmtId="44">
      <sharedItems containsSemiMixedTypes="0" containsString="0" containsNumber="1" minValue="68.457999999999998" maxValue="89.992500000000007"/>
    </cacheField>
    <cacheField name="CTR " numFmtId="0" formula="Clicks/Impressions" databaseField="0"/>
    <cacheField name="VTR " numFmtId="0" formula="#NAME?/Impressions" databaseField="0"/>
    <cacheField name="Months (Date)" numFmtId="0" databaseField="0">
      <fieldGroup base="0">
        <rangePr groupBy="months" startDate="2025-07-07T00:00:00" endDate="2025-07-10T00:00:00"/>
        <groupItems count="14">
          <s v="&lt;7/7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0/25"/>
        </groupItems>
      </fieldGroup>
    </cacheField>
    <cacheField name="Quarters (Date)" numFmtId="0" databaseField="0">
      <fieldGroup base="0">
        <rangePr groupBy="quarters" startDate="2025-07-07T00:00:00" endDate="2025-07-10T00:00:00"/>
        <groupItems count="6">
          <s v="&lt;7/7/25"/>
          <s v="Qtr1"/>
          <s v="Qtr2"/>
          <s v="Qtr3"/>
          <s v="Qtr4"/>
          <s v="&gt;7/10/25"/>
        </groupItems>
      </fieldGroup>
    </cacheField>
    <cacheField name="Years (Date)" numFmtId="0" databaseField="0">
      <fieldGroup base="0">
        <rangePr groupBy="years" startDate="2025-07-07T00:00:00" endDate="2025-07-10T00:00:00"/>
        <groupItems count="3">
          <s v="&lt;7/7/25"/>
          <s v="2025"/>
          <s v="&gt;7/10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2795"/>
    <n v="448"/>
    <n v="3.5013677217663151E-2"/>
    <n v="83.167500000000004"/>
  </r>
  <r>
    <x v="0"/>
    <x v="0"/>
    <x v="1"/>
    <n v="12978"/>
    <n v="471"/>
    <n v="3.6292186777623671E-2"/>
    <n v="84.356999999999999"/>
  </r>
  <r>
    <x v="1"/>
    <x v="0"/>
    <x v="0"/>
    <n v="13845"/>
    <n v="538"/>
    <n v="3.8858793788371253E-2"/>
    <n v="89.992500000000007"/>
  </r>
  <r>
    <x v="1"/>
    <x v="0"/>
    <x v="1"/>
    <n v="13787"/>
    <n v="556"/>
    <n v="4.0327845071444116E-2"/>
    <n v="89.615500000000011"/>
  </r>
  <r>
    <x v="2"/>
    <x v="0"/>
    <x v="0"/>
    <n v="10532"/>
    <n v="353"/>
    <n v="3.3516900873528294E-2"/>
    <n v="68.457999999999998"/>
  </r>
  <r>
    <x v="2"/>
    <x v="0"/>
    <x v="1"/>
    <n v="10701"/>
    <n v="383"/>
    <n v="3.5791047565648069E-2"/>
    <n v="69.5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gridDropZones="1" multipleFieldFilters="0">
  <location ref="B21:E24" firstHeaderRow="1" firstDataRow="2" firstDataCol="1"/>
  <pivotFields count="12">
    <pivotField numFmtId="14" showAll="0">
      <items count="137">
        <item m="1" x="48"/>
        <item m="1" x="82"/>
        <item m="1" x="128"/>
        <item m="1" x="69"/>
        <item m="1" x="109"/>
        <item m="1" x="57"/>
        <item m="1" x="133"/>
        <item m="1" x="72"/>
        <item m="1" x="116"/>
        <item m="1" x="129"/>
        <item m="1" x="70"/>
        <item m="1" x="110"/>
        <item m="1" x="58"/>
        <item m="1" x="97"/>
        <item m="1" x="44"/>
        <item m="1" x="78"/>
        <item m="1" x="122"/>
        <item m="1" x="63"/>
        <item m="1" x="106"/>
        <item m="1" x="52"/>
        <item m="1" x="90"/>
        <item m="1" x="134"/>
        <item m="1" x="74"/>
        <item m="1" x="118"/>
        <item m="1" x="60"/>
        <item m="1" x="125"/>
        <item m="1" x="67"/>
        <item m="1" x="108"/>
        <item m="1" x="55"/>
        <item m="1" x="95"/>
        <item m="1" x="42"/>
        <item m="1" x="77"/>
        <item m="1" x="120"/>
        <item m="1" x="62"/>
        <item m="1" x="105"/>
        <item m="1" x="131"/>
        <item m="1" x="112"/>
        <item m="1" x="45"/>
        <item m="1" x="92"/>
        <item m="1" x="64"/>
        <item m="1" x="107"/>
        <item m="1" x="53"/>
        <item m="1" x="101"/>
        <item m="1" x="99"/>
        <item m="1" x="47"/>
        <item m="1" x="123"/>
        <item m="1" x="102"/>
        <item m="1" x="80"/>
        <item m="1" x="66"/>
        <item m="1" x="50"/>
        <item m="1" x="121"/>
        <item m="1" x="71"/>
        <item m="1" x="111"/>
        <item m="1" x="61"/>
        <item m="1" x="81"/>
        <item m="1" x="119"/>
        <item m="1" x="91"/>
        <item m="1" x="124"/>
        <item m="1" x="114"/>
        <item m="1" x="83"/>
        <item m="1" x="49"/>
        <item m="1" x="100"/>
        <item m="1" x="56"/>
        <item m="1" x="96"/>
        <item m="1" x="43"/>
        <item m="1" x="98"/>
        <item m="1" x="103"/>
        <item m="1" x="51"/>
        <item m="1" x="88"/>
        <item m="1" x="86"/>
        <item m="1" x="126"/>
        <item m="1" x="89"/>
        <item m="1" x="117"/>
        <item m="1" x="84"/>
        <item m="1" x="113"/>
        <item m="1" x="76"/>
        <item m="1" x="130"/>
        <item m="1" x="68"/>
        <item m="1" x="73"/>
        <item m="1" x="85"/>
        <item m="1" x="79"/>
        <item m="1" x="93"/>
        <item m="1" x="59"/>
        <item m="1" x="54"/>
        <item m="1" x="135"/>
        <item m="1" x="127"/>
        <item m="1" x="46"/>
        <item m="1" x="94"/>
        <item m="1" x="104"/>
        <item m="1" x="115"/>
        <item m="1" x="65"/>
        <item m="1" x="75"/>
        <item m="1" x="87"/>
        <item m="1" x="132"/>
        <item m="1" x="41"/>
        <item m="1" x="40"/>
        <item m="1" x="39"/>
        <item m="1" x="37"/>
        <item m="1" x="38"/>
        <item m="1" x="36"/>
        <item m="1" x="34"/>
        <item m="1" x="35"/>
        <item m="1" x="33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0"/>
        <item m="1" x="21"/>
        <item m="1" x="19"/>
        <item m="1" x="18"/>
        <item m="1" x="17"/>
        <item m="1" x="16"/>
        <item m="1" x="15"/>
        <item m="1" x="14"/>
        <item m="1" x="13"/>
        <item m="1" x="8"/>
        <item m="1" x="12"/>
        <item m="1" x="9"/>
        <item m="1" x="11"/>
        <item m="1" x="7"/>
        <item m="1" x="10"/>
        <item m="1" x="6"/>
        <item m="1" x="5"/>
        <item m="1" x="4"/>
        <item m="1" x="3"/>
        <item x="0"/>
        <item x="1"/>
        <item x="2"/>
        <item t="default"/>
      </items>
    </pivotField>
    <pivotField axis="axisRow" showAll="0">
      <items count="803">
        <item m="1" x="547"/>
        <item m="1" x="629"/>
        <item m="1" x="477"/>
        <item m="1" x="714"/>
        <item m="1" x="506"/>
        <item m="1" x="783"/>
        <item m="1" x="476"/>
        <item m="1" x="792"/>
        <item m="1" x="522"/>
        <item m="1" x="729"/>
        <item m="1" x="725"/>
        <item m="1" x="586"/>
        <item m="1" x="546"/>
        <item m="1" x="545"/>
        <item m="1" x="659"/>
        <item m="1" x="590"/>
        <item m="1" x="516"/>
        <item m="1" x="517"/>
        <item m="1" x="719"/>
        <item m="1" x="755"/>
        <item m="1" x="465"/>
        <item m="1" x="653"/>
        <item m="1" x="457"/>
        <item m="1" x="687"/>
        <item m="1" x="611"/>
        <item m="1" x="494"/>
        <item m="1" x="773"/>
        <item m="1" x="634"/>
        <item m="1" x="500"/>
        <item m="1" x="603"/>
        <item m="1" x="567"/>
        <item m="1" x="635"/>
        <item m="1" x="745"/>
        <item m="1" x="609"/>
        <item m="1" x="485"/>
        <item m="1" x="501"/>
        <item m="1" x="486"/>
        <item m="1" x="605"/>
        <item m="1" x="672"/>
        <item m="1" x="587"/>
        <item m="1" x="671"/>
        <item m="1" x="493"/>
        <item m="1" x="673"/>
        <item m="1" x="552"/>
        <item m="1" x="514"/>
        <item m="1" x="644"/>
        <item m="1" x="697"/>
        <item m="1" x="544"/>
        <item m="1" x="618"/>
        <item m="1" x="536"/>
        <item m="1" x="746"/>
        <item m="1" x="593"/>
        <item m="1" x="562"/>
        <item m="1" x="604"/>
        <item m="1" x="537"/>
        <item m="1" x="606"/>
        <item m="1" x="588"/>
        <item m="1" x="455"/>
        <item m="1" x="538"/>
        <item m="1" x="526"/>
        <item m="1" x="535"/>
        <item m="1" x="757"/>
        <item m="1" x="688"/>
        <item m="1" x="730"/>
        <item m="1" x="793"/>
        <item m="1" x="667"/>
        <item m="1" x="480"/>
        <item m="1" x="639"/>
        <item m="1" x="596"/>
        <item m="1" x="774"/>
        <item m="1" x="464"/>
        <item m="1" x="548"/>
        <item m="1" x="680"/>
        <item m="1" x="718"/>
        <item m="1" x="607"/>
        <item m="1" x="682"/>
        <item m="1" x="756"/>
        <item m="1" x="649"/>
        <item m="1" x="738"/>
        <item m="1" x="515"/>
        <item m="1" x="643"/>
        <item m="1" x="676"/>
        <item m="1" x="785"/>
        <item m="1" x="620"/>
        <item m="1" x="557"/>
        <item m="1" x="595"/>
        <item m="1" x="630"/>
        <item m="1" x="706"/>
        <item m="1" x="460"/>
        <item m="1" x="524"/>
        <item m="1" x="556"/>
        <item m="1" x="637"/>
        <item m="1" x="784"/>
        <item m="1" x="794"/>
        <item m="1" x="619"/>
        <item m="1" x="569"/>
        <item m="1" x="769"/>
        <item m="1" x="521"/>
        <item m="1" x="645"/>
        <item m="1" x="770"/>
        <item m="1" x="558"/>
        <item m="1" x="466"/>
        <item m="1" x="564"/>
        <item m="1" x="613"/>
        <item m="1" x="699"/>
        <item m="1" x="681"/>
        <item m="1" x="594"/>
        <item m="1" x="529"/>
        <item m="1" x="638"/>
        <item m="1" x="670"/>
        <item m="1" x="560"/>
        <item m="1" x="553"/>
        <item m="1" x="631"/>
        <item m="1" x="739"/>
        <item m="1" x="512"/>
        <item m="1" x="713"/>
        <item m="1" x="777"/>
        <item m="1" x="532"/>
        <item m="1" x="799"/>
        <item m="1" x="709"/>
        <item m="1" x="780"/>
        <item m="1" x="575"/>
        <item m="1" x="615"/>
        <item m="1" x="693"/>
        <item m="1" x="571"/>
        <item m="1" x="612"/>
        <item m="1" x="598"/>
        <item m="1" x="518"/>
        <item m="1" x="454"/>
        <item m="1" x="463"/>
        <item m="1" x="650"/>
        <item m="1" x="767"/>
        <item m="1" x="789"/>
        <item m="1" x="740"/>
        <item m="1" x="775"/>
        <item m="1" x="458"/>
        <item m="1" x="752"/>
        <item m="1" x="490"/>
        <item m="1" x="732"/>
        <item m="1" x="749"/>
        <item m="1" x="533"/>
        <item m="1" x="778"/>
        <item m="1" x="787"/>
        <item m="1" x="597"/>
        <item m="1" x="728"/>
        <item m="1" x="791"/>
        <item m="1" x="674"/>
        <item m="1" x="720"/>
        <item m="1" x="711"/>
        <item m="1" x="471"/>
        <item m="1" x="610"/>
        <item m="1" x="599"/>
        <item m="1" x="655"/>
        <item m="1" x="496"/>
        <item m="1" x="660"/>
        <item m="1" x="712"/>
        <item m="1" x="510"/>
        <item m="1" x="700"/>
        <item m="1" x="563"/>
        <item m="1" x="559"/>
        <item m="1" x="753"/>
        <item m="1" x="776"/>
        <item m="1" x="766"/>
        <item m="1" x="765"/>
        <item m="1" x="689"/>
        <item m="1" x="531"/>
        <item m="1" x="651"/>
        <item m="1" x="661"/>
        <item m="1" x="790"/>
        <item m="1" x="627"/>
        <item m="1" x="722"/>
        <item m="1" x="654"/>
        <item m="1" x="467"/>
        <item m="1" x="715"/>
        <item m="1" x="473"/>
        <item m="1" x="472"/>
        <item m="1" x="573"/>
        <item m="1" x="647"/>
        <item m="1" x="633"/>
        <item m="1" x="684"/>
        <item m="1" x="474"/>
        <item m="1" x="549"/>
        <item m="1" x="570"/>
        <item m="1" x="579"/>
        <item m="1" x="565"/>
        <item m="1" x="614"/>
        <item m="1" x="663"/>
        <item m="1" x="786"/>
        <item m="1" x="487"/>
        <item m="1" x="589"/>
        <item m="1" x="707"/>
        <item m="1" x="648"/>
        <item m="1" x="568"/>
        <item m="1" x="632"/>
        <item m="1" x="461"/>
        <item m="1" x="541"/>
        <item m="1" x="733"/>
        <item m="1" x="502"/>
        <item m="1" x="758"/>
        <item m="1" x="686"/>
        <item m="1" x="701"/>
        <item m="1" x="698"/>
        <item m="1" x="763"/>
        <item m="1" x="554"/>
        <item m="1" x="801"/>
        <item m="1" x="527"/>
        <item m="1" x="481"/>
        <item m="1" x="782"/>
        <item m="1" x="513"/>
        <item m="1" x="504"/>
        <item m="1" x="754"/>
        <item m="1" x="669"/>
        <item m="1" x="727"/>
        <item m="1" x="798"/>
        <item m="1" x="723"/>
        <item m="1" x="779"/>
        <item m="1" x="489"/>
        <item m="1" x="736"/>
        <item m="1" x="483"/>
        <item m="1" x="507"/>
        <item m="1" x="677"/>
        <item m="1" x="459"/>
        <item m="1" x="717"/>
        <item m="1" x="734"/>
        <item m="1" x="641"/>
        <item m="1" x="626"/>
        <item m="1" x="744"/>
        <item m="1" x="772"/>
        <item m="1" x="581"/>
        <item m="1" x="601"/>
        <item m="1" x="800"/>
        <item m="1" x="710"/>
        <item m="1" x="781"/>
        <item m="1" x="520"/>
        <item m="1" x="616"/>
        <item m="1" x="742"/>
        <item m="1" x="582"/>
        <item m="1" x="539"/>
        <item m="1" x="731"/>
        <item m="1" x="642"/>
        <item m="1" x="675"/>
        <item m="1" x="636"/>
        <item m="1" x="503"/>
        <item m="1" x="702"/>
        <item m="1" x="583"/>
        <item m="1" x="690"/>
        <item m="1" x="768"/>
        <item m="1" x="488"/>
        <item m="1" x="724"/>
        <item m="1" x="761"/>
        <item m="1" x="678"/>
        <item m="1" x="788"/>
        <item m="1" x="743"/>
        <item m="1" x="695"/>
        <item m="1" x="600"/>
        <item m="1" x="584"/>
        <item m="1" x="764"/>
        <item m="1" x="566"/>
        <item m="1" x="478"/>
        <item m="1" x="646"/>
        <item m="1" x="528"/>
        <item m="1" x="550"/>
        <item m="1" x="530"/>
        <item m="1" x="796"/>
        <item m="1" x="683"/>
        <item m="1" x="468"/>
        <item m="1" x="704"/>
        <item m="1" x="509"/>
        <item m="1" x="771"/>
        <item m="1" x="622"/>
        <item m="1" x="759"/>
        <item m="1" x="656"/>
        <item m="1" x="577"/>
        <item m="1" x="542"/>
        <item m="1" x="484"/>
        <item m="1" x="608"/>
        <item m="1" x="475"/>
        <item m="1" x="617"/>
        <item m="1" x="491"/>
        <item m="1" x="561"/>
        <item m="1" x="625"/>
        <item m="1" x="762"/>
        <item m="1" x="737"/>
        <item m="1" x="703"/>
        <item m="1" x="505"/>
        <item m="1" x="657"/>
        <item m="1" x="726"/>
        <item m="1" x="696"/>
        <item m="1" x="543"/>
        <item m="1" x="592"/>
        <item m="1" x="797"/>
        <item m="1" x="640"/>
        <item m="1" x="624"/>
        <item m="1" x="469"/>
        <item m="1" x="621"/>
        <item m="1" x="497"/>
        <item m="1" x="574"/>
        <item m="1" x="508"/>
        <item m="1" x="628"/>
        <item m="1" x="735"/>
        <item m="1" x="482"/>
        <item m="1" x="572"/>
        <item m="1" x="456"/>
        <item m="1" x="585"/>
        <item m="1" x="658"/>
        <item m="1" x="462"/>
        <item m="1" x="741"/>
        <item m="1" x="652"/>
        <item m="1" x="555"/>
        <item m="1" x="662"/>
        <item m="1" x="534"/>
        <item m="1" x="602"/>
        <item m="1" x="750"/>
        <item m="1" x="716"/>
        <item m="1" x="499"/>
        <item m="1" x="578"/>
        <item m="1" x="470"/>
        <item m="1" x="623"/>
        <item m="1" x="747"/>
        <item m="1" x="540"/>
        <item m="1" x="479"/>
        <item m="1" x="664"/>
        <item m="1" x="576"/>
        <item m="1" x="685"/>
        <item m="1" x="679"/>
        <item m="1" x="721"/>
        <item m="1" x="795"/>
        <item m="1" x="523"/>
        <item m="1" x="705"/>
        <item m="1" x="751"/>
        <item m="1" x="495"/>
        <item m="1" x="691"/>
        <item m="1" x="760"/>
        <item m="1" x="492"/>
        <item m="1" x="748"/>
        <item m="1" x="591"/>
        <item m="1" x="666"/>
        <item m="1" x="692"/>
        <item m="1" x="694"/>
        <item m="1" x="525"/>
        <item m="1" x="665"/>
        <item m="1" x="511"/>
        <item m="1" x="580"/>
        <item m="1" x="708"/>
        <item m="1" x="668"/>
        <item m="1" x="519"/>
        <item m="1" x="551"/>
        <item m="1" x="498"/>
        <item m="1" x="446"/>
        <item m="1" x="447"/>
        <item m="1" x="448"/>
        <item m="1" x="449"/>
        <item m="1" x="450"/>
        <item m="1" x="451"/>
        <item m="1" x="452"/>
        <item m="1" x="453"/>
        <item m="1" x="438"/>
        <item m="1" x="439"/>
        <item m="1" x="440"/>
        <item m="1" x="441"/>
        <item m="1" x="442"/>
        <item m="1" x="443"/>
        <item m="1" x="444"/>
        <item m="1" x="445"/>
        <item m="1" x="430"/>
        <item m="1" x="431"/>
        <item m="1" x="432"/>
        <item m="1" x="433"/>
        <item m="1" x="434"/>
        <item m="1" x="435"/>
        <item m="1" x="436"/>
        <item m="1" x="437"/>
        <item m="1" x="422"/>
        <item m="1" x="423"/>
        <item m="1" x="424"/>
        <item m="1" x="425"/>
        <item m="1" x="426"/>
        <item m="1" x="427"/>
        <item m="1" x="428"/>
        <item m="1" x="429"/>
        <item m="1" x="414"/>
        <item m="1" x="415"/>
        <item m="1" x="416"/>
        <item m="1" x="417"/>
        <item m="1" x="418"/>
        <item m="1" x="419"/>
        <item m="1" x="420"/>
        <item m="1" x="421"/>
        <item m="1" x="406"/>
        <item m="1" x="407"/>
        <item m="1" x="408"/>
        <item m="1" x="409"/>
        <item m="1" x="410"/>
        <item m="1" x="411"/>
        <item m="1" x="412"/>
        <item m="1" x="413"/>
        <item m="1" x="398"/>
        <item m="1" x="399"/>
        <item m="1" x="400"/>
        <item m="1" x="401"/>
        <item m="1" x="402"/>
        <item m="1" x="403"/>
        <item m="1" x="404"/>
        <item m="1" x="405"/>
        <item m="1" x="390"/>
        <item m="1" x="391"/>
        <item m="1" x="392"/>
        <item m="1" x="393"/>
        <item m="1" x="394"/>
        <item m="1" x="395"/>
        <item m="1" x="396"/>
        <item m="1" x="397"/>
        <item m="1" x="382"/>
        <item m="1" x="383"/>
        <item m="1" x="384"/>
        <item m="1" x="385"/>
        <item m="1" x="386"/>
        <item m="1" x="387"/>
        <item m="1" x="388"/>
        <item m="1" x="389"/>
        <item m="1" x="374"/>
        <item m="1" x="375"/>
        <item m="1" x="376"/>
        <item m="1" x="377"/>
        <item m="1" x="378"/>
        <item m="1" x="379"/>
        <item m="1" x="380"/>
        <item m="1" x="381"/>
        <item m="1" x="367"/>
        <item m="1" x="368"/>
        <item m="1" x="369"/>
        <item m="1" x="370"/>
        <item m="1" x="371"/>
        <item m="1" x="372"/>
        <item m="1" x="373"/>
        <item m="1" x="359"/>
        <item m="1" x="360"/>
        <item m="1" x="361"/>
        <item m="1" x="362"/>
        <item m="1" x="363"/>
        <item m="1" x="364"/>
        <item m="1" x="365"/>
        <item m="1" x="366"/>
        <item m="1" x="351"/>
        <item m="1" x="352"/>
        <item m="1" x="353"/>
        <item m="1" x="354"/>
        <item m="1" x="355"/>
        <item m="1" x="356"/>
        <item m="1" x="357"/>
        <item m="1" x="358"/>
        <item m="1" x="343"/>
        <item m="1" x="344"/>
        <item m="1" x="345"/>
        <item m="1" x="346"/>
        <item m="1" x="347"/>
        <item m="1" x="348"/>
        <item m="1" x="349"/>
        <item m="1" x="350"/>
        <item m="1" x="335"/>
        <item m="1" x="336"/>
        <item m="1" x="337"/>
        <item m="1" x="338"/>
        <item m="1" x="339"/>
        <item m="1" x="340"/>
        <item m="1" x="341"/>
        <item m="1" x="342"/>
        <item m="1" x="327"/>
        <item m="1" x="328"/>
        <item m="1" x="329"/>
        <item m="1" x="330"/>
        <item m="1" x="331"/>
        <item m="1" x="332"/>
        <item m="1" x="333"/>
        <item m="1" x="334"/>
        <item m="1" x="319"/>
        <item m="1" x="320"/>
        <item m="1" x="321"/>
        <item m="1" x="322"/>
        <item m="1" x="323"/>
        <item m="1" x="324"/>
        <item m="1" x="325"/>
        <item m="1" x="326"/>
        <item m="1" x="311"/>
        <item m="1" x="312"/>
        <item m="1" x="313"/>
        <item m="1" x="314"/>
        <item m="1" x="315"/>
        <item m="1" x="316"/>
        <item m="1" x="317"/>
        <item m="1" x="318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294"/>
        <item m="1" x="295"/>
        <item m="1" x="296"/>
        <item m="1" x="297"/>
        <item m="1" x="298"/>
        <item m="1" x="299"/>
        <item m="1" x="300"/>
        <item m="1" x="287"/>
        <item m="1" x="288"/>
        <item m="1" x="289"/>
        <item m="1" x="290"/>
        <item m="1" x="291"/>
        <item m="1" x="292"/>
        <item m="1" x="293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63"/>
        <item m="1" x="264"/>
        <item m="1" x="265"/>
        <item m="1" x="266"/>
        <item m="1" x="267"/>
        <item m="1" x="268"/>
        <item m="1" x="269"/>
        <item m="1" x="270"/>
        <item m="1" x="255"/>
        <item m="1" x="256"/>
        <item m="1" x="257"/>
        <item m="1" x="258"/>
        <item m="1" x="259"/>
        <item m="1" x="260"/>
        <item m="1" x="261"/>
        <item m="1" x="262"/>
        <item m="1" x="247"/>
        <item m="1" x="248"/>
        <item m="1" x="249"/>
        <item m="1" x="250"/>
        <item m="1" x="251"/>
        <item m="1" x="252"/>
        <item m="1" x="253"/>
        <item m="1" x="254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29"/>
        <item m="1" x="230"/>
        <item m="1" x="231"/>
        <item m="1" x="232"/>
        <item m="1" x="233"/>
        <item m="1" x="234"/>
        <item m="1" x="235"/>
        <item m="1" x="236"/>
        <item m="1" x="221"/>
        <item m="1" x="222"/>
        <item m="1" x="223"/>
        <item m="1" x="224"/>
        <item m="1" x="225"/>
        <item m="1" x="226"/>
        <item m="1" x="227"/>
        <item m="1" x="228"/>
        <item m="1" x="214"/>
        <item m="1" x="215"/>
        <item m="1" x="216"/>
        <item m="1" x="217"/>
        <item m="1" x="218"/>
        <item m="1" x="219"/>
        <item m="1" x="220"/>
        <item m="1" x="207"/>
        <item m="1" x="208"/>
        <item m="1" x="209"/>
        <item m="1" x="210"/>
        <item m="1" x="211"/>
        <item m="1" x="212"/>
        <item m="1" x="213"/>
        <item m="1" x="199"/>
        <item m="1" x="200"/>
        <item m="1" x="201"/>
        <item m="1" x="202"/>
        <item m="1" x="203"/>
        <item m="1" x="204"/>
        <item m="1" x="205"/>
        <item m="1" x="206"/>
        <item m="1" x="191"/>
        <item m="1" x="192"/>
        <item m="1" x="193"/>
        <item m="1" x="194"/>
        <item m="1" x="195"/>
        <item m="1" x="196"/>
        <item m="1" x="197"/>
        <item m="1" x="198"/>
        <item m="1" x="183"/>
        <item m="1" x="184"/>
        <item m="1" x="185"/>
        <item m="1" x="186"/>
        <item m="1" x="187"/>
        <item m="1" x="188"/>
        <item m="1" x="189"/>
        <item m="1" x="190"/>
        <item m="1" x="175"/>
        <item m="1" x="176"/>
        <item m="1" x="177"/>
        <item m="1" x="178"/>
        <item m="1" x="179"/>
        <item m="1" x="180"/>
        <item m="1" x="181"/>
        <item m="1" x="182"/>
        <item m="1" x="167"/>
        <item m="1" x="168"/>
        <item m="1" x="169"/>
        <item m="1" x="170"/>
        <item m="1" x="171"/>
        <item m="1" x="172"/>
        <item m="1" x="173"/>
        <item m="1" x="174"/>
        <item m="1" x="159"/>
        <item m="1" x="160"/>
        <item m="1" x="161"/>
        <item m="1" x="162"/>
        <item m="1" x="163"/>
        <item m="1" x="164"/>
        <item m="1" x="165"/>
        <item m="1" x="166"/>
        <item m="1" x="151"/>
        <item m="1" x="152"/>
        <item m="1" x="153"/>
        <item m="1" x="154"/>
        <item m="1" x="155"/>
        <item m="1" x="156"/>
        <item m="1" x="157"/>
        <item m="1" x="158"/>
        <item m="1" x="143"/>
        <item m="1" x="144"/>
        <item m="1" x="145"/>
        <item m="1" x="146"/>
        <item m="1" x="147"/>
        <item m="1" x="148"/>
        <item m="1" x="149"/>
        <item m="1" x="150"/>
        <item m="1" x="135"/>
        <item m="1" x="136"/>
        <item m="1" x="137"/>
        <item m="1" x="138"/>
        <item m="1" x="139"/>
        <item m="1" x="140"/>
        <item m="1" x="141"/>
        <item m="1" x="142"/>
        <item m="1" x="127"/>
        <item m="1" x="128"/>
        <item m="1" x="129"/>
        <item m="1" x="130"/>
        <item m="1" x="131"/>
        <item m="1" x="132"/>
        <item m="1" x="133"/>
        <item m="1" x="134"/>
        <item m="1" x="119"/>
        <item m="1" x="120"/>
        <item m="1" x="121"/>
        <item m="1" x="122"/>
        <item m="1" x="123"/>
        <item m="1" x="124"/>
        <item m="1" x="125"/>
        <item m="1" x="126"/>
        <item m="1" x="113"/>
        <item m="1" x="114"/>
        <item m="1" x="115"/>
        <item m="1" x="116"/>
        <item m="1" x="117"/>
        <item m="1" x="118"/>
        <item m="1" x="107"/>
        <item m="1" x="108"/>
        <item m="1" x="109"/>
        <item m="1" x="110"/>
        <item m="1" x="111"/>
        <item m="1" x="112"/>
        <item m="1" x="99"/>
        <item m="1" x="100"/>
        <item m="1" x="101"/>
        <item m="1" x="102"/>
        <item m="1" x="103"/>
        <item m="1" x="104"/>
        <item m="1" x="105"/>
        <item m="1" x="106"/>
        <item m="1" x="91"/>
        <item m="1" x="92"/>
        <item m="1" x="93"/>
        <item m="1" x="94"/>
        <item m="1" x="95"/>
        <item m="1" x="96"/>
        <item m="1" x="97"/>
        <item m="1" x="98"/>
        <item m="1" x="83"/>
        <item m="1" x="84"/>
        <item m="1" x="85"/>
        <item m="1" x="86"/>
        <item m="1" x="87"/>
        <item m="1" x="88"/>
        <item m="1" x="89"/>
        <item m="1" x="90"/>
        <item m="1" x="75"/>
        <item m="1" x="76"/>
        <item m="1" x="77"/>
        <item m="1" x="78"/>
        <item m="1" x="79"/>
        <item m="1" x="80"/>
        <item m="1" x="81"/>
        <item m="1" x="82"/>
        <item m="1" x="67"/>
        <item m="1" x="68"/>
        <item m="1" x="69"/>
        <item m="1" x="70"/>
        <item m="1" x="71"/>
        <item m="1" x="72"/>
        <item m="1" x="73"/>
        <item m="1" x="74"/>
        <item m="1" x="59"/>
        <item m="1" x="60"/>
        <item m="1" x="61"/>
        <item m="1" x="62"/>
        <item m="1" x="63"/>
        <item m="1" x="64"/>
        <item m="1" x="65"/>
        <item m="1" x="66"/>
        <item m="1" x="51"/>
        <item m="1" x="52"/>
        <item m="1" x="53"/>
        <item m="1" x="54"/>
        <item m="1" x="55"/>
        <item m="1" x="56"/>
        <item m="1" x="57"/>
        <item m="1" x="58"/>
        <item m="1" x="43"/>
        <item m="1" x="44"/>
        <item m="1" x="45"/>
        <item m="1" x="46"/>
        <item m="1" x="47"/>
        <item m="1" x="48"/>
        <item m="1" x="49"/>
        <item m="1" x="50"/>
        <item m="1" x="35"/>
        <item m="1" x="36"/>
        <item m="1" x="37"/>
        <item m="1" x="38"/>
        <item m="1" x="39"/>
        <item m="1" x="40"/>
        <item m="1" x="41"/>
        <item m="1" x="42"/>
        <item m="1" x="27"/>
        <item m="1" x="28"/>
        <item m="1" x="29"/>
        <item m="1" x="30"/>
        <item m="1" x="31"/>
        <item m="1" x="32"/>
        <item m="1" x="33"/>
        <item m="1" x="34"/>
        <item m="1" x="19"/>
        <item m="1" x="20"/>
        <item m="1" x="21"/>
        <item m="1" x="22"/>
        <item m="1" x="23"/>
        <item m="1" x="24"/>
        <item m="1" x="25"/>
        <item m="1" x="26"/>
        <item m="1" x="17"/>
        <item m="1" x="18"/>
        <item m="1" x="14"/>
        <item m="1" x="15"/>
        <item m="1" x="16"/>
        <item m="1" x="13"/>
        <item m="1" x="11"/>
        <item m="1" x="12"/>
        <item m="1" x="8"/>
        <item m="1" x="9"/>
        <item m="1" x="10"/>
        <item m="1" x="7"/>
        <item m="1" x="5"/>
        <item m="1" x="6"/>
        <item m="1" x="4"/>
        <item m="1" x="3"/>
        <item m="1" x="1"/>
        <item m="1" x="2"/>
        <item x="0"/>
        <item t="default"/>
      </items>
    </pivotField>
    <pivotField showAll="0" defaultSubtotal="0"/>
    <pivotField dataField="1" showAll="0"/>
    <pivotField dataField="1" showAll="0"/>
    <pivotField numFmtId="10" showAll="0" defaultSubtotal="0"/>
    <pivotField dataField="1" numFmtId="44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1"/>
  </rowFields>
  <rowItems count="2">
    <i>
      <x v="80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livered Impressions" fld="3" baseField="0" baseItem="0" numFmtId="37"/>
    <dataField name="Delivered Clicks" fld="4" baseField="0" baseItem="0" numFmtId="37"/>
    <dataField name="Spend To Date" fld="6" baseField="0" baseItem="0" numFmtId="44"/>
  </dataFields>
  <formats count="28">
    <format dxfId="89">
      <pivotArea collapsedLevelsAreSubtotals="1" fieldPosition="0">
        <references count="1">
          <reference field="1" count="0"/>
        </references>
      </pivotArea>
    </format>
    <format dxfId="88">
      <pivotArea outline="0" collapsedLevelsAreSubtotals="1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outline="0" fieldPosition="0">
        <references count="1">
          <reference field="4294967294" count="1">
            <x v="1"/>
          </reference>
        </references>
      </pivotArea>
    </format>
    <format dxfId="83">
      <pivotArea outline="0" fieldPosition="0">
        <references count="1">
          <reference field="4294967294" count="1">
            <x v="2"/>
          </reference>
        </references>
      </pivotArea>
    </format>
    <format dxfId="82">
      <pivotArea type="origin" dataOnly="0" labelOnly="1" outline="0" fieldPosition="0"/>
    </format>
    <format dxfId="81">
      <pivotArea field="-2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1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type="origin" dataOnly="0" labelOnly="1" outline="0" fieldPosition="0"/>
    </format>
    <format dxfId="76">
      <pivotArea field="-2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-2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gridDropZones="1" multipleFieldFilters="0">
  <location ref="B22:F33" firstHeaderRow="1" firstDataRow="2" firstDataCol="1"/>
  <pivotFields count="12">
    <pivotField axis="axisRow" numFmtId="14" showAll="0" sortType="ascending">
      <items count="137">
        <item m="1" x="48"/>
        <item m="1" x="82"/>
        <item m="1" x="128"/>
        <item m="1" x="69"/>
        <item m="1" x="109"/>
        <item m="1" x="57"/>
        <item m="1" x="133"/>
        <item m="1" x="72"/>
        <item m="1" x="116"/>
        <item m="1" x="129"/>
        <item m="1" x="70"/>
        <item m="1" x="110"/>
        <item m="1" x="58"/>
        <item m="1" x="97"/>
        <item m="1" x="44"/>
        <item m="1" x="78"/>
        <item m="1" x="122"/>
        <item m="1" x="63"/>
        <item m="1" x="106"/>
        <item m="1" x="52"/>
        <item m="1" x="90"/>
        <item m="1" x="134"/>
        <item m="1" x="74"/>
        <item m="1" x="118"/>
        <item m="1" x="60"/>
        <item m="1" x="125"/>
        <item m="1" x="67"/>
        <item m="1" x="108"/>
        <item m="1" x="55"/>
        <item m="1" x="95"/>
        <item m="1" x="42"/>
        <item m="1" x="77"/>
        <item m="1" x="120"/>
        <item m="1" x="62"/>
        <item m="1" x="105"/>
        <item m="1" x="131"/>
        <item m="1" x="112"/>
        <item m="1" x="45"/>
        <item m="1" x="92"/>
        <item m="1" x="64"/>
        <item m="1" x="107"/>
        <item m="1" x="53"/>
        <item m="1" x="101"/>
        <item m="1" x="99"/>
        <item m="1" x="47"/>
        <item m="1" x="123"/>
        <item m="1" x="102"/>
        <item m="1" x="80"/>
        <item m="1" x="66"/>
        <item m="1" x="50"/>
        <item m="1" x="121"/>
        <item m="1" x="71"/>
        <item m="1" x="111"/>
        <item m="1" x="61"/>
        <item m="1" x="81"/>
        <item m="1" x="119"/>
        <item m="1" x="91"/>
        <item m="1" x="124"/>
        <item m="1" x="114"/>
        <item m="1" x="83"/>
        <item m="1" x="49"/>
        <item m="1" x="100"/>
        <item m="1" x="56"/>
        <item m="1" x="96"/>
        <item m="1" x="43"/>
        <item m="1" x="98"/>
        <item m="1" x="103"/>
        <item m="1" x="51"/>
        <item m="1" x="88"/>
        <item m="1" x="86"/>
        <item m="1" x="126"/>
        <item m="1" x="89"/>
        <item m="1" x="117"/>
        <item m="1" x="84"/>
        <item m="1" x="113"/>
        <item m="1" x="76"/>
        <item m="1" x="130"/>
        <item m="1" x="68"/>
        <item m="1" x="73"/>
        <item m="1" x="85"/>
        <item m="1" x="79"/>
        <item m="1" x="93"/>
        <item m="1" x="59"/>
        <item m="1" x="54"/>
        <item m="1" x="135"/>
        <item m="1" x="127"/>
        <item m="1" x="46"/>
        <item m="1" x="94"/>
        <item m="1" x="104"/>
        <item m="1" x="115"/>
        <item m="1" x="65"/>
        <item m="1" x="75"/>
        <item m="1" x="87"/>
        <item m="1" x="132"/>
        <item m="1" x="41"/>
        <item m="1" x="40"/>
        <item m="1" x="39"/>
        <item m="1" x="37"/>
        <item m="1" x="38"/>
        <item m="1" x="36"/>
        <item m="1" x="34"/>
        <item m="1" x="35"/>
        <item m="1" x="33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0"/>
        <item m="1" x="21"/>
        <item m="1" x="19"/>
        <item m="1" x="18"/>
        <item m="1" x="17"/>
        <item m="1" x="16"/>
        <item m="1" x="15"/>
        <item m="1" x="14"/>
        <item m="1" x="13"/>
        <item m="1" x="8"/>
        <item m="1" x="12"/>
        <item m="1" x="9"/>
        <item m="1" x="11"/>
        <item m="1" x="7"/>
        <item m="1" x="10"/>
        <item m="1" x="6"/>
        <item m="1" x="5"/>
        <item m="1" x="4"/>
        <item m="1" x="3"/>
        <item x="0"/>
        <item x="1"/>
        <item x="2"/>
        <item t="default"/>
      </items>
    </pivotField>
    <pivotField showAll="0"/>
    <pivotField axis="axisRow" showAll="0" defaultSubtotal="0">
      <items count="2">
        <item x="0"/>
        <item x="1"/>
      </items>
    </pivotField>
    <pivotField dataField="1" showAll="0"/>
    <pivotField dataField="1" showAll="0" defaultSubtotal="0"/>
    <pivotField numFmtId="10" showAll="0" defaultSubtotal="0"/>
    <pivotField dataField="1" showAl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2">
    <field x="0"/>
    <field x="2"/>
  </rowFields>
  <rowItems count="10">
    <i>
      <x v="133"/>
    </i>
    <i r="1">
      <x/>
    </i>
    <i r="1">
      <x v="1"/>
    </i>
    <i>
      <x v="134"/>
    </i>
    <i r="1">
      <x/>
    </i>
    <i r="1">
      <x v="1"/>
    </i>
    <i>
      <x v="135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livered Impressions" fld="3" baseField="0" baseItem="0" numFmtId="37"/>
    <dataField name="Delivered Clicks" fld="4" baseField="0" baseItem="0" numFmtId="37"/>
    <dataField name="Spend To Date" fld="6" baseField="0" baseItem="0" numFmtId="44"/>
    <dataField name="Sum of CTR " fld="7" baseField="0" baseItem="0" numFmtId="10"/>
  </dataFields>
  <formats count="13"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0">
      <pivotArea dataOnly="0" outline="0" fieldPosition="0">
        <references count="1">
          <reference field="4294967294" count="1">
            <x v="3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3"/>
          </reference>
        </references>
      </pivotArea>
    </format>
    <format dxfId="55">
      <pivotArea type="origin" dataOnly="0" labelOnly="1" outline="0" fieldPosition="0"/>
    </format>
    <format dxfId="54">
      <pivotArea field="-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">
      <pivotArea grandRow="1" outline="0" collapsedLevelsAreSubtotals="1" fieldPosition="0"/>
    </format>
    <format dxfId="4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" totalsRowShown="0" headerRowDxfId="48">
  <autoFilter ref="A1:G7" xr:uid="{00000000-0009-0000-0100-000001000000}"/>
  <tableColumns count="7">
    <tableColumn id="1" xr3:uid="{00000000-0010-0000-0000-000001000000}" name="Date" dataDxfId="41"/>
    <tableColumn id="2" xr3:uid="{00000000-0010-0000-0000-000002000000}" name="Campaign" dataDxfId="47"/>
    <tableColumn id="3" xr3:uid="{00000000-0010-0000-0000-000003000000}" name="Creative" dataDxfId="46"/>
    <tableColumn id="4" xr3:uid="{00000000-0010-0000-0000-000004000000}" name="Impressions" dataDxfId="45" dataCellStyle="Comma"/>
    <tableColumn id="5" xr3:uid="{00000000-0010-0000-0000-000005000000}" name="Clicks" dataDxfId="44" dataCellStyle="Comma"/>
    <tableColumn id="6" xr3:uid="{00000000-0010-0000-0000-000006000000}" name="CTR" dataDxfId="43" dataCellStyle="Percent">
      <calculatedColumnFormula>Table1[[#This Row],[Clicks]]/Table1[[#This Row],[Impressions]]</calculatedColumnFormula>
    </tableColumn>
    <tableColumn id="7" xr3:uid="{00000000-0010-0000-0000-000007000000}" name="Spend" dataDxfId="42" dataCellStyle="Currency">
      <calculatedColumnFormula>(D2/1000)*VLOOKUP(B:B,I:J,2,FALSE)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8:CK28"/>
  <sheetViews>
    <sheetView showGridLines="0" tabSelected="1" zoomScaleNormal="100" workbookViewId="0">
      <selection activeCell="C18" sqref="C18"/>
    </sheetView>
  </sheetViews>
  <sheetFormatPr baseColWidth="10" defaultColWidth="11" defaultRowHeight="16" x14ac:dyDescent="0.2"/>
  <cols>
    <col min="1" max="1" width="4.6640625" customWidth="1"/>
    <col min="2" max="2" width="18.6640625" bestFit="1" customWidth="1"/>
    <col min="3" max="3" width="19.6640625" bestFit="1" customWidth="1"/>
    <col min="4" max="4" width="14.33203125" bestFit="1" customWidth="1"/>
    <col min="5" max="5" width="13.1640625" bestFit="1" customWidth="1"/>
    <col min="6" max="6" width="12.5" style="46" bestFit="1" customWidth="1"/>
    <col min="7" max="7" width="8.6640625" style="46" customWidth="1"/>
    <col min="8" max="8" width="13.5" style="46" customWidth="1"/>
    <col min="9" max="9" width="12" style="1" customWidth="1"/>
    <col min="10" max="10" width="12.1640625" style="1" customWidth="1"/>
    <col min="11" max="11" width="8.6640625" style="27" customWidth="1"/>
    <col min="12" max="12" width="11.83203125" style="43" customWidth="1"/>
    <col min="13" max="13" width="14.5" style="43" customWidth="1"/>
    <col min="14" max="14" width="14" style="24" customWidth="1"/>
    <col min="15" max="15" width="14" style="51" customWidth="1"/>
    <col min="16" max="16" width="13.1640625" style="6" customWidth="1"/>
  </cols>
  <sheetData>
    <row r="8" spans="2:10" ht="17" thickBot="1" x14ac:dyDescent="0.25">
      <c r="B8" s="5"/>
    </row>
    <row r="9" spans="2:10" x14ac:dyDescent="0.2">
      <c r="B9" s="17" t="s">
        <v>13</v>
      </c>
      <c r="C9" s="12">
        <f>Info!C10</f>
        <v>45845</v>
      </c>
    </row>
    <row r="10" spans="2:10" x14ac:dyDescent="0.2">
      <c r="B10" s="18" t="s">
        <v>10</v>
      </c>
      <c r="C10" s="25">
        <f>Info!C11</f>
        <v>45900</v>
      </c>
      <c r="J10" s="49"/>
    </row>
    <row r="11" spans="2:10" x14ac:dyDescent="0.2">
      <c r="B11" s="18" t="s">
        <v>14</v>
      </c>
      <c r="C11" s="20">
        <f>Info!C12</f>
        <v>56</v>
      </c>
    </row>
    <row r="12" spans="2:10" x14ac:dyDescent="0.2">
      <c r="B12" s="18" t="s">
        <v>15</v>
      </c>
      <c r="C12" s="20">
        <f ca="1">Info!C13</f>
        <v>54</v>
      </c>
    </row>
    <row r="13" spans="2:10" x14ac:dyDescent="0.2">
      <c r="B13" s="18" t="s">
        <v>16</v>
      </c>
      <c r="C13" s="21">
        <f ca="1">Info!C14</f>
        <v>3.5714285714285712E-2</v>
      </c>
    </row>
    <row r="14" spans="2:10" x14ac:dyDescent="0.2">
      <c r="B14" s="18" t="s">
        <v>17</v>
      </c>
      <c r="C14" s="21">
        <f>Info!C15</f>
        <v>4.8514700000000008E-2</v>
      </c>
    </row>
    <row r="15" spans="2:10" x14ac:dyDescent="0.2">
      <c r="B15" s="18" t="s">
        <v>7</v>
      </c>
      <c r="C15" s="22">
        <f>Info!C16</f>
        <v>10000</v>
      </c>
    </row>
    <row r="16" spans="2:10" x14ac:dyDescent="0.2">
      <c r="B16" s="18" t="s">
        <v>3</v>
      </c>
      <c r="C16" s="22">
        <f>Info!C17</f>
        <v>485.14700000000005</v>
      </c>
    </row>
    <row r="17" spans="2:89" x14ac:dyDescent="0.2">
      <c r="B17" s="18" t="s">
        <v>8</v>
      </c>
      <c r="C17" s="22">
        <f>Info!C18</f>
        <v>9514.8529999999992</v>
      </c>
    </row>
    <row r="18" spans="2:89" ht="17" thickBot="1" x14ac:dyDescent="0.25">
      <c r="B18" s="19" t="s">
        <v>9</v>
      </c>
      <c r="C18" s="23">
        <f ca="1">Info!C19</f>
        <v>176.20098148148148</v>
      </c>
    </row>
    <row r="19" spans="2:89" x14ac:dyDescent="0.2">
      <c r="C19" s="1"/>
    </row>
    <row r="20" spans="2:89" ht="21" customHeight="1" thickBot="1" x14ac:dyDescent="0.25">
      <c r="B20" s="63"/>
      <c r="C20" s="63"/>
      <c r="D20" s="63"/>
      <c r="E20" s="63"/>
    </row>
    <row r="21" spans="2:89" ht="15" customHeight="1" x14ac:dyDescent="0.2">
      <c r="B21" s="78"/>
      <c r="C21" s="78" t="s">
        <v>6</v>
      </c>
      <c r="D21" s="78"/>
      <c r="E21" s="102"/>
      <c r="F21" s="89" t="s">
        <v>11</v>
      </c>
      <c r="G21" s="93" t="s">
        <v>24</v>
      </c>
      <c r="H21" s="93" t="s">
        <v>21</v>
      </c>
      <c r="I21" s="97" t="s">
        <v>22</v>
      </c>
      <c r="J21" s="97" t="s">
        <v>10</v>
      </c>
      <c r="K21" s="95" t="s">
        <v>15</v>
      </c>
      <c r="L21" s="91" t="s">
        <v>25</v>
      </c>
      <c r="M21" s="91" t="s">
        <v>27</v>
      </c>
      <c r="N21" s="83" t="s">
        <v>28</v>
      </c>
      <c r="O21" s="85" t="s">
        <v>26</v>
      </c>
      <c r="P21" s="87" t="s">
        <v>20</v>
      </c>
    </row>
    <row r="22" spans="2:89" ht="17" thickBot="1" x14ac:dyDescent="0.25">
      <c r="B22" s="78" t="s">
        <v>4</v>
      </c>
      <c r="C22" s="78" t="s">
        <v>30</v>
      </c>
      <c r="D22" s="102" t="s">
        <v>31</v>
      </c>
      <c r="E22" s="102" t="s">
        <v>32</v>
      </c>
      <c r="F22" s="90"/>
      <c r="G22" s="94"/>
      <c r="H22" s="94"/>
      <c r="I22" s="98"/>
      <c r="J22" s="98"/>
      <c r="K22" s="96"/>
      <c r="L22" s="92"/>
      <c r="M22" s="92"/>
      <c r="N22" s="84"/>
      <c r="O22" s="86"/>
      <c r="P22" s="88"/>
    </row>
    <row r="23" spans="2:89" s="33" customFormat="1" x14ac:dyDescent="0.2">
      <c r="B23" s="103" t="s">
        <v>34</v>
      </c>
      <c r="C23" s="107">
        <v>74638</v>
      </c>
      <c r="D23" s="104">
        <v>2749</v>
      </c>
      <c r="E23" s="105">
        <v>485.14700000000005</v>
      </c>
      <c r="F23" s="70">
        <v>10000</v>
      </c>
      <c r="G23" s="48">
        <f>Data!J2</f>
        <v>6.5</v>
      </c>
      <c r="H23" s="47">
        <f>F23-E23</f>
        <v>9514.8529999999992</v>
      </c>
      <c r="I23" s="39">
        <f ca="1">TODAY()</f>
        <v>45847</v>
      </c>
      <c r="J23" s="40">
        <v>45900</v>
      </c>
      <c r="K23" s="41">
        <f ca="1">J23-I23+1</f>
        <v>54</v>
      </c>
      <c r="L23" s="50">
        <f>(F23/G23)*1000</f>
        <v>1538461.5384615385</v>
      </c>
      <c r="M23" s="50">
        <f>L23-C23</f>
        <v>1463823.5384615385</v>
      </c>
      <c r="N23" s="42">
        <f ca="1">(O23/1000)*G23</f>
        <v>176.20098148148151</v>
      </c>
      <c r="O23" s="50">
        <f ca="1">M23/K23</f>
        <v>27107.843304843307</v>
      </c>
      <c r="P23" s="79">
        <f t="shared" ref="P23" si="0">D23/C23</f>
        <v>3.6831104799163968E-2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2:89" s="33" customFormat="1" ht="15" customHeight="1" thickBot="1" x14ac:dyDescent="0.25">
      <c r="B24" s="106" t="s">
        <v>5</v>
      </c>
      <c r="C24" s="108">
        <v>74638</v>
      </c>
      <c r="D24" s="100">
        <v>2749</v>
      </c>
      <c r="E24" s="101">
        <v>485.14700000000005</v>
      </c>
      <c r="F24" s="71"/>
      <c r="G24" s="72"/>
      <c r="H24" s="72"/>
      <c r="I24" s="73"/>
      <c r="J24" s="73"/>
      <c r="K24" s="74"/>
      <c r="L24" s="75"/>
      <c r="M24" s="75"/>
      <c r="N24" s="76"/>
      <c r="O24" s="77"/>
      <c r="P24" s="8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2:89" s="33" customFormat="1" x14ac:dyDescent="0.2">
      <c r="B25"/>
      <c r="C25"/>
      <c r="D25"/>
      <c r="E25"/>
      <c r="F25" s="46"/>
      <c r="G25" s="46"/>
      <c r="H25" s="46"/>
      <c r="I25" s="1"/>
      <c r="J25" s="1"/>
      <c r="K25" s="27"/>
      <c r="L25" s="43"/>
      <c r="M25" s="43"/>
      <c r="N25" s="24"/>
      <c r="O25" s="51"/>
      <c r="P25" s="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2:89" s="33" customFormat="1" x14ac:dyDescent="0.2">
      <c r="B26"/>
      <c r="C26"/>
      <c r="D26"/>
      <c r="E26"/>
      <c r="F26" s="46"/>
      <c r="G26" s="46"/>
      <c r="H26" s="46"/>
      <c r="I26" s="1"/>
      <c r="J26" s="1"/>
      <c r="K26" s="27"/>
      <c r="L26" s="43"/>
      <c r="M26" s="43"/>
      <c r="N26" s="24"/>
      <c r="O26" s="51"/>
      <c r="P26" s="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2:89" s="33" customFormat="1" x14ac:dyDescent="0.2">
      <c r="B27"/>
      <c r="C27"/>
      <c r="D27"/>
      <c r="E27"/>
      <c r="F27" s="46"/>
      <c r="G27" s="46"/>
      <c r="H27" s="46"/>
      <c r="I27" s="1"/>
      <c r="J27" s="1"/>
      <c r="K27" s="27"/>
      <c r="L27" s="43"/>
      <c r="M27" s="43"/>
      <c r="N27" s="24"/>
      <c r="O27" s="51"/>
      <c r="P27" s="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2:89" s="33" customFormat="1" x14ac:dyDescent="0.2">
      <c r="B28"/>
      <c r="C28"/>
      <c r="D28"/>
      <c r="E28"/>
      <c r="F28" s="46"/>
      <c r="G28" s="46"/>
      <c r="H28" s="46"/>
      <c r="I28" s="1"/>
      <c r="J28" s="1"/>
      <c r="K28" s="27"/>
      <c r="L28" s="43"/>
      <c r="M28" s="43"/>
      <c r="N28" s="24"/>
      <c r="O28" s="51"/>
      <c r="P28" s="6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</sheetData>
  <mergeCells count="11">
    <mergeCell ref="N21:N22"/>
    <mergeCell ref="O21:O22"/>
    <mergeCell ref="P21:P22"/>
    <mergeCell ref="F21:F22"/>
    <mergeCell ref="L21:L22"/>
    <mergeCell ref="H21:H22"/>
    <mergeCell ref="K21:K22"/>
    <mergeCell ref="M21:M22"/>
    <mergeCell ref="G21:G22"/>
    <mergeCell ref="I21:I22"/>
    <mergeCell ref="J21:J22"/>
  </mergeCells>
  <phoneticPr fontId="12" type="noConversion"/>
  <pageMargins left="0.75" right="0.75" top="1" bottom="1" header="0.5" footer="0.5"/>
  <pageSetup scale="49" orientation="landscape" horizontalDpi="4294967292" verticalDpi="4294967292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F154"/>
  <sheetViews>
    <sheetView showGridLines="0" workbookViewId="0">
      <selection activeCell="B31" sqref="B31"/>
    </sheetView>
  </sheetViews>
  <sheetFormatPr baseColWidth="10" defaultColWidth="11" defaultRowHeight="16" x14ac:dyDescent="0.2"/>
  <cols>
    <col min="1" max="1" width="3" customWidth="1"/>
    <col min="2" max="2" width="54.1640625" bestFit="1" customWidth="1"/>
    <col min="3" max="3" width="19.6640625" customWidth="1"/>
    <col min="4" max="4" width="14.33203125" bestFit="1" customWidth="1"/>
    <col min="5" max="5" width="13.1640625" bestFit="1" customWidth="1"/>
    <col min="6" max="6" width="11.1640625" bestFit="1" customWidth="1"/>
    <col min="7" max="7" width="11.1640625" customWidth="1"/>
    <col min="8" max="8" width="12.1640625" customWidth="1"/>
    <col min="9" max="9" width="12" customWidth="1"/>
    <col min="10" max="10" width="17.1640625" bestFit="1" customWidth="1"/>
    <col min="11" max="11" width="12" customWidth="1"/>
    <col min="12" max="12" width="21.6640625" bestFit="1" customWidth="1"/>
    <col min="13" max="13" width="16.5" customWidth="1"/>
  </cols>
  <sheetData>
    <row r="8" spans="2:6" x14ac:dyDescent="0.2">
      <c r="B8" s="3"/>
      <c r="C8" s="3"/>
      <c r="D8" s="3"/>
      <c r="E8" s="3"/>
    </row>
    <row r="9" spans="2:6" ht="15" customHeight="1" thickBot="1" x14ac:dyDescent="0.25">
      <c r="B9" s="66"/>
      <c r="C9" s="3"/>
      <c r="D9" s="4"/>
      <c r="E9" s="4"/>
      <c r="F9" s="1"/>
    </row>
    <row r="10" spans="2:6" x14ac:dyDescent="0.2">
      <c r="B10" s="11" t="s">
        <v>13</v>
      </c>
      <c r="C10" s="12">
        <v>45845</v>
      </c>
      <c r="D10" s="4"/>
      <c r="E10" s="4"/>
      <c r="F10" s="1"/>
    </row>
    <row r="11" spans="2:6" x14ac:dyDescent="0.2">
      <c r="B11" s="7" t="s">
        <v>10</v>
      </c>
      <c r="C11" s="25">
        <v>45900</v>
      </c>
      <c r="D11" s="15"/>
      <c r="E11" s="16"/>
    </row>
    <row r="12" spans="2:6" x14ac:dyDescent="0.2">
      <c r="B12" s="7" t="s">
        <v>14</v>
      </c>
      <c r="C12" s="13">
        <f>C11-C10+1</f>
        <v>56</v>
      </c>
      <c r="D12" s="15"/>
      <c r="E12" s="16"/>
    </row>
    <row r="13" spans="2:6" x14ac:dyDescent="0.2">
      <c r="B13" s="7" t="s">
        <v>15</v>
      </c>
      <c r="C13" s="13">
        <f ca="1">C11-TODAY()+1</f>
        <v>54</v>
      </c>
      <c r="D13" s="15"/>
      <c r="E13" s="16"/>
    </row>
    <row r="14" spans="2:6" x14ac:dyDescent="0.2">
      <c r="B14" s="7" t="s">
        <v>16</v>
      </c>
      <c r="C14" s="14">
        <f ca="1">(C12-C13)/C12</f>
        <v>3.5714285714285712E-2</v>
      </c>
      <c r="D14" s="15"/>
      <c r="E14" s="16"/>
    </row>
    <row r="15" spans="2:6" x14ac:dyDescent="0.2">
      <c r="B15" s="7" t="s">
        <v>17</v>
      </c>
      <c r="C15" s="14">
        <f>C17/C16</f>
        <v>4.8514700000000008E-2</v>
      </c>
      <c r="D15" s="15"/>
      <c r="E15" s="16"/>
    </row>
    <row r="16" spans="2:6" x14ac:dyDescent="0.2">
      <c r="B16" s="7" t="s">
        <v>7</v>
      </c>
      <c r="C16" s="8">
        <v>10000</v>
      </c>
      <c r="D16" s="3"/>
      <c r="E16" s="3"/>
    </row>
    <row r="17" spans="2:6" x14ac:dyDescent="0.2">
      <c r="B17" s="7" t="s">
        <v>3</v>
      </c>
      <c r="C17" s="8">
        <f>GETPIVOTDATA("Spend To Date",E22)</f>
        <v>485.14700000000005</v>
      </c>
      <c r="D17" s="3"/>
      <c r="E17" s="4"/>
    </row>
    <row r="18" spans="2:6" x14ac:dyDescent="0.2">
      <c r="B18" s="7" t="s">
        <v>8</v>
      </c>
      <c r="C18" s="8">
        <f>C16-C17</f>
        <v>9514.8529999999992</v>
      </c>
      <c r="D18" s="3"/>
      <c r="E18" s="4"/>
    </row>
    <row r="19" spans="2:6" ht="17" thickBot="1" x14ac:dyDescent="0.25">
      <c r="B19" s="9" t="s">
        <v>9</v>
      </c>
      <c r="C19" s="10">
        <f ca="1">(C18)/C13</f>
        <v>176.20098148148148</v>
      </c>
      <c r="D19" s="3"/>
      <c r="E19" s="3"/>
    </row>
    <row r="20" spans="2:6" ht="17" thickBot="1" x14ac:dyDescent="0.25">
      <c r="B20" s="36" t="s">
        <v>20</v>
      </c>
      <c r="C20" s="37">
        <f>GETPIVOTDATA("Delivered Clicks",D22)/GETPIVOTDATA("Delivered Impressions",C22)</f>
        <v>3.6831104799163968E-2</v>
      </c>
      <c r="D20" s="3"/>
      <c r="E20" s="3"/>
    </row>
    <row r="21" spans="2:6" ht="17" thickBot="1" x14ac:dyDescent="0.25">
      <c r="B21" s="63"/>
      <c r="C21" s="63"/>
      <c r="D21" s="63"/>
      <c r="E21" s="63"/>
      <c r="F21" s="63"/>
    </row>
    <row r="22" spans="2:6" x14ac:dyDescent="0.2">
      <c r="B22" s="52"/>
      <c r="C22" s="52" t="s">
        <v>6</v>
      </c>
      <c r="D22" s="52"/>
      <c r="E22" s="52"/>
      <c r="F22" s="52"/>
    </row>
    <row r="23" spans="2:6" x14ac:dyDescent="0.2">
      <c r="B23" s="52" t="s">
        <v>4</v>
      </c>
      <c r="C23" s="52" t="s">
        <v>30</v>
      </c>
      <c r="D23" s="52" t="s">
        <v>31</v>
      </c>
      <c r="E23" s="52" t="s">
        <v>32</v>
      </c>
      <c r="F23" s="53" t="s">
        <v>33</v>
      </c>
    </row>
    <row r="24" spans="2:6" x14ac:dyDescent="0.2">
      <c r="B24" s="2">
        <v>45845</v>
      </c>
      <c r="C24" s="45">
        <v>25773</v>
      </c>
      <c r="D24" s="45">
        <v>919</v>
      </c>
      <c r="E24" s="46">
        <v>167.52449999999999</v>
      </c>
      <c r="F24" s="38">
        <v>3.5657470996779572E-2</v>
      </c>
    </row>
    <row r="25" spans="2:6" x14ac:dyDescent="0.2">
      <c r="B25" s="69" t="s">
        <v>35</v>
      </c>
      <c r="C25" s="45">
        <v>12795</v>
      </c>
      <c r="D25" s="45">
        <v>448</v>
      </c>
      <c r="E25" s="46">
        <v>83.167500000000004</v>
      </c>
      <c r="F25" s="38">
        <v>3.5013677217663151E-2</v>
      </c>
    </row>
    <row r="26" spans="2:6" x14ac:dyDescent="0.2">
      <c r="B26" s="69" t="s">
        <v>36</v>
      </c>
      <c r="C26" s="45">
        <v>12978</v>
      </c>
      <c r="D26" s="45">
        <v>471</v>
      </c>
      <c r="E26" s="46">
        <v>84.356999999999999</v>
      </c>
      <c r="F26" s="38">
        <v>3.6292186777623671E-2</v>
      </c>
    </row>
    <row r="27" spans="2:6" x14ac:dyDescent="0.2">
      <c r="B27" s="2">
        <v>45846</v>
      </c>
      <c r="C27" s="45">
        <v>27632</v>
      </c>
      <c r="D27" s="45">
        <v>1094</v>
      </c>
      <c r="E27" s="46">
        <v>179.608</v>
      </c>
      <c r="F27" s="38">
        <v>3.9591777649102489E-2</v>
      </c>
    </row>
    <row r="28" spans="2:6" x14ac:dyDescent="0.2">
      <c r="B28" s="69" t="s">
        <v>35</v>
      </c>
      <c r="C28" s="45">
        <v>13845</v>
      </c>
      <c r="D28" s="45">
        <v>538</v>
      </c>
      <c r="E28" s="46">
        <v>89.992500000000007</v>
      </c>
      <c r="F28" s="38">
        <v>3.8858793788371253E-2</v>
      </c>
    </row>
    <row r="29" spans="2:6" x14ac:dyDescent="0.2">
      <c r="B29" s="69" t="s">
        <v>36</v>
      </c>
      <c r="C29" s="45">
        <v>13787</v>
      </c>
      <c r="D29" s="45">
        <v>556</v>
      </c>
      <c r="E29" s="46">
        <v>89.615500000000011</v>
      </c>
      <c r="F29" s="38">
        <v>4.0327845071444116E-2</v>
      </c>
    </row>
    <row r="30" spans="2:6" x14ac:dyDescent="0.2">
      <c r="B30" s="2">
        <v>45847</v>
      </c>
      <c r="C30" s="45">
        <v>21233</v>
      </c>
      <c r="D30" s="45">
        <v>736</v>
      </c>
      <c r="E30" s="46">
        <v>138.0145</v>
      </c>
      <c r="F30" s="38">
        <v>3.4663024537276883E-2</v>
      </c>
    </row>
    <row r="31" spans="2:6" x14ac:dyDescent="0.2">
      <c r="B31" s="69" t="s">
        <v>35</v>
      </c>
      <c r="C31" s="45">
        <v>10532</v>
      </c>
      <c r="D31" s="45">
        <v>353</v>
      </c>
      <c r="E31" s="46">
        <v>68.457999999999998</v>
      </c>
      <c r="F31" s="38">
        <v>3.3516900873528294E-2</v>
      </c>
    </row>
    <row r="32" spans="2:6" x14ac:dyDescent="0.2">
      <c r="B32" s="69" t="s">
        <v>36</v>
      </c>
      <c r="C32" s="45">
        <v>10701</v>
      </c>
      <c r="D32" s="45">
        <v>383</v>
      </c>
      <c r="E32" s="46">
        <v>69.5565</v>
      </c>
      <c r="F32" s="38">
        <v>3.5791047565648069E-2</v>
      </c>
    </row>
    <row r="33" spans="2:6" ht="17" thickBot="1" x14ac:dyDescent="0.25">
      <c r="B33" s="64" t="s">
        <v>5</v>
      </c>
      <c r="C33" s="61">
        <v>74638</v>
      </c>
      <c r="D33" s="61">
        <v>2749</v>
      </c>
      <c r="E33" s="62">
        <v>485.14700000000005</v>
      </c>
      <c r="F33" s="65">
        <v>3.6831104799163968E-2</v>
      </c>
    </row>
    <row r="41" spans="2:6" ht="17" thickBot="1" x14ac:dyDescent="0.25"/>
    <row r="45" spans="2:6" ht="17" thickBot="1" x14ac:dyDescent="0.25"/>
    <row r="57" ht="17" thickBot="1" x14ac:dyDescent="0.25"/>
    <row r="59" ht="17" thickBot="1" x14ac:dyDescent="0.25"/>
    <row r="150" ht="17" thickBot="1" x14ac:dyDescent="0.25"/>
    <row r="154" ht="17" thickBot="1" x14ac:dyDescent="0.25"/>
  </sheetData>
  <phoneticPr fontId="12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7"/>
  <sheetViews>
    <sheetView workbookViewId="0">
      <pane ySplit="1" topLeftCell="A2" activePane="bottomLeft" state="frozen"/>
      <selection pane="bottomLeft" activeCell="D14" sqref="D14"/>
    </sheetView>
  </sheetViews>
  <sheetFormatPr baseColWidth="10" defaultColWidth="10.6640625" defaultRowHeight="16" x14ac:dyDescent="0.2"/>
  <cols>
    <col min="1" max="1" width="10.1640625" style="2" bestFit="1" customWidth="1"/>
    <col min="2" max="2" width="50.83203125" style="29" customWidth="1"/>
    <col min="3" max="3" width="72" style="29" bestFit="1" customWidth="1"/>
    <col min="4" max="4" width="13.6640625" style="44" customWidth="1"/>
    <col min="5" max="5" width="8.6640625" style="44" bestFit="1" customWidth="1"/>
    <col min="6" max="6" width="15.1640625" style="30" customWidth="1"/>
    <col min="7" max="7" width="12.33203125" style="32" customWidth="1"/>
    <col min="8" max="8" width="10.6640625" style="29"/>
    <col min="9" max="9" width="80.33203125" style="29" customWidth="1"/>
    <col min="10" max="10" width="14.6640625" style="32" bestFit="1" customWidth="1"/>
    <col min="11" max="16384" width="10.6640625" style="29"/>
  </cols>
  <sheetData>
    <row r="1" spans="1:10" s="26" customFormat="1" x14ac:dyDescent="0.2">
      <c r="A1" s="54" t="s">
        <v>0</v>
      </c>
      <c r="B1" s="55" t="s">
        <v>1</v>
      </c>
      <c r="C1" s="55" t="s">
        <v>18</v>
      </c>
      <c r="D1" s="56" t="s">
        <v>2</v>
      </c>
      <c r="E1" s="56" t="s">
        <v>19</v>
      </c>
      <c r="F1" s="57" t="s">
        <v>12</v>
      </c>
      <c r="G1" s="58" t="s">
        <v>3</v>
      </c>
      <c r="I1" s="59" t="s">
        <v>23</v>
      </c>
      <c r="J1" s="60" t="s">
        <v>29</v>
      </c>
    </row>
    <row r="2" spans="1:10" x14ac:dyDescent="0.2">
      <c r="A2" s="1">
        <v>45845</v>
      </c>
      <c r="B2" t="s">
        <v>34</v>
      </c>
      <c r="C2" t="s">
        <v>35</v>
      </c>
      <c r="D2">
        <v>12795</v>
      </c>
      <c r="E2">
        <v>448</v>
      </c>
      <c r="F2" s="67">
        <f>Table1[[#This Row],[Clicks]]/Table1[[#This Row],[Impressions]]</f>
        <v>3.5013677217663151E-2</v>
      </c>
      <c r="G2" s="68">
        <f>(D2/1000)*VLOOKUP(B:B,I:J,2,FALSE)</f>
        <v>83.167500000000004</v>
      </c>
      <c r="I2" s="82" t="s">
        <v>34</v>
      </c>
      <c r="J2" s="32">
        <v>6.5</v>
      </c>
    </row>
    <row r="3" spans="1:10" x14ac:dyDescent="0.2">
      <c r="A3" s="1">
        <v>45845</v>
      </c>
      <c r="B3" t="s">
        <v>34</v>
      </c>
      <c r="C3" t="s">
        <v>36</v>
      </c>
      <c r="D3">
        <v>12978</v>
      </c>
      <c r="E3">
        <v>471</v>
      </c>
      <c r="F3" s="67">
        <f>Table1[[#This Row],[Clicks]]/Table1[[#This Row],[Impressions]]</f>
        <v>3.6292186777623671E-2</v>
      </c>
      <c r="G3" s="68">
        <f>(D3/1000)*VLOOKUP(B:B,I:J,2,FALSE)</f>
        <v>84.356999999999999</v>
      </c>
      <c r="J3" s="81"/>
    </row>
    <row r="4" spans="1:10" x14ac:dyDescent="0.2">
      <c r="A4" s="1">
        <v>45846</v>
      </c>
      <c r="B4" t="s">
        <v>34</v>
      </c>
      <c r="C4" t="s">
        <v>35</v>
      </c>
      <c r="D4">
        <v>13845</v>
      </c>
      <c r="E4">
        <v>538</v>
      </c>
      <c r="F4" s="30">
        <f>Table1[[#This Row],[Clicks]]/Table1[[#This Row],[Impressions]]</f>
        <v>3.8858793788371253E-2</v>
      </c>
      <c r="G4" s="99">
        <f t="shared" ref="G4:G7" si="0">(D4/1000)*VLOOKUP(B:B,I:J,2,FALSE)</f>
        <v>89.992500000000007</v>
      </c>
    </row>
    <row r="5" spans="1:10" x14ac:dyDescent="0.2">
      <c r="A5" s="1">
        <v>45846</v>
      </c>
      <c r="B5" t="s">
        <v>34</v>
      </c>
      <c r="C5" t="s">
        <v>36</v>
      </c>
      <c r="D5">
        <v>13787</v>
      </c>
      <c r="E5">
        <v>556</v>
      </c>
      <c r="F5" s="30">
        <f>Table1[[#This Row],[Clicks]]/Table1[[#This Row],[Impressions]]</f>
        <v>4.0327845071444116E-2</v>
      </c>
      <c r="G5" s="99">
        <f t="shared" si="0"/>
        <v>89.615500000000011</v>
      </c>
    </row>
    <row r="6" spans="1:10" x14ac:dyDescent="0.2">
      <c r="A6" s="1">
        <v>45847</v>
      </c>
      <c r="B6" t="s">
        <v>34</v>
      </c>
      <c r="C6" t="s">
        <v>35</v>
      </c>
      <c r="D6">
        <v>10532</v>
      </c>
      <c r="E6">
        <v>353</v>
      </c>
      <c r="F6" s="30">
        <f>Table1[[#This Row],[Clicks]]/Table1[[#This Row],[Impressions]]</f>
        <v>3.3516900873528294E-2</v>
      </c>
      <c r="G6" s="99">
        <f t="shared" si="0"/>
        <v>68.457999999999998</v>
      </c>
    </row>
    <row r="7" spans="1:10" x14ac:dyDescent="0.2">
      <c r="A7" s="1">
        <v>45847</v>
      </c>
      <c r="B7" t="s">
        <v>34</v>
      </c>
      <c r="C7" t="s">
        <v>36</v>
      </c>
      <c r="D7">
        <v>10701</v>
      </c>
      <c r="E7">
        <v>383</v>
      </c>
      <c r="F7" s="30">
        <f>Table1[[#This Row],[Clicks]]/Table1[[#This Row],[Impressions]]</f>
        <v>3.5791047565648069E-2</v>
      </c>
      <c r="G7" s="99">
        <f t="shared" si="0"/>
        <v>69.5565</v>
      </c>
    </row>
    <row r="8" spans="1:10" x14ac:dyDescent="0.2">
      <c r="B8"/>
      <c r="C8"/>
      <c r="D8" s="43"/>
      <c r="E8" s="43"/>
      <c r="F8" s="34"/>
      <c r="G8" s="35"/>
    </row>
    <row r="9" spans="1:10" x14ac:dyDescent="0.2">
      <c r="B9"/>
      <c r="C9"/>
      <c r="D9" s="43"/>
      <c r="E9" s="43"/>
      <c r="F9" s="34"/>
      <c r="G9" s="35"/>
    </row>
    <row r="10" spans="1:10" x14ac:dyDescent="0.2">
      <c r="B10"/>
      <c r="C10"/>
      <c r="D10" s="43"/>
      <c r="E10" s="43"/>
      <c r="F10" s="34"/>
      <c r="G10" s="35"/>
    </row>
    <row r="11" spans="1:10" x14ac:dyDescent="0.2">
      <c r="B11"/>
      <c r="C11"/>
      <c r="D11" s="43"/>
      <c r="E11" s="43"/>
      <c r="F11" s="34"/>
      <c r="G11" s="35"/>
    </row>
    <row r="12" spans="1:10" x14ac:dyDescent="0.2">
      <c r="B12"/>
      <c r="C12"/>
      <c r="D12" s="43"/>
      <c r="E12" s="43"/>
      <c r="F12" s="34"/>
      <c r="G12" s="35"/>
    </row>
    <row r="13" spans="1:10" x14ac:dyDescent="0.2">
      <c r="B13"/>
      <c r="C13"/>
      <c r="D13" s="43"/>
      <c r="E13" s="43"/>
      <c r="F13" s="34"/>
      <c r="G13" s="35"/>
    </row>
    <row r="14" spans="1:10" x14ac:dyDescent="0.2">
      <c r="B14"/>
      <c r="C14"/>
      <c r="D14" s="43"/>
      <c r="E14" s="43"/>
      <c r="F14" s="34"/>
      <c r="G14" s="35"/>
    </row>
    <row r="15" spans="1:10" x14ac:dyDescent="0.2">
      <c r="B15"/>
      <c r="C15"/>
      <c r="D15" s="43"/>
      <c r="E15" s="43"/>
      <c r="F15" s="34"/>
      <c r="G15" s="35"/>
    </row>
    <row r="16" spans="1:10" x14ac:dyDescent="0.2">
      <c r="B16"/>
      <c r="C16"/>
      <c r="D16" s="43"/>
      <c r="E16" s="43"/>
      <c r="F16" s="34"/>
      <c r="G16" s="35"/>
    </row>
    <row r="17" spans="2:7" x14ac:dyDescent="0.2">
      <c r="B17"/>
      <c r="C17"/>
      <c r="D17" s="43"/>
      <c r="E17" s="43"/>
      <c r="F17" s="34"/>
      <c r="G17" s="35"/>
    </row>
    <row r="18" spans="2:7" x14ac:dyDescent="0.2">
      <c r="B18"/>
      <c r="C18"/>
      <c r="D18" s="43"/>
      <c r="E18" s="43"/>
      <c r="F18" s="34"/>
      <c r="G18" s="35"/>
    </row>
    <row r="19" spans="2:7" x14ac:dyDescent="0.2">
      <c r="B19"/>
      <c r="C19"/>
      <c r="D19" s="43"/>
      <c r="E19" s="43"/>
      <c r="F19" s="34"/>
      <c r="G19" s="35"/>
    </row>
    <row r="20" spans="2:7" x14ac:dyDescent="0.2">
      <c r="B20"/>
      <c r="C20"/>
      <c r="D20" s="43"/>
      <c r="E20" s="43"/>
      <c r="F20" s="34"/>
      <c r="G20" s="35"/>
    </row>
    <row r="21" spans="2:7" x14ac:dyDescent="0.2">
      <c r="B21"/>
      <c r="C21"/>
      <c r="D21" s="43"/>
      <c r="E21" s="43"/>
      <c r="F21" s="34"/>
      <c r="G21" s="35"/>
    </row>
    <row r="22" spans="2:7" x14ac:dyDescent="0.2">
      <c r="B22"/>
      <c r="C22"/>
      <c r="D22" s="43"/>
      <c r="E22" s="43"/>
      <c r="F22" s="34"/>
      <c r="G22" s="35"/>
    </row>
    <row r="23" spans="2:7" x14ac:dyDescent="0.2">
      <c r="B23"/>
      <c r="C23"/>
      <c r="D23" s="43"/>
      <c r="E23" s="43"/>
      <c r="F23" s="34"/>
      <c r="G23" s="35"/>
    </row>
    <row r="24" spans="2:7" x14ac:dyDescent="0.2">
      <c r="B24"/>
      <c r="C24"/>
      <c r="D24" s="43"/>
      <c r="E24" s="43"/>
      <c r="F24" s="34"/>
      <c r="G24" s="35"/>
    </row>
    <row r="25" spans="2:7" x14ac:dyDescent="0.2">
      <c r="B25"/>
      <c r="C25"/>
      <c r="D25" s="43"/>
      <c r="E25" s="43"/>
      <c r="F25" s="34"/>
      <c r="G25" s="35"/>
    </row>
    <row r="26" spans="2:7" x14ac:dyDescent="0.2">
      <c r="B26"/>
      <c r="C26"/>
      <c r="D26" s="43"/>
      <c r="E26" s="43"/>
      <c r="F26" s="34"/>
      <c r="G26" s="35"/>
    </row>
    <row r="27" spans="2:7" x14ac:dyDescent="0.2">
      <c r="B27"/>
      <c r="C27"/>
      <c r="D27" s="43"/>
      <c r="E27" s="43"/>
      <c r="F27" s="34"/>
      <c r="G27" s="35"/>
    </row>
    <row r="28" spans="2:7" x14ac:dyDescent="0.2">
      <c r="B28"/>
      <c r="C28"/>
      <c r="D28" s="43"/>
      <c r="E28" s="43"/>
      <c r="F28" s="34"/>
      <c r="G28" s="35"/>
    </row>
    <row r="29" spans="2:7" x14ac:dyDescent="0.2">
      <c r="B29"/>
      <c r="C29"/>
      <c r="D29" s="43"/>
      <c r="E29" s="43"/>
      <c r="F29" s="34"/>
      <c r="G29" s="35"/>
    </row>
    <row r="30" spans="2:7" x14ac:dyDescent="0.2">
      <c r="B30"/>
      <c r="C30"/>
      <c r="D30" s="43"/>
      <c r="E30" s="43"/>
      <c r="F30" s="34"/>
      <c r="G30" s="35"/>
    </row>
    <row r="31" spans="2:7" x14ac:dyDescent="0.2">
      <c r="B31"/>
      <c r="C31"/>
      <c r="D31" s="43"/>
      <c r="E31" s="43"/>
      <c r="F31" s="34"/>
      <c r="G31" s="35"/>
    </row>
    <row r="32" spans="2:7" x14ac:dyDescent="0.2">
      <c r="B32"/>
      <c r="C32"/>
      <c r="D32" s="43"/>
      <c r="E32" s="43"/>
      <c r="F32" s="34"/>
      <c r="G32" s="35"/>
    </row>
    <row r="33" spans="2:7" x14ac:dyDescent="0.2">
      <c r="B33"/>
      <c r="C33"/>
      <c r="D33" s="43"/>
      <c r="E33" s="43"/>
      <c r="F33" s="34"/>
      <c r="G33" s="35"/>
    </row>
    <row r="34" spans="2:7" x14ac:dyDescent="0.2">
      <c r="B34"/>
      <c r="C34"/>
      <c r="D34" s="43"/>
      <c r="E34" s="43"/>
      <c r="F34" s="34"/>
      <c r="G34" s="35"/>
    </row>
    <row r="35" spans="2:7" x14ac:dyDescent="0.2">
      <c r="B35"/>
      <c r="C35"/>
      <c r="D35" s="43"/>
      <c r="E35" s="43"/>
      <c r="F35" s="34"/>
      <c r="G35" s="35"/>
    </row>
    <row r="36" spans="2:7" x14ac:dyDescent="0.2">
      <c r="B36"/>
      <c r="C36"/>
      <c r="D36" s="43"/>
      <c r="E36" s="43"/>
      <c r="F36" s="34"/>
      <c r="G36" s="35"/>
    </row>
    <row r="37" spans="2:7" x14ac:dyDescent="0.2">
      <c r="B37"/>
      <c r="C37"/>
      <c r="D37" s="43"/>
      <c r="E37" s="43"/>
      <c r="F37" s="34"/>
      <c r="G37" s="35"/>
    </row>
    <row r="38" spans="2:7" x14ac:dyDescent="0.2">
      <c r="B38"/>
      <c r="C38"/>
      <c r="D38" s="43"/>
      <c r="E38" s="43"/>
      <c r="F38" s="34"/>
      <c r="G38" s="35"/>
    </row>
    <row r="39" spans="2:7" x14ac:dyDescent="0.2">
      <c r="B39"/>
      <c r="C39"/>
      <c r="D39" s="43"/>
      <c r="E39" s="43"/>
      <c r="F39" s="34"/>
      <c r="G39" s="35"/>
    </row>
    <row r="40" spans="2:7" x14ac:dyDescent="0.2">
      <c r="B40"/>
      <c r="C40"/>
      <c r="D40" s="43"/>
      <c r="E40" s="43"/>
      <c r="F40" s="34"/>
      <c r="G40" s="35"/>
    </row>
    <row r="41" spans="2:7" x14ac:dyDescent="0.2">
      <c r="B41"/>
      <c r="C41"/>
      <c r="D41" s="43"/>
      <c r="E41" s="43"/>
      <c r="F41" s="34"/>
      <c r="G41" s="35"/>
    </row>
    <row r="42" spans="2:7" x14ac:dyDescent="0.2">
      <c r="B42"/>
      <c r="C42"/>
      <c r="D42" s="43"/>
      <c r="E42" s="43"/>
      <c r="F42" s="34"/>
      <c r="G42" s="35"/>
    </row>
    <row r="43" spans="2:7" x14ac:dyDescent="0.2">
      <c r="B43"/>
      <c r="C43"/>
      <c r="D43" s="43"/>
      <c r="E43" s="43"/>
      <c r="F43" s="34"/>
      <c r="G43" s="35"/>
    </row>
    <row r="44" spans="2:7" x14ac:dyDescent="0.2">
      <c r="B44"/>
      <c r="C44"/>
      <c r="D44" s="43"/>
      <c r="E44" s="43"/>
      <c r="F44" s="34"/>
      <c r="G44" s="35"/>
    </row>
    <row r="45" spans="2:7" x14ac:dyDescent="0.2">
      <c r="B45"/>
      <c r="C45"/>
      <c r="D45" s="43"/>
      <c r="E45" s="43"/>
      <c r="F45" s="34"/>
      <c r="G45" s="35"/>
    </row>
    <row r="46" spans="2:7" x14ac:dyDescent="0.2">
      <c r="B46"/>
      <c r="C46"/>
      <c r="D46" s="43"/>
      <c r="E46" s="43"/>
      <c r="F46" s="34"/>
      <c r="G46" s="35"/>
    </row>
    <row r="47" spans="2:7" x14ac:dyDescent="0.2">
      <c r="B47"/>
      <c r="C47"/>
      <c r="D47" s="43"/>
      <c r="E47" s="43"/>
      <c r="F47" s="34"/>
      <c r="G47" s="35"/>
    </row>
    <row r="48" spans="2:7" x14ac:dyDescent="0.2">
      <c r="B48"/>
      <c r="C48"/>
      <c r="D48" s="43"/>
      <c r="E48" s="43"/>
      <c r="F48" s="34"/>
      <c r="G48" s="35"/>
    </row>
    <row r="49" spans="2:7" x14ac:dyDescent="0.2">
      <c r="B49"/>
      <c r="C49"/>
      <c r="D49" s="43"/>
      <c r="E49" s="43"/>
      <c r="F49" s="34"/>
      <c r="G49" s="35"/>
    </row>
    <row r="50" spans="2:7" x14ac:dyDescent="0.2">
      <c r="B50"/>
      <c r="C50"/>
      <c r="D50" s="43"/>
      <c r="E50" s="43"/>
      <c r="F50" s="34"/>
      <c r="G50" s="35"/>
    </row>
    <row r="51" spans="2:7" x14ac:dyDescent="0.2">
      <c r="B51"/>
      <c r="C51"/>
      <c r="D51" s="43"/>
      <c r="E51" s="43"/>
      <c r="F51" s="34"/>
      <c r="G51" s="35"/>
    </row>
    <row r="52" spans="2:7" x14ac:dyDescent="0.2">
      <c r="B52"/>
      <c r="C52"/>
      <c r="D52" s="43"/>
      <c r="E52" s="43"/>
      <c r="F52" s="34"/>
      <c r="G52" s="35"/>
    </row>
    <row r="53" spans="2:7" x14ac:dyDescent="0.2">
      <c r="B53"/>
      <c r="C53"/>
      <c r="D53" s="43"/>
      <c r="E53" s="43"/>
      <c r="F53" s="34"/>
      <c r="G53" s="35"/>
    </row>
    <row r="54" spans="2:7" x14ac:dyDescent="0.2">
      <c r="B54"/>
      <c r="C54"/>
      <c r="D54" s="43"/>
      <c r="E54" s="43"/>
      <c r="F54" s="34"/>
      <c r="G54" s="35"/>
    </row>
    <row r="55" spans="2:7" x14ac:dyDescent="0.2">
      <c r="B55"/>
      <c r="C55"/>
      <c r="D55" s="43"/>
      <c r="E55" s="43"/>
      <c r="F55" s="34"/>
      <c r="G55" s="35"/>
    </row>
    <row r="56" spans="2:7" x14ac:dyDescent="0.2">
      <c r="B56"/>
      <c r="C56"/>
      <c r="D56" s="43"/>
      <c r="E56" s="43"/>
      <c r="F56" s="34"/>
      <c r="G56" s="35"/>
    </row>
    <row r="57" spans="2:7" x14ac:dyDescent="0.2">
      <c r="B57"/>
      <c r="C57"/>
      <c r="D57" s="43"/>
      <c r="E57" s="43"/>
      <c r="F57" s="34"/>
      <c r="G57" s="35"/>
    </row>
    <row r="58" spans="2:7" x14ac:dyDescent="0.2">
      <c r="B58"/>
      <c r="C58"/>
      <c r="D58" s="43"/>
      <c r="E58" s="43"/>
      <c r="F58" s="34"/>
      <c r="G58" s="35"/>
    </row>
    <row r="59" spans="2:7" x14ac:dyDescent="0.2">
      <c r="B59"/>
      <c r="C59"/>
      <c r="D59" s="43"/>
      <c r="E59" s="43"/>
      <c r="F59" s="34"/>
      <c r="G59" s="35"/>
    </row>
    <row r="60" spans="2:7" x14ac:dyDescent="0.2">
      <c r="B60"/>
      <c r="C60"/>
      <c r="D60" s="43"/>
      <c r="E60" s="43"/>
      <c r="F60" s="34"/>
      <c r="G60" s="35"/>
    </row>
    <row r="61" spans="2:7" x14ac:dyDescent="0.2">
      <c r="B61"/>
      <c r="C61"/>
      <c r="F61" s="28"/>
      <c r="G61" s="31"/>
    </row>
    <row r="62" spans="2:7" x14ac:dyDescent="0.2">
      <c r="B62"/>
      <c r="C62"/>
      <c r="F62" s="28"/>
      <c r="G62" s="31"/>
    </row>
    <row r="63" spans="2:7" x14ac:dyDescent="0.2">
      <c r="B63"/>
      <c r="C63"/>
      <c r="F63" s="28"/>
      <c r="G63" s="31"/>
    </row>
    <row r="64" spans="2:7" x14ac:dyDescent="0.2">
      <c r="B64"/>
      <c r="C64"/>
      <c r="F64" s="28"/>
      <c r="G64" s="31"/>
    </row>
    <row r="65" spans="2:7" x14ac:dyDescent="0.2">
      <c r="B65"/>
      <c r="C65"/>
      <c r="F65" s="28"/>
      <c r="G65" s="31"/>
    </row>
    <row r="66" spans="2:7" x14ac:dyDescent="0.2">
      <c r="B66"/>
      <c r="C66"/>
      <c r="F66" s="28"/>
      <c r="G66" s="31"/>
    </row>
    <row r="67" spans="2:7" x14ac:dyDescent="0.2">
      <c r="B67"/>
      <c r="C67"/>
      <c r="F67" s="28"/>
      <c r="G67" s="31"/>
    </row>
    <row r="68" spans="2:7" x14ac:dyDescent="0.2">
      <c r="B68"/>
      <c r="C68"/>
      <c r="F68" s="28"/>
      <c r="G68" s="31"/>
    </row>
    <row r="69" spans="2:7" x14ac:dyDescent="0.2">
      <c r="B69"/>
      <c r="C69"/>
      <c r="F69" s="28"/>
      <c r="G69" s="31"/>
    </row>
    <row r="70" spans="2:7" x14ac:dyDescent="0.2">
      <c r="B70"/>
      <c r="C70"/>
      <c r="F70" s="28"/>
      <c r="G70" s="31"/>
    </row>
    <row r="71" spans="2:7" x14ac:dyDescent="0.2">
      <c r="B71"/>
      <c r="C71"/>
      <c r="F71" s="28"/>
      <c r="G71" s="31"/>
    </row>
    <row r="72" spans="2:7" x14ac:dyDescent="0.2">
      <c r="B72"/>
      <c r="C72"/>
      <c r="F72" s="28"/>
      <c r="G72" s="31"/>
    </row>
    <row r="73" spans="2:7" x14ac:dyDescent="0.2">
      <c r="B73"/>
      <c r="C73"/>
      <c r="F73" s="28"/>
      <c r="G73" s="31"/>
    </row>
    <row r="74" spans="2:7" x14ac:dyDescent="0.2">
      <c r="B74"/>
      <c r="C74"/>
      <c r="F74" s="28"/>
      <c r="G74" s="31"/>
    </row>
    <row r="75" spans="2:7" x14ac:dyDescent="0.2">
      <c r="B75"/>
      <c r="C75"/>
      <c r="F75" s="28"/>
      <c r="G75" s="31"/>
    </row>
    <row r="76" spans="2:7" x14ac:dyDescent="0.2">
      <c r="B76"/>
      <c r="C76"/>
      <c r="F76" s="28"/>
      <c r="G76" s="31"/>
    </row>
    <row r="77" spans="2:7" x14ac:dyDescent="0.2">
      <c r="B77"/>
      <c r="C77"/>
      <c r="F77" s="28"/>
      <c r="G77" s="31"/>
    </row>
  </sheetData>
  <phoneticPr fontId="12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Info</vt:lpstr>
      <vt:lpstr>Data</vt:lpstr>
    </vt:vector>
  </TitlesOfParts>
  <Company>TapIt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Buga</dc:creator>
  <cp:lastModifiedBy>Bonnie Nash</cp:lastModifiedBy>
  <cp:lastPrinted>2024-07-08T22:35:00Z</cp:lastPrinted>
  <dcterms:created xsi:type="dcterms:W3CDTF">2012-08-09T21:21:13Z</dcterms:created>
  <dcterms:modified xsi:type="dcterms:W3CDTF">2025-07-10T00:38:43Z</dcterms:modified>
</cp:coreProperties>
</file>