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\Desktop\Analysis Ideas\Dumbell Chart\Prices of thin9s in Ni9eria\"/>
    </mc:Choice>
  </mc:AlternateContent>
  <xr:revisionPtr revIDLastSave="0" documentId="13_ncr:1_{78942620-5E8C-4697-8BE6-F840801B16FF}" xr6:coauthVersionLast="47" xr6:coauthVersionMax="47" xr10:uidLastSave="{00000000-0000-0000-0000-000000000000}"/>
  <bookViews>
    <workbookView xWindow="-113" yWindow="-113" windowWidth="24267" windowHeight="13311" activeTab="1" xr2:uid="{634BC7F8-718D-48DF-8E0A-8049E9585895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E3" i="4"/>
  <c r="F3" i="4"/>
  <c r="F4" i="4"/>
  <c r="F5" i="4"/>
  <c r="F2" i="4"/>
  <c r="E4" i="4"/>
  <c r="E5" i="4"/>
  <c r="F2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2" i="2"/>
  <c r="E3" i="1"/>
  <c r="E4" i="1"/>
  <c r="E5" i="1"/>
  <c r="J11" i="1"/>
  <c r="F3" i="1"/>
  <c r="F4" i="1"/>
  <c r="F5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E2" i="1" l="1"/>
</calcChain>
</file>

<file path=xl/sharedStrings.xml><?xml version="1.0" encoding="utf-8"?>
<sst xmlns="http://schemas.openxmlformats.org/spreadsheetml/2006/main" count="139" uniqueCount="61">
  <si>
    <t>Commodity</t>
  </si>
  <si>
    <t>Items</t>
  </si>
  <si>
    <t>Agric eggs medium size</t>
  </si>
  <si>
    <t>Agric eggs(medium size price of one)</t>
  </si>
  <si>
    <t>Beans brown,sold loose</t>
  </si>
  <si>
    <t>Beans:white black eye. sold loose</t>
  </si>
  <si>
    <t>Beef Bone in</t>
  </si>
  <si>
    <t>Beef,boneless</t>
  </si>
  <si>
    <t>Bread sliced 500g</t>
  </si>
  <si>
    <t>Bread unsliced 500g</t>
  </si>
  <si>
    <t>Broken Rice (Ofada)</t>
  </si>
  <si>
    <t>Catfish (obokun) fresh</t>
  </si>
  <si>
    <t>Catfish :dried</t>
  </si>
  <si>
    <t>Catfish Smoked</t>
  </si>
  <si>
    <t>Chicken Feet</t>
  </si>
  <si>
    <t>Chicken Wings</t>
  </si>
  <si>
    <t>Dried Fish Sardine</t>
  </si>
  <si>
    <t>Evaporated tinned milk carnation 170g</t>
  </si>
  <si>
    <t>Evaporated tinned milk(peak), 170g</t>
  </si>
  <si>
    <t>Frozen chicken</t>
  </si>
  <si>
    <t>Gari white,sold loose</t>
  </si>
  <si>
    <t>Gari yellow,sold loose</t>
  </si>
  <si>
    <t>Groundnut oil: 1 bottle, specify bottle</t>
  </si>
  <si>
    <t>Iced Sardine</t>
  </si>
  <si>
    <t>Irish potato</t>
  </si>
  <si>
    <t>Mackerel : frozen</t>
  </si>
  <si>
    <t>Maize grain white sold loose</t>
  </si>
  <si>
    <t>Maize grain yellow sold loose</t>
  </si>
  <si>
    <t>Mudfish (aro) fresh</t>
  </si>
  <si>
    <t>Mudfish : dried</t>
  </si>
  <si>
    <t>Onion bulb</t>
  </si>
  <si>
    <t>Palm oil: 1 bottle,specify bottle</t>
  </si>
  <si>
    <t>Plantain(ripe)</t>
  </si>
  <si>
    <t>Plantain(unripe)</t>
  </si>
  <si>
    <t>Rice agric sold loose</t>
  </si>
  <si>
    <t>Rice local sold loose</t>
  </si>
  <si>
    <t>Rice Medium Grained</t>
  </si>
  <si>
    <t>Rice,imported high quality sold loose</t>
  </si>
  <si>
    <t>Sweet potato</t>
  </si>
  <si>
    <t>Tilapia fish (epiya) fresh</t>
  </si>
  <si>
    <t>Titus:frozen</t>
  </si>
  <si>
    <t>Tomato</t>
  </si>
  <si>
    <t>Vegetable oil:1 bottle,specify bottle</t>
  </si>
  <si>
    <t>Wheat flour: prepacked (golden penny 2kg)</t>
  </si>
  <si>
    <t>Yam tuber</t>
  </si>
  <si>
    <t>Average of JuIy 2022</t>
  </si>
  <si>
    <t>Average of July 2021</t>
  </si>
  <si>
    <t>August 2021</t>
  </si>
  <si>
    <t>August 2022</t>
  </si>
  <si>
    <t>Spacing</t>
  </si>
  <si>
    <t>Positive Error</t>
  </si>
  <si>
    <t>Negative Error</t>
  </si>
  <si>
    <t>Average Price/Litre of Petrol</t>
  </si>
  <si>
    <t>Average Price/Litre of Diesel</t>
  </si>
  <si>
    <t>Average Price/Kg of Cooking Gas</t>
  </si>
  <si>
    <t>Average Price/Litre of Household Kerosene</t>
  </si>
  <si>
    <t>Diff</t>
  </si>
  <si>
    <t>Space</t>
  </si>
  <si>
    <t>+ve</t>
  </si>
  <si>
    <t>-ve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</si>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</sst>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₦-466]\ * #,##0.00_-;\-[$₦-466]\ * #,##0.00_-;_-[$₦-466]\ * &quot;-&quot;??_-;_-@_-"/>
    <numFmt numFmtId="165" formatCode="_-[$₦-466]\ * #,##0_-;\-[$₦-466]\ * #,##0_-;_-[$₦-466]\ * &quot;-&quot;??_-;_-@_-"/>
    <numFmt numFmtId="166" formatCode="_-[$₦-466]\ * #,##0.0_-;\-[$₦-466]\ * #,##0.0_-;_-[$₦-466]\ * &quot;-&quot;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1"/>
      <color rgb="FF000000"/>
      <name val="Calibri"/>
      <family val="2"/>
    </font>
    <font>
      <sz val="11"/>
      <color theme="1"/>
      <name val="Calibri"/>
      <charset val="13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2" fillId="0" borderId="0">
      <alignment vertical="center"/>
    </xf>
    <xf numFmtId="43" fontId="3" fillId="0" borderId="0">
      <alignment vertical="top"/>
      <protection locked="0"/>
    </xf>
    <xf numFmtId="43" fontId="1" fillId="0" borderId="0" applyFont="0" applyFill="0" applyBorder="0" applyAlignment="0" applyProtection="0"/>
    <xf numFmtId="0" fontId="4" fillId="0" borderId="0"/>
    <xf numFmtId="0" fontId="1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9" fontId="3" fillId="0" borderId="0" xfId="2" applyNumberFormat="1">
      <alignment vertical="top"/>
      <protection locked="0"/>
    </xf>
    <xf numFmtId="165" fontId="0" fillId="0" borderId="0" xfId="0" applyNumberFormat="1"/>
    <xf numFmtId="164" fontId="0" fillId="0" borderId="0" xfId="0" applyNumberFormat="1"/>
    <xf numFmtId="43" fontId="3" fillId="0" borderId="0" xfId="2">
      <alignment vertical="top"/>
      <protection locked="0"/>
    </xf>
    <xf numFmtId="165" fontId="3" fillId="0" borderId="0" xfId="2" applyNumberFormat="1">
      <alignment vertical="top"/>
      <protection locked="0"/>
    </xf>
    <xf numFmtId="166" fontId="0" fillId="0" borderId="0" xfId="0" applyNumberFormat="1"/>
    <xf numFmtId="1" fontId="0" fillId="0" borderId="0" xfId="0" applyNumberFormat="1"/>
    <xf numFmtId="0" fontId="0" fillId="0" borderId="0" xfId="0" quotePrefix="1"/>
    <xf numFmtId="165" fontId="3" fillId="2" borderId="1" xfId="2" applyNumberFormat="1" applyFont="1" applyFill="1" applyBorder="1" applyAlignment="1" applyProtection="1">
      <alignment vertical="top"/>
    </xf>
    <xf numFmtId="1" fontId="0" fillId="0" borderId="0" xfId="6" applyNumberFormat="1" applyFont="1"/>
  </cellXfs>
  <cellStyles count="7">
    <cellStyle name="Comma 2" xfId="2" xr:uid="{03B296D7-2E9E-4334-B51D-53CAF28CEB66}"/>
    <cellStyle name="Comma 3" xfId="3" xr:uid="{7D7D1612-5EFF-4764-9B88-F89EBBD30A11}"/>
    <cellStyle name="Currency" xfId="6" builtinId="4"/>
    <cellStyle name="Normal" xfId="0" builtinId="0"/>
    <cellStyle name="Normal 2" xfId="1" xr:uid="{AC6D1E3D-EC8E-46C3-88C4-AA99A92567CE}"/>
    <cellStyle name="Normal 2 2" xfId="5" xr:uid="{CC62835E-BE4A-4F56-974D-CC2949665C56}"/>
    <cellStyle name="Normal 3" xfId="4" xr:uid="{E0EB51B2-3DB1-4451-BC45-A2E865482D38}"/>
  </cellStyles>
  <dxfs count="4">
    <dxf>
      <numFmt numFmtId="165" formatCode="_-[$₦-466]\ * #,##0_-;\-[$₦-466]\ * #,##0_-;_-[$₦-466]\ * &quot;-&quot;??_-;_-@_-"/>
    </dxf>
    <dxf>
      <numFmt numFmtId="0" formatCode="General"/>
    </dxf>
    <dxf>
      <numFmt numFmtId="1" formatCode="0"/>
    </dxf>
    <dxf>
      <numFmt numFmtId="165" formatCode="_-[$₦-466]\ * #,##0_-;\-[$₦-466]\ * #,##0_-;_-[$₦-46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eague Spartan" pitchFamily="2" charset="0"/>
                <a:ea typeface="+mn-ea"/>
                <a:cs typeface="+mn-cs"/>
              </a:defRPr>
            </a:pPr>
            <a:r>
              <a:rPr lang="en-GB"/>
              <a:t>Average Price of Petroleum Products Between August 2021 and August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eague Spartan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97134841181314E-2"/>
          <c:y val="7.017436099446886E-2"/>
          <c:w val="0.77344814814814811"/>
          <c:h val="0.8472862165963431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August 2022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62993EF-24A2-4D7B-9B4B-8A55A59B264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E0BF831-E6F8-46D3-865A-2F45931795F0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21321374056233"/>
                      <c:h val="9.307503113356323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991-44C9-9DBD-E669D1BA437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894CA3-6769-42B1-90C0-C2103D58782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65E647F-C420-4512-AB87-D6E92CBF5299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879193803048954"/>
                      <c:h val="9.307503113356323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991-44C9-9DBD-E669D1BA437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058171F-6A14-405A-B757-34A19E91803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F78786D-1468-4E7F-9A84-EAAD24400CC7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822255960259401"/>
                      <c:h val="9.307503113356323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991-44C9-9DBD-E669D1BA437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933731B-7123-49A7-9ACA-E3B1FD9DA0D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747DA61-8253-4B8F-B642-768A1E1523B6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48673000331319"/>
                      <c:h val="9.307503113356323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991-44C9-9DBD-E669D1BA43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eague Spartan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plus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Sheet1!$C$2:$C$5</c:f>
              <c:numCache>
                <c:formatCode>_-[$₦-466]\ * #,##0_-;\-[$₦-466]\ * #,##0_-;_-[$₦-466]\ * "-"??_-;_-@_-</c:formatCode>
                <c:ptCount val="4"/>
                <c:pt idx="0">
                  <c:v>189</c:v>
                </c:pt>
                <c:pt idx="1">
                  <c:v>786</c:v>
                </c:pt>
                <c:pt idx="2">
                  <c:v>791</c:v>
                </c:pt>
                <c:pt idx="3">
                  <c:v>809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6</c:v>
                </c:pt>
                <c:pt idx="1">
                  <c:v>4.5</c:v>
                </c:pt>
                <c:pt idx="2">
                  <c:v>3</c:v>
                </c:pt>
                <c:pt idx="3">
                  <c:v>1.5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Sheet1!$A$2:$A$5</c15:f>
                <c15:dlblRangeCache>
                  <c:ptCount val="4"/>
                  <c:pt idx="0">
                    <c:v>Average Price/Litre of Petrol</c:v>
                  </c:pt>
                  <c:pt idx="1">
                    <c:v>Average Price/Litre of Diesel</c:v>
                  </c:pt>
                  <c:pt idx="2">
                    <c:v>Average Price/Kg of Cooking Gas</c:v>
                  </c:pt>
                  <c:pt idx="3">
                    <c:v>Average Price/Litre of Household Kerosene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991-44C9-9DBD-E669D1BA437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August 2021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22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eague Spartan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Sheet1!$E$2:$E$5</c:f>
                <c:numCache>
                  <c:formatCode>General</c:formatCode>
                  <c:ptCount val="4"/>
                  <c:pt idx="0">
                    <c:v>24</c:v>
                  </c:pt>
                  <c:pt idx="1">
                    <c:v>532</c:v>
                  </c:pt>
                  <c:pt idx="2">
                    <c:v>430</c:v>
                  </c:pt>
                  <c:pt idx="3">
                    <c:v>409</c:v>
                  </c:pt>
                </c:numCache>
              </c:numRef>
            </c:plus>
            <c:minus>
              <c:numRef>
                <c:f>Sheet1!$F$2:$F$5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Sheet1!$B$2:$B$5</c:f>
              <c:numCache>
                <c:formatCode>_-[$₦-466]\ * #,##0_-;\-[$₦-466]\ * #,##0_-;_-[$₦-466]\ * "-"??_-;_-@_-</c:formatCode>
                <c:ptCount val="4"/>
                <c:pt idx="0">
                  <c:v>165</c:v>
                </c:pt>
                <c:pt idx="1">
                  <c:v>254</c:v>
                </c:pt>
                <c:pt idx="2">
                  <c:v>361</c:v>
                </c:pt>
                <c:pt idx="3">
                  <c:v>400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6</c:v>
                </c:pt>
                <c:pt idx="1">
                  <c:v>4.5</c:v>
                </c:pt>
                <c:pt idx="2">
                  <c:v>3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1-44C9-9DBD-E669D1BA4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013663"/>
        <c:axId val="394540703"/>
      </c:scatterChart>
      <c:valAx>
        <c:axId val="939013663"/>
        <c:scaling>
          <c:orientation val="minMax"/>
          <c:min val="160"/>
        </c:scaling>
        <c:delete val="0"/>
        <c:axPos val="b"/>
        <c:numFmt formatCode="_-[$₦-466]\ * #,##0_-;\-[$₦-466]\ * #,##0_-;_-[$₦-466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eague Spartan" pitchFamily="2" charset="0"/>
                <a:ea typeface="+mn-ea"/>
                <a:cs typeface="+mn-cs"/>
              </a:defRPr>
            </a:pPr>
            <a:endParaRPr lang="en-US"/>
          </a:p>
        </c:txPr>
        <c:crossAx val="394540703"/>
        <c:crosses val="autoZero"/>
        <c:crossBetween val="midCat"/>
      </c:valAx>
      <c:valAx>
        <c:axId val="3945407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3901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eague Spartan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eague Spartan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August 2021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Average Price/Litre of Petrol</c:v>
                </c:pt>
                <c:pt idx="1">
                  <c:v>Average Price/Litre of Diesel</c:v>
                </c:pt>
                <c:pt idx="2">
                  <c:v>Average Price/Kg of Cooking Gas</c:v>
                </c:pt>
                <c:pt idx="3">
                  <c:v>Average Price/Litre of Household Kerosene</c:v>
                </c:pt>
              </c:strCache>
            </c:strRef>
          </c:cat>
          <c:val>
            <c:numRef>
              <c:f>Sheet1!$B$2:$B$5</c:f>
              <c:numCache>
                <c:formatCode>_-[$₦-466]\ * #,##0_-;\-[$₦-466]\ * #,##0_-;_-[$₦-466]\ * "-"??_-;_-@_-</c:formatCode>
                <c:ptCount val="4"/>
                <c:pt idx="0">
                  <c:v>165</c:v>
                </c:pt>
                <c:pt idx="1">
                  <c:v>254</c:v>
                </c:pt>
                <c:pt idx="2">
                  <c:v>361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0-487B-A43D-3D0822600A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August 2022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Average Price/Litre of Petrol</c:v>
                </c:pt>
                <c:pt idx="1">
                  <c:v>Average Price/Litre of Diesel</c:v>
                </c:pt>
                <c:pt idx="2">
                  <c:v>Average Price/Kg of Cooking Gas</c:v>
                </c:pt>
                <c:pt idx="3">
                  <c:v>Average Price/Litre of Household Kerosene</c:v>
                </c:pt>
              </c:strCache>
            </c:strRef>
          </c:cat>
          <c:val>
            <c:numRef>
              <c:f>Sheet1!$C$2:$C$5</c:f>
              <c:numCache>
                <c:formatCode>_-[$₦-466]\ * #,##0_-;\-[$₦-466]\ * #,##0_-;_-[$₦-466]\ * "-"??_-;_-@_-</c:formatCode>
                <c:ptCount val="4"/>
                <c:pt idx="0">
                  <c:v>189</c:v>
                </c:pt>
                <c:pt idx="1">
                  <c:v>786</c:v>
                </c:pt>
                <c:pt idx="2">
                  <c:v>791</c:v>
                </c:pt>
                <c:pt idx="3">
                  <c:v>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0-487B-A43D-3D082260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121866143"/>
        <c:axId val="1121890687"/>
      </c:lineChart>
      <c:catAx>
        <c:axId val="112186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90687"/>
        <c:crosses val="autoZero"/>
        <c:auto val="1"/>
        <c:lblAlgn val="ctr"/>
        <c:lblOffset val="100"/>
        <c:noMultiLvlLbl val="0"/>
      </c:catAx>
      <c:valAx>
        <c:axId val="1121890687"/>
        <c:scaling>
          <c:orientation val="minMax"/>
          <c:min val="160"/>
        </c:scaling>
        <c:delete val="0"/>
        <c:axPos val="l"/>
        <c:numFmt formatCode="_-[$₦-466]\ * #,##0_-;\-[$₦-466]\ * #,##0_-;_-[$₦-46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6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Average Price of Petroleum Products Between August 2021 and August 2022 in Nigeria.</a:t>
            </a:r>
            <a:endParaRPr lang="en-GB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31107596743685"/>
          <c:y val="0.20763403423121232"/>
          <c:w val="0.47018543909876714"/>
          <c:h val="0.586258137184779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August 2022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143F00-65C9-42F4-84D9-9C32885CAB2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4AB5B80-4F30-44B9-8CFB-15B24D226BA6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097021597699212"/>
                      <c:h val="7.009251392262037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0A2-4EA9-8481-9C4E6A2689A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5562BF-A10E-49E3-BB89-9C9B5B00C3C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9BE87EC-0DB2-453F-BCB8-471690E29373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822868593894808"/>
                      <c:h val="8.214751992042193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0A2-4EA9-8481-9C4E6A2689A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144E87B-6016-4A94-BA9C-4AA85E3A70B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F375B0E-F59C-4A6F-A056-BA5F3BDC08A7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3435415043463144"/>
                      <c:h val="0.1182866364794993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0A2-4EA9-8481-9C4E6A2689A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4717B08-2BEE-422C-8C28-0BD0BF07F62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AF8EDB2-B324-4874-96D2-1FA88388B1D0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833659392017934"/>
                      <c:h val="0.1182865975271975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0A2-4EA9-8481-9C4E6A2689AD}"/>
                </c:ext>
              </c:extLst>
            </c:dLbl>
            <c:numFmt formatCode="_-[$₦-466]\ * #,##0_-;\-[$₦-466]\ * #,##0_-;_-[$₦-466]\ * &quot;-&quot;_-;_-@_-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Sheet4!$C$2:$C$5</c:f>
              <c:numCache>
                <c:formatCode>0</c:formatCode>
                <c:ptCount val="4"/>
                <c:pt idx="0">
                  <c:v>189</c:v>
                </c:pt>
                <c:pt idx="1">
                  <c:v>786</c:v>
                </c:pt>
                <c:pt idx="2">
                  <c:v>791</c:v>
                </c:pt>
                <c:pt idx="3">
                  <c:v>809</c:v>
                </c:pt>
              </c:numCache>
            </c:numRef>
          </c:xVal>
          <c:yVal>
            <c:numRef>
              <c:f>Sheet4!$D$2:$D$5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Sheet4!$A$2:$A$5</c15:f>
                <c15:dlblRangeCache>
                  <c:ptCount val="4"/>
                  <c:pt idx="0">
                    <c:v>Average Price/Litre of Petrol</c:v>
                  </c:pt>
                  <c:pt idx="1">
                    <c:v>Average Price/Litre of Diesel</c:v>
                  </c:pt>
                  <c:pt idx="2">
                    <c:v>Average Price/Kg of Cooking Gas</c:v>
                  </c:pt>
                  <c:pt idx="3">
                    <c:v>Average Price/Litre of Household Kerosene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0A2-4EA9-8481-9C4E6A2689AD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August 2021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_-[$₦-466]\ * #,##0_-;\-[$₦-466]\ * #,##0_-;_-[$₦-466]\ * &quot;-&quot;_-;_-@_-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Sheet4!$E$2:$E$5</c:f>
                <c:numCache>
                  <c:formatCode>General</c:formatCode>
                  <c:ptCount val="4"/>
                  <c:pt idx="0">
                    <c:v>24</c:v>
                  </c:pt>
                  <c:pt idx="1">
                    <c:v>532</c:v>
                  </c:pt>
                  <c:pt idx="2">
                    <c:v>430</c:v>
                  </c:pt>
                  <c:pt idx="3">
                    <c:v>409</c:v>
                  </c:pt>
                </c:numCache>
              </c:numRef>
            </c:plus>
            <c:minus>
              <c:numRef>
                <c:f>Sheet4!$F$2:$F$5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Sheet4!$B$2:$B$5</c:f>
              <c:numCache>
                <c:formatCode>0</c:formatCode>
                <c:ptCount val="4"/>
                <c:pt idx="0">
                  <c:v>165</c:v>
                </c:pt>
                <c:pt idx="1">
                  <c:v>254</c:v>
                </c:pt>
                <c:pt idx="2">
                  <c:v>361</c:v>
                </c:pt>
                <c:pt idx="3">
                  <c:v>400</c:v>
                </c:pt>
              </c:numCache>
            </c:numRef>
          </c:xVal>
          <c:yVal>
            <c:numRef>
              <c:f>Sheet4!$D$2:$D$5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2-4EA9-8481-9C4E6A268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554256"/>
        <c:axId val="1940554672"/>
      </c:scatterChart>
      <c:valAx>
        <c:axId val="1940554256"/>
        <c:scaling>
          <c:orientation val="minMax"/>
        </c:scaling>
        <c:delete val="0"/>
        <c:axPos val="b"/>
        <c:numFmt formatCode="_-[$₦-466]\ * #,##0_-;\-[$₦-466]\ * #,##0_-;_-[$₦-466]\ * &quot;-&quot;_-;_-@_-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54672"/>
        <c:crosses val="autoZero"/>
        <c:crossBetween val="midCat"/>
      </c:valAx>
      <c:valAx>
        <c:axId val="1940554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4055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July 2021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1"/>
            <c:val val="0.5"/>
            <c:spPr>
              <a:noFill/>
              <a:ln w="9525" cap="flat" cmpd="sng" algn="ctr">
                <a:solidFill>
                  <a:schemeClr val="accent1"/>
                </a:solidFill>
                <a:round/>
                <a:headEnd type="oval"/>
              </a:ln>
              <a:effectLst/>
            </c:spPr>
          </c:errBars>
          <c:cat>
            <c:strRef>
              <c:f>Sheet2!$A$2:$A$44</c:f>
              <c:strCache>
                <c:ptCount val="43"/>
                <c:pt idx="0">
                  <c:v>Agric eggs medium size</c:v>
                </c:pt>
                <c:pt idx="1">
                  <c:v>Agric eggs(medium size price of one)</c:v>
                </c:pt>
                <c:pt idx="2">
                  <c:v>Beans brown,sold loose</c:v>
                </c:pt>
                <c:pt idx="3">
                  <c:v>Beans:white black eye. sold loose</c:v>
                </c:pt>
                <c:pt idx="4">
                  <c:v>Beef Bone in</c:v>
                </c:pt>
                <c:pt idx="5">
                  <c:v>Beef,boneless</c:v>
                </c:pt>
                <c:pt idx="6">
                  <c:v>Bread sliced 500g</c:v>
                </c:pt>
                <c:pt idx="7">
                  <c:v>Bread unsliced 500g</c:v>
                </c:pt>
                <c:pt idx="8">
                  <c:v>Broken Rice (Ofada)</c:v>
                </c:pt>
                <c:pt idx="9">
                  <c:v>Catfish (obokun) fresh</c:v>
                </c:pt>
                <c:pt idx="10">
                  <c:v>Catfish :dried</c:v>
                </c:pt>
                <c:pt idx="11">
                  <c:v>Catfish Smoked</c:v>
                </c:pt>
                <c:pt idx="12">
                  <c:v>Chicken Feet</c:v>
                </c:pt>
                <c:pt idx="13">
                  <c:v>Chicken Wings</c:v>
                </c:pt>
                <c:pt idx="14">
                  <c:v>Dried Fish Sardine</c:v>
                </c:pt>
                <c:pt idx="15">
                  <c:v>Evaporated tinned milk carnation 170g</c:v>
                </c:pt>
                <c:pt idx="16">
                  <c:v>Evaporated tinned milk(peak), 170g</c:v>
                </c:pt>
                <c:pt idx="17">
                  <c:v>Frozen chicken</c:v>
                </c:pt>
                <c:pt idx="18">
                  <c:v>Gari white,sold loose</c:v>
                </c:pt>
                <c:pt idx="19">
                  <c:v>Gari yellow,sold loose</c:v>
                </c:pt>
                <c:pt idx="20">
                  <c:v>Groundnut oil: 1 bottle, specify bottle</c:v>
                </c:pt>
                <c:pt idx="21">
                  <c:v>Iced Sardine</c:v>
                </c:pt>
                <c:pt idx="22">
                  <c:v>Irish potato</c:v>
                </c:pt>
                <c:pt idx="23">
                  <c:v>Mackerel : frozen</c:v>
                </c:pt>
                <c:pt idx="24">
                  <c:v>Maize grain white sold loose</c:v>
                </c:pt>
                <c:pt idx="25">
                  <c:v>Maize grain yellow sold loose</c:v>
                </c:pt>
                <c:pt idx="26">
                  <c:v>Mudfish (aro) fresh</c:v>
                </c:pt>
                <c:pt idx="27">
                  <c:v>Mudfish : dried</c:v>
                </c:pt>
                <c:pt idx="28">
                  <c:v>Onion bulb</c:v>
                </c:pt>
                <c:pt idx="29">
                  <c:v>Palm oil: 1 bottle,specify bottle</c:v>
                </c:pt>
                <c:pt idx="30">
                  <c:v>Plantain(ripe)</c:v>
                </c:pt>
                <c:pt idx="31">
                  <c:v>Plantain(unripe)</c:v>
                </c:pt>
                <c:pt idx="32">
                  <c:v>Rice agric sold loose</c:v>
                </c:pt>
                <c:pt idx="33">
                  <c:v>Rice local sold loose</c:v>
                </c:pt>
                <c:pt idx="34">
                  <c:v>Rice Medium Grained</c:v>
                </c:pt>
                <c:pt idx="35">
                  <c:v>Rice,imported high quality sold loose</c:v>
                </c:pt>
                <c:pt idx="36">
                  <c:v>Sweet potato</c:v>
                </c:pt>
                <c:pt idx="37">
                  <c:v>Tilapia fish (epiya) fresh</c:v>
                </c:pt>
                <c:pt idx="38">
                  <c:v>Titus:frozen</c:v>
                </c:pt>
                <c:pt idx="39">
                  <c:v>Tomato</c:v>
                </c:pt>
                <c:pt idx="40">
                  <c:v>Vegetable oil:1 bottle,specify bottle</c:v>
                </c:pt>
                <c:pt idx="41">
                  <c:v>Wheat flour: prepacked (golden penny 2kg)</c:v>
                </c:pt>
                <c:pt idx="42">
                  <c:v>Yam tuber</c:v>
                </c:pt>
              </c:strCache>
            </c:strRef>
          </c:cat>
          <c:val>
            <c:numRef>
              <c:f>Sheet2!$B$2:$B$44</c:f>
              <c:numCache>
                <c:formatCode>_-[$₦-466]\ * #,##0_-;\-[$₦-466]\ * #,##0_-;_-[$₦-466]\ * "-"??_-;_-@_-</c:formatCode>
                <c:ptCount val="43"/>
                <c:pt idx="0">
                  <c:v>580</c:v>
                </c:pt>
                <c:pt idx="1">
                  <c:v>55</c:v>
                </c:pt>
                <c:pt idx="2">
                  <c:v>490</c:v>
                </c:pt>
                <c:pt idx="3">
                  <c:v>445</c:v>
                </c:pt>
                <c:pt idx="4">
                  <c:v>1265</c:v>
                </c:pt>
                <c:pt idx="5">
                  <c:v>1665</c:v>
                </c:pt>
                <c:pt idx="6">
                  <c:v>365</c:v>
                </c:pt>
                <c:pt idx="7">
                  <c:v>340</c:v>
                </c:pt>
                <c:pt idx="8">
                  <c:v>480</c:v>
                </c:pt>
                <c:pt idx="9">
                  <c:v>1175</c:v>
                </c:pt>
                <c:pt idx="10">
                  <c:v>1840</c:v>
                </c:pt>
                <c:pt idx="11">
                  <c:v>1595</c:v>
                </c:pt>
                <c:pt idx="12">
                  <c:v>820</c:v>
                </c:pt>
                <c:pt idx="13">
                  <c:v>1085</c:v>
                </c:pt>
                <c:pt idx="14">
                  <c:v>1580</c:v>
                </c:pt>
                <c:pt idx="15">
                  <c:v>185</c:v>
                </c:pt>
                <c:pt idx="16">
                  <c:v>210</c:v>
                </c:pt>
                <c:pt idx="17">
                  <c:v>2050</c:v>
                </c:pt>
                <c:pt idx="18">
                  <c:v>330</c:v>
                </c:pt>
                <c:pt idx="19">
                  <c:v>345</c:v>
                </c:pt>
                <c:pt idx="20">
                  <c:v>770</c:v>
                </c:pt>
                <c:pt idx="21">
                  <c:v>1165</c:v>
                </c:pt>
                <c:pt idx="22">
                  <c:v>385</c:v>
                </c:pt>
                <c:pt idx="23">
                  <c:v>1205</c:v>
                </c:pt>
                <c:pt idx="24">
                  <c:v>280</c:v>
                </c:pt>
                <c:pt idx="25">
                  <c:v>285</c:v>
                </c:pt>
                <c:pt idx="26">
                  <c:v>1145</c:v>
                </c:pt>
                <c:pt idx="27">
                  <c:v>1820</c:v>
                </c:pt>
                <c:pt idx="28">
                  <c:v>325</c:v>
                </c:pt>
                <c:pt idx="29">
                  <c:v>640</c:v>
                </c:pt>
                <c:pt idx="30">
                  <c:v>300</c:v>
                </c:pt>
                <c:pt idx="31">
                  <c:v>280</c:v>
                </c:pt>
                <c:pt idx="32">
                  <c:v>465</c:v>
                </c:pt>
                <c:pt idx="33">
                  <c:v>415</c:v>
                </c:pt>
                <c:pt idx="34">
                  <c:v>460</c:v>
                </c:pt>
                <c:pt idx="35">
                  <c:v>555</c:v>
                </c:pt>
                <c:pt idx="36">
                  <c:v>200</c:v>
                </c:pt>
                <c:pt idx="37">
                  <c:v>1020</c:v>
                </c:pt>
                <c:pt idx="38">
                  <c:v>1330</c:v>
                </c:pt>
                <c:pt idx="39">
                  <c:v>415</c:v>
                </c:pt>
                <c:pt idx="40">
                  <c:v>740</c:v>
                </c:pt>
                <c:pt idx="41">
                  <c:v>835</c:v>
                </c:pt>
                <c:pt idx="42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1-4941-9908-9436364F109C}"/>
            </c:ext>
          </c:extLst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1"/>
            <c:val val="0.5"/>
            <c:spPr>
              <a:noFill/>
              <a:ln w="19050" cap="flat" cmpd="sng" algn="ctr">
                <a:solidFill>
                  <a:schemeClr val="accent2"/>
                </a:solidFill>
                <a:round/>
                <a:headEnd type="oval" w="med" len="med"/>
              </a:ln>
              <a:effectLst/>
            </c:spPr>
          </c:errBars>
          <c:cat>
            <c:strRef>
              <c:f>Sheet2!$A$2:$A$44</c:f>
              <c:strCache>
                <c:ptCount val="43"/>
                <c:pt idx="0">
                  <c:v>Agric eggs medium size</c:v>
                </c:pt>
                <c:pt idx="1">
                  <c:v>Agric eggs(medium size price of one)</c:v>
                </c:pt>
                <c:pt idx="2">
                  <c:v>Beans brown,sold loose</c:v>
                </c:pt>
                <c:pt idx="3">
                  <c:v>Beans:white black eye. sold loose</c:v>
                </c:pt>
                <c:pt idx="4">
                  <c:v>Beef Bone in</c:v>
                </c:pt>
                <c:pt idx="5">
                  <c:v>Beef,boneless</c:v>
                </c:pt>
                <c:pt idx="6">
                  <c:v>Bread sliced 500g</c:v>
                </c:pt>
                <c:pt idx="7">
                  <c:v>Bread unsliced 500g</c:v>
                </c:pt>
                <c:pt idx="8">
                  <c:v>Broken Rice (Ofada)</c:v>
                </c:pt>
                <c:pt idx="9">
                  <c:v>Catfish (obokun) fresh</c:v>
                </c:pt>
                <c:pt idx="10">
                  <c:v>Catfish :dried</c:v>
                </c:pt>
                <c:pt idx="11">
                  <c:v>Catfish Smoked</c:v>
                </c:pt>
                <c:pt idx="12">
                  <c:v>Chicken Feet</c:v>
                </c:pt>
                <c:pt idx="13">
                  <c:v>Chicken Wings</c:v>
                </c:pt>
                <c:pt idx="14">
                  <c:v>Dried Fish Sardine</c:v>
                </c:pt>
                <c:pt idx="15">
                  <c:v>Evaporated tinned milk carnation 170g</c:v>
                </c:pt>
                <c:pt idx="16">
                  <c:v>Evaporated tinned milk(peak), 170g</c:v>
                </c:pt>
                <c:pt idx="17">
                  <c:v>Frozen chicken</c:v>
                </c:pt>
                <c:pt idx="18">
                  <c:v>Gari white,sold loose</c:v>
                </c:pt>
                <c:pt idx="19">
                  <c:v>Gari yellow,sold loose</c:v>
                </c:pt>
                <c:pt idx="20">
                  <c:v>Groundnut oil: 1 bottle, specify bottle</c:v>
                </c:pt>
                <c:pt idx="21">
                  <c:v>Iced Sardine</c:v>
                </c:pt>
                <c:pt idx="22">
                  <c:v>Irish potato</c:v>
                </c:pt>
                <c:pt idx="23">
                  <c:v>Mackerel : frozen</c:v>
                </c:pt>
                <c:pt idx="24">
                  <c:v>Maize grain white sold loose</c:v>
                </c:pt>
                <c:pt idx="25">
                  <c:v>Maize grain yellow sold loose</c:v>
                </c:pt>
                <c:pt idx="26">
                  <c:v>Mudfish (aro) fresh</c:v>
                </c:pt>
                <c:pt idx="27">
                  <c:v>Mudfish : dried</c:v>
                </c:pt>
                <c:pt idx="28">
                  <c:v>Onion bulb</c:v>
                </c:pt>
                <c:pt idx="29">
                  <c:v>Palm oil: 1 bottle,specify bottle</c:v>
                </c:pt>
                <c:pt idx="30">
                  <c:v>Plantain(ripe)</c:v>
                </c:pt>
                <c:pt idx="31">
                  <c:v>Plantain(unripe)</c:v>
                </c:pt>
                <c:pt idx="32">
                  <c:v>Rice agric sold loose</c:v>
                </c:pt>
                <c:pt idx="33">
                  <c:v>Rice local sold loose</c:v>
                </c:pt>
                <c:pt idx="34">
                  <c:v>Rice Medium Grained</c:v>
                </c:pt>
                <c:pt idx="35">
                  <c:v>Rice,imported high quality sold loose</c:v>
                </c:pt>
                <c:pt idx="36">
                  <c:v>Sweet potato</c:v>
                </c:pt>
                <c:pt idx="37">
                  <c:v>Tilapia fish (epiya) fresh</c:v>
                </c:pt>
                <c:pt idx="38">
                  <c:v>Titus:frozen</c:v>
                </c:pt>
                <c:pt idx="39">
                  <c:v>Tomato</c:v>
                </c:pt>
                <c:pt idx="40">
                  <c:v>Vegetable oil:1 bottle,specify bottle</c:v>
                </c:pt>
                <c:pt idx="41">
                  <c:v>Wheat flour: prepacked (golden penny 2kg)</c:v>
                </c:pt>
                <c:pt idx="42">
                  <c:v>Yam tuber</c:v>
                </c:pt>
              </c:strCache>
            </c:strRef>
          </c:cat>
          <c:val>
            <c:numRef>
              <c:f>Sheet2!$D$2:$D$44</c:f>
              <c:numCache>
                <c:formatCode>_-[$₦-466]\ * #,##0_-;\-[$₦-466]\ * #,##0_-;_-[$₦-466]\ * "-"??_-;_-@_-</c:formatCode>
                <c:ptCount val="43"/>
                <c:pt idx="0">
                  <c:v>145</c:v>
                </c:pt>
                <c:pt idx="1">
                  <c:v>20</c:v>
                </c:pt>
                <c:pt idx="2">
                  <c:v>75</c:v>
                </c:pt>
                <c:pt idx="3">
                  <c:v>105</c:v>
                </c:pt>
                <c:pt idx="4">
                  <c:v>325</c:v>
                </c:pt>
                <c:pt idx="5">
                  <c:v>455</c:v>
                </c:pt>
                <c:pt idx="6">
                  <c:v>125</c:v>
                </c:pt>
                <c:pt idx="7">
                  <c:v>110</c:v>
                </c:pt>
                <c:pt idx="8">
                  <c:v>60</c:v>
                </c:pt>
                <c:pt idx="9">
                  <c:v>255</c:v>
                </c:pt>
                <c:pt idx="10">
                  <c:v>340</c:v>
                </c:pt>
                <c:pt idx="11">
                  <c:v>195</c:v>
                </c:pt>
                <c:pt idx="12">
                  <c:v>170</c:v>
                </c:pt>
                <c:pt idx="13">
                  <c:v>225</c:v>
                </c:pt>
                <c:pt idx="14">
                  <c:v>230</c:v>
                </c:pt>
                <c:pt idx="15">
                  <c:v>50</c:v>
                </c:pt>
                <c:pt idx="16">
                  <c:v>70</c:v>
                </c:pt>
                <c:pt idx="17">
                  <c:v>440</c:v>
                </c:pt>
                <c:pt idx="18">
                  <c:v>-5</c:v>
                </c:pt>
                <c:pt idx="19">
                  <c:v>5</c:v>
                </c:pt>
                <c:pt idx="20">
                  <c:v>310</c:v>
                </c:pt>
                <c:pt idx="21">
                  <c:v>260</c:v>
                </c:pt>
                <c:pt idx="22">
                  <c:v>105</c:v>
                </c:pt>
                <c:pt idx="23">
                  <c:v>295</c:v>
                </c:pt>
                <c:pt idx="24">
                  <c:v>40</c:v>
                </c:pt>
                <c:pt idx="25">
                  <c:v>35</c:v>
                </c:pt>
                <c:pt idx="26">
                  <c:v>185</c:v>
                </c:pt>
                <c:pt idx="27">
                  <c:v>285</c:v>
                </c:pt>
                <c:pt idx="28">
                  <c:v>75</c:v>
                </c:pt>
                <c:pt idx="29">
                  <c:v>255</c:v>
                </c:pt>
                <c:pt idx="30">
                  <c:v>35</c:v>
                </c:pt>
                <c:pt idx="31">
                  <c:v>30</c:v>
                </c:pt>
                <c:pt idx="32">
                  <c:v>35</c:v>
                </c:pt>
                <c:pt idx="33">
                  <c:v>55</c:v>
                </c:pt>
                <c:pt idx="34">
                  <c:v>65</c:v>
                </c:pt>
                <c:pt idx="35">
                  <c:v>100</c:v>
                </c:pt>
                <c:pt idx="36">
                  <c:v>55</c:v>
                </c:pt>
                <c:pt idx="37">
                  <c:v>175</c:v>
                </c:pt>
                <c:pt idx="38">
                  <c:v>310</c:v>
                </c:pt>
                <c:pt idx="39">
                  <c:v>35</c:v>
                </c:pt>
                <c:pt idx="40">
                  <c:v>305</c:v>
                </c:pt>
                <c:pt idx="41">
                  <c:v>260</c:v>
                </c:pt>
                <c:pt idx="4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81-4941-9908-9436364F1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4"/>
        <c:overlap val="100"/>
        <c:axId val="481922895"/>
        <c:axId val="481923311"/>
      </c:barChart>
      <c:catAx>
        <c:axId val="481922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23311"/>
        <c:crosses val="autoZero"/>
        <c:auto val="1"/>
        <c:lblAlgn val="ctr"/>
        <c:lblOffset val="100"/>
        <c:noMultiLvlLbl val="0"/>
      </c:catAx>
      <c:valAx>
        <c:axId val="48192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₦-466]\ * #,##0_-;\-[$₦-466]\ * #,##0_-;_-[$₦-46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2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Average of JuIy 2022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Sheet3!$C$2:$C$44</c:f>
              <c:numCache>
                <c:formatCode>_-[$₦-466]\ * #,##0_-;\-[$₦-466]\ * #,##0_-;_-[$₦-466]\ * "-"??_-;_-@_-</c:formatCode>
                <c:ptCount val="43"/>
                <c:pt idx="0">
                  <c:v>725</c:v>
                </c:pt>
                <c:pt idx="1">
                  <c:v>75</c:v>
                </c:pt>
                <c:pt idx="2">
                  <c:v>565</c:v>
                </c:pt>
                <c:pt idx="3">
                  <c:v>550</c:v>
                </c:pt>
                <c:pt idx="4">
                  <c:v>1590</c:v>
                </c:pt>
                <c:pt idx="5">
                  <c:v>2120</c:v>
                </c:pt>
                <c:pt idx="6">
                  <c:v>490</c:v>
                </c:pt>
                <c:pt idx="7">
                  <c:v>450</c:v>
                </c:pt>
                <c:pt idx="8">
                  <c:v>540</c:v>
                </c:pt>
                <c:pt idx="9">
                  <c:v>1430</c:v>
                </c:pt>
                <c:pt idx="10">
                  <c:v>2180</c:v>
                </c:pt>
                <c:pt idx="11">
                  <c:v>1790</c:v>
                </c:pt>
                <c:pt idx="12">
                  <c:v>990</c:v>
                </c:pt>
                <c:pt idx="13">
                  <c:v>1310</c:v>
                </c:pt>
                <c:pt idx="14">
                  <c:v>1810</c:v>
                </c:pt>
                <c:pt idx="15">
                  <c:v>235</c:v>
                </c:pt>
                <c:pt idx="16">
                  <c:v>280</c:v>
                </c:pt>
                <c:pt idx="17">
                  <c:v>2490</c:v>
                </c:pt>
                <c:pt idx="18">
                  <c:v>325</c:v>
                </c:pt>
                <c:pt idx="19">
                  <c:v>350</c:v>
                </c:pt>
                <c:pt idx="20">
                  <c:v>1080</c:v>
                </c:pt>
                <c:pt idx="21">
                  <c:v>1425</c:v>
                </c:pt>
                <c:pt idx="22">
                  <c:v>490</c:v>
                </c:pt>
                <c:pt idx="23">
                  <c:v>1500</c:v>
                </c:pt>
                <c:pt idx="24">
                  <c:v>320</c:v>
                </c:pt>
                <c:pt idx="25">
                  <c:v>320</c:v>
                </c:pt>
                <c:pt idx="26">
                  <c:v>1330</c:v>
                </c:pt>
                <c:pt idx="27">
                  <c:v>2105</c:v>
                </c:pt>
                <c:pt idx="28">
                  <c:v>400</c:v>
                </c:pt>
                <c:pt idx="29">
                  <c:v>895</c:v>
                </c:pt>
                <c:pt idx="30">
                  <c:v>335</c:v>
                </c:pt>
                <c:pt idx="31">
                  <c:v>310</c:v>
                </c:pt>
                <c:pt idx="32">
                  <c:v>500</c:v>
                </c:pt>
                <c:pt idx="33">
                  <c:v>470</c:v>
                </c:pt>
                <c:pt idx="34">
                  <c:v>525</c:v>
                </c:pt>
                <c:pt idx="35">
                  <c:v>655</c:v>
                </c:pt>
                <c:pt idx="36">
                  <c:v>255</c:v>
                </c:pt>
                <c:pt idx="37">
                  <c:v>1195</c:v>
                </c:pt>
                <c:pt idx="38">
                  <c:v>1640</c:v>
                </c:pt>
                <c:pt idx="39">
                  <c:v>450</c:v>
                </c:pt>
                <c:pt idx="40">
                  <c:v>1045</c:v>
                </c:pt>
                <c:pt idx="41">
                  <c:v>1095</c:v>
                </c:pt>
                <c:pt idx="42">
                  <c:v>390</c:v>
                </c:pt>
              </c:numCache>
            </c:numRef>
          </c:xVal>
          <c:yVal>
            <c:numRef>
              <c:f>Sheet3!$D$2:$D$44</c:f>
              <c:numCache>
                <c:formatCode>General</c:formatCode>
                <c:ptCount val="43"/>
                <c:pt idx="0">
                  <c:v>21.5</c:v>
                </c:pt>
                <c:pt idx="1">
                  <c:v>21</c:v>
                </c:pt>
                <c:pt idx="2">
                  <c:v>20.5</c:v>
                </c:pt>
                <c:pt idx="3">
                  <c:v>20</c:v>
                </c:pt>
                <c:pt idx="4">
                  <c:v>19.5</c:v>
                </c:pt>
                <c:pt idx="5">
                  <c:v>19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  <c:pt idx="9">
                  <c:v>17</c:v>
                </c:pt>
                <c:pt idx="10">
                  <c:v>16.5</c:v>
                </c:pt>
                <c:pt idx="11">
                  <c:v>16</c:v>
                </c:pt>
                <c:pt idx="12">
                  <c:v>15.5</c:v>
                </c:pt>
                <c:pt idx="13">
                  <c:v>15</c:v>
                </c:pt>
                <c:pt idx="14">
                  <c:v>14.5</c:v>
                </c:pt>
                <c:pt idx="15">
                  <c:v>14</c:v>
                </c:pt>
                <c:pt idx="16">
                  <c:v>13.5</c:v>
                </c:pt>
                <c:pt idx="17">
                  <c:v>13</c:v>
                </c:pt>
                <c:pt idx="18">
                  <c:v>12.5</c:v>
                </c:pt>
                <c:pt idx="19">
                  <c:v>12</c:v>
                </c:pt>
                <c:pt idx="20">
                  <c:v>11.5</c:v>
                </c:pt>
                <c:pt idx="21">
                  <c:v>11</c:v>
                </c:pt>
                <c:pt idx="22">
                  <c:v>10.5</c:v>
                </c:pt>
                <c:pt idx="23">
                  <c:v>10</c:v>
                </c:pt>
                <c:pt idx="24">
                  <c:v>9.5</c:v>
                </c:pt>
                <c:pt idx="25">
                  <c:v>9</c:v>
                </c:pt>
                <c:pt idx="26">
                  <c:v>8.5</c:v>
                </c:pt>
                <c:pt idx="27">
                  <c:v>8</c:v>
                </c:pt>
                <c:pt idx="28">
                  <c:v>7.5</c:v>
                </c:pt>
                <c:pt idx="29">
                  <c:v>7</c:v>
                </c:pt>
                <c:pt idx="30">
                  <c:v>6.5</c:v>
                </c:pt>
                <c:pt idx="31">
                  <c:v>6</c:v>
                </c:pt>
                <c:pt idx="32">
                  <c:v>5.5</c:v>
                </c:pt>
                <c:pt idx="33">
                  <c:v>5</c:v>
                </c:pt>
                <c:pt idx="34">
                  <c:v>4.5</c:v>
                </c:pt>
                <c:pt idx="35">
                  <c:v>4</c:v>
                </c:pt>
                <c:pt idx="36">
                  <c:v>3.5</c:v>
                </c:pt>
                <c:pt idx="37">
                  <c:v>3</c:v>
                </c:pt>
                <c:pt idx="38">
                  <c:v>2.5</c:v>
                </c:pt>
                <c:pt idx="39">
                  <c:v>2</c:v>
                </c:pt>
                <c:pt idx="40">
                  <c:v>1.5</c:v>
                </c:pt>
                <c:pt idx="41">
                  <c:v>1</c:v>
                </c:pt>
                <c:pt idx="4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A-4B6E-9E66-14EC5AC03EF4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Average of July 2021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Sheet3!$B$2:$B$44</c:f>
              <c:numCache>
                <c:formatCode>_-[$₦-466]\ * #,##0_-;\-[$₦-466]\ * #,##0_-;_-[$₦-466]\ * "-"??_-;_-@_-</c:formatCode>
                <c:ptCount val="43"/>
                <c:pt idx="0">
                  <c:v>580</c:v>
                </c:pt>
                <c:pt idx="1">
                  <c:v>55</c:v>
                </c:pt>
                <c:pt idx="2">
                  <c:v>490</c:v>
                </c:pt>
                <c:pt idx="3">
                  <c:v>445</c:v>
                </c:pt>
                <c:pt idx="4">
                  <c:v>1265</c:v>
                </c:pt>
                <c:pt idx="5">
                  <c:v>1665</c:v>
                </c:pt>
                <c:pt idx="6">
                  <c:v>365</c:v>
                </c:pt>
                <c:pt idx="7">
                  <c:v>340</c:v>
                </c:pt>
                <c:pt idx="8">
                  <c:v>480</c:v>
                </c:pt>
                <c:pt idx="9">
                  <c:v>1175</c:v>
                </c:pt>
                <c:pt idx="10">
                  <c:v>1840</c:v>
                </c:pt>
                <c:pt idx="11">
                  <c:v>1595</c:v>
                </c:pt>
                <c:pt idx="12">
                  <c:v>820</c:v>
                </c:pt>
                <c:pt idx="13">
                  <c:v>1085</c:v>
                </c:pt>
                <c:pt idx="14">
                  <c:v>1580</c:v>
                </c:pt>
                <c:pt idx="15">
                  <c:v>185</c:v>
                </c:pt>
                <c:pt idx="16">
                  <c:v>210</c:v>
                </c:pt>
                <c:pt idx="17">
                  <c:v>2050</c:v>
                </c:pt>
                <c:pt idx="18">
                  <c:v>330</c:v>
                </c:pt>
                <c:pt idx="19">
                  <c:v>345</c:v>
                </c:pt>
                <c:pt idx="20">
                  <c:v>770</c:v>
                </c:pt>
                <c:pt idx="21">
                  <c:v>1165</c:v>
                </c:pt>
                <c:pt idx="22">
                  <c:v>385</c:v>
                </c:pt>
                <c:pt idx="23">
                  <c:v>1205</c:v>
                </c:pt>
                <c:pt idx="24">
                  <c:v>280</c:v>
                </c:pt>
                <c:pt idx="25">
                  <c:v>285</c:v>
                </c:pt>
                <c:pt idx="26">
                  <c:v>1145</c:v>
                </c:pt>
                <c:pt idx="27">
                  <c:v>1820</c:v>
                </c:pt>
                <c:pt idx="28">
                  <c:v>325</c:v>
                </c:pt>
                <c:pt idx="29">
                  <c:v>640</c:v>
                </c:pt>
                <c:pt idx="30">
                  <c:v>300</c:v>
                </c:pt>
                <c:pt idx="31">
                  <c:v>280</c:v>
                </c:pt>
                <c:pt idx="32">
                  <c:v>465</c:v>
                </c:pt>
                <c:pt idx="33">
                  <c:v>415</c:v>
                </c:pt>
                <c:pt idx="34">
                  <c:v>460</c:v>
                </c:pt>
                <c:pt idx="35">
                  <c:v>555</c:v>
                </c:pt>
                <c:pt idx="36">
                  <c:v>200</c:v>
                </c:pt>
                <c:pt idx="37">
                  <c:v>1020</c:v>
                </c:pt>
                <c:pt idx="38">
                  <c:v>1330</c:v>
                </c:pt>
                <c:pt idx="39">
                  <c:v>415</c:v>
                </c:pt>
                <c:pt idx="40">
                  <c:v>740</c:v>
                </c:pt>
                <c:pt idx="41">
                  <c:v>835</c:v>
                </c:pt>
                <c:pt idx="42">
                  <c:v>310</c:v>
                </c:pt>
              </c:numCache>
            </c:numRef>
          </c:xVal>
          <c:yVal>
            <c:numRef>
              <c:f>Sheet3!$D$2:$D$44</c:f>
              <c:numCache>
                <c:formatCode>General</c:formatCode>
                <c:ptCount val="43"/>
                <c:pt idx="0">
                  <c:v>21.5</c:v>
                </c:pt>
                <c:pt idx="1">
                  <c:v>21</c:v>
                </c:pt>
                <c:pt idx="2">
                  <c:v>20.5</c:v>
                </c:pt>
                <c:pt idx="3">
                  <c:v>20</c:v>
                </c:pt>
                <c:pt idx="4">
                  <c:v>19.5</c:v>
                </c:pt>
                <c:pt idx="5">
                  <c:v>19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  <c:pt idx="9">
                  <c:v>17</c:v>
                </c:pt>
                <c:pt idx="10">
                  <c:v>16.5</c:v>
                </c:pt>
                <c:pt idx="11">
                  <c:v>16</c:v>
                </c:pt>
                <c:pt idx="12">
                  <c:v>15.5</c:v>
                </c:pt>
                <c:pt idx="13">
                  <c:v>15</c:v>
                </c:pt>
                <c:pt idx="14">
                  <c:v>14.5</c:v>
                </c:pt>
                <c:pt idx="15">
                  <c:v>14</c:v>
                </c:pt>
                <c:pt idx="16">
                  <c:v>13.5</c:v>
                </c:pt>
                <c:pt idx="17">
                  <c:v>13</c:v>
                </c:pt>
                <c:pt idx="18">
                  <c:v>12.5</c:v>
                </c:pt>
                <c:pt idx="19">
                  <c:v>12</c:v>
                </c:pt>
                <c:pt idx="20">
                  <c:v>11.5</c:v>
                </c:pt>
                <c:pt idx="21">
                  <c:v>11</c:v>
                </c:pt>
                <c:pt idx="22">
                  <c:v>10.5</c:v>
                </c:pt>
                <c:pt idx="23">
                  <c:v>10</c:v>
                </c:pt>
                <c:pt idx="24">
                  <c:v>9.5</c:v>
                </c:pt>
                <c:pt idx="25">
                  <c:v>9</c:v>
                </c:pt>
                <c:pt idx="26">
                  <c:v>8.5</c:v>
                </c:pt>
                <c:pt idx="27">
                  <c:v>8</c:v>
                </c:pt>
                <c:pt idx="28">
                  <c:v>7.5</c:v>
                </c:pt>
                <c:pt idx="29">
                  <c:v>7</c:v>
                </c:pt>
                <c:pt idx="30">
                  <c:v>6.5</c:v>
                </c:pt>
                <c:pt idx="31">
                  <c:v>6</c:v>
                </c:pt>
                <c:pt idx="32">
                  <c:v>5.5</c:v>
                </c:pt>
                <c:pt idx="33">
                  <c:v>5</c:v>
                </c:pt>
                <c:pt idx="34">
                  <c:v>4.5</c:v>
                </c:pt>
                <c:pt idx="35">
                  <c:v>4</c:v>
                </c:pt>
                <c:pt idx="36">
                  <c:v>3.5</c:v>
                </c:pt>
                <c:pt idx="37">
                  <c:v>3</c:v>
                </c:pt>
                <c:pt idx="38">
                  <c:v>2.5</c:v>
                </c:pt>
                <c:pt idx="39">
                  <c:v>2</c:v>
                </c:pt>
                <c:pt idx="40">
                  <c:v>1.5</c:v>
                </c:pt>
                <c:pt idx="41">
                  <c:v>1</c:v>
                </c:pt>
                <c:pt idx="4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A-4B6E-9E66-14EC5AC03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057680"/>
        <c:axId val="1680085552"/>
      </c:scatterChart>
      <c:valAx>
        <c:axId val="16800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₦-466]\ * #,##0_-;\-[$₦-466]\ * #,##0_-;_-[$₦-466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85552"/>
        <c:crosses val="autoZero"/>
        <c:crossBetween val="midCat"/>
      </c:valAx>
      <c:valAx>
        <c:axId val="16800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5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505239</xdr:colOff>
      <xdr:row>7</xdr:row>
      <xdr:rowOff>11927</xdr:rowOff>
    </xdr:from>
    <xdr:to>
      <xdr:col>17</xdr:col>
      <xdr:colOff>302149</xdr:colOff>
      <xdr:row>27</xdr:row>
      <xdr:rowOff>174929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0A094-FB00-E946-7679-9D0246860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2203174</xdr:colOff>
      <xdr:row>30</xdr:row>
      <xdr:rowOff>189670</xdr:rowOff>
    </xdr:from>
    <xdr:to>
      <xdr:col>4</xdr:col>
      <xdr:colOff>397566</xdr:colOff>
      <xdr:row>50</xdr:row>
      <xdr:rowOff>57977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74609E-55C1-F4B0-9CD1-2B124431E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485029</xdr:colOff>
      <xdr:row>7</xdr:row>
      <xdr:rowOff>39757</xdr:rowOff>
    </xdr:from>
    <xdr:to>
      <xdr:col>9</xdr:col>
      <xdr:colOff>620202</xdr:colOff>
      <xdr:row>30</xdr:row>
      <xdr:rowOff>174929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B472D-F162-146C-8365-B873D7F09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270343</xdr:colOff>
      <xdr:row>15</xdr:row>
      <xdr:rowOff>182880</xdr:rowOff>
    </xdr:from>
    <xdr:to>
      <xdr:col>8</xdr:col>
      <xdr:colOff>1089328</xdr:colOff>
      <xdr:row>61</xdr:row>
      <xdr:rowOff>23853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8EB8A-D6C9-C2F9-5638-3848169A4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477077</xdr:colOff>
      <xdr:row>0</xdr:row>
      <xdr:rowOff>55659</xdr:rowOff>
    </xdr:from>
    <xdr:to>
      <xdr:col>14</xdr:col>
      <xdr:colOff>596347</xdr:colOff>
      <xdr:row>29</xdr:row>
      <xdr:rowOff>159026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B34A8-FB72-28FA-FD83-8D1B5AF13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1F7C4-137C-4314-9348-2799E9632A05}" name="Table1" displayName="Table1" ref="A1:F5" totalsRowShown="0">
  <autoFilter ref="A1:F5" xr:uid="{4AB1F7C4-137C-4314-9348-2799E9632A05}"/>
  <tableColumns count="6">
    <tableColumn id="1" xr3:uid="{BAC29359-314B-4533-8C1F-771BE069D01B}" name="Commodity"/>
    <tableColumn id="2" xr3:uid="{03DC7FCF-75C5-4785-BDEB-50B6F947518C}" name="August 2021" dataDxfId="3" dataCellStyle="Comma 2"/>
    <tableColumn id="3" xr3:uid="{189AF971-2C3C-4B1D-A716-5D36E8775913}" name="August 2022" dataDxfId="0" dataCellStyle="Comma 2"/>
    <tableColumn id="4" xr3:uid="{16ECFA77-3CC6-4233-9268-E7ECC41C2BB1}" name="Spacing"/>
    <tableColumn id="5" xr3:uid="{98F84ABB-5389-426B-923C-306C1938FB2D}" name="Positive Error" dataDxfId="2">
      <calculatedColumnFormula>CEILING(IF(Table1[[#This Row],[August 2022]]-Table1[[#This Row],[August 2021]]&gt;0,Table1[[#This Row],[August 2022]]-Table1[[#This Row],[August 2021]],0),1)</calculatedColumnFormula>
    </tableColumn>
    <tableColumn id="6" xr3:uid="{9D98C0F5-80CD-4E88-9AD8-86224E1E3C59}" name="Negative Error" dataDxfId="1">
      <calculatedColumnFormula>IF(Table1[[#This Row],[August 2022]]-Table1[[#This Row],[August 2021]]&lt;0,ABS(Table1[[#This Row],[August 2022]]-Table1[[#This Row],[August 2021]]),0)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A802-655D-4DBA-863F-CE418D2E4D6D}">
  <dimension ref="A1:L12"/>
  <sheetViews>
    <sheetView zoomScale="96" zoomScaleNormal="96" workbookViewId="0">
      <selection sqref="A1:F5"/>
    </sheetView>
  </sheetViews>
  <sheetFormatPr defaultRowHeight="15.05"/>
  <cols>
    <col min="1" max="1" width="53.21875" bestFit="1" customWidth="1"/>
    <col min="2" max="3" width="13.109375" customWidth="1"/>
    <col min="4" max="4" width="9.6640625" bestFit="1" customWidth="1"/>
    <col min="5" max="5" width="14.21875" bestFit="1" customWidth="1"/>
    <col min="6" max="6" width="15.21875" bestFit="1" customWidth="1"/>
    <col min="11" max="12" width="9.6640625" bestFit="1" customWidth="1"/>
  </cols>
  <sheetData>
    <row r="1" spans="1:12">
      <c r="A1" s="4" t="s">
        <v>0</v>
      </c>
      <c r="B1" s="1" t="s">
        <v>47</v>
      </c>
      <c r="C1" s="1" t="s">
        <v>48</v>
      </c>
      <c r="D1" t="s">
        <v>49</v>
      </c>
      <c r="E1" t="s">
        <v>50</v>
      </c>
      <c r="F1" t="s">
        <v>51</v>
      </c>
    </row>
    <row r="2" spans="1:12">
      <c r="A2" t="s">
        <v>52</v>
      </c>
      <c r="B2" s="5">
        <v>165</v>
      </c>
      <c r="C2" s="5">
        <v>189</v>
      </c>
      <c r="D2">
        <v>6</v>
      </c>
      <c r="E2" s="7">
        <f>CEILING(IF(Table1[[#This Row],[August 2022]]-Table1[[#This Row],[August 2021]]&gt;0,Table1[[#This Row],[August 2022]]-Table1[[#This Row],[August 2021]],0),1)</f>
        <v>24</v>
      </c>
      <c r="F2">
        <f>IF(Table1[[#This Row],[August 2022]]-Table1[[#This Row],[August 2021]]&lt;0,ABS(Table1[[#This Row],[August 2022]]-Table1[[#This Row],[August 2021]]),0)</f>
        <v>0</v>
      </c>
    </row>
    <row r="3" spans="1:12">
      <c r="A3" t="s">
        <v>53</v>
      </c>
      <c r="B3" s="5">
        <v>254</v>
      </c>
      <c r="C3" s="5">
        <v>786</v>
      </c>
      <c r="D3">
        <v>4.5</v>
      </c>
      <c r="E3" s="7">
        <f>CEILING(IF(Table1[[#This Row],[August 2022]]-Table1[[#This Row],[August 2021]]&gt;0,Table1[[#This Row],[August 2022]]-Table1[[#This Row],[August 2021]],0),1)</f>
        <v>532</v>
      </c>
      <c r="F3">
        <f>IF(Table1[[#This Row],[August 2022]]-Table1[[#This Row],[August 2021]]&lt;0,ABS(Table1[[#This Row],[August 2022]]-Table1[[#This Row],[August 2021]]),0)</f>
        <v>0</v>
      </c>
    </row>
    <row r="4" spans="1:12">
      <c r="A4" t="s">
        <v>54</v>
      </c>
      <c r="B4" s="2">
        <v>361</v>
      </c>
      <c r="C4" s="2">
        <v>791</v>
      </c>
      <c r="D4">
        <v>3</v>
      </c>
      <c r="E4" s="7">
        <f>CEILING(IF(Table1[[#This Row],[August 2022]]-Table1[[#This Row],[August 2021]]&gt;0,Table1[[#This Row],[August 2022]]-Table1[[#This Row],[August 2021]],0),1)</f>
        <v>430</v>
      </c>
      <c r="F4">
        <f>IF(Table1[[#This Row],[August 2022]]-Table1[[#This Row],[August 2021]]&lt;0,ABS(Table1[[#This Row],[August 2022]]-Table1[[#This Row],[August 2021]]),0)</f>
        <v>0</v>
      </c>
      <c r="H4" s="6"/>
      <c r="I4" s="6"/>
      <c r="K4" s="3"/>
      <c r="L4" s="3"/>
    </row>
    <row r="5" spans="1:12">
      <c r="A5" t="s">
        <v>55</v>
      </c>
      <c r="B5" s="5">
        <v>400</v>
      </c>
      <c r="C5" s="5">
        <v>809</v>
      </c>
      <c r="D5">
        <v>1.5</v>
      </c>
      <c r="E5" s="7">
        <f>CEILING(IF(Table1[[#This Row],[August 2022]]-Table1[[#This Row],[August 2021]]&gt;0,Table1[[#This Row],[August 2022]]-Table1[[#This Row],[August 2021]],0),1)</f>
        <v>409</v>
      </c>
      <c r="F5">
        <f>IF(Table1[[#This Row],[August 2022]]-Table1[[#This Row],[August 2021]]&lt;0,ABS(Table1[[#This Row],[August 2022]]-Table1[[#This Row],[August 2021]]),0)</f>
        <v>0</v>
      </c>
    </row>
    <row r="9" spans="1:12">
      <c r="B9" s="9"/>
      <c r="C9" s="3"/>
    </row>
    <row r="10" spans="1:12">
      <c r="B10" s="9"/>
      <c r="C10" s="3"/>
      <c r="J10">
        <v>4514.8186793073628</v>
      </c>
    </row>
    <row r="11" spans="1:12">
      <c r="B11" s="9"/>
      <c r="C11" s="3"/>
      <c r="J11">
        <f>J10/12.5</f>
        <v>361.18549434458902</v>
      </c>
    </row>
    <row r="12" spans="1:12">
      <c r="B12" s="9"/>
      <c r="C12" s="3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E2616-5F6A-4762-997E-AE5EB84BD5EA}">
  <dimension ref="A1:F5"/>
  <sheetViews>
    <sheetView tabSelected="1" topLeftCell="A4" workbookViewId="0">
      <selection activeCell="K15" sqref="K15"/>
    </sheetView>
  </sheetViews>
  <sheetFormatPr defaultRowHeight="15.05"/>
  <cols>
    <col min="1" max="1" width="36.44140625" bestFit="1" customWidth="1"/>
    <col min="2" max="2" width="13.44140625" customWidth="1"/>
    <col min="3" max="3" width="12.44140625" customWidth="1"/>
    <col min="4" max="4" width="9" customWidth="1"/>
    <col min="5" max="5" width="27" customWidth="1"/>
    <col min="6" max="6" width="12.77734375" bestFit="1" customWidth="1"/>
  </cols>
  <sheetData>
    <row r="1" spans="1:6">
      <c r="A1" t="s">
        <v>0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>
      <c r="A2" t="s">
        <v>52</v>
      </c>
      <c r="B2" s="10">
        <v>165</v>
      </c>
      <c r="C2" s="10">
        <v>189</v>
      </c>
      <c r="D2">
        <v>4</v>
      </c>
      <c r="E2">
        <f>IF(C2-B2&gt;0,C2-B2,0)</f>
        <v>24</v>
      </c>
      <c r="F2">
        <f>IF(C2-B2&lt;0,ABS(C2-B2),0)</f>
        <v>0</v>
      </c>
    </row>
    <row r="3" spans="1:6">
      <c r="A3" t="s">
        <v>53</v>
      </c>
      <c r="B3" s="10">
        <v>254</v>
      </c>
      <c r="C3" s="10">
        <v>786</v>
      </c>
      <c r="D3">
        <v>3</v>
      </c>
      <c r="E3">
        <f>IF(C3-B3&gt;0,C3-B3,0)</f>
        <v>532</v>
      </c>
      <c r="F3">
        <f t="shared" ref="F3:F5" si="0">IF(C3-B3&lt;0,ABS(C3-B3),0)</f>
        <v>0</v>
      </c>
    </row>
    <row r="4" spans="1:6">
      <c r="A4" t="s">
        <v>54</v>
      </c>
      <c r="B4" s="10">
        <v>361</v>
      </c>
      <c r="C4" s="10">
        <v>791</v>
      </c>
      <c r="D4">
        <v>2</v>
      </c>
      <c r="E4">
        <f t="shared" ref="E3:E5" si="1">IF(C4-B4&gt;0,C4-B4,0)</f>
        <v>430</v>
      </c>
      <c r="F4">
        <f t="shared" si="0"/>
        <v>0</v>
      </c>
    </row>
    <row r="5" spans="1:6">
      <c r="A5" t="s">
        <v>55</v>
      </c>
      <c r="B5" s="10">
        <v>400</v>
      </c>
      <c r="C5" s="10">
        <v>809</v>
      </c>
      <c r="D5">
        <v>1</v>
      </c>
      <c r="E5">
        <f t="shared" si="1"/>
        <v>409</v>
      </c>
      <c r="F5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2517-559F-4971-B710-6584A8E1B799}">
  <dimension ref="A1:K44"/>
  <sheetViews>
    <sheetView topLeftCell="A13" workbookViewId="0">
      <selection activeCell="A31" sqref="A31:C31"/>
    </sheetView>
  </sheetViews>
  <sheetFormatPr defaultRowHeight="15.05"/>
  <cols>
    <col min="1" max="1" width="37.44140625" customWidth="1"/>
    <col min="2" max="2" width="17.88671875" bestFit="1" customWidth="1"/>
    <col min="3" max="3" width="18" bestFit="1" customWidth="1"/>
    <col min="5" max="5" width="31.21875" bestFit="1" customWidth="1"/>
    <col min="6" max="6" width="17.88671875" bestFit="1" customWidth="1"/>
    <col min="7" max="7" width="18" bestFit="1" customWidth="1"/>
    <col min="8" max="8" width="17.88671875" bestFit="1" customWidth="1"/>
    <col min="9" max="9" width="18" bestFit="1" customWidth="1"/>
    <col min="10" max="10" width="17.88671875" bestFit="1" customWidth="1"/>
    <col min="11" max="11" width="18" bestFit="1" customWidth="1"/>
  </cols>
  <sheetData>
    <row r="1" spans="1:11">
      <c r="A1" t="s">
        <v>1</v>
      </c>
      <c r="B1" t="s">
        <v>46</v>
      </c>
      <c r="C1" t="s">
        <v>45</v>
      </c>
      <c r="D1" t="s">
        <v>56</v>
      </c>
      <c r="J1" t="s">
        <v>46</v>
      </c>
      <c r="K1" t="s">
        <v>45</v>
      </c>
    </row>
    <row r="2" spans="1:11">
      <c r="A2" t="s">
        <v>2</v>
      </c>
      <c r="B2" s="2">
        <v>580</v>
      </c>
      <c r="C2" s="2">
        <v>725</v>
      </c>
      <c r="D2" s="2">
        <f>C2-B2</f>
        <v>145</v>
      </c>
      <c r="E2" t="s">
        <v>1</v>
      </c>
      <c r="F2" t="s">
        <v>46</v>
      </c>
      <c r="G2" t="s">
        <v>45</v>
      </c>
      <c r="H2" t="s">
        <v>46</v>
      </c>
      <c r="I2" t="s">
        <v>45</v>
      </c>
      <c r="J2" s="2">
        <v>577.54865839779336</v>
      </c>
      <c r="K2" s="2">
        <v>721.46454443139328</v>
      </c>
    </row>
    <row r="3" spans="1:11">
      <c r="A3" t="s">
        <v>3</v>
      </c>
      <c r="B3" s="2">
        <v>55</v>
      </c>
      <c r="C3" s="2">
        <v>75</v>
      </c>
      <c r="D3" s="2">
        <f t="shared" ref="D3:D44" si="0">C3-B3</f>
        <v>20</v>
      </c>
      <c r="E3" t="s">
        <v>3</v>
      </c>
      <c r="F3" s="3">
        <v>52.729672929790802</v>
      </c>
      <c r="G3" s="3">
        <v>71.036734683486046</v>
      </c>
      <c r="H3" s="2">
        <f>CEILING(F3,5)</f>
        <v>55</v>
      </c>
      <c r="I3" s="2">
        <f>CEILING(G3,5)</f>
        <v>75</v>
      </c>
      <c r="J3" s="2">
        <v>52.729672929790802</v>
      </c>
      <c r="K3" s="2">
        <v>71.036734683486046</v>
      </c>
    </row>
    <row r="4" spans="1:11">
      <c r="A4" t="s">
        <v>4</v>
      </c>
      <c r="B4" s="2">
        <v>490</v>
      </c>
      <c r="C4" s="2">
        <v>565</v>
      </c>
      <c r="D4" s="2">
        <f t="shared" si="0"/>
        <v>75</v>
      </c>
      <c r="E4" t="s">
        <v>34</v>
      </c>
      <c r="F4" s="3">
        <v>462.34551121282914</v>
      </c>
      <c r="G4" s="3">
        <v>497.02925823343253</v>
      </c>
      <c r="H4" s="2">
        <f t="shared" ref="H4:H17" si="1">CEILING(F4,5)</f>
        <v>465</v>
      </c>
      <c r="I4" s="2">
        <f t="shared" ref="I4:I17" si="2">CEILING(G4,5)</f>
        <v>500</v>
      </c>
      <c r="J4" s="2">
        <v>485.43809086815128</v>
      </c>
      <c r="K4" s="2">
        <v>562.55407762953803</v>
      </c>
    </row>
    <row r="5" spans="1:11">
      <c r="A5" t="s">
        <v>5</v>
      </c>
      <c r="B5" s="2">
        <v>445</v>
      </c>
      <c r="C5" s="2">
        <v>550</v>
      </c>
      <c r="D5" s="2">
        <f t="shared" si="0"/>
        <v>105</v>
      </c>
      <c r="E5" t="s">
        <v>35</v>
      </c>
      <c r="F5" s="3">
        <v>411.97161178764202</v>
      </c>
      <c r="G5" s="3">
        <v>467.79952343240001</v>
      </c>
      <c r="H5" s="2">
        <f t="shared" si="1"/>
        <v>415</v>
      </c>
      <c r="I5" s="2">
        <f t="shared" si="2"/>
        <v>470</v>
      </c>
      <c r="J5" s="2">
        <v>444.21233262625702</v>
      </c>
      <c r="K5" s="2">
        <v>547.37854183050604</v>
      </c>
    </row>
    <row r="6" spans="1:11">
      <c r="A6" t="s">
        <v>6</v>
      </c>
      <c r="B6" s="2">
        <v>1265</v>
      </c>
      <c r="C6" s="2">
        <v>1590</v>
      </c>
      <c r="D6" s="2">
        <f t="shared" si="0"/>
        <v>325</v>
      </c>
      <c r="E6" t="s">
        <v>36</v>
      </c>
      <c r="F6" s="3">
        <v>455.99965004316255</v>
      </c>
      <c r="G6" s="3">
        <v>520.36759633409417</v>
      </c>
      <c r="H6" s="2">
        <f t="shared" si="1"/>
        <v>460</v>
      </c>
      <c r="I6" s="2">
        <f t="shared" si="2"/>
        <v>525</v>
      </c>
      <c r="J6" s="2">
        <v>1262.1028458003477</v>
      </c>
      <c r="K6" s="2">
        <v>1589.1784191892175</v>
      </c>
    </row>
    <row r="7" spans="1:11">
      <c r="A7" t="s">
        <v>7</v>
      </c>
      <c r="B7" s="2">
        <v>1665</v>
      </c>
      <c r="C7" s="2">
        <v>2120</v>
      </c>
      <c r="D7" s="2">
        <f t="shared" si="0"/>
        <v>455</v>
      </c>
      <c r="E7" t="s">
        <v>37</v>
      </c>
      <c r="F7" s="3">
        <v>552.79762345540553</v>
      </c>
      <c r="G7" s="3">
        <v>650.03825959161384</v>
      </c>
      <c r="H7" s="2">
        <f t="shared" si="1"/>
        <v>555</v>
      </c>
      <c r="I7" s="2">
        <f t="shared" si="2"/>
        <v>655</v>
      </c>
      <c r="J7" s="2">
        <v>1660.7569284881599</v>
      </c>
      <c r="K7" s="2">
        <v>2118.8432510410798</v>
      </c>
    </row>
    <row r="8" spans="1:11">
      <c r="A8" t="s">
        <v>8</v>
      </c>
      <c r="B8" s="2">
        <v>365</v>
      </c>
      <c r="C8" s="2">
        <v>490</v>
      </c>
      <c r="D8" s="2">
        <f t="shared" si="0"/>
        <v>125</v>
      </c>
      <c r="E8" t="s">
        <v>4</v>
      </c>
      <c r="F8" s="3">
        <v>485.43809086815128</v>
      </c>
      <c r="G8" s="3">
        <v>562.55407762953803</v>
      </c>
      <c r="H8" s="2">
        <f t="shared" si="1"/>
        <v>490</v>
      </c>
      <c r="I8" s="2">
        <f t="shared" si="2"/>
        <v>565</v>
      </c>
      <c r="J8" s="2">
        <v>361.11076441962143</v>
      </c>
      <c r="K8" s="2">
        <v>486.26883243972259</v>
      </c>
    </row>
    <row r="9" spans="1:11">
      <c r="A9" t="s">
        <v>9</v>
      </c>
      <c r="B9" s="2">
        <v>340</v>
      </c>
      <c r="C9" s="2">
        <v>450</v>
      </c>
      <c r="D9" s="2">
        <f t="shared" si="0"/>
        <v>110</v>
      </c>
      <c r="E9" t="s">
        <v>5</v>
      </c>
      <c r="F9" s="3">
        <v>444.21233262625702</v>
      </c>
      <c r="G9" s="3">
        <v>547.37854183050604</v>
      </c>
      <c r="H9" s="2">
        <f t="shared" si="1"/>
        <v>445</v>
      </c>
      <c r="I9" s="2">
        <f t="shared" si="2"/>
        <v>550</v>
      </c>
      <c r="J9" s="2">
        <v>335.67103565181384</v>
      </c>
      <c r="K9" s="2">
        <v>447.15509922367443</v>
      </c>
    </row>
    <row r="10" spans="1:11">
      <c r="A10" t="s">
        <v>10</v>
      </c>
      <c r="B10" s="2">
        <v>480</v>
      </c>
      <c r="C10" s="2">
        <v>540</v>
      </c>
      <c r="D10" s="2">
        <f t="shared" si="0"/>
        <v>60</v>
      </c>
      <c r="E10" t="s">
        <v>20</v>
      </c>
      <c r="F10" s="3">
        <v>329.19717762349291</v>
      </c>
      <c r="G10" s="3">
        <v>323.16782054410589</v>
      </c>
      <c r="H10" s="2">
        <f t="shared" si="1"/>
        <v>330</v>
      </c>
      <c r="I10" s="2">
        <f t="shared" si="2"/>
        <v>325</v>
      </c>
      <c r="J10" s="2">
        <v>477.0809657635524</v>
      </c>
      <c r="K10" s="2">
        <v>535.83532068804504</v>
      </c>
    </row>
    <row r="11" spans="1:11">
      <c r="A11" t="s">
        <v>11</v>
      </c>
      <c r="B11" s="2">
        <v>1175</v>
      </c>
      <c r="C11" s="2">
        <v>1430</v>
      </c>
      <c r="D11" s="2">
        <f t="shared" si="0"/>
        <v>255</v>
      </c>
      <c r="E11" t="s">
        <v>21</v>
      </c>
      <c r="F11" s="3">
        <v>347.70462334614587</v>
      </c>
      <c r="G11" s="3">
        <v>345.75732184874414</v>
      </c>
      <c r="H11" s="2">
        <f t="shared" si="1"/>
        <v>350</v>
      </c>
      <c r="I11" s="2">
        <f t="shared" si="2"/>
        <v>350</v>
      </c>
      <c r="J11" s="2">
        <v>1174.0184110935595</v>
      </c>
      <c r="K11" s="2">
        <v>1426.5479077403238</v>
      </c>
    </row>
    <row r="12" spans="1:11">
      <c r="A12" t="s">
        <v>12</v>
      </c>
      <c r="B12" s="2">
        <v>1840</v>
      </c>
      <c r="C12" s="2">
        <v>2180</v>
      </c>
      <c r="D12" s="2">
        <f t="shared" si="0"/>
        <v>340</v>
      </c>
      <c r="E12" t="s">
        <v>19</v>
      </c>
      <c r="F12" s="3">
        <v>2049.6624402755797</v>
      </c>
      <c r="G12" s="3">
        <v>2488.8308825118211</v>
      </c>
      <c r="H12" s="2">
        <f t="shared" si="1"/>
        <v>2050</v>
      </c>
      <c r="I12" s="2">
        <f t="shared" si="2"/>
        <v>2490</v>
      </c>
      <c r="J12" s="2">
        <v>1837.4385439988334</v>
      </c>
      <c r="K12" s="2">
        <v>2175.1375032235246</v>
      </c>
    </row>
    <row r="13" spans="1:11">
      <c r="A13" t="s">
        <v>13</v>
      </c>
      <c r="B13" s="2">
        <v>1595</v>
      </c>
      <c r="C13" s="2">
        <v>1790</v>
      </c>
      <c r="D13" s="2">
        <f t="shared" si="0"/>
        <v>195</v>
      </c>
      <c r="E13" t="s">
        <v>6</v>
      </c>
      <c r="F13" s="3">
        <v>1262.1028458003477</v>
      </c>
      <c r="G13" s="3">
        <v>1589.1784191892175</v>
      </c>
      <c r="H13" s="2">
        <f t="shared" si="1"/>
        <v>1265</v>
      </c>
      <c r="I13" s="2">
        <f t="shared" si="2"/>
        <v>1590</v>
      </c>
      <c r="J13" s="2">
        <v>1592.8963034712465</v>
      </c>
      <c r="K13" s="2">
        <v>1789.7984676810659</v>
      </c>
    </row>
    <row r="14" spans="1:11">
      <c r="A14" t="s">
        <v>14</v>
      </c>
      <c r="B14" s="2">
        <v>820</v>
      </c>
      <c r="C14" s="2">
        <v>990</v>
      </c>
      <c r="D14" s="2">
        <f t="shared" si="0"/>
        <v>170</v>
      </c>
      <c r="E14" t="s">
        <v>7</v>
      </c>
      <c r="F14" s="3">
        <v>1660.7569284881599</v>
      </c>
      <c r="G14" s="3">
        <v>2118.8432510410798</v>
      </c>
      <c r="H14" s="2">
        <f t="shared" si="1"/>
        <v>1665</v>
      </c>
      <c r="I14" s="2">
        <f t="shared" si="2"/>
        <v>2120</v>
      </c>
      <c r="J14" s="2">
        <v>819.03328633736487</v>
      </c>
      <c r="K14" s="2">
        <v>987.32972728338007</v>
      </c>
    </row>
    <row r="15" spans="1:11">
      <c r="A15" t="s">
        <v>15</v>
      </c>
      <c r="B15" s="2">
        <v>1085</v>
      </c>
      <c r="C15" s="2">
        <v>1310</v>
      </c>
      <c r="D15" s="2">
        <f t="shared" si="0"/>
        <v>225</v>
      </c>
      <c r="E15" t="s">
        <v>31</v>
      </c>
      <c r="F15" s="3">
        <v>635.31306781069804</v>
      </c>
      <c r="G15" s="3">
        <v>890.66852574756695</v>
      </c>
      <c r="H15" s="2">
        <f t="shared" si="1"/>
        <v>640</v>
      </c>
      <c r="I15" s="2">
        <f t="shared" si="2"/>
        <v>895</v>
      </c>
      <c r="J15" s="2">
        <v>1080.1285380333516</v>
      </c>
      <c r="K15" s="2">
        <v>1308.3443175899979</v>
      </c>
    </row>
    <row r="16" spans="1:11">
      <c r="A16" t="s">
        <v>16</v>
      </c>
      <c r="B16" s="2">
        <v>1580</v>
      </c>
      <c r="C16" s="2">
        <v>1810</v>
      </c>
      <c r="D16" s="2">
        <f t="shared" si="0"/>
        <v>230</v>
      </c>
      <c r="E16" t="s">
        <v>22</v>
      </c>
      <c r="F16" s="3">
        <v>768.81174598451901</v>
      </c>
      <c r="G16" s="3">
        <v>1078.16599620904</v>
      </c>
      <c r="H16" s="2">
        <f t="shared" si="1"/>
        <v>770</v>
      </c>
      <c r="I16" s="2">
        <f t="shared" si="2"/>
        <v>1080</v>
      </c>
      <c r="J16" s="2">
        <v>1575.1058658829111</v>
      </c>
      <c r="K16" s="2">
        <v>1807.4923046647768</v>
      </c>
    </row>
    <row r="17" spans="1:11">
      <c r="A17" t="s">
        <v>17</v>
      </c>
      <c r="B17" s="2">
        <v>185</v>
      </c>
      <c r="C17" s="2">
        <v>235</v>
      </c>
      <c r="D17" s="2">
        <f t="shared" si="0"/>
        <v>50</v>
      </c>
      <c r="E17" t="s">
        <v>42</v>
      </c>
      <c r="F17" s="3">
        <v>739.32039543025792</v>
      </c>
      <c r="G17" s="3">
        <v>1041.5819156187849</v>
      </c>
      <c r="H17" s="2">
        <f t="shared" si="1"/>
        <v>740</v>
      </c>
      <c r="I17" s="2">
        <f t="shared" si="2"/>
        <v>1045</v>
      </c>
      <c r="J17" s="2">
        <v>184.48295862917385</v>
      </c>
      <c r="K17" s="2">
        <v>232.4415904512517</v>
      </c>
    </row>
    <row r="18" spans="1:11">
      <c r="A18" t="s">
        <v>18</v>
      </c>
      <c r="B18" s="2">
        <v>210</v>
      </c>
      <c r="C18" s="2">
        <v>280</v>
      </c>
      <c r="D18" s="2">
        <f t="shared" si="0"/>
        <v>70</v>
      </c>
      <c r="J18" s="2">
        <v>209.48252530296955</v>
      </c>
      <c r="K18" s="2">
        <v>275.79326948503206</v>
      </c>
    </row>
    <row r="19" spans="1:11">
      <c r="A19" t="s">
        <v>19</v>
      </c>
      <c r="B19" s="2">
        <v>2050</v>
      </c>
      <c r="C19" s="2">
        <v>2490</v>
      </c>
      <c r="D19" s="2">
        <f t="shared" si="0"/>
        <v>440</v>
      </c>
      <c r="J19" s="2">
        <v>2049.6624402755797</v>
      </c>
      <c r="K19" s="2">
        <v>2488.8308825118211</v>
      </c>
    </row>
    <row r="20" spans="1:11">
      <c r="A20" t="s">
        <v>20</v>
      </c>
      <c r="B20" s="2">
        <v>330</v>
      </c>
      <c r="C20" s="2">
        <v>325</v>
      </c>
      <c r="D20" s="2">
        <f t="shared" si="0"/>
        <v>-5</v>
      </c>
      <c r="J20" s="2">
        <v>329.19717762349291</v>
      </c>
      <c r="K20" s="2">
        <v>323.16782054410589</v>
      </c>
    </row>
    <row r="21" spans="1:11">
      <c r="A21" t="s">
        <v>21</v>
      </c>
      <c r="B21" s="2">
        <v>345</v>
      </c>
      <c r="C21" s="2">
        <v>350</v>
      </c>
      <c r="D21" s="2">
        <f t="shared" si="0"/>
        <v>5</v>
      </c>
      <c r="J21" s="2">
        <v>347.70462334614587</v>
      </c>
      <c r="K21" s="2">
        <v>345.75732184874414</v>
      </c>
    </row>
    <row r="22" spans="1:11">
      <c r="A22" t="s">
        <v>22</v>
      </c>
      <c r="B22" s="2">
        <v>770</v>
      </c>
      <c r="C22" s="2">
        <v>1080</v>
      </c>
      <c r="D22" s="2">
        <f t="shared" si="0"/>
        <v>310</v>
      </c>
      <c r="J22" s="2">
        <v>768.81174598451901</v>
      </c>
      <c r="K22" s="2">
        <v>1078.16599620904</v>
      </c>
    </row>
    <row r="23" spans="1:11">
      <c r="A23" t="s">
        <v>23</v>
      </c>
      <c r="B23" s="2">
        <v>1165</v>
      </c>
      <c r="C23" s="2">
        <v>1425</v>
      </c>
      <c r="D23" s="2">
        <f t="shared" si="0"/>
        <v>260</v>
      </c>
      <c r="J23" s="2">
        <v>1161.0096292723704</v>
      </c>
      <c r="K23" s="2">
        <v>1420.8050585378803</v>
      </c>
    </row>
    <row r="24" spans="1:11">
      <c r="A24" t="s">
        <v>24</v>
      </c>
      <c r="B24" s="2">
        <v>385</v>
      </c>
      <c r="C24" s="2">
        <v>490</v>
      </c>
      <c r="D24" s="2">
        <f t="shared" si="0"/>
        <v>105</v>
      </c>
      <c r="J24" s="2">
        <v>380.20644497228443</v>
      </c>
      <c r="K24" s="2">
        <v>486.10423531772886</v>
      </c>
    </row>
    <row r="25" spans="1:11">
      <c r="A25" t="s">
        <v>25</v>
      </c>
      <c r="B25" s="2">
        <v>1205</v>
      </c>
      <c r="C25" s="2">
        <v>1500</v>
      </c>
      <c r="D25" s="2">
        <f t="shared" si="0"/>
        <v>295</v>
      </c>
      <c r="J25" s="2">
        <v>1201.5736321797972</v>
      </c>
      <c r="K25" s="2">
        <v>1495.8489560679322</v>
      </c>
    </row>
    <row r="26" spans="1:11">
      <c r="A26" t="s">
        <v>26</v>
      </c>
      <c r="B26" s="2">
        <v>280</v>
      </c>
      <c r="C26" s="2">
        <v>320</v>
      </c>
      <c r="D26" s="2">
        <f t="shared" si="0"/>
        <v>40</v>
      </c>
      <c r="J26" s="2">
        <v>275.81787882180754</v>
      </c>
      <c r="K26" s="2">
        <v>315.02626656510409</v>
      </c>
    </row>
    <row r="27" spans="1:11">
      <c r="A27" t="s">
        <v>27</v>
      </c>
      <c r="B27" s="2">
        <v>285</v>
      </c>
      <c r="C27" s="2">
        <v>320</v>
      </c>
      <c r="D27" s="2">
        <f t="shared" si="0"/>
        <v>35</v>
      </c>
      <c r="J27" s="2">
        <v>280.62637559359018</v>
      </c>
      <c r="K27" s="2">
        <v>316.56325860224007</v>
      </c>
    </row>
    <row r="28" spans="1:11">
      <c r="A28" t="s">
        <v>28</v>
      </c>
      <c r="B28" s="2">
        <v>1145</v>
      </c>
      <c r="C28" s="2">
        <v>1330</v>
      </c>
      <c r="D28" s="2">
        <f t="shared" si="0"/>
        <v>185</v>
      </c>
      <c r="J28" s="2">
        <v>1144.7633677916399</v>
      </c>
      <c r="K28" s="2">
        <v>1327.6789247775773</v>
      </c>
    </row>
    <row r="29" spans="1:11">
      <c r="A29" t="s">
        <v>29</v>
      </c>
      <c r="B29" s="2">
        <v>1820</v>
      </c>
      <c r="C29" s="2">
        <v>2105</v>
      </c>
      <c r="D29" s="2">
        <f t="shared" si="0"/>
        <v>285</v>
      </c>
      <c r="J29" s="2">
        <v>1815.2748303350838</v>
      </c>
      <c r="K29" s="2">
        <v>2100.0877975846397</v>
      </c>
    </row>
    <row r="30" spans="1:11">
      <c r="A30" t="s">
        <v>30</v>
      </c>
      <c r="B30" s="2">
        <v>325</v>
      </c>
      <c r="C30" s="2">
        <v>400</v>
      </c>
      <c r="D30" s="2">
        <f t="shared" si="0"/>
        <v>75</v>
      </c>
      <c r="J30" s="2">
        <v>322.07764046667069</v>
      </c>
      <c r="K30" s="2">
        <v>396.95813894384145</v>
      </c>
    </row>
    <row r="31" spans="1:11">
      <c r="A31" t="s">
        <v>31</v>
      </c>
      <c r="B31" s="2">
        <v>640</v>
      </c>
      <c r="C31" s="2">
        <v>895</v>
      </c>
      <c r="D31" s="2">
        <f t="shared" si="0"/>
        <v>255</v>
      </c>
      <c r="J31" s="2">
        <v>635.31306781069804</v>
      </c>
      <c r="K31" s="2">
        <v>890.66852574756695</v>
      </c>
    </row>
    <row r="32" spans="1:11">
      <c r="A32" t="s">
        <v>32</v>
      </c>
      <c r="B32" s="2">
        <v>300</v>
      </c>
      <c r="C32" s="2">
        <v>335</v>
      </c>
      <c r="D32" s="2">
        <f t="shared" si="0"/>
        <v>35</v>
      </c>
      <c r="J32" s="2">
        <v>296.04990358088708</v>
      </c>
      <c r="K32" s="2">
        <v>334.1834893445922</v>
      </c>
    </row>
    <row r="33" spans="1:11">
      <c r="A33" t="s">
        <v>33</v>
      </c>
      <c r="B33" s="2">
        <v>280</v>
      </c>
      <c r="C33" s="2">
        <v>310</v>
      </c>
      <c r="D33" s="2">
        <f t="shared" si="0"/>
        <v>30</v>
      </c>
      <c r="J33" s="2">
        <v>277.73477196228043</v>
      </c>
      <c r="K33" s="2">
        <v>309.23715886883906</v>
      </c>
    </row>
    <row r="34" spans="1:11">
      <c r="A34" t="s">
        <v>34</v>
      </c>
      <c r="B34" s="2">
        <v>465</v>
      </c>
      <c r="C34" s="2">
        <v>500</v>
      </c>
      <c r="D34" s="2">
        <f t="shared" si="0"/>
        <v>35</v>
      </c>
      <c r="J34" s="2">
        <v>462.34551121282914</v>
      </c>
      <c r="K34" s="2">
        <v>497.02925823343253</v>
      </c>
    </row>
    <row r="35" spans="1:11">
      <c r="A35" t="s">
        <v>35</v>
      </c>
      <c r="B35" s="2">
        <v>415</v>
      </c>
      <c r="C35" s="2">
        <v>470</v>
      </c>
      <c r="D35" s="2">
        <f t="shared" si="0"/>
        <v>55</v>
      </c>
      <c r="J35" s="2">
        <v>411.97161178764202</v>
      </c>
      <c r="K35" s="2">
        <v>467.79952343240001</v>
      </c>
    </row>
    <row r="36" spans="1:11">
      <c r="A36" t="s">
        <v>36</v>
      </c>
      <c r="B36" s="2">
        <v>460</v>
      </c>
      <c r="C36" s="2">
        <v>525</v>
      </c>
      <c r="D36" s="2">
        <f t="shared" si="0"/>
        <v>65</v>
      </c>
      <c r="J36" s="2">
        <v>455.99965004316255</v>
      </c>
      <c r="K36" s="2">
        <v>520.36759633409417</v>
      </c>
    </row>
    <row r="37" spans="1:11">
      <c r="A37" t="s">
        <v>37</v>
      </c>
      <c r="B37" s="2">
        <v>555</v>
      </c>
      <c r="C37" s="2">
        <v>655</v>
      </c>
      <c r="D37" s="2">
        <f t="shared" si="0"/>
        <v>100</v>
      </c>
      <c r="J37" s="2">
        <v>552.79762345540553</v>
      </c>
      <c r="K37" s="2">
        <v>650.03825959161384</v>
      </c>
    </row>
    <row r="38" spans="1:11">
      <c r="A38" t="s">
        <v>38</v>
      </c>
      <c r="B38" s="2">
        <v>200</v>
      </c>
      <c r="C38" s="2">
        <v>255</v>
      </c>
      <c r="D38" s="2">
        <f t="shared" si="0"/>
        <v>55</v>
      </c>
      <c r="J38" s="2">
        <v>199.85979732713068</v>
      </c>
      <c r="K38" s="2">
        <v>250.71716595687568</v>
      </c>
    </row>
    <row r="39" spans="1:11">
      <c r="A39" t="s">
        <v>39</v>
      </c>
      <c r="B39" s="2">
        <v>1020</v>
      </c>
      <c r="C39" s="2">
        <v>1195</v>
      </c>
      <c r="D39" s="2">
        <f t="shared" si="0"/>
        <v>175</v>
      </c>
      <c r="J39" s="2">
        <v>1017.3756271212297</v>
      </c>
      <c r="K39" s="2">
        <v>1194.4022847608635</v>
      </c>
    </row>
    <row r="40" spans="1:11">
      <c r="A40" t="s">
        <v>40</v>
      </c>
      <c r="B40" s="2">
        <v>1330</v>
      </c>
      <c r="C40" s="2">
        <v>1640</v>
      </c>
      <c r="D40" s="2">
        <f t="shared" si="0"/>
        <v>310</v>
      </c>
      <c r="J40" s="2">
        <v>1327.4386687470699</v>
      </c>
      <c r="K40" s="2">
        <v>1637.4642034521803</v>
      </c>
    </row>
    <row r="41" spans="1:11">
      <c r="A41" t="s">
        <v>41</v>
      </c>
      <c r="B41" s="2">
        <v>415</v>
      </c>
      <c r="C41" s="2">
        <v>450</v>
      </c>
      <c r="D41" s="2">
        <f t="shared" si="0"/>
        <v>35</v>
      </c>
      <c r="J41" s="2">
        <v>414.82666859421101</v>
      </c>
      <c r="K41" s="2">
        <v>446.81208435094902</v>
      </c>
    </row>
    <row r="42" spans="1:11">
      <c r="A42" t="s">
        <v>42</v>
      </c>
      <c r="B42" s="2">
        <v>740</v>
      </c>
      <c r="C42" s="2">
        <v>1045</v>
      </c>
      <c r="D42" s="2">
        <f t="shared" si="0"/>
        <v>305</v>
      </c>
      <c r="J42" s="2">
        <v>739.32039543025792</v>
      </c>
      <c r="K42" s="2">
        <v>1041.5819156187849</v>
      </c>
    </row>
    <row r="43" spans="1:11">
      <c r="A43" t="s">
        <v>43</v>
      </c>
      <c r="B43" s="2">
        <v>835</v>
      </c>
      <c r="C43" s="2">
        <v>1095</v>
      </c>
      <c r="D43" s="2">
        <f t="shared" si="0"/>
        <v>260</v>
      </c>
      <c r="J43" s="2">
        <v>830.60163800075554</v>
      </c>
      <c r="K43" s="2">
        <v>1094.7206055581212</v>
      </c>
    </row>
    <row r="44" spans="1:11">
      <c r="A44" t="s">
        <v>44</v>
      </c>
      <c r="B44" s="2">
        <v>310</v>
      </c>
      <c r="C44" s="2">
        <v>390</v>
      </c>
      <c r="D44" s="2">
        <f t="shared" si="0"/>
        <v>80</v>
      </c>
      <c r="J44" s="2">
        <v>308.72404721973237</v>
      </c>
      <c r="K44" s="2">
        <v>389.75450795830164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C2A4-9A62-461D-AB35-84569E1CEF03}">
  <dimension ref="A1:G44"/>
  <sheetViews>
    <sheetView topLeftCell="A16" workbookViewId="0">
      <selection sqref="A1:F44"/>
    </sheetView>
  </sheetViews>
  <sheetFormatPr defaultRowHeight="15.05"/>
  <cols>
    <col min="1" max="1" width="36.44140625" bestFit="1" customWidth="1"/>
    <col min="2" max="3" width="18" bestFit="1" customWidth="1"/>
  </cols>
  <sheetData>
    <row r="1" spans="1:7">
      <c r="A1" t="s">
        <v>1</v>
      </c>
      <c r="B1" t="s">
        <v>46</v>
      </c>
      <c r="C1" t="s">
        <v>45</v>
      </c>
      <c r="D1" t="s">
        <v>57</v>
      </c>
      <c r="E1" s="8" t="s">
        <v>58</v>
      </c>
      <c r="F1" s="8" t="s">
        <v>59</v>
      </c>
    </row>
    <row r="2" spans="1:7">
      <c r="A2" t="s">
        <v>2</v>
      </c>
      <c r="B2" s="2">
        <v>580</v>
      </c>
      <c r="C2" s="2">
        <v>725</v>
      </c>
      <c r="D2">
        <v>21.5</v>
      </c>
      <c r="E2">
        <f>IF(C2-B2&gt;0,C2-B2,0)</f>
        <v>145</v>
      </c>
      <c r="F2">
        <f>IF(C2-B2&lt;0,ABS(C2-B2),0)</f>
        <v>0</v>
      </c>
      <c r="G2" t="s">
        <v>60</v>
      </c>
    </row>
    <row r="3" spans="1:7">
      <c r="A3" t="s">
        <v>3</v>
      </c>
      <c r="B3" s="2">
        <v>55</v>
      </c>
      <c r="C3" s="2">
        <v>75</v>
      </c>
      <c r="D3">
        <v>21</v>
      </c>
      <c r="E3">
        <f t="shared" ref="E3:E44" si="0">IF(C3-B3&gt;0,C3-B3,0)</f>
        <v>20</v>
      </c>
      <c r="F3">
        <f t="shared" ref="F3:F44" si="1">IF(C3-B3&lt;0,ABS(C3-B3),0)</f>
        <v>0</v>
      </c>
    </row>
    <row r="4" spans="1:7">
      <c r="A4" t="s">
        <v>4</v>
      </c>
      <c r="B4" s="2">
        <v>490</v>
      </c>
      <c r="C4" s="2">
        <v>565</v>
      </c>
      <c r="D4">
        <v>20.5</v>
      </c>
      <c r="E4">
        <f t="shared" si="0"/>
        <v>75</v>
      </c>
      <c r="F4">
        <f t="shared" si="1"/>
        <v>0</v>
      </c>
    </row>
    <row r="5" spans="1:7">
      <c r="A5" t="s">
        <v>5</v>
      </c>
      <c r="B5" s="2">
        <v>445</v>
      </c>
      <c r="C5" s="2">
        <v>550</v>
      </c>
      <c r="D5">
        <v>20</v>
      </c>
      <c r="E5">
        <f t="shared" si="0"/>
        <v>105</v>
      </c>
      <c r="F5">
        <f t="shared" si="1"/>
        <v>0</v>
      </c>
    </row>
    <row r="6" spans="1:7">
      <c r="A6" t="s">
        <v>6</v>
      </c>
      <c r="B6" s="2">
        <v>1265</v>
      </c>
      <c r="C6" s="2">
        <v>1590</v>
      </c>
      <c r="D6">
        <v>19.5</v>
      </c>
      <c r="E6">
        <f t="shared" si="0"/>
        <v>325</v>
      </c>
      <c r="F6">
        <f t="shared" si="1"/>
        <v>0</v>
      </c>
    </row>
    <row r="7" spans="1:7">
      <c r="A7" t="s">
        <v>7</v>
      </c>
      <c r="B7" s="2">
        <v>1665</v>
      </c>
      <c r="C7" s="2">
        <v>2120</v>
      </c>
      <c r="D7">
        <v>19</v>
      </c>
      <c r="E7">
        <f t="shared" si="0"/>
        <v>455</v>
      </c>
      <c r="F7">
        <f t="shared" si="1"/>
        <v>0</v>
      </c>
    </row>
    <row r="8" spans="1:7">
      <c r="A8" t="s">
        <v>8</v>
      </c>
      <c r="B8" s="2">
        <v>365</v>
      </c>
      <c r="C8" s="2">
        <v>490</v>
      </c>
      <c r="D8">
        <v>18.5</v>
      </c>
      <c r="E8">
        <f t="shared" si="0"/>
        <v>125</v>
      </c>
      <c r="F8">
        <f t="shared" si="1"/>
        <v>0</v>
      </c>
    </row>
    <row r="9" spans="1:7">
      <c r="A9" t="s">
        <v>9</v>
      </c>
      <c r="B9" s="2">
        <v>340</v>
      </c>
      <c r="C9" s="2">
        <v>450</v>
      </c>
      <c r="D9">
        <v>18</v>
      </c>
      <c r="E9">
        <f t="shared" si="0"/>
        <v>110</v>
      </c>
      <c r="F9">
        <f t="shared" si="1"/>
        <v>0</v>
      </c>
    </row>
    <row r="10" spans="1:7">
      <c r="A10" t="s">
        <v>10</v>
      </c>
      <c r="B10" s="2">
        <v>480</v>
      </c>
      <c r="C10" s="2">
        <v>540</v>
      </c>
      <c r="D10">
        <v>17.5</v>
      </c>
      <c r="E10">
        <f t="shared" si="0"/>
        <v>60</v>
      </c>
      <c r="F10">
        <f t="shared" si="1"/>
        <v>0</v>
      </c>
    </row>
    <row r="11" spans="1:7">
      <c r="A11" t="s">
        <v>11</v>
      </c>
      <c r="B11" s="2">
        <v>1175</v>
      </c>
      <c r="C11" s="2">
        <v>1430</v>
      </c>
      <c r="D11">
        <v>17</v>
      </c>
      <c r="E11">
        <f t="shared" si="0"/>
        <v>255</v>
      </c>
      <c r="F11">
        <f t="shared" si="1"/>
        <v>0</v>
      </c>
    </row>
    <row r="12" spans="1:7">
      <c r="A12" t="s">
        <v>12</v>
      </c>
      <c r="B12" s="2">
        <v>1840</v>
      </c>
      <c r="C12" s="2">
        <v>2180</v>
      </c>
      <c r="D12">
        <v>16.5</v>
      </c>
      <c r="E12">
        <f t="shared" si="0"/>
        <v>340</v>
      </c>
      <c r="F12">
        <f t="shared" si="1"/>
        <v>0</v>
      </c>
    </row>
    <row r="13" spans="1:7">
      <c r="A13" t="s">
        <v>13</v>
      </c>
      <c r="B13" s="2">
        <v>1595</v>
      </c>
      <c r="C13" s="2">
        <v>1790</v>
      </c>
      <c r="D13">
        <v>16</v>
      </c>
      <c r="E13">
        <f t="shared" si="0"/>
        <v>195</v>
      </c>
      <c r="F13">
        <f t="shared" si="1"/>
        <v>0</v>
      </c>
    </row>
    <row r="14" spans="1:7">
      <c r="A14" t="s">
        <v>14</v>
      </c>
      <c r="B14" s="2">
        <v>820</v>
      </c>
      <c r="C14" s="2">
        <v>990</v>
      </c>
      <c r="D14">
        <v>15.5</v>
      </c>
      <c r="E14">
        <f t="shared" si="0"/>
        <v>170</v>
      </c>
      <c r="F14">
        <f t="shared" si="1"/>
        <v>0</v>
      </c>
    </row>
    <row r="15" spans="1:7">
      <c r="A15" t="s">
        <v>15</v>
      </c>
      <c r="B15" s="2">
        <v>1085</v>
      </c>
      <c r="C15" s="2">
        <v>1310</v>
      </c>
      <c r="D15">
        <v>15</v>
      </c>
      <c r="E15">
        <f t="shared" si="0"/>
        <v>225</v>
      </c>
      <c r="F15">
        <f t="shared" si="1"/>
        <v>0</v>
      </c>
    </row>
    <row r="16" spans="1:7">
      <c r="A16" t="s">
        <v>16</v>
      </c>
      <c r="B16" s="2">
        <v>1580</v>
      </c>
      <c r="C16" s="2">
        <v>1810</v>
      </c>
      <c r="D16">
        <v>14.5</v>
      </c>
      <c r="E16">
        <f t="shared" si="0"/>
        <v>230</v>
      </c>
      <c r="F16">
        <f t="shared" si="1"/>
        <v>0</v>
      </c>
    </row>
    <row r="17" spans="1:6">
      <c r="A17" t="s">
        <v>17</v>
      </c>
      <c r="B17" s="2">
        <v>185</v>
      </c>
      <c r="C17" s="2">
        <v>235</v>
      </c>
      <c r="D17">
        <v>14</v>
      </c>
      <c r="E17">
        <f t="shared" si="0"/>
        <v>50</v>
      </c>
      <c r="F17">
        <f t="shared" si="1"/>
        <v>0</v>
      </c>
    </row>
    <row r="18" spans="1:6">
      <c r="A18" t="s">
        <v>18</v>
      </c>
      <c r="B18" s="2">
        <v>210</v>
      </c>
      <c r="C18" s="2">
        <v>280</v>
      </c>
      <c r="D18">
        <v>13.5</v>
      </c>
      <c r="E18">
        <f t="shared" si="0"/>
        <v>70</v>
      </c>
      <c r="F18">
        <f t="shared" si="1"/>
        <v>0</v>
      </c>
    </row>
    <row r="19" spans="1:6">
      <c r="A19" t="s">
        <v>19</v>
      </c>
      <c r="B19" s="2">
        <v>2050</v>
      </c>
      <c r="C19" s="2">
        <v>2490</v>
      </c>
      <c r="D19">
        <v>13</v>
      </c>
      <c r="E19">
        <f t="shared" si="0"/>
        <v>440</v>
      </c>
      <c r="F19">
        <f t="shared" si="1"/>
        <v>0</v>
      </c>
    </row>
    <row r="20" spans="1:6">
      <c r="A20" t="s">
        <v>20</v>
      </c>
      <c r="B20" s="2">
        <v>330</v>
      </c>
      <c r="C20" s="2">
        <v>325</v>
      </c>
      <c r="D20">
        <v>12.5</v>
      </c>
      <c r="E20">
        <f t="shared" si="0"/>
        <v>0</v>
      </c>
      <c r="F20">
        <f t="shared" si="1"/>
        <v>5</v>
      </c>
    </row>
    <row r="21" spans="1:6">
      <c r="A21" t="s">
        <v>21</v>
      </c>
      <c r="B21" s="2">
        <v>345</v>
      </c>
      <c r="C21" s="2">
        <v>350</v>
      </c>
      <c r="D21">
        <v>12</v>
      </c>
      <c r="E21">
        <f t="shared" si="0"/>
        <v>5</v>
      </c>
      <c r="F21">
        <f t="shared" si="1"/>
        <v>0</v>
      </c>
    </row>
    <row r="22" spans="1:6">
      <c r="A22" t="s">
        <v>22</v>
      </c>
      <c r="B22" s="2">
        <v>770</v>
      </c>
      <c r="C22" s="2">
        <v>1080</v>
      </c>
      <c r="D22">
        <v>11.5</v>
      </c>
      <c r="E22">
        <f t="shared" si="0"/>
        <v>310</v>
      </c>
      <c r="F22">
        <f t="shared" si="1"/>
        <v>0</v>
      </c>
    </row>
    <row r="23" spans="1:6">
      <c r="A23" t="s">
        <v>23</v>
      </c>
      <c r="B23" s="2">
        <v>1165</v>
      </c>
      <c r="C23" s="2">
        <v>1425</v>
      </c>
      <c r="D23">
        <v>11</v>
      </c>
      <c r="E23">
        <f t="shared" si="0"/>
        <v>260</v>
      </c>
      <c r="F23">
        <f t="shared" si="1"/>
        <v>0</v>
      </c>
    </row>
    <row r="24" spans="1:6">
      <c r="A24" t="s">
        <v>24</v>
      </c>
      <c r="B24" s="2">
        <v>385</v>
      </c>
      <c r="C24" s="2">
        <v>490</v>
      </c>
      <c r="D24">
        <v>10.5</v>
      </c>
      <c r="E24">
        <f t="shared" si="0"/>
        <v>105</v>
      </c>
      <c r="F24">
        <f t="shared" si="1"/>
        <v>0</v>
      </c>
    </row>
    <row r="25" spans="1:6">
      <c r="A25" t="s">
        <v>25</v>
      </c>
      <c r="B25" s="2">
        <v>1205</v>
      </c>
      <c r="C25" s="2">
        <v>1500</v>
      </c>
      <c r="D25">
        <v>10</v>
      </c>
      <c r="E25">
        <f t="shared" si="0"/>
        <v>295</v>
      </c>
      <c r="F25">
        <f t="shared" si="1"/>
        <v>0</v>
      </c>
    </row>
    <row r="26" spans="1:6">
      <c r="A26" t="s">
        <v>26</v>
      </c>
      <c r="B26" s="2">
        <v>280</v>
      </c>
      <c r="C26" s="2">
        <v>320</v>
      </c>
      <c r="D26">
        <v>9.5</v>
      </c>
      <c r="E26">
        <f t="shared" si="0"/>
        <v>40</v>
      </c>
      <c r="F26">
        <f t="shared" si="1"/>
        <v>0</v>
      </c>
    </row>
    <row r="27" spans="1:6">
      <c r="A27" t="s">
        <v>27</v>
      </c>
      <c r="B27" s="2">
        <v>285</v>
      </c>
      <c r="C27" s="2">
        <v>320</v>
      </c>
      <c r="D27">
        <v>9</v>
      </c>
      <c r="E27">
        <f t="shared" si="0"/>
        <v>35</v>
      </c>
      <c r="F27">
        <f t="shared" si="1"/>
        <v>0</v>
      </c>
    </row>
    <row r="28" spans="1:6">
      <c r="A28" t="s">
        <v>28</v>
      </c>
      <c r="B28" s="2">
        <v>1145</v>
      </c>
      <c r="C28" s="2">
        <v>1330</v>
      </c>
      <c r="D28">
        <v>8.5</v>
      </c>
      <c r="E28">
        <f t="shared" si="0"/>
        <v>185</v>
      </c>
      <c r="F28">
        <f t="shared" si="1"/>
        <v>0</v>
      </c>
    </row>
    <row r="29" spans="1:6">
      <c r="A29" t="s">
        <v>29</v>
      </c>
      <c r="B29" s="2">
        <v>1820</v>
      </c>
      <c r="C29" s="2">
        <v>2105</v>
      </c>
      <c r="D29">
        <v>8</v>
      </c>
      <c r="E29">
        <f t="shared" si="0"/>
        <v>285</v>
      </c>
      <c r="F29">
        <f t="shared" si="1"/>
        <v>0</v>
      </c>
    </row>
    <row r="30" spans="1:6">
      <c r="A30" t="s">
        <v>30</v>
      </c>
      <c r="B30" s="2">
        <v>325</v>
      </c>
      <c r="C30" s="2">
        <v>400</v>
      </c>
      <c r="D30">
        <v>7.5</v>
      </c>
      <c r="E30">
        <f t="shared" si="0"/>
        <v>75</v>
      </c>
      <c r="F30">
        <f t="shared" si="1"/>
        <v>0</v>
      </c>
    </row>
    <row r="31" spans="1:6">
      <c r="A31" t="s">
        <v>31</v>
      </c>
      <c r="B31" s="2">
        <v>640</v>
      </c>
      <c r="C31" s="2">
        <v>895</v>
      </c>
      <c r="D31">
        <v>7</v>
      </c>
      <c r="E31">
        <f t="shared" si="0"/>
        <v>255</v>
      </c>
      <c r="F31">
        <f t="shared" si="1"/>
        <v>0</v>
      </c>
    </row>
    <row r="32" spans="1:6">
      <c r="A32" t="s">
        <v>32</v>
      </c>
      <c r="B32" s="2">
        <v>300</v>
      </c>
      <c r="C32" s="2">
        <v>335</v>
      </c>
      <c r="D32">
        <v>6.5</v>
      </c>
      <c r="E32">
        <f t="shared" si="0"/>
        <v>35</v>
      </c>
      <c r="F32">
        <f t="shared" si="1"/>
        <v>0</v>
      </c>
    </row>
    <row r="33" spans="1:6">
      <c r="A33" t="s">
        <v>33</v>
      </c>
      <c r="B33" s="2">
        <v>280</v>
      </c>
      <c r="C33" s="2">
        <v>310</v>
      </c>
      <c r="D33">
        <v>6</v>
      </c>
      <c r="E33">
        <f t="shared" si="0"/>
        <v>30</v>
      </c>
      <c r="F33">
        <f t="shared" si="1"/>
        <v>0</v>
      </c>
    </row>
    <row r="34" spans="1:6">
      <c r="A34" t="s">
        <v>34</v>
      </c>
      <c r="B34" s="2">
        <v>465</v>
      </c>
      <c r="C34" s="2">
        <v>500</v>
      </c>
      <c r="D34">
        <v>5.5</v>
      </c>
      <c r="E34">
        <f t="shared" si="0"/>
        <v>35</v>
      </c>
      <c r="F34">
        <f t="shared" si="1"/>
        <v>0</v>
      </c>
    </row>
    <row r="35" spans="1:6">
      <c r="A35" t="s">
        <v>35</v>
      </c>
      <c r="B35" s="2">
        <v>415</v>
      </c>
      <c r="C35" s="2">
        <v>470</v>
      </c>
      <c r="D35">
        <v>5</v>
      </c>
      <c r="E35">
        <f t="shared" si="0"/>
        <v>55</v>
      </c>
      <c r="F35">
        <f t="shared" si="1"/>
        <v>0</v>
      </c>
    </row>
    <row r="36" spans="1:6">
      <c r="A36" t="s">
        <v>36</v>
      </c>
      <c r="B36" s="2">
        <v>460</v>
      </c>
      <c r="C36" s="2">
        <v>525</v>
      </c>
      <c r="D36">
        <v>4.5</v>
      </c>
      <c r="E36">
        <f t="shared" si="0"/>
        <v>65</v>
      </c>
      <c r="F36">
        <f t="shared" si="1"/>
        <v>0</v>
      </c>
    </row>
    <row r="37" spans="1:6">
      <c r="A37" t="s">
        <v>37</v>
      </c>
      <c r="B37" s="2">
        <v>555</v>
      </c>
      <c r="C37" s="2">
        <v>655</v>
      </c>
      <c r="D37">
        <v>4</v>
      </c>
      <c r="E37">
        <f t="shared" si="0"/>
        <v>100</v>
      </c>
      <c r="F37">
        <f t="shared" si="1"/>
        <v>0</v>
      </c>
    </row>
    <row r="38" spans="1:6">
      <c r="A38" t="s">
        <v>38</v>
      </c>
      <c r="B38" s="2">
        <v>200</v>
      </c>
      <c r="C38" s="2">
        <v>255</v>
      </c>
      <c r="D38">
        <v>3.5</v>
      </c>
      <c r="E38">
        <f t="shared" si="0"/>
        <v>55</v>
      </c>
      <c r="F38">
        <f t="shared" si="1"/>
        <v>0</v>
      </c>
    </row>
    <row r="39" spans="1:6">
      <c r="A39" t="s">
        <v>39</v>
      </c>
      <c r="B39" s="2">
        <v>1020</v>
      </c>
      <c r="C39" s="2">
        <v>1195</v>
      </c>
      <c r="D39">
        <v>3</v>
      </c>
      <c r="E39">
        <f t="shared" si="0"/>
        <v>175</v>
      </c>
      <c r="F39">
        <f t="shared" si="1"/>
        <v>0</v>
      </c>
    </row>
    <row r="40" spans="1:6">
      <c r="A40" t="s">
        <v>40</v>
      </c>
      <c r="B40" s="2">
        <v>1330</v>
      </c>
      <c r="C40" s="2">
        <v>1640</v>
      </c>
      <c r="D40">
        <v>2.5</v>
      </c>
      <c r="E40">
        <f t="shared" si="0"/>
        <v>310</v>
      </c>
      <c r="F40">
        <f t="shared" si="1"/>
        <v>0</v>
      </c>
    </row>
    <row r="41" spans="1:6">
      <c r="A41" t="s">
        <v>41</v>
      </c>
      <c r="B41" s="2">
        <v>415</v>
      </c>
      <c r="C41" s="2">
        <v>450</v>
      </c>
      <c r="D41">
        <v>2</v>
      </c>
      <c r="E41">
        <f t="shared" si="0"/>
        <v>35</v>
      </c>
      <c r="F41">
        <f t="shared" si="1"/>
        <v>0</v>
      </c>
    </row>
    <row r="42" spans="1:6">
      <c r="A42" t="s">
        <v>42</v>
      </c>
      <c r="B42" s="2">
        <v>740</v>
      </c>
      <c r="C42" s="2">
        <v>1045</v>
      </c>
      <c r="D42">
        <v>1.5</v>
      </c>
      <c r="E42">
        <f t="shared" si="0"/>
        <v>305</v>
      </c>
      <c r="F42">
        <f t="shared" si="1"/>
        <v>0</v>
      </c>
    </row>
    <row r="43" spans="1:6">
      <c r="A43" t="s">
        <v>43</v>
      </c>
      <c r="B43" s="2">
        <v>835</v>
      </c>
      <c r="C43" s="2">
        <v>1095</v>
      </c>
      <c r="D43">
        <v>1</v>
      </c>
      <c r="E43">
        <f t="shared" si="0"/>
        <v>260</v>
      </c>
      <c r="F43">
        <f t="shared" si="1"/>
        <v>0</v>
      </c>
    </row>
    <row r="44" spans="1:6">
      <c r="A44" t="s">
        <v>44</v>
      </c>
      <c r="B44" s="2">
        <v>310</v>
      </c>
      <c r="C44" s="2">
        <v>390</v>
      </c>
      <c r="D44">
        <v>0.5</v>
      </c>
      <c r="E44">
        <f t="shared" si="0"/>
        <v>80</v>
      </c>
      <c r="F44">
        <f t="shared" si="1"/>
        <v>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</dc:creator>
  <cp:lastModifiedBy>DOB</cp:lastModifiedBy>
  <dcterms:created xsi:type="dcterms:W3CDTF">2022-09-21T18:39:27Z</dcterms:created>
  <dcterms:modified xsi:type="dcterms:W3CDTF">2022-09-22T16:17:04Z</dcterms:modified>
</cp:coreProperties>
</file>