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in/Dropbox/三金/Goodell/Overgrowth syndrome/mutations/mutation characteristic/"/>
    </mc:Choice>
  </mc:AlternateContent>
  <xr:revisionPtr revIDLastSave="0" documentId="13_ncr:1_{9D082AEE-1E0F-794D-BFB0-901B78FD5B7D}" xr6:coauthVersionLast="41" xr6:coauthVersionMax="41" xr10:uidLastSave="{00000000-0000-0000-0000-000000000000}"/>
  <bookViews>
    <workbookView xWindow="1760" yWindow="980" windowWidth="23840" windowHeight="13000" xr2:uid="{A140D846-FA1C-2347-A05D-130327DE20BD}"/>
  </bookViews>
  <sheets>
    <sheet name="Sheet1" sheetId="1" r:id="rId1"/>
    <sheet name="Summary-1" sheetId="2" r:id="rId2"/>
    <sheet name="Summary-2" sheetId="3" r:id="rId3"/>
  </sheets>
  <definedNames>
    <definedName name="_xlnm._FilterDatabase" localSheetId="0" hidden="1">Sheet1!$A$1:$G$256</definedName>
    <definedName name="_xlnm._FilterDatabase" localSheetId="1" hidden="1">'Summary-1'!$A$2:$BH$22</definedName>
    <definedName name="_xlnm._FilterDatabase" localSheetId="2" hidden="1">'Summary-2'!$A$8:$C$20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G11" i="3"/>
  <c r="G10" i="3"/>
  <c r="G9" i="3"/>
  <c r="F11" i="3"/>
  <c r="F10" i="3"/>
  <c r="F9" i="3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BI21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BI19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BI18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BI17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BI16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BI14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BI13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BI12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BI11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BI10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BI9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BI8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BI7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BI6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BI5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BI4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BI3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S22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S21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S20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S19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S18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S17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S16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S15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S14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S13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S12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S11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S10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S9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S8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S7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S6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S5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S4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S3" i="2"/>
  <c r="P5" i="3"/>
  <c r="P6" i="3"/>
  <c r="P4" i="3"/>
  <c r="N5" i="3"/>
  <c r="N6" i="3"/>
  <c r="N4" i="3"/>
  <c r="L5" i="3"/>
  <c r="L6" i="3"/>
  <c r="L4" i="3"/>
  <c r="J5" i="3"/>
  <c r="J6" i="3"/>
  <c r="J4" i="3"/>
  <c r="H5" i="3"/>
  <c r="H6" i="3"/>
  <c r="H4" i="3"/>
  <c r="F5" i="3"/>
  <c r="F6" i="3"/>
  <c r="F4" i="3"/>
  <c r="D5" i="3"/>
  <c r="D6" i="3"/>
  <c r="D4" i="3"/>
  <c r="B5" i="3"/>
  <c r="B6" i="3"/>
  <c r="B4" i="3"/>
  <c r="D22" i="2"/>
  <c r="F22" i="2"/>
  <c r="I22" i="2"/>
  <c r="I19" i="2"/>
  <c r="I16" i="2"/>
  <c r="I21" i="2"/>
  <c r="I10" i="2"/>
  <c r="I15" i="2"/>
  <c r="I18" i="2"/>
  <c r="I3" i="2"/>
  <c r="I9" i="2"/>
  <c r="I7" i="2"/>
  <c r="I20" i="2"/>
  <c r="I11" i="2"/>
  <c r="I8" i="2"/>
  <c r="I4" i="2"/>
  <c r="I13" i="2"/>
  <c r="I14" i="2"/>
  <c r="I12" i="2"/>
  <c r="I17" i="2"/>
  <c r="I6" i="2"/>
  <c r="I5" i="2"/>
  <c r="F19" i="2"/>
  <c r="F16" i="2"/>
  <c r="F21" i="2"/>
  <c r="F10" i="2"/>
  <c r="F15" i="2"/>
  <c r="F18" i="2"/>
  <c r="F3" i="2"/>
  <c r="F9" i="2"/>
  <c r="F7" i="2"/>
  <c r="F20" i="2"/>
  <c r="F11" i="2"/>
  <c r="F8" i="2"/>
  <c r="F4" i="2"/>
  <c r="F13" i="2"/>
  <c r="F14" i="2"/>
  <c r="F12" i="2"/>
  <c r="F17" i="2"/>
  <c r="F6" i="2"/>
  <c r="F5" i="2"/>
  <c r="D19" i="2"/>
  <c r="D16" i="2"/>
  <c r="D21" i="2"/>
  <c r="D10" i="2"/>
  <c r="D15" i="2"/>
  <c r="D18" i="2"/>
  <c r="D3" i="2"/>
  <c r="D9" i="2"/>
  <c r="D7" i="2"/>
  <c r="D20" i="2"/>
  <c r="D11" i="2"/>
  <c r="D8" i="2"/>
  <c r="D4" i="2"/>
  <c r="D13" i="2"/>
  <c r="D14" i="2"/>
  <c r="D12" i="2"/>
  <c r="D17" i="2"/>
  <c r="D6" i="2"/>
  <c r="D5" i="2"/>
</calcChain>
</file>

<file path=xl/sharedStrings.xml><?xml version="1.0" encoding="utf-8"?>
<sst xmlns="http://schemas.openxmlformats.org/spreadsheetml/2006/main" count="1478" uniqueCount="367">
  <si>
    <t xml:space="preserve">W297Del </t>
  </si>
  <si>
    <t>R19W</t>
  </si>
  <si>
    <t>E30A</t>
  </si>
  <si>
    <t>N90S</t>
  </si>
  <si>
    <t>R181C</t>
  </si>
  <si>
    <t>R183W</t>
  </si>
  <si>
    <t>A192E</t>
  </si>
  <si>
    <t>A254T</t>
  </si>
  <si>
    <t>S267F</t>
  </si>
  <si>
    <t>K272N</t>
  </si>
  <si>
    <t>E281K</t>
  </si>
  <si>
    <t>R288W</t>
  </si>
  <si>
    <t>F290S</t>
  </si>
  <si>
    <t>I292T</t>
  </si>
  <si>
    <t>G293V</t>
  </si>
  <si>
    <t>L295P</t>
  </si>
  <si>
    <t>G298E</t>
  </si>
  <si>
    <t>K299N</t>
  </si>
  <si>
    <t>R301W</t>
  </si>
  <si>
    <t>G302D</t>
  </si>
  <si>
    <t>S304Del</t>
  </si>
  <si>
    <t>P307S</t>
  </si>
  <si>
    <t>G308D</t>
  </si>
  <si>
    <t>R309G</t>
  </si>
  <si>
    <t>I310N</t>
  </si>
  <si>
    <t>S312Y</t>
  </si>
  <si>
    <t>W314S</t>
  </si>
  <si>
    <t>T316M</t>
  </si>
  <si>
    <t>R318Q</t>
  </si>
  <si>
    <t>A322T</t>
  </si>
  <si>
    <t>G324V</t>
  </si>
  <si>
    <t>R326H</t>
  </si>
  <si>
    <t>R326C</t>
  </si>
  <si>
    <t>R326S</t>
  </si>
  <si>
    <t>V328D</t>
  </si>
  <si>
    <t>G332R</t>
  </si>
  <si>
    <t>S337L</t>
  </si>
  <si>
    <t>V339Del</t>
  </si>
  <si>
    <t>E342K</t>
  </si>
  <si>
    <t>L344Q</t>
  </si>
  <si>
    <t>S352N</t>
  </si>
  <si>
    <t>Y359D</t>
  </si>
  <si>
    <t>K361R</t>
  </si>
  <si>
    <t>Y365C</t>
  </si>
  <si>
    <t>R366S</t>
  </si>
  <si>
    <t>R366H</t>
  </si>
  <si>
    <t>A368T</t>
  </si>
  <si>
    <t>I369N</t>
  </si>
  <si>
    <t>A376D</t>
  </si>
  <si>
    <t>S378N</t>
  </si>
  <si>
    <t>R379H</t>
  </si>
  <si>
    <t>A380T</t>
  </si>
  <si>
    <t>P385L</t>
  </si>
  <si>
    <t>E400D</t>
  </si>
  <si>
    <t>I407T</t>
  </si>
  <si>
    <t>A410T</t>
  </si>
  <si>
    <t>G413S</t>
  </si>
  <si>
    <t>F414S</t>
  </si>
  <si>
    <t>P419T</t>
  </si>
  <si>
    <t>P424T</t>
  </si>
  <si>
    <t>E426D</t>
  </si>
  <si>
    <t>E428Q</t>
  </si>
  <si>
    <t>P431S</t>
  </si>
  <si>
    <t>Y436S</t>
  </si>
  <si>
    <t>T437M</t>
  </si>
  <si>
    <t>D438N</t>
  </si>
  <si>
    <t>K455Q</t>
  </si>
  <si>
    <t>R458P</t>
  </si>
  <si>
    <t>R474G</t>
  </si>
  <si>
    <t>E477K</t>
  </si>
  <si>
    <t>R478W</t>
  </si>
  <si>
    <t>R484W</t>
  </si>
  <si>
    <t>C494F</t>
  </si>
  <si>
    <t>I495N</t>
  </si>
  <si>
    <t>C497Y</t>
  </si>
  <si>
    <t>P507R</t>
  </si>
  <si>
    <t>L508P</t>
  </si>
  <si>
    <t>G511R</t>
  </si>
  <si>
    <t>C514F</t>
  </si>
  <si>
    <t>C517R</t>
  </si>
  <si>
    <t>K518N</t>
  </si>
  <si>
    <t>A525V</t>
  </si>
  <si>
    <t>Q527H</t>
  </si>
  <si>
    <t>D529N</t>
  </si>
  <si>
    <t>D531N</t>
  </si>
  <si>
    <t>G532S</t>
  </si>
  <si>
    <t>Y533C</t>
  </si>
  <si>
    <t>C537S</t>
  </si>
  <si>
    <t>G543C</t>
  </si>
  <si>
    <t>E545G</t>
  </si>
  <si>
    <t>L547H</t>
  </si>
  <si>
    <t>M548K</t>
  </si>
  <si>
    <t>C549R</t>
  </si>
  <si>
    <t>G550R</t>
  </si>
  <si>
    <t>C554Y</t>
  </si>
  <si>
    <t>R556S</t>
  </si>
  <si>
    <t>C562R</t>
  </si>
  <si>
    <t>V563M</t>
  </si>
  <si>
    <t>V567Del</t>
  </si>
  <si>
    <t>A571P</t>
  </si>
  <si>
    <t>A572D</t>
  </si>
  <si>
    <t>Q573L</t>
  </si>
  <si>
    <t>A575T</t>
  </si>
  <si>
    <t>D579G</t>
  </si>
  <si>
    <t>P580L</t>
  </si>
  <si>
    <t>W581R</t>
  </si>
  <si>
    <t>C583Y</t>
  </si>
  <si>
    <t>C586Y</t>
  </si>
  <si>
    <t>R596W</t>
  </si>
  <si>
    <t>R598Q</t>
  </si>
  <si>
    <t>R604Q</t>
  </si>
  <si>
    <t>Y623D</t>
  </si>
  <si>
    <t>P627R</t>
  </si>
  <si>
    <t>R631G</t>
  </si>
  <si>
    <t>R635W</t>
  </si>
  <si>
    <t>V636M</t>
  </si>
  <si>
    <t>L637Q</t>
  </si>
  <si>
    <t>S638F</t>
  </si>
  <si>
    <t>L639R</t>
  </si>
  <si>
    <t>D641G</t>
  </si>
  <si>
    <t>G642E</t>
  </si>
  <si>
    <t>T645A</t>
  </si>
  <si>
    <t>G646E</t>
  </si>
  <si>
    <t>L647R</t>
  </si>
  <si>
    <t>L648P</t>
  </si>
  <si>
    <t>V649L</t>
  </si>
  <si>
    <t>L650P</t>
  </si>
  <si>
    <t>L653W</t>
  </si>
  <si>
    <t>V657G</t>
  </si>
  <si>
    <t>R659H</t>
  </si>
  <si>
    <t>Y660C</t>
  </si>
  <si>
    <t>I661N</t>
  </si>
  <si>
    <t>A662D</t>
  </si>
  <si>
    <t>S663W</t>
  </si>
  <si>
    <t>V665L</t>
  </si>
  <si>
    <t>D668A</t>
  </si>
  <si>
    <t>S669F</t>
  </si>
  <si>
    <t>V672G</t>
  </si>
  <si>
    <t>V675L</t>
  </si>
  <si>
    <t>R676W</t>
  </si>
  <si>
    <t>H677R</t>
  </si>
  <si>
    <t>V684D</t>
  </si>
  <si>
    <t>G685R</t>
  </si>
  <si>
    <t>D686Y</t>
  </si>
  <si>
    <t>V687D</t>
  </si>
  <si>
    <t>R688S</t>
  </si>
  <si>
    <t>V690D</t>
  </si>
  <si>
    <t>T691I</t>
  </si>
  <si>
    <t>I695L</t>
  </si>
  <si>
    <t>G699D</t>
  </si>
  <si>
    <t>P700L</t>
  </si>
  <si>
    <t>F701L</t>
  </si>
  <si>
    <t>D702G</t>
  </si>
  <si>
    <t>L703V</t>
  </si>
  <si>
    <t>V704M</t>
  </si>
  <si>
    <t>I705T</t>
  </si>
  <si>
    <t>G706R</t>
  </si>
  <si>
    <t>G707D</t>
  </si>
  <si>
    <t>P709L</t>
  </si>
  <si>
    <t>C710S</t>
  </si>
  <si>
    <t>S714C</t>
  </si>
  <si>
    <t>V716I</t>
  </si>
  <si>
    <t>N717S</t>
  </si>
  <si>
    <t>P718R</t>
  </si>
  <si>
    <t>R720H</t>
  </si>
  <si>
    <t>G728D</t>
  </si>
  <si>
    <t>R729W</t>
  </si>
  <si>
    <t>F731Del</t>
  </si>
  <si>
    <t>F731L</t>
  </si>
  <si>
    <t>E733A</t>
  </si>
  <si>
    <t>F734L</t>
  </si>
  <si>
    <t>Y735C</t>
  </si>
  <si>
    <t>R736C</t>
  </si>
  <si>
    <t>L737F</t>
  </si>
  <si>
    <t>A741V</t>
  </si>
  <si>
    <t>R742P</t>
  </si>
  <si>
    <t>P743S</t>
  </si>
  <si>
    <t>D747A</t>
  </si>
  <si>
    <t>R749C</t>
  </si>
  <si>
    <t>F751I</t>
  </si>
  <si>
    <t>F752Del</t>
  </si>
  <si>
    <t>L754R</t>
  </si>
  <si>
    <t>F755L</t>
  </si>
  <si>
    <t>E756A</t>
  </si>
  <si>
    <t>V758Del</t>
  </si>
  <si>
    <t>V759Del</t>
  </si>
  <si>
    <t>V759L</t>
  </si>
  <si>
    <t>M761I</t>
  </si>
  <si>
    <t>D768Y</t>
  </si>
  <si>
    <t>I769N</t>
  </si>
  <si>
    <t>S770L</t>
  </si>
  <si>
    <t>R771Q</t>
  </si>
  <si>
    <t>F772L</t>
  </si>
  <si>
    <t>E774K</t>
  </si>
  <si>
    <t>P777L</t>
  </si>
  <si>
    <t>V778G</t>
  </si>
  <si>
    <t>I780T</t>
  </si>
  <si>
    <t>D781G</t>
  </si>
  <si>
    <t>K783R</t>
  </si>
  <si>
    <t>H789Q</t>
  </si>
  <si>
    <t>R792H</t>
  </si>
  <si>
    <t>Y793D</t>
  </si>
  <si>
    <t>F794L</t>
  </si>
  <si>
    <t>W795C</t>
  </si>
  <si>
    <t>G796C</t>
  </si>
  <si>
    <t>N797D</t>
  </si>
  <si>
    <t>L798P</t>
  </si>
  <si>
    <t>P799A</t>
  </si>
  <si>
    <t>G800S</t>
  </si>
  <si>
    <t>M801T</t>
  </si>
  <si>
    <t>R803S</t>
  </si>
  <si>
    <t>P804S</t>
  </si>
  <si>
    <t>D811V</t>
  </si>
  <si>
    <t>L813Q</t>
  </si>
  <si>
    <t>E814G</t>
  </si>
  <si>
    <t>L815Q</t>
  </si>
  <si>
    <t>G822D</t>
  </si>
  <si>
    <t>A825V</t>
  </si>
  <si>
    <t>K826R</t>
  </si>
  <si>
    <t>S828N</t>
  </si>
  <si>
    <t>K829R</t>
  </si>
  <si>
    <t>T835M</t>
  </si>
  <si>
    <t>R836W</t>
  </si>
  <si>
    <t>N838D</t>
  </si>
  <si>
    <t>P849L</t>
  </si>
  <si>
    <t>V850I</t>
  </si>
  <si>
    <t>D857N</t>
  </si>
  <si>
    <t>W860R</t>
  </si>
  <si>
    <t>E865V</t>
  </si>
  <si>
    <t>F868V</t>
  </si>
  <si>
    <t>G869C</t>
  </si>
  <si>
    <t>V872I</t>
  </si>
  <si>
    <t>H873N</t>
  </si>
  <si>
    <t>N879D</t>
  </si>
  <si>
    <t>M880V</t>
  </si>
  <si>
    <t>S881I</t>
  </si>
  <si>
    <t>R882H</t>
  </si>
  <si>
    <t>A884V</t>
  </si>
  <si>
    <t>Q886R</t>
  </si>
  <si>
    <t>W893S</t>
  </si>
  <si>
    <t>P896S</t>
  </si>
  <si>
    <t>I898T</t>
  </si>
  <si>
    <t>R899H</t>
  </si>
  <si>
    <t>L901R</t>
  </si>
  <si>
    <t>F902Del</t>
  </si>
  <si>
    <t>F902S</t>
  </si>
  <si>
    <t>P904L</t>
  </si>
  <si>
    <t>L905R</t>
  </si>
  <si>
    <t>K906N</t>
  </si>
  <si>
    <t>E907V</t>
  </si>
  <si>
    <t>Y908C</t>
  </si>
  <si>
    <t>F909C</t>
  </si>
  <si>
    <t>A910V</t>
  </si>
  <si>
    <t>C911F</t>
  </si>
  <si>
    <t xml:space="preserve">Unstable </t>
  </si>
  <si>
    <t>Original residue</t>
  </si>
  <si>
    <t>R</t>
  </si>
  <si>
    <t>Mutated residue</t>
  </si>
  <si>
    <t>W</t>
  </si>
  <si>
    <t>E</t>
  </si>
  <si>
    <t>A</t>
  </si>
  <si>
    <t>N</t>
  </si>
  <si>
    <t>S</t>
  </si>
  <si>
    <t>C</t>
  </si>
  <si>
    <t>T</t>
  </si>
  <si>
    <t>F</t>
  </si>
  <si>
    <t>K</t>
  </si>
  <si>
    <t>I</t>
  </si>
  <si>
    <t>G</t>
  </si>
  <si>
    <t>V</t>
  </si>
  <si>
    <t>P</t>
  </si>
  <si>
    <t>L</t>
  </si>
  <si>
    <t>Del</t>
  </si>
  <si>
    <t>D</t>
  </si>
  <si>
    <t>Y</t>
  </si>
  <si>
    <t>M</t>
  </si>
  <si>
    <t>Q</t>
  </si>
  <si>
    <t>H</t>
  </si>
  <si>
    <t>del</t>
  </si>
  <si>
    <t xml:space="preserve">Original residue characteristic </t>
  </si>
  <si>
    <t>Mutated residue characteristic</t>
  </si>
  <si>
    <t>Hydrophobic</t>
  </si>
  <si>
    <t>Deletion</t>
  </si>
  <si>
    <t>Hydrophilic-Neutral</t>
  </si>
  <si>
    <t>Hydrophilic-charged</t>
  </si>
  <si>
    <t>Ala (A)</t>
  </si>
  <si>
    <t>mutated</t>
  </si>
  <si>
    <t xml:space="preserve">Stable </t>
  </si>
  <si>
    <t>Unstable</t>
  </si>
  <si>
    <t>Total in DNMT3A</t>
  </si>
  <si>
    <t>(tMF )total mutated to hydrophobic</t>
  </si>
  <si>
    <t>(tMN) total mutated to Neutral</t>
  </si>
  <si>
    <t>(tMC) total mutated to charged</t>
  </si>
  <si>
    <t xml:space="preserve">(uMF) unstable mutated to hydrpphobic </t>
  </si>
  <si>
    <t>(uMN) unstable mutated to neutral</t>
  </si>
  <si>
    <t>(uMC) unstable mutated to charged</t>
  </si>
  <si>
    <t>Total Hydrophilic- Charged</t>
  </si>
  <si>
    <t xml:space="preserve"> total Hydrophobic</t>
  </si>
  <si>
    <t xml:space="preserve"> total Hydrophilic- Neutral</t>
  </si>
  <si>
    <t>unstable Hydrophilic- Charged</t>
  </si>
  <si>
    <t xml:space="preserve"> unstable Hydrophobic</t>
  </si>
  <si>
    <t xml:space="preserve"> unstable Hydrophilic- Neutral</t>
  </si>
  <si>
    <t>Arg (R)</t>
  </si>
  <si>
    <t>Asn (N)</t>
  </si>
  <si>
    <t>Asp (D)</t>
  </si>
  <si>
    <t>Cys (C)</t>
  </si>
  <si>
    <t>Gln (Q)</t>
  </si>
  <si>
    <t>Glu (E)</t>
  </si>
  <si>
    <t>Gly (G)</t>
  </si>
  <si>
    <t>His (H)</t>
  </si>
  <si>
    <t>Ile (I)</t>
  </si>
  <si>
    <t>Leu (L)</t>
  </si>
  <si>
    <t>Lys (K)</t>
  </si>
  <si>
    <t>Met (M)</t>
  </si>
  <si>
    <t>Phe (F)</t>
  </si>
  <si>
    <t>(tMD) total mutated to deletion</t>
  </si>
  <si>
    <t>(uMD) unstable mutated to deletion</t>
  </si>
  <si>
    <t>total deletion</t>
  </si>
  <si>
    <t>unstable deletion</t>
  </si>
  <si>
    <t>Pro (P)</t>
  </si>
  <si>
    <t>Ser (S)</t>
  </si>
  <si>
    <t>Thr (T)</t>
  </si>
  <si>
    <t>Trp (W)</t>
  </si>
  <si>
    <t>Tyr (Y)</t>
  </si>
  <si>
    <t>Val (V)</t>
  </si>
  <si>
    <t>aa composition</t>
  </si>
  <si>
    <t>mutation percentage</t>
  </si>
  <si>
    <t>Unstable %</t>
  </si>
  <si>
    <t>To</t>
  </si>
  <si>
    <t>tMF %</t>
  </si>
  <si>
    <t>uMF %</t>
  </si>
  <si>
    <t>tMN %</t>
  </si>
  <si>
    <t>uMN %</t>
  </si>
  <si>
    <t>tMC %</t>
  </si>
  <si>
    <t>uMC %</t>
  </si>
  <si>
    <t>tMD %</t>
  </si>
  <si>
    <t>uMD %</t>
  </si>
  <si>
    <t>Hydrophobic (F)</t>
  </si>
  <si>
    <t>Hydrophilic-Neutral (N)</t>
  </si>
  <si>
    <t>Hydrophilic-charged (C)</t>
  </si>
  <si>
    <t>total</t>
  </si>
  <si>
    <t>F-F</t>
  </si>
  <si>
    <t>F-N</t>
  </si>
  <si>
    <t>N-F</t>
  </si>
  <si>
    <t>C-F</t>
  </si>
  <si>
    <t>total %</t>
  </si>
  <si>
    <t>unstable %</t>
  </si>
  <si>
    <t>N-N</t>
  </si>
  <si>
    <t>C-N</t>
  </si>
  <si>
    <t>F-C</t>
  </si>
  <si>
    <t>N-C</t>
  </si>
  <si>
    <t>C-C</t>
  </si>
  <si>
    <t>F-D</t>
  </si>
  <si>
    <t>N-D</t>
  </si>
  <si>
    <t>C-D</t>
  </si>
  <si>
    <t xml:space="preserve"> Hydrophilic- Charged %</t>
  </si>
  <si>
    <t>unstable Hydrophilic- Charged %</t>
  </si>
  <si>
    <t xml:space="preserve"> unstable Hydrophobic %</t>
  </si>
  <si>
    <t xml:space="preserve"> unstable Hydrophilic- Neutral %</t>
  </si>
  <si>
    <t>unstable deletion %</t>
  </si>
  <si>
    <t xml:space="preserve"> total Hydrophobic %</t>
  </si>
  <si>
    <t xml:space="preserve"> total Hydrophilic- Neutral %</t>
  </si>
  <si>
    <t>total deletion %</t>
  </si>
  <si>
    <t>unstable</t>
  </si>
  <si>
    <t>Mutation</t>
  </si>
  <si>
    <t>order</t>
  </si>
  <si>
    <t>Stability ratio (Normalized to DNMT3AWT)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</si>
</sst>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ECB4-8BFD-0F4D-9FD6-64236811CB35}">
  <dimension ref="A1:H255"/>
  <sheetViews>
    <sheetView tabSelected="1" workbookViewId="0">
      <selection activeCell="H5" sqref="H5"/>
    </sheetView>
  </sheetViews>
  <sheetFormatPr baseColWidth="10" defaultRowHeight="16" x14ac:dyDescent="0.2"/>
  <cols>
    <col min="3" max="3" width="14.6640625" customWidth="1"/>
    <col min="4" max="4" width="28" customWidth="1"/>
    <col min="5" max="5" width="14.6640625" customWidth="1"/>
    <col min="6" max="6" width="32.33203125" customWidth="1"/>
    <col min="8" max="8" width="35.83203125" style="10" customWidth="1"/>
  </cols>
  <sheetData>
    <row r="1" spans="1:8" x14ac:dyDescent="0.2">
      <c r="A1" t="s">
        <v>365</v>
      </c>
      <c r="B1" s="2" t="s">
        <v>364</v>
      </c>
      <c r="C1" s="2" t="s">
        <v>255</v>
      </c>
      <c r="D1" s="2" t="s">
        <v>279</v>
      </c>
      <c r="E1" s="2" t="s">
        <v>257</v>
      </c>
      <c r="F1" s="2" t="s">
        <v>280</v>
      </c>
      <c r="G1" s="2" t="s">
        <v>254</v>
      </c>
      <c r="H1" s="6" t="s">
        <v>366</v>
      </c>
    </row>
    <row r="2" spans="1:8" x14ac:dyDescent="0.2">
      <c r="A2">
        <v>12</v>
      </c>
      <c r="B2" s="4" t="s">
        <v>1</v>
      </c>
      <c r="C2" s="4" t="s">
        <v>256</v>
      </c>
      <c r="D2" s="2" t="s">
        <v>284</v>
      </c>
      <c r="E2" s="4" t="s">
        <v>258</v>
      </c>
      <c r="F2" s="2" t="s">
        <v>281</v>
      </c>
      <c r="G2" s="5" t="b">
        <v>0</v>
      </c>
      <c r="H2" s="9">
        <v>0.85559790000000002</v>
      </c>
    </row>
    <row r="3" spans="1:8" x14ac:dyDescent="0.2">
      <c r="A3">
        <v>30</v>
      </c>
      <c r="B3" s="4" t="s">
        <v>2</v>
      </c>
      <c r="C3" s="4" t="s">
        <v>259</v>
      </c>
      <c r="D3" s="2" t="s">
        <v>284</v>
      </c>
      <c r="E3" s="4" t="s">
        <v>260</v>
      </c>
      <c r="F3" s="2" t="s">
        <v>281</v>
      </c>
      <c r="G3" s="2" t="b">
        <v>0</v>
      </c>
      <c r="H3" s="9">
        <v>0.83601130000000001</v>
      </c>
    </row>
    <row r="4" spans="1:8" x14ac:dyDescent="0.2">
      <c r="A4">
        <v>90</v>
      </c>
      <c r="B4" s="4" t="s">
        <v>3</v>
      </c>
      <c r="C4" s="4" t="s">
        <v>261</v>
      </c>
      <c r="D4" s="2" t="s">
        <v>283</v>
      </c>
      <c r="E4" s="4" t="s">
        <v>262</v>
      </c>
      <c r="F4" s="2" t="s">
        <v>283</v>
      </c>
      <c r="G4" s="2" t="b">
        <v>0</v>
      </c>
      <c r="H4" s="9">
        <v>1.0841970000000001</v>
      </c>
    </row>
    <row r="5" spans="1:8" x14ac:dyDescent="0.2">
      <c r="A5">
        <v>181</v>
      </c>
      <c r="B5" s="4" t="s">
        <v>4</v>
      </c>
      <c r="C5" s="4" t="s">
        <v>256</v>
      </c>
      <c r="D5" s="2" t="s">
        <v>284</v>
      </c>
      <c r="E5" s="4" t="s">
        <v>263</v>
      </c>
      <c r="F5" s="2" t="s">
        <v>281</v>
      </c>
      <c r="G5" s="2" t="b">
        <v>0</v>
      </c>
      <c r="H5" s="9">
        <v>1.0447390000000001</v>
      </c>
    </row>
    <row r="6" spans="1:8" x14ac:dyDescent="0.2">
      <c r="A6">
        <v>183</v>
      </c>
      <c r="B6" s="4" t="s">
        <v>5</v>
      </c>
      <c r="C6" s="4" t="s">
        <v>256</v>
      </c>
      <c r="D6" s="2" t="s">
        <v>284</v>
      </c>
      <c r="E6" s="4" t="s">
        <v>258</v>
      </c>
      <c r="F6" s="2" t="s">
        <v>281</v>
      </c>
      <c r="G6" s="2" t="b">
        <v>0</v>
      </c>
      <c r="H6" s="9">
        <v>1.060101</v>
      </c>
    </row>
    <row r="7" spans="1:8" x14ac:dyDescent="0.2">
      <c r="A7">
        <v>192</v>
      </c>
      <c r="B7" s="4" t="s">
        <v>6</v>
      </c>
      <c r="C7" s="4" t="s">
        <v>260</v>
      </c>
      <c r="D7" s="2" t="s">
        <v>281</v>
      </c>
      <c r="E7" s="4" t="s">
        <v>259</v>
      </c>
      <c r="F7" s="2" t="s">
        <v>284</v>
      </c>
      <c r="G7" s="2" t="b">
        <v>0</v>
      </c>
      <c r="H7" s="9">
        <v>1.0479290000000001</v>
      </c>
    </row>
    <row r="8" spans="1:8" x14ac:dyDescent="0.2">
      <c r="A8">
        <v>254</v>
      </c>
      <c r="B8" s="4" t="s">
        <v>7</v>
      </c>
      <c r="C8" s="4" t="s">
        <v>260</v>
      </c>
      <c r="D8" s="2" t="s">
        <v>281</v>
      </c>
      <c r="E8" s="4" t="s">
        <v>264</v>
      </c>
      <c r="F8" s="2" t="s">
        <v>283</v>
      </c>
      <c r="G8" s="2" t="b">
        <v>1</v>
      </c>
      <c r="H8" s="9">
        <v>0.4813288</v>
      </c>
    </row>
    <row r="9" spans="1:8" x14ac:dyDescent="0.2">
      <c r="A9">
        <v>267</v>
      </c>
      <c r="B9" s="4" t="s">
        <v>8</v>
      </c>
      <c r="C9" s="4" t="s">
        <v>262</v>
      </c>
      <c r="D9" s="2" t="s">
        <v>283</v>
      </c>
      <c r="E9" s="4" t="s">
        <v>265</v>
      </c>
      <c r="F9" s="2" t="s">
        <v>281</v>
      </c>
      <c r="G9" s="2" t="b">
        <v>0</v>
      </c>
      <c r="H9" s="9">
        <v>1.016953</v>
      </c>
    </row>
    <row r="10" spans="1:8" x14ac:dyDescent="0.2">
      <c r="A10">
        <v>272</v>
      </c>
      <c r="B10" s="4" t="s">
        <v>9</v>
      </c>
      <c r="C10" s="4" t="s">
        <v>266</v>
      </c>
      <c r="D10" s="2" t="s">
        <v>284</v>
      </c>
      <c r="E10" s="4" t="s">
        <v>261</v>
      </c>
      <c r="F10" s="2" t="s">
        <v>283</v>
      </c>
      <c r="G10" s="2" t="b">
        <v>0</v>
      </c>
      <c r="H10" s="9">
        <v>1.0227090000000001</v>
      </c>
    </row>
    <row r="11" spans="1:8" x14ac:dyDescent="0.2">
      <c r="A11">
        <v>281</v>
      </c>
      <c r="B11" s="4" t="s">
        <v>10</v>
      </c>
      <c r="C11" s="4" t="s">
        <v>259</v>
      </c>
      <c r="D11" s="2" t="s">
        <v>284</v>
      </c>
      <c r="E11" s="4" t="s">
        <v>266</v>
      </c>
      <c r="F11" s="2" t="s">
        <v>284</v>
      </c>
      <c r="G11" s="2" t="b">
        <v>0</v>
      </c>
      <c r="H11" s="9">
        <v>1.017266</v>
      </c>
    </row>
    <row r="12" spans="1:8" x14ac:dyDescent="0.2">
      <c r="A12">
        <v>288</v>
      </c>
      <c r="B12" s="4" t="s">
        <v>11</v>
      </c>
      <c r="C12" s="4" t="s">
        <v>256</v>
      </c>
      <c r="D12" s="2" t="s">
        <v>284</v>
      </c>
      <c r="E12" s="4" t="s">
        <v>258</v>
      </c>
      <c r="F12" s="2" t="s">
        <v>281</v>
      </c>
      <c r="G12" s="2" t="b">
        <v>0</v>
      </c>
      <c r="H12" s="9">
        <v>1.017836</v>
      </c>
    </row>
    <row r="13" spans="1:8" x14ac:dyDescent="0.2">
      <c r="A13">
        <v>290</v>
      </c>
      <c r="B13" s="4" t="s">
        <v>12</v>
      </c>
      <c r="C13" s="4" t="s">
        <v>265</v>
      </c>
      <c r="D13" s="2" t="s">
        <v>281</v>
      </c>
      <c r="E13" s="4" t="s">
        <v>262</v>
      </c>
      <c r="F13" s="2" t="s">
        <v>283</v>
      </c>
      <c r="G13" s="2" t="b">
        <v>1</v>
      </c>
      <c r="H13" s="9">
        <v>0.4599451</v>
      </c>
    </row>
    <row r="14" spans="1:8" x14ac:dyDescent="0.2">
      <c r="A14">
        <v>292</v>
      </c>
      <c r="B14" s="4" t="s">
        <v>13</v>
      </c>
      <c r="C14" s="4" t="s">
        <v>267</v>
      </c>
      <c r="D14" s="2" t="s">
        <v>281</v>
      </c>
      <c r="E14" s="4" t="s">
        <v>264</v>
      </c>
      <c r="F14" s="2" t="s">
        <v>283</v>
      </c>
      <c r="G14" s="2" t="b">
        <v>0</v>
      </c>
      <c r="H14" s="9">
        <v>1.0142880000000001</v>
      </c>
    </row>
    <row r="15" spans="1:8" x14ac:dyDescent="0.2">
      <c r="A15">
        <v>293</v>
      </c>
      <c r="B15" s="4" t="s">
        <v>14</v>
      </c>
      <c r="C15" s="4" t="s">
        <v>268</v>
      </c>
      <c r="D15" s="2" t="s">
        <v>281</v>
      </c>
      <c r="E15" s="4" t="s">
        <v>269</v>
      </c>
      <c r="F15" s="2" t="s">
        <v>281</v>
      </c>
      <c r="G15" s="2" t="b">
        <v>1</v>
      </c>
      <c r="H15" s="9">
        <v>0.34434979999999998</v>
      </c>
    </row>
    <row r="16" spans="1:8" x14ac:dyDescent="0.2">
      <c r="A16">
        <v>295</v>
      </c>
      <c r="B16" s="4" t="s">
        <v>15</v>
      </c>
      <c r="C16" s="4" t="s">
        <v>271</v>
      </c>
      <c r="D16" s="2" t="s">
        <v>281</v>
      </c>
      <c r="E16" s="4" t="s">
        <v>270</v>
      </c>
      <c r="F16" s="2" t="s">
        <v>281</v>
      </c>
      <c r="G16" s="2" t="b">
        <v>1</v>
      </c>
      <c r="H16" s="9">
        <v>0.34351789999999999</v>
      </c>
    </row>
    <row r="17" spans="1:8" x14ac:dyDescent="0.2">
      <c r="A17">
        <v>297</v>
      </c>
      <c r="B17" s="4" t="s">
        <v>0</v>
      </c>
      <c r="C17" s="4" t="s">
        <v>258</v>
      </c>
      <c r="D17" s="2" t="s">
        <v>281</v>
      </c>
      <c r="E17" s="4" t="s">
        <v>272</v>
      </c>
      <c r="F17" s="2" t="s">
        <v>282</v>
      </c>
      <c r="G17" s="2" t="b">
        <v>1</v>
      </c>
      <c r="H17" s="9">
        <v>0.1578041</v>
      </c>
    </row>
    <row r="18" spans="1:8" x14ac:dyDescent="0.2">
      <c r="A18">
        <v>298</v>
      </c>
      <c r="B18" s="4" t="s">
        <v>16</v>
      </c>
      <c r="C18" s="4" t="s">
        <v>268</v>
      </c>
      <c r="D18" s="2" t="s">
        <v>281</v>
      </c>
      <c r="E18" s="4" t="s">
        <v>259</v>
      </c>
      <c r="F18" s="2" t="s">
        <v>284</v>
      </c>
      <c r="G18" s="2" t="b">
        <v>1</v>
      </c>
      <c r="H18" s="9">
        <v>0.34475030000000001</v>
      </c>
    </row>
    <row r="19" spans="1:8" x14ac:dyDescent="0.2">
      <c r="A19">
        <v>299</v>
      </c>
      <c r="B19" s="4" t="s">
        <v>17</v>
      </c>
      <c r="C19" s="4" t="s">
        <v>266</v>
      </c>
      <c r="D19" s="2" t="s">
        <v>284</v>
      </c>
      <c r="E19" s="4" t="s">
        <v>261</v>
      </c>
      <c r="F19" s="2" t="s">
        <v>283</v>
      </c>
      <c r="G19" s="2" t="b">
        <v>0</v>
      </c>
      <c r="H19" s="9">
        <v>1.0244770000000001</v>
      </c>
    </row>
    <row r="20" spans="1:8" x14ac:dyDescent="0.2">
      <c r="A20">
        <v>301</v>
      </c>
      <c r="B20" s="4" t="s">
        <v>18</v>
      </c>
      <c r="C20" s="4" t="s">
        <v>256</v>
      </c>
      <c r="D20" s="2" t="s">
        <v>284</v>
      </c>
      <c r="E20" s="4" t="s">
        <v>258</v>
      </c>
      <c r="F20" s="2" t="s">
        <v>281</v>
      </c>
      <c r="G20" s="2" t="b">
        <v>0</v>
      </c>
      <c r="H20" s="9">
        <v>1.012748</v>
      </c>
    </row>
    <row r="21" spans="1:8" x14ac:dyDescent="0.2">
      <c r="A21">
        <v>302</v>
      </c>
      <c r="B21" s="4" t="s">
        <v>19</v>
      </c>
      <c r="C21" s="4" t="s">
        <v>268</v>
      </c>
      <c r="D21" s="2" t="s">
        <v>281</v>
      </c>
      <c r="E21" s="4" t="s">
        <v>273</v>
      </c>
      <c r="F21" s="2" t="s">
        <v>284</v>
      </c>
      <c r="G21" s="2" t="b">
        <v>0</v>
      </c>
      <c r="H21" s="9">
        <v>1.0321720000000001</v>
      </c>
    </row>
    <row r="22" spans="1:8" x14ac:dyDescent="0.2">
      <c r="A22">
        <v>304</v>
      </c>
      <c r="B22" s="4" t="s">
        <v>20</v>
      </c>
      <c r="C22" s="4" t="s">
        <v>262</v>
      </c>
      <c r="D22" s="2" t="s">
        <v>283</v>
      </c>
      <c r="E22" s="4" t="s">
        <v>272</v>
      </c>
      <c r="F22" s="2" t="s">
        <v>282</v>
      </c>
      <c r="G22" s="2" t="b">
        <v>0</v>
      </c>
      <c r="H22" s="9">
        <v>0.99311879999999997</v>
      </c>
    </row>
    <row r="23" spans="1:8" x14ac:dyDescent="0.2">
      <c r="A23">
        <v>307</v>
      </c>
      <c r="B23" s="4" t="s">
        <v>21</v>
      </c>
      <c r="C23" s="4" t="s">
        <v>270</v>
      </c>
      <c r="D23" s="2" t="s">
        <v>281</v>
      </c>
      <c r="E23" s="4" t="s">
        <v>262</v>
      </c>
      <c r="F23" s="2" t="s">
        <v>283</v>
      </c>
      <c r="G23" s="2" t="b">
        <v>1</v>
      </c>
      <c r="H23" s="9">
        <v>0.15658440000000001</v>
      </c>
    </row>
    <row r="24" spans="1:8" x14ac:dyDescent="0.2">
      <c r="A24">
        <v>308</v>
      </c>
      <c r="B24" s="4" t="s">
        <v>22</v>
      </c>
      <c r="C24" s="4" t="s">
        <v>268</v>
      </c>
      <c r="D24" s="2" t="s">
        <v>281</v>
      </c>
      <c r="E24" s="4" t="s">
        <v>273</v>
      </c>
      <c r="F24" s="2" t="s">
        <v>284</v>
      </c>
      <c r="G24" s="2" t="b">
        <v>1</v>
      </c>
      <c r="H24" s="9">
        <v>0.342584</v>
      </c>
    </row>
    <row r="25" spans="1:8" x14ac:dyDescent="0.2">
      <c r="A25">
        <v>309</v>
      </c>
      <c r="B25" s="4" t="s">
        <v>23</v>
      </c>
      <c r="C25" s="4" t="s">
        <v>256</v>
      </c>
      <c r="D25" s="2" t="s">
        <v>284</v>
      </c>
      <c r="E25" s="4" t="s">
        <v>268</v>
      </c>
      <c r="F25" s="2" t="s">
        <v>281</v>
      </c>
      <c r="G25" s="2" t="b">
        <v>0</v>
      </c>
      <c r="H25" s="9">
        <v>0.54928929999999998</v>
      </c>
    </row>
    <row r="26" spans="1:8" x14ac:dyDescent="0.2">
      <c r="A26">
        <v>310</v>
      </c>
      <c r="B26" s="4" t="s">
        <v>24</v>
      </c>
      <c r="C26" s="4" t="s">
        <v>267</v>
      </c>
      <c r="D26" s="2" t="s">
        <v>281</v>
      </c>
      <c r="E26" s="4" t="s">
        <v>261</v>
      </c>
      <c r="F26" s="2" t="s">
        <v>283</v>
      </c>
      <c r="G26" s="2" t="b">
        <v>1</v>
      </c>
      <c r="H26" s="9">
        <v>0.17127490000000001</v>
      </c>
    </row>
    <row r="27" spans="1:8" x14ac:dyDescent="0.2">
      <c r="A27">
        <v>312</v>
      </c>
      <c r="B27" s="4" t="s">
        <v>25</v>
      </c>
      <c r="C27" s="4" t="s">
        <v>262</v>
      </c>
      <c r="D27" s="2" t="s">
        <v>283</v>
      </c>
      <c r="E27" s="4" t="s">
        <v>274</v>
      </c>
      <c r="F27" s="2" t="s">
        <v>283</v>
      </c>
      <c r="G27" s="2" t="b">
        <v>0</v>
      </c>
      <c r="H27" s="9">
        <v>0.62746860000000004</v>
      </c>
    </row>
    <row r="28" spans="1:8" x14ac:dyDescent="0.2">
      <c r="A28">
        <v>314</v>
      </c>
      <c r="B28" s="4" t="s">
        <v>26</v>
      </c>
      <c r="C28" s="4" t="s">
        <v>258</v>
      </c>
      <c r="D28" s="2" t="s">
        <v>281</v>
      </c>
      <c r="E28" s="4" t="s">
        <v>262</v>
      </c>
      <c r="F28" s="2" t="s">
        <v>283</v>
      </c>
      <c r="G28" s="2" t="b">
        <v>0</v>
      </c>
      <c r="H28" s="9">
        <v>1.0720609999999999</v>
      </c>
    </row>
    <row r="29" spans="1:8" x14ac:dyDescent="0.2">
      <c r="A29">
        <v>316</v>
      </c>
      <c r="B29" s="4" t="s">
        <v>27</v>
      </c>
      <c r="C29" s="4" t="s">
        <v>264</v>
      </c>
      <c r="D29" s="2" t="s">
        <v>283</v>
      </c>
      <c r="E29" s="4" t="s">
        <v>275</v>
      </c>
      <c r="F29" s="2" t="s">
        <v>281</v>
      </c>
      <c r="G29" s="2" t="b">
        <v>0</v>
      </c>
      <c r="H29" s="9">
        <v>1.0714779999999999</v>
      </c>
    </row>
    <row r="30" spans="1:8" x14ac:dyDescent="0.2">
      <c r="A30">
        <v>318</v>
      </c>
      <c r="B30" s="4" t="s">
        <v>28</v>
      </c>
      <c r="C30" s="4" t="s">
        <v>256</v>
      </c>
      <c r="D30" s="2" t="s">
        <v>284</v>
      </c>
      <c r="E30" s="4" t="s">
        <v>276</v>
      </c>
      <c r="F30" s="2" t="s">
        <v>283</v>
      </c>
      <c r="G30" s="2" t="b">
        <v>0</v>
      </c>
      <c r="H30" s="9">
        <v>0.93285560000000001</v>
      </c>
    </row>
    <row r="31" spans="1:8" x14ac:dyDescent="0.2">
      <c r="A31">
        <v>322</v>
      </c>
      <c r="B31" s="4" t="s">
        <v>29</v>
      </c>
      <c r="C31" s="4" t="s">
        <v>260</v>
      </c>
      <c r="D31" s="2" t="s">
        <v>281</v>
      </c>
      <c r="E31" s="4" t="s">
        <v>264</v>
      </c>
      <c r="F31" s="2" t="s">
        <v>283</v>
      </c>
      <c r="G31" s="2" t="b">
        <v>0</v>
      </c>
      <c r="H31" s="9">
        <v>1.0531820000000001</v>
      </c>
    </row>
    <row r="32" spans="1:8" x14ac:dyDescent="0.2">
      <c r="A32">
        <v>324</v>
      </c>
      <c r="B32" s="4" t="s">
        <v>30</v>
      </c>
      <c r="C32" s="4" t="s">
        <v>268</v>
      </c>
      <c r="D32" s="2" t="s">
        <v>281</v>
      </c>
      <c r="E32" s="4" t="s">
        <v>269</v>
      </c>
      <c r="F32" s="2" t="s">
        <v>281</v>
      </c>
      <c r="G32" s="2" t="b">
        <v>1</v>
      </c>
      <c r="H32" s="9">
        <v>0.46085759999999998</v>
      </c>
    </row>
    <row r="33" spans="1:8" x14ac:dyDescent="0.2">
      <c r="A33">
        <v>326</v>
      </c>
      <c r="B33" s="4" t="s">
        <v>32</v>
      </c>
      <c r="C33" s="4" t="s">
        <v>256</v>
      </c>
      <c r="D33" s="2" t="s">
        <v>284</v>
      </c>
      <c r="E33" s="4" t="s">
        <v>263</v>
      </c>
      <c r="F33" s="2" t="s">
        <v>281</v>
      </c>
      <c r="G33" s="2" t="b">
        <v>1</v>
      </c>
      <c r="H33" s="9">
        <v>0.35195680000000001</v>
      </c>
    </row>
    <row r="34" spans="1:8" x14ac:dyDescent="0.2">
      <c r="A34">
        <v>326</v>
      </c>
      <c r="B34" s="4" t="s">
        <v>31</v>
      </c>
      <c r="C34" s="4" t="s">
        <v>256</v>
      </c>
      <c r="D34" s="2" t="s">
        <v>284</v>
      </c>
      <c r="E34" s="4" t="s">
        <v>277</v>
      </c>
      <c r="F34" s="2" t="s">
        <v>284</v>
      </c>
      <c r="G34" s="2" t="b">
        <v>1</v>
      </c>
      <c r="H34" s="9">
        <v>0.2278462</v>
      </c>
    </row>
    <row r="35" spans="1:8" x14ac:dyDescent="0.2">
      <c r="A35">
        <v>326</v>
      </c>
      <c r="B35" s="4" t="s">
        <v>33</v>
      </c>
      <c r="C35" s="4" t="s">
        <v>256</v>
      </c>
      <c r="D35" s="2" t="s">
        <v>284</v>
      </c>
      <c r="E35" s="4" t="s">
        <v>262</v>
      </c>
      <c r="F35" s="2" t="s">
        <v>283</v>
      </c>
      <c r="G35" s="2" t="b">
        <v>1</v>
      </c>
      <c r="H35" s="9">
        <v>0.17628720000000001</v>
      </c>
    </row>
    <row r="36" spans="1:8" x14ac:dyDescent="0.2">
      <c r="A36">
        <v>328</v>
      </c>
      <c r="B36" s="4" t="s">
        <v>34</v>
      </c>
      <c r="C36" s="4" t="s">
        <v>269</v>
      </c>
      <c r="D36" s="2" t="s">
        <v>281</v>
      </c>
      <c r="E36" s="4" t="s">
        <v>273</v>
      </c>
      <c r="F36" s="2" t="s">
        <v>284</v>
      </c>
      <c r="G36" s="2" t="b">
        <v>1</v>
      </c>
      <c r="H36" s="9">
        <v>0.21142810000000001</v>
      </c>
    </row>
    <row r="37" spans="1:8" x14ac:dyDescent="0.2">
      <c r="A37">
        <v>332</v>
      </c>
      <c r="B37" s="4" t="s">
        <v>35</v>
      </c>
      <c r="C37" s="4" t="s">
        <v>268</v>
      </c>
      <c r="D37" s="2" t="s">
        <v>281</v>
      </c>
      <c r="E37" s="4" t="s">
        <v>256</v>
      </c>
      <c r="F37" s="2" t="s">
        <v>284</v>
      </c>
      <c r="G37" s="2" t="b">
        <v>1</v>
      </c>
      <c r="H37" s="9">
        <v>0.37392799999999998</v>
      </c>
    </row>
    <row r="38" spans="1:8" x14ac:dyDescent="0.2">
      <c r="A38">
        <v>337</v>
      </c>
      <c r="B38" s="4" t="s">
        <v>36</v>
      </c>
      <c r="C38" s="4" t="s">
        <v>262</v>
      </c>
      <c r="D38" s="2" t="s">
        <v>283</v>
      </c>
      <c r="E38" s="4" t="s">
        <v>271</v>
      </c>
      <c r="F38" s="2" t="s">
        <v>281</v>
      </c>
      <c r="G38" s="2" t="b">
        <v>1</v>
      </c>
      <c r="H38" s="9">
        <v>0.34517759999999997</v>
      </c>
    </row>
    <row r="39" spans="1:8" x14ac:dyDescent="0.2">
      <c r="A39">
        <v>339</v>
      </c>
      <c r="B39" s="4" t="s">
        <v>37</v>
      </c>
      <c r="C39" s="4" t="s">
        <v>269</v>
      </c>
      <c r="D39" s="2" t="s">
        <v>281</v>
      </c>
      <c r="E39" s="4" t="s">
        <v>272</v>
      </c>
      <c r="F39" s="2" t="s">
        <v>282</v>
      </c>
      <c r="G39" s="2" t="b">
        <v>1</v>
      </c>
      <c r="H39" s="9">
        <v>0.1308347</v>
      </c>
    </row>
    <row r="40" spans="1:8" x14ac:dyDescent="0.2">
      <c r="A40">
        <v>342</v>
      </c>
      <c r="B40" s="4" t="s">
        <v>38</v>
      </c>
      <c r="C40" s="4" t="s">
        <v>259</v>
      </c>
      <c r="D40" s="2" t="s">
        <v>284</v>
      </c>
      <c r="E40" s="4" t="s">
        <v>266</v>
      </c>
      <c r="F40" s="2" t="s">
        <v>284</v>
      </c>
      <c r="G40" s="2" t="b">
        <v>0</v>
      </c>
      <c r="H40" s="9">
        <v>0.89495880000000005</v>
      </c>
    </row>
    <row r="41" spans="1:8" x14ac:dyDescent="0.2">
      <c r="A41">
        <v>344</v>
      </c>
      <c r="B41" s="4" t="s">
        <v>39</v>
      </c>
      <c r="C41" s="4" t="s">
        <v>271</v>
      </c>
      <c r="D41" s="2" t="s">
        <v>281</v>
      </c>
      <c r="E41" s="4" t="s">
        <v>276</v>
      </c>
      <c r="F41" s="2" t="s">
        <v>283</v>
      </c>
      <c r="G41" s="2" t="b">
        <v>1</v>
      </c>
      <c r="H41" s="9">
        <v>0.18824340000000001</v>
      </c>
    </row>
    <row r="42" spans="1:8" x14ac:dyDescent="0.2">
      <c r="A42">
        <v>352</v>
      </c>
      <c r="B42" s="4" t="s">
        <v>40</v>
      </c>
      <c r="C42" s="4" t="s">
        <v>262</v>
      </c>
      <c r="D42" s="2" t="s">
        <v>283</v>
      </c>
      <c r="E42" s="4" t="s">
        <v>261</v>
      </c>
      <c r="F42" s="2" t="s">
        <v>283</v>
      </c>
      <c r="G42" s="2" t="b">
        <v>0</v>
      </c>
      <c r="H42" s="9">
        <v>0.96676099999999998</v>
      </c>
    </row>
    <row r="43" spans="1:8" x14ac:dyDescent="0.2">
      <c r="A43">
        <v>359</v>
      </c>
      <c r="B43" s="4" t="s">
        <v>41</v>
      </c>
      <c r="C43" s="4" t="s">
        <v>274</v>
      </c>
      <c r="D43" s="2" t="s">
        <v>283</v>
      </c>
      <c r="E43" s="4" t="s">
        <v>273</v>
      </c>
      <c r="F43" s="2" t="s">
        <v>284</v>
      </c>
      <c r="G43" s="2" t="b">
        <v>0</v>
      </c>
      <c r="H43" s="9">
        <v>0.56463410000000003</v>
      </c>
    </row>
    <row r="44" spans="1:8" x14ac:dyDescent="0.2">
      <c r="A44">
        <v>361</v>
      </c>
      <c r="B44" s="4" t="s">
        <v>42</v>
      </c>
      <c r="C44" s="4" t="s">
        <v>266</v>
      </c>
      <c r="D44" s="2" t="s">
        <v>284</v>
      </c>
      <c r="E44" s="4" t="s">
        <v>256</v>
      </c>
      <c r="F44" s="2" t="s">
        <v>284</v>
      </c>
      <c r="G44" s="2" t="b">
        <v>0</v>
      </c>
      <c r="H44" s="9">
        <v>0.87426170000000003</v>
      </c>
    </row>
    <row r="45" spans="1:8" x14ac:dyDescent="0.2">
      <c r="A45">
        <v>365</v>
      </c>
      <c r="B45" s="4" t="s">
        <v>43</v>
      </c>
      <c r="C45" s="4" t="s">
        <v>274</v>
      </c>
      <c r="D45" s="2" t="s">
        <v>283</v>
      </c>
      <c r="E45" s="4" t="s">
        <v>263</v>
      </c>
      <c r="F45" s="2" t="s">
        <v>281</v>
      </c>
      <c r="G45" s="2" t="b">
        <v>1</v>
      </c>
      <c r="H45" s="9">
        <v>0.16977049999999999</v>
      </c>
    </row>
    <row r="46" spans="1:8" x14ac:dyDescent="0.2">
      <c r="A46">
        <v>366</v>
      </c>
      <c r="B46" s="4" t="s">
        <v>45</v>
      </c>
      <c r="C46" s="4" t="s">
        <v>256</v>
      </c>
      <c r="D46" s="2" t="s">
        <v>284</v>
      </c>
      <c r="E46" s="4" t="s">
        <v>277</v>
      </c>
      <c r="F46" s="2" t="s">
        <v>284</v>
      </c>
      <c r="G46" s="2" t="b">
        <v>0</v>
      </c>
      <c r="H46" s="9">
        <v>0.70823460000000005</v>
      </c>
    </row>
    <row r="47" spans="1:8" x14ac:dyDescent="0.2">
      <c r="A47">
        <v>366</v>
      </c>
      <c r="B47" s="4" t="s">
        <v>44</v>
      </c>
      <c r="C47" s="4" t="s">
        <v>256</v>
      </c>
      <c r="D47" s="2" t="s">
        <v>284</v>
      </c>
      <c r="E47" s="4" t="s">
        <v>262</v>
      </c>
      <c r="F47" s="2" t="s">
        <v>283</v>
      </c>
      <c r="G47" s="2" t="b">
        <v>0</v>
      </c>
      <c r="H47" s="9">
        <v>0.59665469999999998</v>
      </c>
    </row>
    <row r="48" spans="1:8" x14ac:dyDescent="0.2">
      <c r="A48">
        <v>368</v>
      </c>
      <c r="B48" s="4" t="s">
        <v>46</v>
      </c>
      <c r="C48" s="4" t="s">
        <v>260</v>
      </c>
      <c r="D48" s="2" t="s">
        <v>281</v>
      </c>
      <c r="E48" s="4" t="s">
        <v>264</v>
      </c>
      <c r="F48" s="2" t="s">
        <v>283</v>
      </c>
      <c r="G48" s="2" t="b">
        <v>1</v>
      </c>
      <c r="H48" s="9">
        <v>0.39860210000000001</v>
      </c>
    </row>
    <row r="49" spans="1:8" x14ac:dyDescent="0.2">
      <c r="A49">
        <v>369</v>
      </c>
      <c r="B49" s="4" t="s">
        <v>47</v>
      </c>
      <c r="C49" s="4" t="s">
        <v>267</v>
      </c>
      <c r="D49" s="2" t="s">
        <v>281</v>
      </c>
      <c r="E49" s="4" t="s">
        <v>261</v>
      </c>
      <c r="F49" s="2" t="s">
        <v>283</v>
      </c>
      <c r="G49" s="2" t="b">
        <v>1</v>
      </c>
      <c r="H49" s="9">
        <v>0.39068049999999999</v>
      </c>
    </row>
    <row r="50" spans="1:8" x14ac:dyDescent="0.2">
      <c r="A50">
        <v>376</v>
      </c>
      <c r="B50" s="4" t="s">
        <v>48</v>
      </c>
      <c r="C50" s="4" t="s">
        <v>260</v>
      </c>
      <c r="D50" s="2" t="s">
        <v>281</v>
      </c>
      <c r="E50" s="4" t="s">
        <v>273</v>
      </c>
      <c r="F50" s="2" t="s">
        <v>284</v>
      </c>
      <c r="G50" s="2" t="b">
        <v>1</v>
      </c>
      <c r="H50" s="9">
        <v>0.33823730000000002</v>
      </c>
    </row>
    <row r="51" spans="1:8" x14ac:dyDescent="0.2">
      <c r="A51">
        <v>378</v>
      </c>
      <c r="B51" s="4" t="s">
        <v>49</v>
      </c>
      <c r="C51" s="4" t="s">
        <v>262</v>
      </c>
      <c r="D51" s="2" t="s">
        <v>283</v>
      </c>
      <c r="E51" s="4" t="s">
        <v>261</v>
      </c>
      <c r="F51" s="2" t="s">
        <v>283</v>
      </c>
      <c r="G51" s="2" t="b">
        <v>0</v>
      </c>
      <c r="H51" s="9">
        <v>1.0955999999999999</v>
      </c>
    </row>
    <row r="52" spans="1:8" x14ac:dyDescent="0.2">
      <c r="A52">
        <v>379</v>
      </c>
      <c r="B52" s="4" t="s">
        <v>50</v>
      </c>
      <c r="C52" s="4" t="s">
        <v>256</v>
      </c>
      <c r="D52" s="2" t="s">
        <v>284</v>
      </c>
      <c r="E52" s="4" t="s">
        <v>277</v>
      </c>
      <c r="F52" s="2" t="s">
        <v>284</v>
      </c>
      <c r="G52" s="2" t="b">
        <v>0</v>
      </c>
      <c r="H52" s="9">
        <v>0.91607400000000005</v>
      </c>
    </row>
    <row r="53" spans="1:8" x14ac:dyDescent="0.2">
      <c r="A53">
        <v>380</v>
      </c>
      <c r="B53" s="4" t="s">
        <v>51</v>
      </c>
      <c r="C53" s="4" t="s">
        <v>260</v>
      </c>
      <c r="D53" s="2" t="s">
        <v>281</v>
      </c>
      <c r="E53" s="4" t="s">
        <v>264</v>
      </c>
      <c r="F53" s="2" t="s">
        <v>283</v>
      </c>
      <c r="G53" s="2" t="b">
        <v>0</v>
      </c>
      <c r="H53" s="9">
        <v>0.94774630000000004</v>
      </c>
    </row>
    <row r="54" spans="1:8" x14ac:dyDescent="0.2">
      <c r="A54">
        <v>385</v>
      </c>
      <c r="B54" s="4" t="s">
        <v>52</v>
      </c>
      <c r="C54" s="4" t="s">
        <v>270</v>
      </c>
      <c r="D54" s="2" t="s">
        <v>281</v>
      </c>
      <c r="E54" s="4" t="s">
        <v>271</v>
      </c>
      <c r="F54" s="2" t="s">
        <v>281</v>
      </c>
      <c r="G54" s="2" t="b">
        <v>0</v>
      </c>
      <c r="H54" s="9">
        <v>1.0722989999999999</v>
      </c>
    </row>
    <row r="55" spans="1:8" x14ac:dyDescent="0.2">
      <c r="A55">
        <v>400</v>
      </c>
      <c r="B55" s="4" t="s">
        <v>53</v>
      </c>
      <c r="C55" s="4" t="s">
        <v>259</v>
      </c>
      <c r="D55" s="2" t="s">
        <v>284</v>
      </c>
      <c r="E55" s="4" t="s">
        <v>273</v>
      </c>
      <c r="F55" s="2" t="s">
        <v>284</v>
      </c>
      <c r="G55" s="2" t="b">
        <v>0</v>
      </c>
      <c r="H55" s="9">
        <v>1.1571899999999999</v>
      </c>
    </row>
    <row r="56" spans="1:8" x14ac:dyDescent="0.2">
      <c r="A56">
        <v>407</v>
      </c>
      <c r="B56" s="4" t="s">
        <v>54</v>
      </c>
      <c r="C56" s="4" t="s">
        <v>267</v>
      </c>
      <c r="D56" s="2" t="s">
        <v>281</v>
      </c>
      <c r="E56" s="4" t="s">
        <v>264</v>
      </c>
      <c r="F56" s="2" t="s">
        <v>283</v>
      </c>
      <c r="G56" s="2" t="b">
        <v>0</v>
      </c>
      <c r="H56" s="9">
        <v>0.64921720000000005</v>
      </c>
    </row>
    <row r="57" spans="1:8" x14ac:dyDescent="0.2">
      <c r="A57">
        <v>410</v>
      </c>
      <c r="B57" s="4" t="s">
        <v>55</v>
      </c>
      <c r="C57" s="4" t="s">
        <v>260</v>
      </c>
      <c r="D57" s="2" t="s">
        <v>281</v>
      </c>
      <c r="E57" s="4" t="s">
        <v>264</v>
      </c>
      <c r="F57" s="2" t="s">
        <v>283</v>
      </c>
      <c r="G57" s="2" t="b">
        <v>1</v>
      </c>
      <c r="H57" s="9">
        <v>0.28813169999999999</v>
      </c>
    </row>
    <row r="58" spans="1:8" x14ac:dyDescent="0.2">
      <c r="A58">
        <v>413</v>
      </c>
      <c r="B58" s="4" t="s">
        <v>56</v>
      </c>
      <c r="C58" s="4" t="s">
        <v>268</v>
      </c>
      <c r="D58" s="2" t="s">
        <v>281</v>
      </c>
      <c r="E58" s="4" t="s">
        <v>262</v>
      </c>
      <c r="F58" s="2" t="s">
        <v>283</v>
      </c>
      <c r="G58" s="2" t="b">
        <v>0</v>
      </c>
      <c r="H58" s="9">
        <v>0.8793166</v>
      </c>
    </row>
    <row r="59" spans="1:8" x14ac:dyDescent="0.2">
      <c r="A59">
        <v>414</v>
      </c>
      <c r="B59" s="4" t="s">
        <v>57</v>
      </c>
      <c r="C59" s="4" t="s">
        <v>265</v>
      </c>
      <c r="D59" s="2" t="s">
        <v>281</v>
      </c>
      <c r="E59" s="4" t="s">
        <v>262</v>
      </c>
      <c r="F59" s="2" t="s">
        <v>283</v>
      </c>
      <c r="G59" s="2" t="b">
        <v>1</v>
      </c>
      <c r="H59" s="9">
        <v>0.2475144</v>
      </c>
    </row>
    <row r="60" spans="1:8" x14ac:dyDescent="0.2">
      <c r="A60">
        <v>419</v>
      </c>
      <c r="B60" s="4" t="s">
        <v>58</v>
      </c>
      <c r="C60" s="4" t="s">
        <v>270</v>
      </c>
      <c r="D60" s="2" t="s">
        <v>281</v>
      </c>
      <c r="E60" s="4" t="s">
        <v>264</v>
      </c>
      <c r="F60" s="2" t="s">
        <v>283</v>
      </c>
      <c r="G60" s="2" t="b">
        <v>0</v>
      </c>
      <c r="H60" s="9">
        <v>0.94463620000000004</v>
      </c>
    </row>
    <row r="61" spans="1:8" x14ac:dyDescent="0.2">
      <c r="A61">
        <v>424</v>
      </c>
      <c r="B61" s="1" t="s">
        <v>59</v>
      </c>
      <c r="C61" s="1" t="s">
        <v>270</v>
      </c>
      <c r="D61" s="2" t="s">
        <v>281</v>
      </c>
      <c r="E61" s="1" t="s">
        <v>264</v>
      </c>
      <c r="F61" s="2" t="s">
        <v>283</v>
      </c>
      <c r="G61" s="2" t="b">
        <v>0</v>
      </c>
      <c r="H61" s="9">
        <v>0.9331912</v>
      </c>
    </row>
    <row r="62" spans="1:8" x14ac:dyDescent="0.2">
      <c r="A62">
        <v>426</v>
      </c>
      <c r="B62" s="1" t="s">
        <v>60</v>
      </c>
      <c r="C62" s="1" t="s">
        <v>259</v>
      </c>
      <c r="D62" s="2" t="s">
        <v>284</v>
      </c>
      <c r="E62" s="1" t="s">
        <v>273</v>
      </c>
      <c r="F62" s="2" t="s">
        <v>284</v>
      </c>
      <c r="G62" s="2" t="b">
        <v>0</v>
      </c>
      <c r="H62" s="9">
        <v>0.95128290000000004</v>
      </c>
    </row>
    <row r="63" spans="1:8" x14ac:dyDescent="0.2">
      <c r="A63">
        <v>428</v>
      </c>
      <c r="B63" s="1" t="s">
        <v>61</v>
      </c>
      <c r="C63" s="1" t="s">
        <v>259</v>
      </c>
      <c r="D63" s="2" t="s">
        <v>284</v>
      </c>
      <c r="E63" s="1" t="s">
        <v>276</v>
      </c>
      <c r="F63" s="2" t="s">
        <v>283</v>
      </c>
      <c r="G63" s="2" t="b">
        <v>0</v>
      </c>
      <c r="H63" s="9">
        <v>0.97303399999999995</v>
      </c>
    </row>
    <row r="64" spans="1:8" x14ac:dyDescent="0.2">
      <c r="A64">
        <v>431</v>
      </c>
      <c r="B64" s="1" t="s">
        <v>62</v>
      </c>
      <c r="C64" s="1" t="s">
        <v>270</v>
      </c>
      <c r="D64" s="2" t="s">
        <v>281</v>
      </c>
      <c r="E64" s="1" t="s">
        <v>262</v>
      </c>
      <c r="F64" s="2" t="s">
        <v>283</v>
      </c>
      <c r="G64" s="2" t="b">
        <v>0</v>
      </c>
      <c r="H64" s="9">
        <v>0.95541719999999997</v>
      </c>
    </row>
    <row r="65" spans="1:8" x14ac:dyDescent="0.2">
      <c r="A65">
        <v>436</v>
      </c>
      <c r="B65" s="1" t="s">
        <v>63</v>
      </c>
      <c r="C65" s="1" t="s">
        <v>274</v>
      </c>
      <c r="D65" s="2" t="s">
        <v>283</v>
      </c>
      <c r="E65" s="1" t="s">
        <v>262</v>
      </c>
      <c r="F65" s="2" t="s">
        <v>283</v>
      </c>
      <c r="G65" s="2" t="b">
        <v>0</v>
      </c>
      <c r="H65" s="9">
        <v>0.9696032</v>
      </c>
    </row>
    <row r="66" spans="1:8" x14ac:dyDescent="0.2">
      <c r="A66">
        <v>437</v>
      </c>
      <c r="B66" s="1" t="s">
        <v>64</v>
      </c>
      <c r="C66" s="1" t="s">
        <v>264</v>
      </c>
      <c r="D66" s="2" t="s">
        <v>283</v>
      </c>
      <c r="E66" s="1" t="s">
        <v>275</v>
      </c>
      <c r="F66" s="2" t="s">
        <v>281</v>
      </c>
      <c r="G66" s="2" t="b">
        <v>0</v>
      </c>
      <c r="H66" s="9">
        <v>1.0432129999999999</v>
      </c>
    </row>
    <row r="67" spans="1:8" x14ac:dyDescent="0.2">
      <c r="A67">
        <v>438</v>
      </c>
      <c r="B67" s="1" t="s">
        <v>65</v>
      </c>
      <c r="C67" s="1" t="s">
        <v>273</v>
      </c>
      <c r="D67" s="2" t="s">
        <v>284</v>
      </c>
      <c r="E67" s="1" t="s">
        <v>261</v>
      </c>
      <c r="F67" s="2" t="s">
        <v>283</v>
      </c>
      <c r="G67" s="2" t="b">
        <v>0</v>
      </c>
      <c r="H67" s="9">
        <v>1.000848</v>
      </c>
    </row>
    <row r="68" spans="1:8" x14ac:dyDescent="0.2">
      <c r="A68">
        <v>455</v>
      </c>
      <c r="B68" s="1" t="s">
        <v>66</v>
      </c>
      <c r="C68" s="1" t="s">
        <v>266</v>
      </c>
      <c r="D68" s="2" t="s">
        <v>284</v>
      </c>
      <c r="E68" s="1" t="s">
        <v>276</v>
      </c>
      <c r="F68" s="2" t="s">
        <v>283</v>
      </c>
      <c r="G68" s="2" t="b">
        <v>0</v>
      </c>
      <c r="H68" s="9">
        <v>1.150239</v>
      </c>
    </row>
    <row r="69" spans="1:8" x14ac:dyDescent="0.2">
      <c r="A69">
        <v>458</v>
      </c>
      <c r="B69" s="1" t="s">
        <v>67</v>
      </c>
      <c r="C69" s="1" t="s">
        <v>256</v>
      </c>
      <c r="D69" s="2" t="s">
        <v>284</v>
      </c>
      <c r="E69" s="1" t="s">
        <v>270</v>
      </c>
      <c r="F69" s="2" t="s">
        <v>281</v>
      </c>
      <c r="G69" s="2" t="b">
        <v>0</v>
      </c>
      <c r="H69" s="9">
        <v>1.0636000000000001</v>
      </c>
    </row>
    <row r="70" spans="1:8" x14ac:dyDescent="0.2">
      <c r="A70">
        <v>474</v>
      </c>
      <c r="B70" s="1" t="s">
        <v>68</v>
      </c>
      <c r="C70" s="1" t="s">
        <v>256</v>
      </c>
      <c r="D70" s="2" t="s">
        <v>284</v>
      </c>
      <c r="E70" s="1" t="s">
        <v>268</v>
      </c>
      <c r="F70" s="2" t="s">
        <v>281</v>
      </c>
      <c r="G70" s="2" t="b">
        <v>0</v>
      </c>
      <c r="H70" s="9">
        <v>1.1300669999999999</v>
      </c>
    </row>
    <row r="71" spans="1:8" x14ac:dyDescent="0.2">
      <c r="A71">
        <v>477</v>
      </c>
      <c r="B71" s="1" t="s">
        <v>69</v>
      </c>
      <c r="C71" s="1" t="s">
        <v>259</v>
      </c>
      <c r="D71" s="2" t="s">
        <v>284</v>
      </c>
      <c r="E71" s="1" t="s">
        <v>266</v>
      </c>
      <c r="F71" s="2" t="s">
        <v>284</v>
      </c>
      <c r="G71" s="2" t="b">
        <v>0</v>
      </c>
      <c r="H71" s="9">
        <v>1.0981080000000001</v>
      </c>
    </row>
    <row r="72" spans="1:8" x14ac:dyDescent="0.2">
      <c r="A72">
        <v>478</v>
      </c>
      <c r="B72" s="1" t="s">
        <v>70</v>
      </c>
      <c r="C72" s="1" t="s">
        <v>256</v>
      </c>
      <c r="D72" s="2" t="s">
        <v>284</v>
      </c>
      <c r="E72" s="1" t="s">
        <v>258</v>
      </c>
      <c r="F72" s="2" t="s">
        <v>281</v>
      </c>
      <c r="G72" s="2" t="b">
        <v>0</v>
      </c>
      <c r="H72" s="9">
        <v>1.0882510000000001</v>
      </c>
    </row>
    <row r="73" spans="1:8" x14ac:dyDescent="0.2">
      <c r="A73">
        <v>484</v>
      </c>
      <c r="B73" s="1" t="s">
        <v>71</v>
      </c>
      <c r="C73" s="1" t="s">
        <v>256</v>
      </c>
      <c r="D73" s="2" t="s">
        <v>284</v>
      </c>
      <c r="E73" s="1" t="s">
        <v>258</v>
      </c>
      <c r="F73" s="2" t="s">
        <v>281</v>
      </c>
      <c r="G73" s="2" t="b">
        <v>0</v>
      </c>
      <c r="H73" s="9">
        <v>1.138854</v>
      </c>
    </row>
    <row r="74" spans="1:8" x14ac:dyDescent="0.2">
      <c r="A74">
        <v>494</v>
      </c>
      <c r="B74" s="1" t="s">
        <v>72</v>
      </c>
      <c r="C74" s="1" t="s">
        <v>263</v>
      </c>
      <c r="D74" s="2" t="s">
        <v>281</v>
      </c>
      <c r="E74" s="1" t="s">
        <v>265</v>
      </c>
      <c r="F74" s="2" t="s">
        <v>281</v>
      </c>
      <c r="G74" s="2" t="b">
        <v>1</v>
      </c>
      <c r="H74" s="9">
        <v>0.47517710000000002</v>
      </c>
    </row>
    <row r="75" spans="1:8" x14ac:dyDescent="0.2">
      <c r="A75">
        <v>495</v>
      </c>
      <c r="B75" s="1" t="s">
        <v>73</v>
      </c>
      <c r="C75" s="1" t="s">
        <v>267</v>
      </c>
      <c r="D75" s="2" t="s">
        <v>281</v>
      </c>
      <c r="E75" s="1" t="s">
        <v>261</v>
      </c>
      <c r="F75" s="2" t="s">
        <v>283</v>
      </c>
      <c r="G75" s="2" t="b">
        <v>0</v>
      </c>
      <c r="H75" s="9">
        <v>0.90118770000000004</v>
      </c>
    </row>
    <row r="76" spans="1:8" x14ac:dyDescent="0.2">
      <c r="A76">
        <v>497</v>
      </c>
      <c r="B76" s="1" t="s">
        <v>74</v>
      </c>
      <c r="C76" s="1" t="s">
        <v>263</v>
      </c>
      <c r="D76" s="2" t="s">
        <v>281</v>
      </c>
      <c r="E76" s="1" t="s">
        <v>274</v>
      </c>
      <c r="F76" s="2" t="s">
        <v>283</v>
      </c>
      <c r="G76" s="2" t="b">
        <v>1</v>
      </c>
      <c r="H76" s="9">
        <v>0.2767733</v>
      </c>
    </row>
    <row r="77" spans="1:8" x14ac:dyDescent="0.2">
      <c r="A77">
        <v>507</v>
      </c>
      <c r="B77" s="1" t="s">
        <v>75</v>
      </c>
      <c r="C77" s="1" t="s">
        <v>270</v>
      </c>
      <c r="D77" s="2" t="s">
        <v>281</v>
      </c>
      <c r="E77" s="1" t="s">
        <v>256</v>
      </c>
      <c r="F77" s="2" t="s">
        <v>284</v>
      </c>
      <c r="G77" s="2" t="b">
        <v>0</v>
      </c>
      <c r="H77" s="9">
        <v>0.56044380000000005</v>
      </c>
    </row>
    <row r="78" spans="1:8" x14ac:dyDescent="0.2">
      <c r="A78">
        <v>508</v>
      </c>
      <c r="B78" s="1" t="s">
        <v>76</v>
      </c>
      <c r="C78" s="1" t="s">
        <v>271</v>
      </c>
      <c r="D78" s="2" t="s">
        <v>281</v>
      </c>
      <c r="E78" s="1" t="s">
        <v>270</v>
      </c>
      <c r="F78" s="2" t="s">
        <v>281</v>
      </c>
      <c r="G78" s="2" t="b">
        <v>0</v>
      </c>
      <c r="H78" s="9">
        <v>0.58593410000000001</v>
      </c>
    </row>
    <row r="79" spans="1:8" x14ac:dyDescent="0.2">
      <c r="A79">
        <v>511</v>
      </c>
      <c r="B79" s="1" t="s">
        <v>77</v>
      </c>
      <c r="C79" s="1" t="s">
        <v>268</v>
      </c>
      <c r="D79" s="2" t="s">
        <v>281</v>
      </c>
      <c r="E79" s="1" t="s">
        <v>256</v>
      </c>
      <c r="F79" s="2" t="s">
        <v>284</v>
      </c>
      <c r="G79" s="2" t="b">
        <v>0</v>
      </c>
      <c r="H79" s="9">
        <v>0.50645969999999996</v>
      </c>
    </row>
    <row r="80" spans="1:8" x14ac:dyDescent="0.2">
      <c r="A80">
        <v>514</v>
      </c>
      <c r="B80" s="1" t="s">
        <v>78</v>
      </c>
      <c r="C80" s="1" t="s">
        <v>263</v>
      </c>
      <c r="D80" s="2" t="s">
        <v>281</v>
      </c>
      <c r="E80" s="1" t="s">
        <v>265</v>
      </c>
      <c r="F80" s="2" t="s">
        <v>281</v>
      </c>
      <c r="G80" s="2" t="b">
        <v>0</v>
      </c>
      <c r="H80" s="9">
        <v>0.5244856</v>
      </c>
    </row>
    <row r="81" spans="1:8" x14ac:dyDescent="0.2">
      <c r="A81">
        <v>517</v>
      </c>
      <c r="B81" s="1" t="s">
        <v>79</v>
      </c>
      <c r="C81" s="1" t="s">
        <v>263</v>
      </c>
      <c r="D81" s="2" t="s">
        <v>281</v>
      </c>
      <c r="E81" s="1" t="s">
        <v>256</v>
      </c>
      <c r="F81" s="2" t="s">
        <v>284</v>
      </c>
      <c r="G81" s="2" t="b">
        <v>0</v>
      </c>
      <c r="H81" s="9">
        <v>0.52143589999999995</v>
      </c>
    </row>
    <row r="82" spans="1:8" x14ac:dyDescent="0.2">
      <c r="A82">
        <v>518</v>
      </c>
      <c r="B82" s="1" t="s">
        <v>80</v>
      </c>
      <c r="C82" s="1" t="s">
        <v>266</v>
      </c>
      <c r="D82" s="2" t="s">
        <v>284</v>
      </c>
      <c r="E82" s="1" t="s">
        <v>261</v>
      </c>
      <c r="F82" s="2" t="s">
        <v>283</v>
      </c>
      <c r="G82" s="2" t="b">
        <v>0</v>
      </c>
      <c r="H82" s="9">
        <v>1.1093770000000001</v>
      </c>
    </row>
    <row r="83" spans="1:8" x14ac:dyDescent="0.2">
      <c r="A83">
        <v>525</v>
      </c>
      <c r="B83" s="1" t="s">
        <v>81</v>
      </c>
      <c r="C83" s="1" t="s">
        <v>260</v>
      </c>
      <c r="D83" s="2" t="s">
        <v>281</v>
      </c>
      <c r="E83" s="1" t="s">
        <v>269</v>
      </c>
      <c r="F83" s="2" t="s">
        <v>281</v>
      </c>
      <c r="G83" s="2" t="b">
        <v>0</v>
      </c>
      <c r="H83" s="9">
        <v>0.83069409999999999</v>
      </c>
    </row>
    <row r="84" spans="1:8" x14ac:dyDescent="0.2">
      <c r="A84">
        <v>527</v>
      </c>
      <c r="B84" s="1" t="s">
        <v>82</v>
      </c>
      <c r="C84" s="1" t="s">
        <v>276</v>
      </c>
      <c r="D84" s="2" t="s">
        <v>283</v>
      </c>
      <c r="E84" s="1" t="s">
        <v>277</v>
      </c>
      <c r="F84" s="2" t="s">
        <v>284</v>
      </c>
      <c r="G84" s="2" t="b">
        <v>0</v>
      </c>
      <c r="H84" s="9">
        <v>0.88202619999999998</v>
      </c>
    </row>
    <row r="85" spans="1:8" x14ac:dyDescent="0.2">
      <c r="A85">
        <v>529</v>
      </c>
      <c r="B85" s="1" t="s">
        <v>83</v>
      </c>
      <c r="C85" s="1" t="s">
        <v>273</v>
      </c>
      <c r="D85" s="2" t="s">
        <v>284</v>
      </c>
      <c r="E85" s="1" t="s">
        <v>261</v>
      </c>
      <c r="F85" s="2" t="s">
        <v>283</v>
      </c>
      <c r="G85" s="2" t="b">
        <v>0</v>
      </c>
      <c r="H85" s="9">
        <v>0.87782510000000002</v>
      </c>
    </row>
    <row r="86" spans="1:8" x14ac:dyDescent="0.2">
      <c r="A86">
        <v>531</v>
      </c>
      <c r="B86" s="1" t="s">
        <v>84</v>
      </c>
      <c r="C86" s="1" t="s">
        <v>273</v>
      </c>
      <c r="D86" s="2" t="s">
        <v>284</v>
      </c>
      <c r="E86" s="1" t="s">
        <v>261</v>
      </c>
      <c r="F86" s="2" t="s">
        <v>283</v>
      </c>
      <c r="G86" s="2" t="b">
        <v>0</v>
      </c>
      <c r="H86" s="9">
        <v>1.107685</v>
      </c>
    </row>
    <row r="87" spans="1:8" x14ac:dyDescent="0.2">
      <c r="A87">
        <v>532</v>
      </c>
      <c r="B87" s="1" t="s">
        <v>85</v>
      </c>
      <c r="C87" s="1" t="s">
        <v>268</v>
      </c>
      <c r="D87" s="2" t="s">
        <v>281</v>
      </c>
      <c r="E87" s="1" t="s">
        <v>262</v>
      </c>
      <c r="F87" s="2" t="s">
        <v>283</v>
      </c>
      <c r="G87" s="2" t="b">
        <v>0</v>
      </c>
      <c r="H87" s="9">
        <v>0.79879650000000002</v>
      </c>
    </row>
    <row r="88" spans="1:8" x14ac:dyDescent="0.2">
      <c r="A88">
        <v>533</v>
      </c>
      <c r="B88" s="1" t="s">
        <v>86</v>
      </c>
      <c r="C88" s="1" t="s">
        <v>274</v>
      </c>
      <c r="D88" s="2" t="s">
        <v>283</v>
      </c>
      <c r="E88" s="1" t="s">
        <v>263</v>
      </c>
      <c r="F88" s="2" t="s">
        <v>281</v>
      </c>
      <c r="G88" s="2" t="b">
        <v>0</v>
      </c>
      <c r="H88" s="9">
        <v>0.88573380000000002</v>
      </c>
    </row>
    <row r="89" spans="1:8" x14ac:dyDescent="0.2">
      <c r="A89">
        <v>537</v>
      </c>
      <c r="B89" s="1" t="s">
        <v>87</v>
      </c>
      <c r="C89" s="1" t="s">
        <v>263</v>
      </c>
      <c r="D89" s="2" t="s">
        <v>281</v>
      </c>
      <c r="E89" s="1" t="s">
        <v>262</v>
      </c>
      <c r="F89" s="2" t="s">
        <v>283</v>
      </c>
      <c r="G89" s="2" t="b">
        <v>1</v>
      </c>
      <c r="H89" s="9">
        <v>0.44489909999999999</v>
      </c>
    </row>
    <row r="90" spans="1:8" x14ac:dyDescent="0.2">
      <c r="A90">
        <v>543</v>
      </c>
      <c r="B90" s="1" t="s">
        <v>88</v>
      </c>
      <c r="C90" s="1" t="s">
        <v>268</v>
      </c>
      <c r="D90" s="2" t="s">
        <v>281</v>
      </c>
      <c r="E90" s="1" t="s">
        <v>263</v>
      </c>
      <c r="F90" s="2" t="s">
        <v>281</v>
      </c>
      <c r="G90" s="2" t="b">
        <v>0</v>
      </c>
      <c r="H90" s="9">
        <v>0.90697539999999999</v>
      </c>
    </row>
    <row r="91" spans="1:8" x14ac:dyDescent="0.2">
      <c r="A91">
        <v>545</v>
      </c>
      <c r="B91" s="1" t="s">
        <v>89</v>
      </c>
      <c r="C91" s="1" t="s">
        <v>259</v>
      </c>
      <c r="D91" s="2" t="s">
        <v>284</v>
      </c>
      <c r="E91" s="1" t="s">
        <v>268</v>
      </c>
      <c r="F91" s="2" t="s">
        <v>281</v>
      </c>
      <c r="G91" s="2" t="b">
        <v>0</v>
      </c>
      <c r="H91" s="9">
        <v>1.100344</v>
      </c>
    </row>
    <row r="92" spans="1:8" x14ac:dyDescent="0.2">
      <c r="A92">
        <v>547</v>
      </c>
      <c r="B92" s="1" t="s">
        <v>90</v>
      </c>
      <c r="C92" s="1" t="s">
        <v>271</v>
      </c>
      <c r="D92" s="2" t="s">
        <v>281</v>
      </c>
      <c r="E92" s="1" t="s">
        <v>277</v>
      </c>
      <c r="F92" s="2" t="s">
        <v>284</v>
      </c>
      <c r="G92" s="2" t="b">
        <v>0</v>
      </c>
      <c r="H92" s="9">
        <v>0.90571809999999997</v>
      </c>
    </row>
    <row r="93" spans="1:8" x14ac:dyDescent="0.2">
      <c r="A93">
        <v>548</v>
      </c>
      <c r="B93" s="1" t="s">
        <v>91</v>
      </c>
      <c r="C93" s="1" t="s">
        <v>275</v>
      </c>
      <c r="D93" s="2" t="s">
        <v>281</v>
      </c>
      <c r="E93" s="1" t="s">
        <v>266</v>
      </c>
      <c r="F93" s="2" t="s">
        <v>284</v>
      </c>
      <c r="G93" s="2" t="b">
        <v>0</v>
      </c>
      <c r="H93" s="9">
        <v>0.8853955</v>
      </c>
    </row>
    <row r="94" spans="1:8" x14ac:dyDescent="0.2">
      <c r="A94">
        <v>549</v>
      </c>
      <c r="B94" s="1" t="s">
        <v>92</v>
      </c>
      <c r="C94" s="1" t="s">
        <v>263</v>
      </c>
      <c r="D94" s="2" t="s">
        <v>281</v>
      </c>
      <c r="E94" s="1" t="s">
        <v>256</v>
      </c>
      <c r="F94" s="2" t="s">
        <v>284</v>
      </c>
      <c r="G94" s="2" t="b">
        <v>1</v>
      </c>
      <c r="H94" s="9">
        <v>0.25132169999999998</v>
      </c>
    </row>
    <row r="95" spans="1:8" x14ac:dyDescent="0.2">
      <c r="A95">
        <v>550</v>
      </c>
      <c r="B95" s="1" t="s">
        <v>93</v>
      </c>
      <c r="C95" s="1" t="s">
        <v>268</v>
      </c>
      <c r="D95" s="2" t="s">
        <v>281</v>
      </c>
      <c r="E95" s="1" t="s">
        <v>256</v>
      </c>
      <c r="F95" s="2" t="s">
        <v>284</v>
      </c>
      <c r="G95" s="2" t="b">
        <v>0</v>
      </c>
      <c r="H95" s="9">
        <v>0.84802900000000003</v>
      </c>
    </row>
    <row r="96" spans="1:8" x14ac:dyDescent="0.2">
      <c r="A96">
        <v>554</v>
      </c>
      <c r="B96" s="1" t="s">
        <v>94</v>
      </c>
      <c r="C96" s="1" t="s">
        <v>263</v>
      </c>
      <c r="D96" s="2" t="s">
        <v>281</v>
      </c>
      <c r="E96" s="1" t="s">
        <v>274</v>
      </c>
      <c r="F96" s="2" t="s">
        <v>283</v>
      </c>
      <c r="G96" s="2" t="b">
        <v>0</v>
      </c>
      <c r="H96" s="9">
        <v>0.57910300000000003</v>
      </c>
    </row>
    <row r="97" spans="1:8" x14ac:dyDescent="0.2">
      <c r="A97">
        <v>556</v>
      </c>
      <c r="B97" s="1" t="s">
        <v>95</v>
      </c>
      <c r="C97" s="1" t="s">
        <v>256</v>
      </c>
      <c r="D97" s="2" t="s">
        <v>284</v>
      </c>
      <c r="E97" s="1" t="s">
        <v>262</v>
      </c>
      <c r="F97" s="2" t="s">
        <v>283</v>
      </c>
      <c r="G97" s="2" t="b">
        <v>0</v>
      </c>
      <c r="H97" s="9">
        <v>1.0406660000000001</v>
      </c>
    </row>
    <row r="98" spans="1:8" x14ac:dyDescent="0.2">
      <c r="A98">
        <v>562</v>
      </c>
      <c r="B98" s="1" t="s">
        <v>96</v>
      </c>
      <c r="C98" s="1" t="s">
        <v>263</v>
      </c>
      <c r="D98" s="2" t="s">
        <v>281</v>
      </c>
      <c r="E98" s="1" t="s">
        <v>256</v>
      </c>
      <c r="F98" s="2" t="s">
        <v>284</v>
      </c>
      <c r="G98" s="2" t="b">
        <v>1</v>
      </c>
      <c r="H98" s="9">
        <v>0.42545189999999999</v>
      </c>
    </row>
    <row r="99" spans="1:8" x14ac:dyDescent="0.2">
      <c r="A99">
        <v>563</v>
      </c>
      <c r="B99" s="1" t="s">
        <v>97</v>
      </c>
      <c r="C99" s="1" t="s">
        <v>269</v>
      </c>
      <c r="D99" s="2" t="s">
        <v>281</v>
      </c>
      <c r="E99" s="1" t="s">
        <v>275</v>
      </c>
      <c r="F99" s="2" t="s">
        <v>281</v>
      </c>
      <c r="G99" s="2" t="b">
        <v>0</v>
      </c>
      <c r="H99" s="9">
        <v>0.88419440000000005</v>
      </c>
    </row>
    <row r="100" spans="1:8" x14ac:dyDescent="0.2">
      <c r="A100">
        <v>567</v>
      </c>
      <c r="B100" s="1" t="s">
        <v>98</v>
      </c>
      <c r="C100" s="1" t="s">
        <v>269</v>
      </c>
      <c r="D100" s="2" t="s">
        <v>281</v>
      </c>
      <c r="E100" s="1" t="s">
        <v>272</v>
      </c>
      <c r="F100" s="2" t="s">
        <v>282</v>
      </c>
      <c r="G100" s="2" t="b">
        <v>0</v>
      </c>
      <c r="H100" s="9">
        <v>0.80976870000000001</v>
      </c>
    </row>
    <row r="101" spans="1:8" x14ac:dyDescent="0.2">
      <c r="A101">
        <v>571</v>
      </c>
      <c r="B101" s="1" t="s">
        <v>99</v>
      </c>
      <c r="C101" s="1" t="s">
        <v>260</v>
      </c>
      <c r="D101" s="2" t="s">
        <v>281</v>
      </c>
      <c r="E101" s="1" t="s">
        <v>270</v>
      </c>
      <c r="F101" s="2" t="s">
        <v>281</v>
      </c>
      <c r="G101" s="2" t="b">
        <v>0</v>
      </c>
      <c r="H101" s="9">
        <v>1.0445899999999999</v>
      </c>
    </row>
    <row r="102" spans="1:8" x14ac:dyDescent="0.2">
      <c r="A102">
        <v>572</v>
      </c>
      <c r="B102" s="1" t="s">
        <v>100</v>
      </c>
      <c r="C102" s="1" t="s">
        <v>260</v>
      </c>
      <c r="D102" s="2" t="s">
        <v>281</v>
      </c>
      <c r="E102" s="1" t="s">
        <v>273</v>
      </c>
      <c r="F102" s="2" t="s">
        <v>284</v>
      </c>
      <c r="G102" s="2" t="b">
        <v>0</v>
      </c>
      <c r="H102" s="9">
        <v>1.0849</v>
      </c>
    </row>
    <row r="103" spans="1:8" x14ac:dyDescent="0.2">
      <c r="A103">
        <v>573</v>
      </c>
      <c r="B103" s="1" t="s">
        <v>101</v>
      </c>
      <c r="C103" s="1" t="s">
        <v>276</v>
      </c>
      <c r="D103" s="2" t="s">
        <v>283</v>
      </c>
      <c r="E103" s="1" t="s">
        <v>271</v>
      </c>
      <c r="F103" s="2" t="s">
        <v>281</v>
      </c>
      <c r="G103" s="2" t="b">
        <v>0</v>
      </c>
      <c r="H103" s="9">
        <v>1.0030399999999999</v>
      </c>
    </row>
    <row r="104" spans="1:8" x14ac:dyDescent="0.2">
      <c r="A104">
        <v>575</v>
      </c>
      <c r="B104" s="1" t="s">
        <v>102</v>
      </c>
      <c r="C104" s="1" t="s">
        <v>260</v>
      </c>
      <c r="D104" s="2" t="s">
        <v>281</v>
      </c>
      <c r="E104" s="1" t="s">
        <v>264</v>
      </c>
      <c r="F104" s="2" t="s">
        <v>283</v>
      </c>
      <c r="G104" s="2" t="b">
        <v>0</v>
      </c>
      <c r="H104" s="9">
        <v>1.062243</v>
      </c>
    </row>
    <row r="105" spans="1:8" x14ac:dyDescent="0.2">
      <c r="A105">
        <v>579</v>
      </c>
      <c r="B105" s="1" t="s">
        <v>103</v>
      </c>
      <c r="C105" s="1" t="s">
        <v>273</v>
      </c>
      <c r="D105" s="2" t="s">
        <v>284</v>
      </c>
      <c r="E105" s="1" t="s">
        <v>268</v>
      </c>
      <c r="F105" s="2" t="s">
        <v>281</v>
      </c>
      <c r="G105" s="2" t="b">
        <v>0</v>
      </c>
      <c r="H105" s="9">
        <v>1.09785</v>
      </c>
    </row>
    <row r="106" spans="1:8" x14ac:dyDescent="0.2">
      <c r="A106">
        <v>580</v>
      </c>
      <c r="B106" s="1" t="s">
        <v>104</v>
      </c>
      <c r="C106" s="1" t="s">
        <v>270</v>
      </c>
      <c r="D106" s="2" t="s">
        <v>281</v>
      </c>
      <c r="E106" s="1" t="s">
        <v>271</v>
      </c>
      <c r="F106" s="2" t="s">
        <v>281</v>
      </c>
      <c r="G106" s="2" t="b">
        <v>0</v>
      </c>
      <c r="H106" s="9">
        <v>1.0871249999999999</v>
      </c>
    </row>
    <row r="107" spans="1:8" x14ac:dyDescent="0.2">
      <c r="A107">
        <v>581</v>
      </c>
      <c r="B107" s="1" t="s">
        <v>105</v>
      </c>
      <c r="C107" s="1" t="s">
        <v>258</v>
      </c>
      <c r="D107" s="2" t="s">
        <v>281</v>
      </c>
      <c r="E107" s="1" t="s">
        <v>256</v>
      </c>
      <c r="F107" s="2" t="s">
        <v>284</v>
      </c>
      <c r="G107" s="2" t="b">
        <v>0</v>
      </c>
      <c r="H107" s="9">
        <v>0.76776299999999997</v>
      </c>
    </row>
    <row r="108" spans="1:8" x14ac:dyDescent="0.2">
      <c r="A108">
        <v>583</v>
      </c>
      <c r="B108" s="1" t="s">
        <v>106</v>
      </c>
      <c r="C108" s="1" t="s">
        <v>263</v>
      </c>
      <c r="D108" s="2" t="s">
        <v>281</v>
      </c>
      <c r="E108" s="1" t="s">
        <v>274</v>
      </c>
      <c r="F108" s="2" t="s">
        <v>283</v>
      </c>
      <c r="G108" s="2" t="b">
        <v>1</v>
      </c>
      <c r="H108" s="9">
        <v>0.43307659999999998</v>
      </c>
    </row>
    <row r="109" spans="1:8" x14ac:dyDescent="0.2">
      <c r="A109">
        <v>586</v>
      </c>
      <c r="B109" s="1" t="s">
        <v>107</v>
      </c>
      <c r="C109" s="1" t="s">
        <v>263</v>
      </c>
      <c r="D109" s="2" t="s">
        <v>281</v>
      </c>
      <c r="E109" s="1" t="s">
        <v>274</v>
      </c>
      <c r="F109" s="2" t="s">
        <v>283</v>
      </c>
      <c r="G109" s="2" t="b">
        <v>1</v>
      </c>
      <c r="H109" s="9">
        <v>0.45541690000000001</v>
      </c>
    </row>
    <row r="110" spans="1:8" x14ac:dyDescent="0.2">
      <c r="A110">
        <v>596</v>
      </c>
      <c r="B110" s="1" t="s">
        <v>108</v>
      </c>
      <c r="C110" s="1" t="s">
        <v>256</v>
      </c>
      <c r="D110" s="2" t="s">
        <v>284</v>
      </c>
      <c r="E110" s="1" t="s">
        <v>258</v>
      </c>
      <c r="F110" s="2" t="s">
        <v>281</v>
      </c>
      <c r="G110" s="2" t="b">
        <v>0</v>
      </c>
      <c r="H110" s="9">
        <v>1.063925</v>
      </c>
    </row>
    <row r="111" spans="1:8" x14ac:dyDescent="0.2">
      <c r="A111">
        <v>598</v>
      </c>
      <c r="B111" s="1" t="s">
        <v>109</v>
      </c>
      <c r="C111" s="1" t="s">
        <v>256</v>
      </c>
      <c r="D111" s="2" t="s">
        <v>284</v>
      </c>
      <c r="E111" s="1" t="s">
        <v>276</v>
      </c>
      <c r="F111" s="2" t="s">
        <v>283</v>
      </c>
      <c r="G111" s="2" t="b">
        <v>0</v>
      </c>
      <c r="H111" s="9">
        <v>0.77794660000000004</v>
      </c>
    </row>
    <row r="112" spans="1:8" x14ac:dyDescent="0.2">
      <c r="A112">
        <v>604</v>
      </c>
      <c r="B112" s="1" t="s">
        <v>110</v>
      </c>
      <c r="C112" s="1" t="s">
        <v>256</v>
      </c>
      <c r="D112" s="2" t="s">
        <v>284</v>
      </c>
      <c r="E112" s="1" t="s">
        <v>276</v>
      </c>
      <c r="F112" s="2" t="s">
        <v>283</v>
      </c>
      <c r="G112" s="2" t="b">
        <v>0</v>
      </c>
      <c r="H112" s="9">
        <v>0.86331190000000002</v>
      </c>
    </row>
    <row r="113" spans="1:8" x14ac:dyDescent="0.2">
      <c r="A113">
        <v>623</v>
      </c>
      <c r="B113" s="1" t="s">
        <v>111</v>
      </c>
      <c r="C113" s="1" t="s">
        <v>274</v>
      </c>
      <c r="D113" s="2" t="s">
        <v>283</v>
      </c>
      <c r="E113" s="1" t="s">
        <v>273</v>
      </c>
      <c r="F113" s="2" t="s">
        <v>284</v>
      </c>
      <c r="G113" s="2" t="b">
        <v>0</v>
      </c>
      <c r="H113" s="9">
        <v>0.7358614</v>
      </c>
    </row>
    <row r="114" spans="1:8" x14ac:dyDescent="0.2">
      <c r="A114">
        <v>627</v>
      </c>
      <c r="B114" s="1" t="s">
        <v>112</v>
      </c>
      <c r="C114" s="1" t="s">
        <v>270</v>
      </c>
      <c r="D114" s="2" t="s">
        <v>281</v>
      </c>
      <c r="E114" s="1" t="s">
        <v>256</v>
      </c>
      <c r="F114" s="2" t="s">
        <v>284</v>
      </c>
      <c r="G114" s="2" t="b">
        <v>0</v>
      </c>
      <c r="H114" s="9">
        <v>0.88678210000000002</v>
      </c>
    </row>
    <row r="115" spans="1:8" x14ac:dyDescent="0.2">
      <c r="A115">
        <v>631</v>
      </c>
      <c r="B115" s="1" t="s">
        <v>113</v>
      </c>
      <c r="C115" s="1" t="s">
        <v>256</v>
      </c>
      <c r="D115" s="2" t="s">
        <v>284</v>
      </c>
      <c r="E115" s="1" t="s">
        <v>268</v>
      </c>
      <c r="F115" s="2" t="s">
        <v>281</v>
      </c>
      <c r="G115" s="2" t="b">
        <v>1</v>
      </c>
      <c r="H115" s="9">
        <v>0.48861549999999998</v>
      </c>
    </row>
    <row r="116" spans="1:8" x14ac:dyDescent="0.2">
      <c r="A116">
        <v>635</v>
      </c>
      <c r="B116" s="1" t="s">
        <v>114</v>
      </c>
      <c r="C116" s="1" t="s">
        <v>256</v>
      </c>
      <c r="D116" s="2" t="s">
        <v>284</v>
      </c>
      <c r="E116" s="1" t="s">
        <v>258</v>
      </c>
      <c r="F116" s="2" t="s">
        <v>281</v>
      </c>
      <c r="G116" s="2" t="b">
        <v>1</v>
      </c>
      <c r="H116" s="9">
        <v>0.40598000000000001</v>
      </c>
    </row>
    <row r="117" spans="1:8" x14ac:dyDescent="0.2">
      <c r="A117">
        <v>636</v>
      </c>
      <c r="B117" s="1" t="s">
        <v>115</v>
      </c>
      <c r="C117" s="1" t="s">
        <v>269</v>
      </c>
      <c r="D117" s="2" t="s">
        <v>281</v>
      </c>
      <c r="E117" s="1" t="s">
        <v>275</v>
      </c>
      <c r="F117" s="2" t="s">
        <v>281</v>
      </c>
      <c r="G117" s="2" t="b">
        <v>1</v>
      </c>
      <c r="H117" s="9">
        <v>0.35822009999999999</v>
      </c>
    </row>
    <row r="118" spans="1:8" x14ac:dyDescent="0.2">
      <c r="A118">
        <v>637</v>
      </c>
      <c r="B118" s="1" t="s">
        <v>116</v>
      </c>
      <c r="C118" s="1" t="s">
        <v>271</v>
      </c>
      <c r="D118" s="2" t="s">
        <v>281</v>
      </c>
      <c r="E118" s="1" t="s">
        <v>276</v>
      </c>
      <c r="F118" s="2" t="s">
        <v>283</v>
      </c>
      <c r="G118" s="2" t="b">
        <v>1</v>
      </c>
      <c r="H118" s="9">
        <v>0.25178709999999999</v>
      </c>
    </row>
    <row r="119" spans="1:8" x14ac:dyDescent="0.2">
      <c r="A119">
        <v>638</v>
      </c>
      <c r="B119" s="1" t="s">
        <v>117</v>
      </c>
      <c r="C119" s="1" t="s">
        <v>262</v>
      </c>
      <c r="D119" s="2" t="s">
        <v>283</v>
      </c>
      <c r="E119" s="1" t="s">
        <v>265</v>
      </c>
      <c r="F119" s="2" t="s">
        <v>281</v>
      </c>
      <c r="G119" s="2" t="b">
        <v>1</v>
      </c>
      <c r="H119" s="9">
        <v>0.40073009999999998</v>
      </c>
    </row>
    <row r="120" spans="1:8" x14ac:dyDescent="0.2">
      <c r="A120">
        <v>639</v>
      </c>
      <c r="B120" s="1" t="s">
        <v>118</v>
      </c>
      <c r="C120" s="1" t="s">
        <v>271</v>
      </c>
      <c r="D120" s="2" t="s">
        <v>281</v>
      </c>
      <c r="E120" s="1" t="s">
        <v>256</v>
      </c>
      <c r="F120" s="2" t="s">
        <v>284</v>
      </c>
      <c r="G120" s="2" t="b">
        <v>1</v>
      </c>
      <c r="H120" s="9">
        <v>0.39375650000000001</v>
      </c>
    </row>
    <row r="121" spans="1:8" x14ac:dyDescent="0.2">
      <c r="A121">
        <v>641</v>
      </c>
      <c r="B121" s="1" t="s">
        <v>119</v>
      </c>
      <c r="C121" s="1" t="s">
        <v>273</v>
      </c>
      <c r="D121" s="2" t="s">
        <v>284</v>
      </c>
      <c r="E121" s="1" t="s">
        <v>268</v>
      </c>
      <c r="F121" s="2" t="s">
        <v>281</v>
      </c>
      <c r="G121" s="2" t="b">
        <v>0</v>
      </c>
      <c r="H121" s="9">
        <v>0.77505239999999997</v>
      </c>
    </row>
    <row r="122" spans="1:8" x14ac:dyDescent="0.2">
      <c r="A122">
        <v>642</v>
      </c>
      <c r="B122" s="1" t="s">
        <v>120</v>
      </c>
      <c r="C122" s="1" t="s">
        <v>268</v>
      </c>
      <c r="D122" s="2" t="s">
        <v>281</v>
      </c>
      <c r="E122" s="1" t="s">
        <v>259</v>
      </c>
      <c r="F122" s="2" t="s">
        <v>284</v>
      </c>
      <c r="G122" s="2" t="b">
        <v>0</v>
      </c>
      <c r="H122" s="9">
        <v>0.63659509999999997</v>
      </c>
    </row>
    <row r="123" spans="1:8" x14ac:dyDescent="0.2">
      <c r="A123">
        <v>645</v>
      </c>
      <c r="B123" s="1" t="s">
        <v>121</v>
      </c>
      <c r="C123" s="1" t="s">
        <v>264</v>
      </c>
      <c r="D123" s="2" t="s">
        <v>283</v>
      </c>
      <c r="E123" s="1" t="s">
        <v>260</v>
      </c>
      <c r="F123" s="2" t="s">
        <v>281</v>
      </c>
      <c r="G123" s="2" t="b">
        <v>0</v>
      </c>
      <c r="H123" s="9">
        <v>0.85670800000000003</v>
      </c>
    </row>
    <row r="124" spans="1:8" x14ac:dyDescent="0.2">
      <c r="A124">
        <v>646</v>
      </c>
      <c r="B124" s="1" t="s">
        <v>122</v>
      </c>
      <c r="C124" s="1" t="s">
        <v>268</v>
      </c>
      <c r="D124" s="2" t="s">
        <v>281</v>
      </c>
      <c r="E124" s="1" t="s">
        <v>259</v>
      </c>
      <c r="F124" s="2" t="s">
        <v>284</v>
      </c>
      <c r="G124" s="2" t="b">
        <v>1</v>
      </c>
      <c r="H124" s="9">
        <v>0.44428190000000001</v>
      </c>
    </row>
    <row r="125" spans="1:8" x14ac:dyDescent="0.2">
      <c r="A125">
        <v>647</v>
      </c>
      <c r="B125" s="1" t="s">
        <v>123</v>
      </c>
      <c r="C125" s="1" t="s">
        <v>271</v>
      </c>
      <c r="D125" s="2" t="s">
        <v>281</v>
      </c>
      <c r="E125" s="1" t="s">
        <v>256</v>
      </c>
      <c r="F125" s="2" t="s">
        <v>284</v>
      </c>
      <c r="G125" s="2" t="b">
        <v>1</v>
      </c>
      <c r="H125" s="9">
        <v>0.42455189999999998</v>
      </c>
    </row>
    <row r="126" spans="1:8" x14ac:dyDescent="0.2">
      <c r="A126">
        <v>648</v>
      </c>
      <c r="B126" s="1" t="s">
        <v>124</v>
      </c>
      <c r="C126" s="1" t="s">
        <v>271</v>
      </c>
      <c r="D126" s="2" t="s">
        <v>281</v>
      </c>
      <c r="E126" s="1" t="s">
        <v>270</v>
      </c>
      <c r="F126" s="2" t="s">
        <v>281</v>
      </c>
      <c r="G126" s="2" t="b">
        <v>1</v>
      </c>
      <c r="H126" s="9">
        <v>0.39280589999999999</v>
      </c>
    </row>
    <row r="127" spans="1:8" x14ac:dyDescent="0.2">
      <c r="A127">
        <v>649</v>
      </c>
      <c r="B127" s="1" t="s">
        <v>125</v>
      </c>
      <c r="C127" s="1" t="s">
        <v>269</v>
      </c>
      <c r="D127" s="2" t="s">
        <v>281</v>
      </c>
      <c r="E127" s="1" t="s">
        <v>271</v>
      </c>
      <c r="F127" s="2" t="s">
        <v>281</v>
      </c>
      <c r="G127" s="2" t="b">
        <v>0</v>
      </c>
      <c r="H127" s="9">
        <v>0.51720710000000003</v>
      </c>
    </row>
    <row r="128" spans="1:8" x14ac:dyDescent="0.2">
      <c r="A128">
        <v>650</v>
      </c>
      <c r="B128" s="1" t="s">
        <v>126</v>
      </c>
      <c r="C128" s="1" t="s">
        <v>271</v>
      </c>
      <c r="D128" s="2" t="s">
        <v>281</v>
      </c>
      <c r="E128" s="1" t="s">
        <v>270</v>
      </c>
      <c r="F128" s="2" t="s">
        <v>281</v>
      </c>
      <c r="G128" s="2" t="b">
        <v>1</v>
      </c>
      <c r="H128" s="9">
        <v>0.4159871</v>
      </c>
    </row>
    <row r="129" spans="1:8" x14ac:dyDescent="0.2">
      <c r="A129">
        <v>653</v>
      </c>
      <c r="B129" s="1" t="s">
        <v>127</v>
      </c>
      <c r="C129" s="1" t="s">
        <v>271</v>
      </c>
      <c r="D129" s="2" t="s">
        <v>281</v>
      </c>
      <c r="E129" s="1" t="s">
        <v>258</v>
      </c>
      <c r="F129" s="2" t="s">
        <v>281</v>
      </c>
      <c r="G129" s="2" t="b">
        <v>1</v>
      </c>
      <c r="H129" s="9">
        <v>0.37143969999999998</v>
      </c>
    </row>
    <row r="130" spans="1:8" x14ac:dyDescent="0.2">
      <c r="A130">
        <v>657</v>
      </c>
      <c r="B130" s="1" t="s">
        <v>128</v>
      </c>
      <c r="C130" s="1" t="s">
        <v>269</v>
      </c>
      <c r="D130" s="2" t="s">
        <v>281</v>
      </c>
      <c r="E130" s="1" t="s">
        <v>268</v>
      </c>
      <c r="F130" s="2" t="s">
        <v>281</v>
      </c>
      <c r="G130" s="2" t="b">
        <v>1</v>
      </c>
      <c r="H130" s="9">
        <v>0.42371239999999999</v>
      </c>
    </row>
    <row r="131" spans="1:8" x14ac:dyDescent="0.2">
      <c r="A131">
        <v>659</v>
      </c>
      <c r="B131" s="1" t="s">
        <v>129</v>
      </c>
      <c r="C131" s="1" t="s">
        <v>256</v>
      </c>
      <c r="D131" s="2" t="s">
        <v>284</v>
      </c>
      <c r="E131" s="1" t="s">
        <v>277</v>
      </c>
      <c r="F131" s="2" t="s">
        <v>284</v>
      </c>
      <c r="G131" s="2" t="b">
        <v>0</v>
      </c>
      <c r="H131" s="9">
        <v>0.73580190000000001</v>
      </c>
    </row>
    <row r="132" spans="1:8" x14ac:dyDescent="0.2">
      <c r="A132">
        <v>660</v>
      </c>
      <c r="B132" s="1" t="s">
        <v>130</v>
      </c>
      <c r="C132" s="1" t="s">
        <v>274</v>
      </c>
      <c r="D132" s="2" t="s">
        <v>283</v>
      </c>
      <c r="E132" s="1" t="s">
        <v>263</v>
      </c>
      <c r="F132" s="2" t="s">
        <v>281</v>
      </c>
      <c r="G132" s="2" t="b">
        <v>1</v>
      </c>
      <c r="H132" s="9">
        <v>0.35940549999999999</v>
      </c>
    </row>
    <row r="133" spans="1:8" x14ac:dyDescent="0.2">
      <c r="A133">
        <v>661</v>
      </c>
      <c r="B133" s="1" t="s">
        <v>131</v>
      </c>
      <c r="C133" s="1" t="s">
        <v>267</v>
      </c>
      <c r="D133" s="2" t="s">
        <v>281</v>
      </c>
      <c r="E133" s="1" t="s">
        <v>261</v>
      </c>
      <c r="F133" s="2" t="s">
        <v>283</v>
      </c>
      <c r="G133" s="2" t="b">
        <v>1</v>
      </c>
      <c r="H133" s="9">
        <v>0.40465889999999999</v>
      </c>
    </row>
    <row r="134" spans="1:8" x14ac:dyDescent="0.2">
      <c r="A134">
        <v>662</v>
      </c>
      <c r="B134" s="1" t="s">
        <v>132</v>
      </c>
      <c r="C134" s="1" t="s">
        <v>260</v>
      </c>
      <c r="D134" s="2" t="s">
        <v>281</v>
      </c>
      <c r="E134" s="1" t="s">
        <v>273</v>
      </c>
      <c r="F134" s="2" t="s">
        <v>284</v>
      </c>
      <c r="G134" s="2" t="b">
        <v>1</v>
      </c>
      <c r="H134" s="9">
        <v>0.4288399</v>
      </c>
    </row>
    <row r="135" spans="1:8" x14ac:dyDescent="0.2">
      <c r="A135">
        <v>663</v>
      </c>
      <c r="B135" s="1" t="s">
        <v>133</v>
      </c>
      <c r="C135" s="1" t="s">
        <v>262</v>
      </c>
      <c r="D135" s="2" t="s">
        <v>283</v>
      </c>
      <c r="E135" s="1" t="s">
        <v>258</v>
      </c>
      <c r="F135" s="2" t="s">
        <v>281</v>
      </c>
      <c r="G135" s="2" t="b">
        <v>1</v>
      </c>
      <c r="H135" s="9">
        <v>0.48026970000000002</v>
      </c>
    </row>
    <row r="136" spans="1:8" x14ac:dyDescent="0.2">
      <c r="A136">
        <v>665</v>
      </c>
      <c r="B136" s="1" t="s">
        <v>134</v>
      </c>
      <c r="C136" s="1" t="s">
        <v>269</v>
      </c>
      <c r="D136" s="2" t="s">
        <v>281</v>
      </c>
      <c r="E136" s="1" t="s">
        <v>271</v>
      </c>
      <c r="F136" s="2" t="s">
        <v>281</v>
      </c>
      <c r="G136" s="2" t="b">
        <v>0</v>
      </c>
      <c r="H136" s="9">
        <v>1.0603469999999999</v>
      </c>
    </row>
    <row r="137" spans="1:8" x14ac:dyDescent="0.2">
      <c r="A137">
        <v>668</v>
      </c>
      <c r="B137" s="1" t="s">
        <v>135</v>
      </c>
      <c r="C137" s="1" t="s">
        <v>273</v>
      </c>
      <c r="D137" s="2" t="s">
        <v>284</v>
      </c>
      <c r="E137" s="1" t="s">
        <v>260</v>
      </c>
      <c r="F137" s="2" t="s">
        <v>281</v>
      </c>
      <c r="G137" s="2" t="b">
        <v>0</v>
      </c>
      <c r="H137" s="9">
        <v>0.85382619999999998</v>
      </c>
    </row>
    <row r="138" spans="1:8" x14ac:dyDescent="0.2">
      <c r="A138">
        <v>669</v>
      </c>
      <c r="B138" s="1" t="s">
        <v>136</v>
      </c>
      <c r="C138" s="1" t="s">
        <v>262</v>
      </c>
      <c r="D138" s="2" t="s">
        <v>283</v>
      </c>
      <c r="E138" s="1" t="s">
        <v>265</v>
      </c>
      <c r="F138" s="2" t="s">
        <v>281</v>
      </c>
      <c r="G138" s="2" t="b">
        <v>0</v>
      </c>
      <c r="H138" s="9">
        <v>0.73186459999999998</v>
      </c>
    </row>
    <row r="139" spans="1:8" x14ac:dyDescent="0.2">
      <c r="A139">
        <v>672</v>
      </c>
      <c r="B139" s="1" t="s">
        <v>137</v>
      </c>
      <c r="C139" s="1" t="s">
        <v>269</v>
      </c>
      <c r="D139" s="2" t="s">
        <v>281</v>
      </c>
      <c r="E139" s="1" t="s">
        <v>268</v>
      </c>
      <c r="F139" s="2" t="s">
        <v>281</v>
      </c>
      <c r="G139" s="2" t="b">
        <v>0</v>
      </c>
      <c r="H139" s="9">
        <v>0.84662280000000001</v>
      </c>
    </row>
    <row r="140" spans="1:8" x14ac:dyDescent="0.2">
      <c r="A140">
        <v>675</v>
      </c>
      <c r="B140" s="1" t="s">
        <v>138</v>
      </c>
      <c r="C140" s="1" t="s">
        <v>269</v>
      </c>
      <c r="D140" s="2" t="s">
        <v>281</v>
      </c>
      <c r="E140" s="1" t="s">
        <v>271</v>
      </c>
      <c r="F140" s="2" t="s">
        <v>281</v>
      </c>
      <c r="G140" s="2" t="b">
        <v>0</v>
      </c>
      <c r="H140" s="9">
        <v>0.99849790000000005</v>
      </c>
    </row>
    <row r="141" spans="1:8" x14ac:dyDescent="0.2">
      <c r="A141">
        <v>676</v>
      </c>
      <c r="B141" s="1" t="s">
        <v>139</v>
      </c>
      <c r="C141" s="1" t="s">
        <v>256</v>
      </c>
      <c r="D141" s="2" t="s">
        <v>284</v>
      </c>
      <c r="E141" s="1" t="s">
        <v>258</v>
      </c>
      <c r="F141" s="2" t="s">
        <v>281</v>
      </c>
      <c r="G141" s="2" t="b">
        <v>0</v>
      </c>
      <c r="H141" s="9">
        <v>0.58094789999999996</v>
      </c>
    </row>
    <row r="142" spans="1:8" x14ac:dyDescent="0.2">
      <c r="A142">
        <v>677</v>
      </c>
      <c r="B142" s="1" t="s">
        <v>140</v>
      </c>
      <c r="C142" s="1" t="s">
        <v>277</v>
      </c>
      <c r="D142" s="2" t="s">
        <v>284</v>
      </c>
      <c r="E142" s="1" t="s">
        <v>256</v>
      </c>
      <c r="F142" s="2" t="s">
        <v>284</v>
      </c>
      <c r="G142" s="2" t="b">
        <v>0</v>
      </c>
      <c r="H142" s="9">
        <v>0.84124929999999998</v>
      </c>
    </row>
    <row r="143" spans="1:8" x14ac:dyDescent="0.2">
      <c r="A143">
        <v>684</v>
      </c>
      <c r="B143" s="1" t="s">
        <v>141</v>
      </c>
      <c r="C143" s="1" t="s">
        <v>269</v>
      </c>
      <c r="D143" s="2" t="s">
        <v>281</v>
      </c>
      <c r="E143" s="1" t="s">
        <v>273</v>
      </c>
      <c r="F143" s="2" t="s">
        <v>284</v>
      </c>
      <c r="G143" s="2" t="b">
        <v>1</v>
      </c>
      <c r="H143" s="9">
        <v>0.38984489999999999</v>
      </c>
    </row>
    <row r="144" spans="1:8" x14ac:dyDescent="0.2">
      <c r="A144">
        <v>685</v>
      </c>
      <c r="B144" s="1" t="s">
        <v>142</v>
      </c>
      <c r="C144" s="1" t="s">
        <v>268</v>
      </c>
      <c r="D144" s="2" t="s">
        <v>281</v>
      </c>
      <c r="E144" s="1" t="s">
        <v>256</v>
      </c>
      <c r="F144" s="2" t="s">
        <v>284</v>
      </c>
      <c r="G144" s="2" t="b">
        <v>1</v>
      </c>
      <c r="H144" s="9">
        <v>0.4403994</v>
      </c>
    </row>
    <row r="145" spans="1:8" x14ac:dyDescent="0.2">
      <c r="A145">
        <v>686</v>
      </c>
      <c r="B145" s="1" t="s">
        <v>143</v>
      </c>
      <c r="C145" s="1" t="s">
        <v>273</v>
      </c>
      <c r="D145" s="2" t="s">
        <v>284</v>
      </c>
      <c r="E145" s="1" t="s">
        <v>274</v>
      </c>
      <c r="F145" s="2" t="s">
        <v>283</v>
      </c>
      <c r="G145" s="2" t="b">
        <v>1</v>
      </c>
      <c r="H145" s="9">
        <v>0.33863389999999999</v>
      </c>
    </row>
    <row r="146" spans="1:8" x14ac:dyDescent="0.2">
      <c r="A146">
        <v>687</v>
      </c>
      <c r="B146" s="1" t="s">
        <v>144</v>
      </c>
      <c r="C146" s="1" t="s">
        <v>269</v>
      </c>
      <c r="D146" s="2" t="s">
        <v>281</v>
      </c>
      <c r="E146" s="1" t="s">
        <v>273</v>
      </c>
      <c r="F146" s="2" t="s">
        <v>284</v>
      </c>
      <c r="G146" s="2" t="b">
        <v>1</v>
      </c>
      <c r="H146" s="9">
        <v>0.40864129999999999</v>
      </c>
    </row>
    <row r="147" spans="1:8" x14ac:dyDescent="0.2">
      <c r="A147">
        <v>688</v>
      </c>
      <c r="B147" s="1" t="s">
        <v>145</v>
      </c>
      <c r="C147" s="1" t="s">
        <v>256</v>
      </c>
      <c r="D147" s="2" t="s">
        <v>284</v>
      </c>
      <c r="E147" s="1" t="s">
        <v>262</v>
      </c>
      <c r="F147" s="2" t="s">
        <v>283</v>
      </c>
      <c r="G147" s="2" t="b">
        <v>0</v>
      </c>
      <c r="H147" s="9">
        <v>0.80124359999999994</v>
      </c>
    </row>
    <row r="148" spans="1:8" x14ac:dyDescent="0.2">
      <c r="A148">
        <v>690</v>
      </c>
      <c r="B148" s="1" t="s">
        <v>146</v>
      </c>
      <c r="C148" s="1" t="s">
        <v>269</v>
      </c>
      <c r="D148" s="2" t="s">
        <v>281</v>
      </c>
      <c r="E148" s="1" t="s">
        <v>273</v>
      </c>
      <c r="F148" s="2" t="s">
        <v>284</v>
      </c>
      <c r="G148" s="2" t="b">
        <v>1</v>
      </c>
      <c r="H148" s="9">
        <v>0.35504350000000001</v>
      </c>
    </row>
    <row r="149" spans="1:8" x14ac:dyDescent="0.2">
      <c r="A149">
        <v>691</v>
      </c>
      <c r="B149" s="1" t="s">
        <v>147</v>
      </c>
      <c r="C149" s="1" t="s">
        <v>264</v>
      </c>
      <c r="D149" s="2" t="s">
        <v>283</v>
      </c>
      <c r="E149" s="1" t="s">
        <v>267</v>
      </c>
      <c r="F149" s="2" t="s">
        <v>281</v>
      </c>
      <c r="G149" s="2" t="b">
        <v>1</v>
      </c>
      <c r="H149" s="9">
        <v>0.45532430000000002</v>
      </c>
    </row>
    <row r="150" spans="1:8" x14ac:dyDescent="0.2">
      <c r="A150">
        <v>695</v>
      </c>
      <c r="B150" s="1" t="s">
        <v>148</v>
      </c>
      <c r="C150" s="1" t="s">
        <v>267</v>
      </c>
      <c r="D150" s="2" t="s">
        <v>281</v>
      </c>
      <c r="E150" s="1" t="s">
        <v>271</v>
      </c>
      <c r="F150" s="2" t="s">
        <v>281</v>
      </c>
      <c r="G150" s="2" t="b">
        <v>0</v>
      </c>
      <c r="H150" s="9">
        <v>0.91209050000000003</v>
      </c>
    </row>
    <row r="151" spans="1:8" x14ac:dyDescent="0.2">
      <c r="A151">
        <v>699</v>
      </c>
      <c r="B151" s="1" t="s">
        <v>149</v>
      </c>
      <c r="C151" s="1" t="s">
        <v>268</v>
      </c>
      <c r="D151" s="2" t="s">
        <v>281</v>
      </c>
      <c r="E151" s="1" t="s">
        <v>273</v>
      </c>
      <c r="F151" s="2" t="s">
        <v>284</v>
      </c>
      <c r="G151" s="2" t="b">
        <v>1</v>
      </c>
      <c r="H151" s="9">
        <v>0.32002150000000001</v>
      </c>
    </row>
    <row r="152" spans="1:8" x14ac:dyDescent="0.2">
      <c r="A152">
        <v>700</v>
      </c>
      <c r="B152" s="1" t="s">
        <v>150</v>
      </c>
      <c r="C152" s="1" t="s">
        <v>270</v>
      </c>
      <c r="D152" s="2" t="s">
        <v>281</v>
      </c>
      <c r="E152" s="1" t="s">
        <v>271</v>
      </c>
      <c r="F152" s="2" t="s">
        <v>281</v>
      </c>
      <c r="G152" s="2" t="b">
        <v>1</v>
      </c>
      <c r="H152" s="9">
        <v>0.34956419999999999</v>
      </c>
    </row>
    <row r="153" spans="1:8" x14ac:dyDescent="0.2">
      <c r="A153">
        <v>701</v>
      </c>
      <c r="B153" s="1" t="s">
        <v>151</v>
      </c>
      <c r="C153" s="1" t="s">
        <v>265</v>
      </c>
      <c r="D153" s="2" t="s">
        <v>281</v>
      </c>
      <c r="E153" s="1" t="s">
        <v>271</v>
      </c>
      <c r="F153" s="2" t="s">
        <v>281</v>
      </c>
      <c r="G153" s="2" t="b">
        <v>1</v>
      </c>
      <c r="H153" s="9">
        <v>0.4556982</v>
      </c>
    </row>
    <row r="154" spans="1:8" x14ac:dyDescent="0.2">
      <c r="A154">
        <v>702</v>
      </c>
      <c r="B154" s="1" t="s">
        <v>152</v>
      </c>
      <c r="C154" s="1" t="s">
        <v>273</v>
      </c>
      <c r="D154" s="2" t="s">
        <v>284</v>
      </c>
      <c r="E154" s="1" t="s">
        <v>268</v>
      </c>
      <c r="F154" s="2" t="s">
        <v>281</v>
      </c>
      <c r="G154" s="2" t="b">
        <v>1</v>
      </c>
      <c r="H154" s="9">
        <v>0.39324039999999999</v>
      </c>
    </row>
    <row r="155" spans="1:8" x14ac:dyDescent="0.2">
      <c r="A155">
        <v>703</v>
      </c>
      <c r="B155" s="1" t="s">
        <v>153</v>
      </c>
      <c r="C155" s="1" t="s">
        <v>271</v>
      </c>
      <c r="D155" s="2" t="s">
        <v>281</v>
      </c>
      <c r="E155" s="1" t="s">
        <v>269</v>
      </c>
      <c r="F155" s="2" t="s">
        <v>281</v>
      </c>
      <c r="G155" s="2" t="b">
        <v>1</v>
      </c>
      <c r="H155" s="9">
        <v>0.48189029999999999</v>
      </c>
    </row>
    <row r="156" spans="1:8" x14ac:dyDescent="0.2">
      <c r="A156">
        <v>704</v>
      </c>
      <c r="B156" s="1" t="s">
        <v>154</v>
      </c>
      <c r="C156" s="1" t="s">
        <v>269</v>
      </c>
      <c r="D156" s="2" t="s">
        <v>281</v>
      </c>
      <c r="E156" s="1" t="s">
        <v>275</v>
      </c>
      <c r="F156" s="2" t="s">
        <v>281</v>
      </c>
      <c r="G156" s="2" t="b">
        <v>0</v>
      </c>
      <c r="H156" s="9">
        <v>0.65082280000000003</v>
      </c>
    </row>
    <row r="157" spans="1:8" x14ac:dyDescent="0.2">
      <c r="A157">
        <v>705</v>
      </c>
      <c r="B157" s="1" t="s">
        <v>155</v>
      </c>
      <c r="C157" s="1" t="s">
        <v>267</v>
      </c>
      <c r="D157" s="2" t="s">
        <v>281</v>
      </c>
      <c r="E157" s="1" t="s">
        <v>264</v>
      </c>
      <c r="F157" s="2" t="s">
        <v>283</v>
      </c>
      <c r="G157" s="2" t="b">
        <v>1</v>
      </c>
      <c r="H157" s="9">
        <v>0.38753579999999999</v>
      </c>
    </row>
    <row r="158" spans="1:8" x14ac:dyDescent="0.2">
      <c r="A158">
        <v>706</v>
      </c>
      <c r="B158" s="1" t="s">
        <v>156</v>
      </c>
      <c r="C158" s="1" t="s">
        <v>268</v>
      </c>
      <c r="D158" s="2" t="s">
        <v>281</v>
      </c>
      <c r="E158" s="1" t="s">
        <v>256</v>
      </c>
      <c r="F158" s="2" t="s">
        <v>284</v>
      </c>
      <c r="G158" s="2" t="b">
        <v>1</v>
      </c>
      <c r="H158" s="9">
        <v>0.38748100000000002</v>
      </c>
    </row>
    <row r="159" spans="1:8" x14ac:dyDescent="0.2">
      <c r="A159">
        <v>707</v>
      </c>
      <c r="B159" s="1" t="s">
        <v>157</v>
      </c>
      <c r="C159" s="1" t="s">
        <v>268</v>
      </c>
      <c r="D159" s="2" t="s">
        <v>281</v>
      </c>
      <c r="E159" s="1" t="s">
        <v>273</v>
      </c>
      <c r="F159" s="2" t="s">
        <v>284</v>
      </c>
      <c r="G159" s="2" t="b">
        <v>1</v>
      </c>
      <c r="H159" s="9">
        <v>0.3802217</v>
      </c>
    </row>
    <row r="160" spans="1:8" x14ac:dyDescent="0.2">
      <c r="A160">
        <v>709</v>
      </c>
      <c r="B160" s="1" t="s">
        <v>158</v>
      </c>
      <c r="C160" s="1" t="s">
        <v>270</v>
      </c>
      <c r="D160" s="2" t="s">
        <v>281</v>
      </c>
      <c r="E160" s="1" t="s">
        <v>271</v>
      </c>
      <c r="F160" s="2" t="s">
        <v>281</v>
      </c>
      <c r="G160" s="2" t="b">
        <v>0</v>
      </c>
      <c r="H160" s="9">
        <v>0.89026269999999996</v>
      </c>
    </row>
    <row r="161" spans="1:8" x14ac:dyDescent="0.2">
      <c r="A161">
        <v>710</v>
      </c>
      <c r="B161" s="1" t="s">
        <v>159</v>
      </c>
      <c r="C161" s="1" t="s">
        <v>263</v>
      </c>
      <c r="D161" s="2" t="s">
        <v>281</v>
      </c>
      <c r="E161" s="1" t="s">
        <v>262</v>
      </c>
      <c r="F161" s="2" t="s">
        <v>283</v>
      </c>
      <c r="G161" s="2" t="b">
        <v>0</v>
      </c>
      <c r="H161" s="9">
        <v>0.94377809999999995</v>
      </c>
    </row>
    <row r="162" spans="1:8" x14ac:dyDescent="0.2">
      <c r="A162">
        <v>714</v>
      </c>
      <c r="B162" s="1" t="s">
        <v>160</v>
      </c>
      <c r="C162" s="1" t="s">
        <v>262</v>
      </c>
      <c r="D162" s="2" t="s">
        <v>283</v>
      </c>
      <c r="E162" s="1" t="s">
        <v>263</v>
      </c>
      <c r="F162" s="2" t="s">
        <v>281</v>
      </c>
      <c r="G162" s="2" t="b">
        <v>0</v>
      </c>
      <c r="H162" s="9">
        <v>0.68800030000000001</v>
      </c>
    </row>
    <row r="163" spans="1:8" x14ac:dyDescent="0.2">
      <c r="A163">
        <v>716</v>
      </c>
      <c r="B163" s="1" t="s">
        <v>161</v>
      </c>
      <c r="C163" s="1" t="s">
        <v>269</v>
      </c>
      <c r="D163" s="2" t="s">
        <v>281</v>
      </c>
      <c r="E163" s="1" t="s">
        <v>267</v>
      </c>
      <c r="F163" s="2" t="s">
        <v>281</v>
      </c>
      <c r="G163" s="2" t="b">
        <v>0</v>
      </c>
      <c r="H163" s="9">
        <v>1.033337</v>
      </c>
    </row>
    <row r="164" spans="1:8" x14ac:dyDescent="0.2">
      <c r="A164">
        <v>717</v>
      </c>
      <c r="B164" s="1" t="s">
        <v>162</v>
      </c>
      <c r="C164" s="1" t="s">
        <v>261</v>
      </c>
      <c r="D164" s="2" t="s">
        <v>283</v>
      </c>
      <c r="E164" s="1" t="s">
        <v>262</v>
      </c>
      <c r="F164" s="2" t="s">
        <v>283</v>
      </c>
      <c r="G164" s="2" t="b">
        <v>0</v>
      </c>
      <c r="H164" s="9">
        <v>0.9261547</v>
      </c>
    </row>
    <row r="165" spans="1:8" x14ac:dyDescent="0.2">
      <c r="A165">
        <v>718</v>
      </c>
      <c r="B165" s="1" t="s">
        <v>163</v>
      </c>
      <c r="C165" s="1" t="s">
        <v>270</v>
      </c>
      <c r="D165" s="2" t="s">
        <v>281</v>
      </c>
      <c r="E165" s="1" t="s">
        <v>256</v>
      </c>
      <c r="F165" s="2" t="s">
        <v>284</v>
      </c>
      <c r="G165" s="2" t="b">
        <v>0</v>
      </c>
      <c r="H165" s="9">
        <v>0.71927770000000002</v>
      </c>
    </row>
    <row r="166" spans="1:8" x14ac:dyDescent="0.2">
      <c r="A166">
        <v>720</v>
      </c>
      <c r="B166" s="1" t="s">
        <v>164</v>
      </c>
      <c r="C166" s="1" t="s">
        <v>256</v>
      </c>
      <c r="D166" s="2" t="s">
        <v>284</v>
      </c>
      <c r="E166" s="1" t="s">
        <v>277</v>
      </c>
      <c r="F166" s="2" t="s">
        <v>284</v>
      </c>
      <c r="G166" s="2" t="b">
        <v>0</v>
      </c>
      <c r="H166" s="9">
        <v>1.061631</v>
      </c>
    </row>
    <row r="167" spans="1:8" x14ac:dyDescent="0.2">
      <c r="A167">
        <v>728</v>
      </c>
      <c r="B167" s="1" t="s">
        <v>165</v>
      </c>
      <c r="C167" s="1" t="s">
        <v>268</v>
      </c>
      <c r="D167" s="2" t="s">
        <v>281</v>
      </c>
      <c r="E167" s="1" t="s">
        <v>273</v>
      </c>
      <c r="F167" s="2" t="s">
        <v>284</v>
      </c>
      <c r="G167" s="2" t="b">
        <v>0</v>
      </c>
      <c r="H167" s="9">
        <v>0.83595430000000004</v>
      </c>
    </row>
    <row r="168" spans="1:8" x14ac:dyDescent="0.2">
      <c r="A168">
        <v>729</v>
      </c>
      <c r="B168" s="1" t="s">
        <v>166</v>
      </c>
      <c r="C168" s="1" t="s">
        <v>256</v>
      </c>
      <c r="D168" s="2" t="s">
        <v>284</v>
      </c>
      <c r="E168" s="1" t="s">
        <v>258</v>
      </c>
      <c r="F168" s="2" t="s">
        <v>281</v>
      </c>
      <c r="G168" s="2" t="b">
        <v>1</v>
      </c>
      <c r="H168" s="9">
        <v>0.363541</v>
      </c>
    </row>
    <row r="169" spans="1:8" x14ac:dyDescent="0.2">
      <c r="A169">
        <v>731</v>
      </c>
      <c r="B169" s="1" t="s">
        <v>167</v>
      </c>
      <c r="C169" s="1" t="s">
        <v>265</v>
      </c>
      <c r="D169" s="2" t="s">
        <v>281</v>
      </c>
      <c r="E169" s="1" t="s">
        <v>272</v>
      </c>
      <c r="F169" s="2" t="s">
        <v>282</v>
      </c>
      <c r="G169" s="2" t="b">
        <v>1</v>
      </c>
      <c r="H169" s="9">
        <v>0.34258499999999997</v>
      </c>
    </row>
    <row r="170" spans="1:8" x14ac:dyDescent="0.2">
      <c r="A170">
        <v>731</v>
      </c>
      <c r="B170" s="1" t="s">
        <v>168</v>
      </c>
      <c r="C170" s="1" t="s">
        <v>265</v>
      </c>
      <c r="D170" s="2" t="s">
        <v>281</v>
      </c>
      <c r="E170" s="1" t="s">
        <v>271</v>
      </c>
      <c r="F170" s="2" t="s">
        <v>281</v>
      </c>
      <c r="G170" s="2" t="b">
        <v>1</v>
      </c>
      <c r="H170" s="9">
        <v>0.4729545</v>
      </c>
    </row>
    <row r="171" spans="1:8" x14ac:dyDescent="0.2">
      <c r="A171">
        <v>733</v>
      </c>
      <c r="B171" s="1" t="s">
        <v>169</v>
      </c>
      <c r="C171" s="1" t="s">
        <v>259</v>
      </c>
      <c r="D171" s="2" t="s">
        <v>284</v>
      </c>
      <c r="E171" s="1" t="s">
        <v>260</v>
      </c>
      <c r="F171" s="2" t="s">
        <v>281</v>
      </c>
      <c r="G171" s="2" t="b">
        <v>1</v>
      </c>
      <c r="H171" s="9">
        <v>0.426707</v>
      </c>
    </row>
    <row r="172" spans="1:8" x14ac:dyDescent="0.2">
      <c r="A172">
        <v>734</v>
      </c>
      <c r="B172" s="1" t="s">
        <v>170</v>
      </c>
      <c r="C172" s="1" t="s">
        <v>265</v>
      </c>
      <c r="D172" s="2" t="s">
        <v>281</v>
      </c>
      <c r="E172" s="1" t="s">
        <v>271</v>
      </c>
      <c r="F172" s="2" t="s">
        <v>281</v>
      </c>
      <c r="G172" s="2" t="b">
        <v>1</v>
      </c>
      <c r="H172" s="9">
        <v>0.39059549999999998</v>
      </c>
    </row>
    <row r="173" spans="1:8" x14ac:dyDescent="0.2">
      <c r="A173">
        <v>735</v>
      </c>
      <c r="B173" s="1" t="s">
        <v>171</v>
      </c>
      <c r="C173" s="1" t="s">
        <v>274</v>
      </c>
      <c r="D173" s="2" t="s">
        <v>283</v>
      </c>
      <c r="E173" s="1" t="s">
        <v>263</v>
      </c>
      <c r="F173" s="2" t="s">
        <v>281</v>
      </c>
      <c r="G173" s="2" t="b">
        <v>0</v>
      </c>
      <c r="H173" s="9">
        <v>0.86309749999999996</v>
      </c>
    </row>
    <row r="174" spans="1:8" x14ac:dyDescent="0.2">
      <c r="A174">
        <v>736</v>
      </c>
      <c r="B174" s="1" t="s">
        <v>172</v>
      </c>
      <c r="C174" s="1" t="s">
        <v>256</v>
      </c>
      <c r="D174" s="2" t="s">
        <v>284</v>
      </c>
      <c r="E174" s="1" t="s">
        <v>263</v>
      </c>
      <c r="F174" s="2" t="s">
        <v>281</v>
      </c>
      <c r="G174" s="2" t="b">
        <v>1</v>
      </c>
      <c r="H174" s="9">
        <v>0.31588159999999998</v>
      </c>
    </row>
    <row r="175" spans="1:8" x14ac:dyDescent="0.2">
      <c r="A175">
        <v>737</v>
      </c>
      <c r="B175" s="1" t="s">
        <v>173</v>
      </c>
      <c r="C175" s="1" t="s">
        <v>271</v>
      </c>
      <c r="D175" s="2" t="s">
        <v>281</v>
      </c>
      <c r="E175" s="1" t="s">
        <v>265</v>
      </c>
      <c r="F175" s="2" t="s">
        <v>281</v>
      </c>
      <c r="G175" s="2" t="b">
        <v>1</v>
      </c>
      <c r="H175" s="9">
        <v>0.46844019999999997</v>
      </c>
    </row>
    <row r="176" spans="1:8" x14ac:dyDescent="0.2">
      <c r="A176">
        <v>741</v>
      </c>
      <c r="B176" s="1" t="s">
        <v>174</v>
      </c>
      <c r="C176" s="1" t="s">
        <v>260</v>
      </c>
      <c r="D176" s="2" t="s">
        <v>281</v>
      </c>
      <c r="E176" s="1" t="s">
        <v>269</v>
      </c>
      <c r="F176" s="2" t="s">
        <v>281</v>
      </c>
      <c r="G176" s="2" t="b">
        <v>0</v>
      </c>
      <c r="H176" s="9">
        <v>0.66653479999999998</v>
      </c>
    </row>
    <row r="177" spans="1:8" x14ac:dyDescent="0.2">
      <c r="A177">
        <v>742</v>
      </c>
      <c r="B177" s="1" t="s">
        <v>175</v>
      </c>
      <c r="C177" s="1" t="s">
        <v>256</v>
      </c>
      <c r="D177" s="2" t="s">
        <v>284</v>
      </c>
      <c r="E177" s="1" t="s">
        <v>270</v>
      </c>
      <c r="F177" s="2" t="s">
        <v>281</v>
      </c>
      <c r="G177" s="2" t="b">
        <v>1</v>
      </c>
      <c r="H177" s="9">
        <v>0.38680870000000001</v>
      </c>
    </row>
    <row r="178" spans="1:8" x14ac:dyDescent="0.2">
      <c r="A178">
        <v>743</v>
      </c>
      <c r="B178" s="1" t="s">
        <v>176</v>
      </c>
      <c r="C178" s="1" t="s">
        <v>270</v>
      </c>
      <c r="D178" s="2" t="s">
        <v>281</v>
      </c>
      <c r="E178" s="1" t="s">
        <v>262</v>
      </c>
      <c r="F178" s="2" t="s">
        <v>283</v>
      </c>
      <c r="G178" s="2" t="b">
        <v>1</v>
      </c>
      <c r="H178" s="9">
        <v>0.45931129999999998</v>
      </c>
    </row>
    <row r="179" spans="1:8" x14ac:dyDescent="0.2">
      <c r="A179">
        <v>747</v>
      </c>
      <c r="B179" s="1" t="s">
        <v>177</v>
      </c>
      <c r="C179" s="1" t="s">
        <v>273</v>
      </c>
      <c r="D179" s="2" t="s">
        <v>284</v>
      </c>
      <c r="E179" s="1" t="s">
        <v>260</v>
      </c>
      <c r="F179" s="2" t="s">
        <v>281</v>
      </c>
      <c r="G179" s="2" t="b">
        <v>0</v>
      </c>
      <c r="H179" s="9">
        <v>0.7108312</v>
      </c>
    </row>
    <row r="180" spans="1:8" x14ac:dyDescent="0.2">
      <c r="A180">
        <v>749</v>
      </c>
      <c r="B180" s="1" t="s">
        <v>178</v>
      </c>
      <c r="C180" s="1" t="s">
        <v>256</v>
      </c>
      <c r="D180" s="2" t="s">
        <v>284</v>
      </c>
      <c r="E180" s="1" t="s">
        <v>263</v>
      </c>
      <c r="F180" s="2" t="s">
        <v>281</v>
      </c>
      <c r="G180" s="2" t="b">
        <v>1</v>
      </c>
      <c r="H180" s="9">
        <v>0.33929809999999999</v>
      </c>
    </row>
    <row r="181" spans="1:8" x14ac:dyDescent="0.2">
      <c r="A181">
        <v>751</v>
      </c>
      <c r="B181" s="1" t="s">
        <v>179</v>
      </c>
      <c r="C181" s="1" t="s">
        <v>265</v>
      </c>
      <c r="D181" s="2" t="s">
        <v>281</v>
      </c>
      <c r="E181" s="1" t="s">
        <v>267</v>
      </c>
      <c r="F181" s="2" t="s">
        <v>281</v>
      </c>
      <c r="G181" s="2" t="b">
        <v>1</v>
      </c>
      <c r="H181" s="9">
        <v>0.34715550000000001</v>
      </c>
    </row>
    <row r="182" spans="1:8" x14ac:dyDescent="0.2">
      <c r="A182">
        <v>752</v>
      </c>
      <c r="B182" s="1" t="s">
        <v>180</v>
      </c>
      <c r="C182" s="1" t="s">
        <v>265</v>
      </c>
      <c r="D182" s="2" t="s">
        <v>281</v>
      </c>
      <c r="E182" s="1" t="s">
        <v>272</v>
      </c>
      <c r="F182" s="2" t="s">
        <v>282</v>
      </c>
      <c r="G182" s="2" t="b">
        <v>1</v>
      </c>
      <c r="H182" s="9">
        <v>0.34105639999999998</v>
      </c>
    </row>
    <row r="183" spans="1:8" x14ac:dyDescent="0.2">
      <c r="A183">
        <v>754</v>
      </c>
      <c r="B183" s="1" t="s">
        <v>181</v>
      </c>
      <c r="C183" s="1" t="s">
        <v>271</v>
      </c>
      <c r="D183" s="2" t="s">
        <v>281</v>
      </c>
      <c r="E183" s="1" t="s">
        <v>256</v>
      </c>
      <c r="F183" s="2" t="s">
        <v>284</v>
      </c>
      <c r="G183" s="2" t="b">
        <v>1</v>
      </c>
      <c r="H183" s="9">
        <v>0.3862334</v>
      </c>
    </row>
    <row r="184" spans="1:8" x14ac:dyDescent="0.2">
      <c r="A184">
        <v>755</v>
      </c>
      <c r="B184" s="1" t="s">
        <v>182</v>
      </c>
      <c r="C184" s="1" t="s">
        <v>265</v>
      </c>
      <c r="D184" s="2" t="s">
        <v>281</v>
      </c>
      <c r="E184" s="1" t="s">
        <v>271</v>
      </c>
      <c r="F184" s="2" t="s">
        <v>281</v>
      </c>
      <c r="G184" s="2" t="b">
        <v>1</v>
      </c>
      <c r="H184" s="9">
        <v>0.41032730000000001</v>
      </c>
    </row>
    <row r="185" spans="1:8" x14ac:dyDescent="0.2">
      <c r="A185">
        <v>756</v>
      </c>
      <c r="B185" s="1" t="s">
        <v>183</v>
      </c>
      <c r="C185" s="1" t="s">
        <v>259</v>
      </c>
      <c r="D185" s="2" t="s">
        <v>284</v>
      </c>
      <c r="E185" s="1" t="s">
        <v>260</v>
      </c>
      <c r="F185" s="2" t="s">
        <v>281</v>
      </c>
      <c r="G185" s="2" t="b">
        <v>0</v>
      </c>
      <c r="H185" s="9">
        <v>0.95371119999999998</v>
      </c>
    </row>
    <row r="186" spans="1:8" x14ac:dyDescent="0.2">
      <c r="A186">
        <v>758</v>
      </c>
      <c r="B186" s="1" t="s">
        <v>184</v>
      </c>
      <c r="C186" s="1" t="s">
        <v>269</v>
      </c>
      <c r="D186" s="2" t="s">
        <v>281</v>
      </c>
      <c r="E186" s="1" t="s">
        <v>272</v>
      </c>
      <c r="F186" s="2" t="s">
        <v>282</v>
      </c>
      <c r="G186" s="2" t="b">
        <v>0</v>
      </c>
      <c r="H186" s="9">
        <v>0.86227149999999997</v>
      </c>
    </row>
    <row r="187" spans="1:8" x14ac:dyDescent="0.2">
      <c r="A187">
        <v>759</v>
      </c>
      <c r="B187" s="1" t="s">
        <v>185</v>
      </c>
      <c r="C187" s="1" t="s">
        <v>269</v>
      </c>
      <c r="D187" s="2" t="s">
        <v>281</v>
      </c>
      <c r="E187" s="1" t="s">
        <v>272</v>
      </c>
      <c r="F187" s="2" t="s">
        <v>282</v>
      </c>
      <c r="G187" s="2" t="b">
        <v>0</v>
      </c>
      <c r="H187" s="9">
        <v>0.97972320000000002</v>
      </c>
    </row>
    <row r="188" spans="1:8" x14ac:dyDescent="0.2">
      <c r="A188">
        <v>759</v>
      </c>
      <c r="B188" s="1" t="s">
        <v>186</v>
      </c>
      <c r="C188" s="1" t="s">
        <v>269</v>
      </c>
      <c r="D188" s="2" t="s">
        <v>281</v>
      </c>
      <c r="E188" s="1" t="s">
        <v>271</v>
      </c>
      <c r="F188" s="2" t="s">
        <v>281</v>
      </c>
      <c r="G188" s="2" t="b">
        <v>0</v>
      </c>
      <c r="H188" s="9">
        <v>0.94090370000000001</v>
      </c>
    </row>
    <row r="189" spans="1:8" x14ac:dyDescent="0.2">
      <c r="A189">
        <v>761</v>
      </c>
      <c r="B189" s="1" t="s">
        <v>187</v>
      </c>
      <c r="C189" s="1" t="s">
        <v>275</v>
      </c>
      <c r="D189" s="2" t="s">
        <v>281</v>
      </c>
      <c r="E189" s="1" t="s">
        <v>267</v>
      </c>
      <c r="F189" s="2" t="s">
        <v>281</v>
      </c>
      <c r="G189" s="2" t="b">
        <v>0</v>
      </c>
      <c r="H189" s="9">
        <v>0.95294920000000005</v>
      </c>
    </row>
    <row r="190" spans="1:8" x14ac:dyDescent="0.2">
      <c r="A190">
        <v>768</v>
      </c>
      <c r="B190" s="1" t="s">
        <v>188</v>
      </c>
      <c r="C190" s="1" t="s">
        <v>273</v>
      </c>
      <c r="D190" s="2" t="s">
        <v>284</v>
      </c>
      <c r="E190" s="1" t="s">
        <v>274</v>
      </c>
      <c r="F190" s="2" t="s">
        <v>283</v>
      </c>
      <c r="G190" s="2" t="b">
        <v>0</v>
      </c>
      <c r="H190" s="9">
        <v>0.63655200000000001</v>
      </c>
    </row>
    <row r="191" spans="1:8" x14ac:dyDescent="0.2">
      <c r="A191">
        <v>769</v>
      </c>
      <c r="B191" s="1" t="s">
        <v>189</v>
      </c>
      <c r="C191" s="1" t="s">
        <v>267</v>
      </c>
      <c r="D191" s="2" t="s">
        <v>281</v>
      </c>
      <c r="E191" s="1" t="s">
        <v>261</v>
      </c>
      <c r="F191" s="2" t="s">
        <v>283</v>
      </c>
      <c r="G191" s="2" t="b">
        <v>1</v>
      </c>
      <c r="H191" s="9">
        <v>0.45624910000000002</v>
      </c>
    </row>
    <row r="192" spans="1:8" x14ac:dyDescent="0.2">
      <c r="A192">
        <v>770</v>
      </c>
      <c r="B192" s="1" t="s">
        <v>190</v>
      </c>
      <c r="C192" s="1" t="s">
        <v>262</v>
      </c>
      <c r="D192" s="2" t="s">
        <v>283</v>
      </c>
      <c r="E192" s="1" t="s">
        <v>271</v>
      </c>
      <c r="F192" s="2" t="s">
        <v>281</v>
      </c>
      <c r="G192" s="2" t="b">
        <v>1</v>
      </c>
      <c r="H192" s="9">
        <v>0.41891519999999999</v>
      </c>
    </row>
    <row r="193" spans="1:8" x14ac:dyDescent="0.2">
      <c r="A193">
        <v>771</v>
      </c>
      <c r="B193" s="1" t="s">
        <v>191</v>
      </c>
      <c r="C193" s="1" t="s">
        <v>256</v>
      </c>
      <c r="D193" s="2" t="s">
        <v>284</v>
      </c>
      <c r="E193" s="1" t="s">
        <v>276</v>
      </c>
      <c r="F193" s="2" t="s">
        <v>283</v>
      </c>
      <c r="G193" s="2" t="b">
        <v>0</v>
      </c>
      <c r="H193" s="9">
        <v>0.52700259999999999</v>
      </c>
    </row>
    <row r="194" spans="1:8" x14ac:dyDescent="0.2">
      <c r="A194">
        <v>772</v>
      </c>
      <c r="B194" s="1" t="s">
        <v>192</v>
      </c>
      <c r="C194" s="1" t="s">
        <v>265</v>
      </c>
      <c r="D194" s="2" t="s">
        <v>281</v>
      </c>
      <c r="E194" s="1" t="s">
        <v>271</v>
      </c>
      <c r="F194" s="2" t="s">
        <v>281</v>
      </c>
      <c r="G194" s="2" t="b">
        <v>0</v>
      </c>
      <c r="H194" s="9">
        <v>0.74050990000000005</v>
      </c>
    </row>
    <row r="195" spans="1:8" x14ac:dyDescent="0.2">
      <c r="A195">
        <v>774</v>
      </c>
      <c r="B195" s="1" t="s">
        <v>193</v>
      </c>
      <c r="C195" s="1" t="s">
        <v>259</v>
      </c>
      <c r="D195" s="2" t="s">
        <v>284</v>
      </c>
      <c r="E195" s="1" t="s">
        <v>266</v>
      </c>
      <c r="F195" s="2" t="s">
        <v>284</v>
      </c>
      <c r="G195" s="2" t="b">
        <v>1</v>
      </c>
      <c r="H195" s="9">
        <v>0.26671450000000002</v>
      </c>
    </row>
    <row r="196" spans="1:8" x14ac:dyDescent="0.2">
      <c r="A196">
        <v>777</v>
      </c>
      <c r="B196" s="1" t="s">
        <v>194</v>
      </c>
      <c r="C196" s="1" t="s">
        <v>270</v>
      </c>
      <c r="D196" s="2" t="s">
        <v>281</v>
      </c>
      <c r="E196" s="1" t="s">
        <v>271</v>
      </c>
      <c r="F196" s="2" t="s">
        <v>281</v>
      </c>
      <c r="G196" s="2" t="b">
        <v>1</v>
      </c>
      <c r="H196" s="9">
        <v>0.45052239999999999</v>
      </c>
    </row>
    <row r="197" spans="1:8" x14ac:dyDescent="0.2">
      <c r="A197">
        <v>778</v>
      </c>
      <c r="B197" s="1" t="s">
        <v>195</v>
      </c>
      <c r="C197" s="1" t="s">
        <v>269</v>
      </c>
      <c r="D197" s="2" t="s">
        <v>281</v>
      </c>
      <c r="E197" s="1" t="s">
        <v>268</v>
      </c>
      <c r="F197" s="2" t="s">
        <v>281</v>
      </c>
      <c r="G197" s="2" t="b">
        <v>1</v>
      </c>
      <c r="H197" s="9">
        <v>0.31300349999999999</v>
      </c>
    </row>
    <row r="198" spans="1:8" x14ac:dyDescent="0.2">
      <c r="A198">
        <v>780</v>
      </c>
      <c r="B198" s="1" t="s">
        <v>196</v>
      </c>
      <c r="C198" s="1" t="s">
        <v>267</v>
      </c>
      <c r="D198" s="2" t="s">
        <v>281</v>
      </c>
      <c r="E198" s="1" t="s">
        <v>264</v>
      </c>
      <c r="F198" s="2" t="s">
        <v>283</v>
      </c>
      <c r="G198" s="2" t="b">
        <v>0</v>
      </c>
      <c r="H198" s="9">
        <v>0.49258030000000003</v>
      </c>
    </row>
    <row r="199" spans="1:8" x14ac:dyDescent="0.2">
      <c r="A199">
        <v>781</v>
      </c>
      <c r="B199" s="1" t="s">
        <v>197</v>
      </c>
      <c r="C199" s="1" t="s">
        <v>273</v>
      </c>
      <c r="D199" s="2" t="s">
        <v>284</v>
      </c>
      <c r="E199" s="1" t="s">
        <v>268</v>
      </c>
      <c r="F199" s="2" t="s">
        <v>281</v>
      </c>
      <c r="G199" s="2" t="b">
        <v>0</v>
      </c>
      <c r="H199" s="9">
        <v>0.93193789999999999</v>
      </c>
    </row>
    <row r="200" spans="1:8" x14ac:dyDescent="0.2">
      <c r="A200">
        <v>783</v>
      </c>
      <c r="B200" s="1" t="s">
        <v>198</v>
      </c>
      <c r="C200" s="1" t="s">
        <v>266</v>
      </c>
      <c r="D200" s="2" t="s">
        <v>284</v>
      </c>
      <c r="E200" s="1" t="s">
        <v>256</v>
      </c>
      <c r="F200" s="2" t="s">
        <v>284</v>
      </c>
      <c r="G200" s="2" t="b">
        <v>0</v>
      </c>
      <c r="H200" s="9">
        <v>1.1028100000000001</v>
      </c>
    </row>
    <row r="201" spans="1:8" x14ac:dyDescent="0.2">
      <c r="A201">
        <v>789</v>
      </c>
      <c r="B201" s="1" t="s">
        <v>199</v>
      </c>
      <c r="C201" s="1" t="s">
        <v>277</v>
      </c>
      <c r="D201" s="2" t="s">
        <v>284</v>
      </c>
      <c r="E201" s="1" t="s">
        <v>276</v>
      </c>
      <c r="F201" s="2" t="s">
        <v>283</v>
      </c>
      <c r="G201" s="2" t="b">
        <v>0</v>
      </c>
      <c r="H201" s="9">
        <v>1.081251</v>
      </c>
    </row>
    <row r="202" spans="1:8" x14ac:dyDescent="0.2">
      <c r="A202">
        <v>792</v>
      </c>
      <c r="B202" s="1" t="s">
        <v>200</v>
      </c>
      <c r="C202" s="1" t="s">
        <v>256</v>
      </c>
      <c r="D202" s="2" t="s">
        <v>284</v>
      </c>
      <c r="E202" s="1" t="s">
        <v>277</v>
      </c>
      <c r="F202" s="2" t="s">
        <v>284</v>
      </c>
      <c r="G202" s="2" t="b">
        <v>0</v>
      </c>
      <c r="H202" s="9">
        <v>0.97907290000000002</v>
      </c>
    </row>
    <row r="203" spans="1:8" x14ac:dyDescent="0.2">
      <c r="A203">
        <v>793</v>
      </c>
      <c r="B203" s="1" t="s">
        <v>201</v>
      </c>
      <c r="C203" s="1" t="s">
        <v>274</v>
      </c>
      <c r="D203" s="2" t="s">
        <v>283</v>
      </c>
      <c r="E203" s="1" t="s">
        <v>273</v>
      </c>
      <c r="F203" s="2" t="s">
        <v>284</v>
      </c>
      <c r="G203" s="2" t="b">
        <v>1</v>
      </c>
      <c r="H203" s="9">
        <v>0.40672979999999997</v>
      </c>
    </row>
    <row r="204" spans="1:8" x14ac:dyDescent="0.2">
      <c r="A204">
        <v>794</v>
      </c>
      <c r="B204" s="1" t="s">
        <v>202</v>
      </c>
      <c r="C204" s="1" t="s">
        <v>265</v>
      </c>
      <c r="D204" s="2" t="s">
        <v>281</v>
      </c>
      <c r="E204" s="1" t="s">
        <v>271</v>
      </c>
      <c r="F204" s="2" t="s">
        <v>281</v>
      </c>
      <c r="G204" s="2" t="b">
        <v>0</v>
      </c>
      <c r="H204" s="9">
        <v>0.62605739999999999</v>
      </c>
    </row>
    <row r="205" spans="1:8" x14ac:dyDescent="0.2">
      <c r="A205">
        <v>795</v>
      </c>
      <c r="B205" s="1" t="s">
        <v>203</v>
      </c>
      <c r="C205" s="1" t="s">
        <v>258</v>
      </c>
      <c r="D205" s="2" t="s">
        <v>281</v>
      </c>
      <c r="E205" s="1" t="s">
        <v>263</v>
      </c>
      <c r="F205" s="2" t="s">
        <v>281</v>
      </c>
      <c r="G205" s="2" t="b">
        <v>1</v>
      </c>
      <c r="H205" s="9">
        <v>0.34200150000000001</v>
      </c>
    </row>
    <row r="206" spans="1:8" x14ac:dyDescent="0.2">
      <c r="A206">
        <v>796</v>
      </c>
      <c r="B206" s="1" t="s">
        <v>204</v>
      </c>
      <c r="C206" s="1" t="s">
        <v>268</v>
      </c>
      <c r="D206" s="2" t="s">
        <v>281</v>
      </c>
      <c r="E206" s="1" t="s">
        <v>263</v>
      </c>
      <c r="F206" s="2" t="s">
        <v>281</v>
      </c>
      <c r="G206" s="2" t="b">
        <v>0</v>
      </c>
      <c r="H206" s="9">
        <v>0.50785610000000003</v>
      </c>
    </row>
    <row r="207" spans="1:8" x14ac:dyDescent="0.2">
      <c r="A207">
        <v>797</v>
      </c>
      <c r="B207" s="1" t="s">
        <v>205</v>
      </c>
      <c r="C207" s="1" t="s">
        <v>261</v>
      </c>
      <c r="D207" s="2" t="s">
        <v>283</v>
      </c>
      <c r="E207" s="1" t="s">
        <v>273</v>
      </c>
      <c r="F207" s="2" t="s">
        <v>284</v>
      </c>
      <c r="G207" s="2" t="b">
        <v>1</v>
      </c>
      <c r="H207" s="9">
        <v>0.4046881</v>
      </c>
    </row>
    <row r="208" spans="1:8" x14ac:dyDescent="0.2">
      <c r="A208">
        <v>798</v>
      </c>
      <c r="B208" s="1" t="s">
        <v>206</v>
      </c>
      <c r="C208" s="1" t="s">
        <v>271</v>
      </c>
      <c r="D208" s="2" t="s">
        <v>281</v>
      </c>
      <c r="E208" s="1" t="s">
        <v>270</v>
      </c>
      <c r="F208" s="2" t="s">
        <v>281</v>
      </c>
      <c r="G208" s="2" t="b">
        <v>1</v>
      </c>
      <c r="H208" s="9">
        <v>0.40725</v>
      </c>
    </row>
    <row r="209" spans="1:8" x14ac:dyDescent="0.2">
      <c r="A209">
        <v>799</v>
      </c>
      <c r="B209" s="1" t="s">
        <v>207</v>
      </c>
      <c r="C209" s="1" t="s">
        <v>270</v>
      </c>
      <c r="D209" s="2" t="s">
        <v>281</v>
      </c>
      <c r="E209" s="1" t="s">
        <v>260</v>
      </c>
      <c r="F209" s="2" t="s">
        <v>281</v>
      </c>
      <c r="G209" s="2" t="b">
        <v>1</v>
      </c>
      <c r="H209" s="9">
        <v>0.32523600000000003</v>
      </c>
    </row>
    <row r="210" spans="1:8" x14ac:dyDescent="0.2">
      <c r="A210">
        <v>800</v>
      </c>
      <c r="B210" s="1" t="s">
        <v>208</v>
      </c>
      <c r="C210" s="1" t="s">
        <v>268</v>
      </c>
      <c r="D210" s="2" t="s">
        <v>281</v>
      </c>
      <c r="E210" s="1" t="s">
        <v>262</v>
      </c>
      <c r="F210" s="2" t="s">
        <v>283</v>
      </c>
      <c r="G210" s="2" t="b">
        <v>0</v>
      </c>
      <c r="H210" s="9">
        <v>0.92666150000000003</v>
      </c>
    </row>
    <row r="211" spans="1:8" x14ac:dyDescent="0.2">
      <c r="A211">
        <v>801</v>
      </c>
      <c r="B211" s="1" t="s">
        <v>209</v>
      </c>
      <c r="C211" s="1" t="s">
        <v>275</v>
      </c>
      <c r="D211" s="2" t="s">
        <v>281</v>
      </c>
      <c r="E211" s="1" t="s">
        <v>264</v>
      </c>
      <c r="F211" s="2" t="s">
        <v>283</v>
      </c>
      <c r="G211" s="2" t="b">
        <v>1</v>
      </c>
      <c r="H211" s="9">
        <v>0.4246202</v>
      </c>
    </row>
    <row r="212" spans="1:8" x14ac:dyDescent="0.2">
      <c r="A212">
        <v>803</v>
      </c>
      <c r="B212" s="1" t="s">
        <v>210</v>
      </c>
      <c r="C212" s="1" t="s">
        <v>256</v>
      </c>
      <c r="D212" s="2" t="s">
        <v>284</v>
      </c>
      <c r="E212" s="1" t="s">
        <v>262</v>
      </c>
      <c r="F212" s="2" t="s">
        <v>283</v>
      </c>
      <c r="G212" s="2" t="b">
        <v>0</v>
      </c>
      <c r="H212" s="9">
        <v>0.92296180000000005</v>
      </c>
    </row>
    <row r="213" spans="1:8" x14ac:dyDescent="0.2">
      <c r="A213">
        <v>804</v>
      </c>
      <c r="B213" s="1" t="s">
        <v>211</v>
      </c>
      <c r="C213" s="1" t="s">
        <v>270</v>
      </c>
      <c r="D213" s="2" t="s">
        <v>281</v>
      </c>
      <c r="E213" s="1" t="s">
        <v>262</v>
      </c>
      <c r="F213" s="2" t="s">
        <v>283</v>
      </c>
      <c r="G213" s="2" t="b">
        <v>0</v>
      </c>
      <c r="H213" s="9">
        <v>1.028859</v>
      </c>
    </row>
    <row r="214" spans="1:8" x14ac:dyDescent="0.2">
      <c r="A214">
        <v>811</v>
      </c>
      <c r="B214" s="1" t="s">
        <v>212</v>
      </c>
      <c r="C214" s="1" t="s">
        <v>273</v>
      </c>
      <c r="D214" s="2" t="s">
        <v>284</v>
      </c>
      <c r="E214" s="1" t="s">
        <v>269</v>
      </c>
      <c r="F214" s="2" t="s">
        <v>281</v>
      </c>
      <c r="G214" s="2" t="b">
        <v>0</v>
      </c>
      <c r="H214" s="9">
        <v>0.91302919999999999</v>
      </c>
    </row>
    <row r="215" spans="1:8" x14ac:dyDescent="0.2">
      <c r="A215">
        <v>813</v>
      </c>
      <c r="B215" s="1" t="s">
        <v>213</v>
      </c>
      <c r="C215" s="1" t="s">
        <v>271</v>
      </c>
      <c r="D215" s="2" t="s">
        <v>281</v>
      </c>
      <c r="E215" s="1" t="s">
        <v>276</v>
      </c>
      <c r="F215" s="2" t="s">
        <v>283</v>
      </c>
      <c r="G215" s="2" t="b">
        <v>0</v>
      </c>
      <c r="H215" s="9">
        <v>1.0256419999999999</v>
      </c>
    </row>
    <row r="216" spans="1:8" x14ac:dyDescent="0.2">
      <c r="A216">
        <v>814</v>
      </c>
      <c r="B216" s="1" t="s">
        <v>214</v>
      </c>
      <c r="C216" s="1" t="s">
        <v>259</v>
      </c>
      <c r="D216" s="2" t="s">
        <v>284</v>
      </c>
      <c r="E216" s="1" t="s">
        <v>268</v>
      </c>
      <c r="F216" s="2" t="s">
        <v>281</v>
      </c>
      <c r="G216" s="2" t="b">
        <v>0</v>
      </c>
      <c r="H216" s="9">
        <v>1.0491490000000001</v>
      </c>
    </row>
    <row r="217" spans="1:8" x14ac:dyDescent="0.2">
      <c r="A217">
        <v>815</v>
      </c>
      <c r="B217" s="1" t="s">
        <v>215</v>
      </c>
      <c r="C217" s="1" t="s">
        <v>271</v>
      </c>
      <c r="D217" s="2" t="s">
        <v>281</v>
      </c>
      <c r="E217" s="1" t="s">
        <v>276</v>
      </c>
      <c r="F217" s="2" t="s">
        <v>283</v>
      </c>
      <c r="G217" s="2" t="b">
        <v>0</v>
      </c>
      <c r="H217" s="9">
        <v>0.93836280000000005</v>
      </c>
    </row>
    <row r="218" spans="1:8" x14ac:dyDescent="0.2">
      <c r="A218">
        <v>822</v>
      </c>
      <c r="B218" s="1" t="s">
        <v>216</v>
      </c>
      <c r="C218" s="1" t="s">
        <v>268</v>
      </c>
      <c r="D218" s="2" t="s">
        <v>281</v>
      </c>
      <c r="E218" s="1" t="s">
        <v>273</v>
      </c>
      <c r="F218" s="2" t="s">
        <v>284</v>
      </c>
      <c r="G218" s="2" t="b">
        <v>0</v>
      </c>
      <c r="H218" s="9">
        <v>1.007593</v>
      </c>
    </row>
    <row r="219" spans="1:8" x14ac:dyDescent="0.2">
      <c r="A219">
        <v>825</v>
      </c>
      <c r="B219" s="1" t="s">
        <v>217</v>
      </c>
      <c r="C219" s="1" t="s">
        <v>260</v>
      </c>
      <c r="D219" s="2" t="s">
        <v>281</v>
      </c>
      <c r="E219" s="1" t="s">
        <v>269</v>
      </c>
      <c r="F219" s="2" t="s">
        <v>281</v>
      </c>
      <c r="G219" s="2" t="b">
        <v>0</v>
      </c>
      <c r="H219" s="9">
        <v>0.92380340000000005</v>
      </c>
    </row>
    <row r="220" spans="1:8" x14ac:dyDescent="0.2">
      <c r="A220">
        <v>826</v>
      </c>
      <c r="B220" s="1" t="s">
        <v>218</v>
      </c>
      <c r="C220" s="1" t="s">
        <v>266</v>
      </c>
      <c r="D220" s="2" t="s">
        <v>284</v>
      </c>
      <c r="E220" s="1" t="s">
        <v>256</v>
      </c>
      <c r="F220" s="2" t="s">
        <v>284</v>
      </c>
      <c r="G220" s="2" t="b">
        <v>0</v>
      </c>
      <c r="H220" s="9">
        <v>1.062891</v>
      </c>
    </row>
    <row r="221" spans="1:8" x14ac:dyDescent="0.2">
      <c r="A221">
        <v>828</v>
      </c>
      <c r="B221" s="1" t="s">
        <v>219</v>
      </c>
      <c r="C221" s="1" t="s">
        <v>262</v>
      </c>
      <c r="D221" s="2" t="s">
        <v>283</v>
      </c>
      <c r="E221" s="1" t="s">
        <v>261</v>
      </c>
      <c r="F221" s="2" t="s">
        <v>283</v>
      </c>
      <c r="G221" s="2" t="b">
        <v>0</v>
      </c>
      <c r="H221" s="9">
        <v>1.0628040000000001</v>
      </c>
    </row>
    <row r="222" spans="1:8" x14ac:dyDescent="0.2">
      <c r="A222">
        <v>829</v>
      </c>
      <c r="B222" s="1" t="s">
        <v>220</v>
      </c>
      <c r="C222" s="1" t="s">
        <v>266</v>
      </c>
      <c r="D222" s="2" t="s">
        <v>284</v>
      </c>
      <c r="E222" s="1" t="s">
        <v>256</v>
      </c>
      <c r="F222" s="2" t="s">
        <v>284</v>
      </c>
      <c r="G222" s="2" t="b">
        <v>0</v>
      </c>
      <c r="H222" s="9">
        <v>0.95005320000000004</v>
      </c>
    </row>
    <row r="223" spans="1:8" x14ac:dyDescent="0.2">
      <c r="A223">
        <v>835</v>
      </c>
      <c r="B223" s="1" t="s">
        <v>221</v>
      </c>
      <c r="C223" s="1" t="s">
        <v>264</v>
      </c>
      <c r="D223" s="2" t="s">
        <v>283</v>
      </c>
      <c r="E223" s="1" t="s">
        <v>275</v>
      </c>
      <c r="F223" s="2" t="s">
        <v>281</v>
      </c>
      <c r="G223" s="2" t="b">
        <v>0</v>
      </c>
      <c r="H223" s="9">
        <v>0.95698209999999995</v>
      </c>
    </row>
    <row r="224" spans="1:8" x14ac:dyDescent="0.2">
      <c r="A224">
        <v>836</v>
      </c>
      <c r="B224" s="1" t="s">
        <v>222</v>
      </c>
      <c r="C224" s="1" t="s">
        <v>256</v>
      </c>
      <c r="D224" s="2" t="s">
        <v>284</v>
      </c>
      <c r="E224" s="1" t="s">
        <v>258</v>
      </c>
      <c r="F224" s="2" t="s">
        <v>281</v>
      </c>
      <c r="G224" s="2" t="b">
        <v>0</v>
      </c>
      <c r="H224" s="9">
        <v>0.97606959999999998</v>
      </c>
    </row>
    <row r="225" spans="1:8" x14ac:dyDescent="0.2">
      <c r="A225">
        <v>838</v>
      </c>
      <c r="B225" s="1" t="s">
        <v>223</v>
      </c>
      <c r="C225" s="1" t="s">
        <v>261</v>
      </c>
      <c r="D225" s="2" t="s">
        <v>283</v>
      </c>
      <c r="E225" s="1" t="s">
        <v>273</v>
      </c>
      <c r="F225" s="2" t="s">
        <v>284</v>
      </c>
      <c r="G225" s="2" t="b">
        <v>0</v>
      </c>
      <c r="H225" s="9">
        <v>0.98596919999999999</v>
      </c>
    </row>
    <row r="226" spans="1:8" x14ac:dyDescent="0.2">
      <c r="A226">
        <v>849</v>
      </c>
      <c r="B226" s="1" t="s">
        <v>224</v>
      </c>
      <c r="C226" s="1" t="s">
        <v>270</v>
      </c>
      <c r="D226" s="2" t="s">
        <v>281</v>
      </c>
      <c r="E226" s="1" t="s">
        <v>271</v>
      </c>
      <c r="F226" s="2" t="s">
        <v>281</v>
      </c>
      <c r="G226" s="2" t="b">
        <v>0</v>
      </c>
      <c r="H226" s="9">
        <v>0.59654960000000001</v>
      </c>
    </row>
    <row r="227" spans="1:8" x14ac:dyDescent="0.2">
      <c r="A227">
        <v>850</v>
      </c>
      <c r="B227" s="1" t="s">
        <v>225</v>
      </c>
      <c r="C227" s="1" t="s">
        <v>269</v>
      </c>
      <c r="D227" s="2" t="s">
        <v>281</v>
      </c>
      <c r="E227" s="1" t="s">
        <v>267</v>
      </c>
      <c r="F227" s="2" t="s">
        <v>281</v>
      </c>
      <c r="G227" s="2" t="b">
        <v>0</v>
      </c>
      <c r="H227" s="9">
        <v>1.02501</v>
      </c>
    </row>
    <row r="228" spans="1:8" x14ac:dyDescent="0.2">
      <c r="A228">
        <v>857</v>
      </c>
      <c r="B228" s="1" t="s">
        <v>226</v>
      </c>
      <c r="C228" s="1" t="s">
        <v>273</v>
      </c>
      <c r="D228" s="2" t="s">
        <v>284</v>
      </c>
      <c r="E228" s="1" t="s">
        <v>261</v>
      </c>
      <c r="F228" s="2" t="s">
        <v>283</v>
      </c>
      <c r="G228" s="2" t="b">
        <v>0</v>
      </c>
      <c r="H228" s="9">
        <v>0.937554</v>
      </c>
    </row>
    <row r="229" spans="1:8" x14ac:dyDescent="0.2">
      <c r="A229">
        <v>860</v>
      </c>
      <c r="B229" s="1" t="s">
        <v>227</v>
      </c>
      <c r="C229" s="1" t="s">
        <v>258</v>
      </c>
      <c r="D229" s="2" t="s">
        <v>281</v>
      </c>
      <c r="E229" s="1" t="s">
        <v>256</v>
      </c>
      <c r="F229" s="2" t="s">
        <v>284</v>
      </c>
      <c r="G229" s="2" t="b">
        <v>0</v>
      </c>
      <c r="H229" s="9">
        <v>0.92091730000000005</v>
      </c>
    </row>
    <row r="230" spans="1:8" x14ac:dyDescent="0.2">
      <c r="A230">
        <v>865</v>
      </c>
      <c r="B230" s="1" t="s">
        <v>228</v>
      </c>
      <c r="C230" s="1" t="s">
        <v>259</v>
      </c>
      <c r="D230" s="2" t="s">
        <v>284</v>
      </c>
      <c r="E230" s="1" t="s">
        <v>269</v>
      </c>
      <c r="F230" s="2" t="s">
        <v>281</v>
      </c>
      <c r="G230" s="2" t="b">
        <v>0</v>
      </c>
      <c r="H230" s="9">
        <v>0.59228049999999999</v>
      </c>
    </row>
    <row r="231" spans="1:8" x14ac:dyDescent="0.2">
      <c r="A231">
        <v>868</v>
      </c>
      <c r="B231" s="1" t="s">
        <v>229</v>
      </c>
      <c r="C231" s="1" t="s">
        <v>265</v>
      </c>
      <c r="D231" s="2" t="s">
        <v>281</v>
      </c>
      <c r="E231" s="1" t="s">
        <v>269</v>
      </c>
      <c r="F231" s="2" t="s">
        <v>281</v>
      </c>
      <c r="G231" s="2" t="b">
        <v>0</v>
      </c>
      <c r="H231" s="9">
        <v>0.92527959999999998</v>
      </c>
    </row>
    <row r="232" spans="1:8" x14ac:dyDescent="0.2">
      <c r="A232">
        <v>869</v>
      </c>
      <c r="B232" s="1" t="s">
        <v>230</v>
      </c>
      <c r="C232" s="1" t="s">
        <v>268</v>
      </c>
      <c r="D232" s="2" t="s">
        <v>281</v>
      </c>
      <c r="E232" s="1" t="s">
        <v>263</v>
      </c>
      <c r="F232" s="2" t="s">
        <v>281</v>
      </c>
      <c r="G232" s="2" t="b">
        <v>0</v>
      </c>
      <c r="H232" s="9">
        <v>0.55702580000000002</v>
      </c>
    </row>
    <row r="233" spans="1:8" x14ac:dyDescent="0.2">
      <c r="A233">
        <v>872</v>
      </c>
      <c r="B233" s="1" t="s">
        <v>231</v>
      </c>
      <c r="C233" s="1" t="s">
        <v>269</v>
      </c>
      <c r="D233" s="2" t="s">
        <v>281</v>
      </c>
      <c r="E233" s="1" t="s">
        <v>267</v>
      </c>
      <c r="F233" s="2" t="s">
        <v>281</v>
      </c>
      <c r="G233" s="2" t="b">
        <v>0</v>
      </c>
      <c r="H233" s="9">
        <v>1.025123</v>
      </c>
    </row>
    <row r="234" spans="1:8" x14ac:dyDescent="0.2">
      <c r="A234">
        <v>873</v>
      </c>
      <c r="B234" s="1" t="s">
        <v>232</v>
      </c>
      <c r="C234" s="1" t="s">
        <v>277</v>
      </c>
      <c r="D234" s="2" t="s">
        <v>284</v>
      </c>
      <c r="E234" s="1" t="s">
        <v>261</v>
      </c>
      <c r="F234" s="2" t="s">
        <v>283</v>
      </c>
      <c r="G234" s="2" t="b">
        <v>0</v>
      </c>
      <c r="H234" s="9">
        <v>1.0410269999999999</v>
      </c>
    </row>
    <row r="235" spans="1:8" x14ac:dyDescent="0.2">
      <c r="A235">
        <v>879</v>
      </c>
      <c r="B235" s="1" t="s">
        <v>233</v>
      </c>
      <c r="C235" s="1" t="s">
        <v>261</v>
      </c>
      <c r="D235" s="2" t="s">
        <v>283</v>
      </c>
      <c r="E235" s="1" t="s">
        <v>273</v>
      </c>
      <c r="F235" s="2" t="s">
        <v>284</v>
      </c>
      <c r="G235" s="2" t="b">
        <v>0</v>
      </c>
      <c r="H235" s="9">
        <v>0.89841179999999998</v>
      </c>
    </row>
    <row r="236" spans="1:8" x14ac:dyDescent="0.2">
      <c r="A236">
        <v>880</v>
      </c>
      <c r="B236" s="1" t="s">
        <v>234</v>
      </c>
      <c r="C236" s="1" t="s">
        <v>275</v>
      </c>
      <c r="D236" s="2" t="s">
        <v>281</v>
      </c>
      <c r="E236" s="1" t="s">
        <v>269</v>
      </c>
      <c r="F236" s="2" t="s">
        <v>281</v>
      </c>
      <c r="G236" s="2" t="b">
        <v>0</v>
      </c>
      <c r="H236" s="9">
        <v>0.96166240000000003</v>
      </c>
    </row>
    <row r="237" spans="1:8" x14ac:dyDescent="0.2">
      <c r="A237">
        <v>881</v>
      </c>
      <c r="B237" s="1" t="s">
        <v>235</v>
      </c>
      <c r="C237" s="1" t="s">
        <v>262</v>
      </c>
      <c r="D237" s="2" t="s">
        <v>283</v>
      </c>
      <c r="E237" s="1" t="s">
        <v>267</v>
      </c>
      <c r="F237" s="2" t="s">
        <v>281</v>
      </c>
      <c r="G237" s="2" t="b">
        <v>0</v>
      </c>
      <c r="H237" s="9">
        <v>0.61613680000000004</v>
      </c>
    </row>
    <row r="238" spans="1:8" x14ac:dyDescent="0.2">
      <c r="A238">
        <v>882</v>
      </c>
      <c r="B238" s="1" t="s">
        <v>236</v>
      </c>
      <c r="C238" s="1" t="s">
        <v>256</v>
      </c>
      <c r="D238" s="2" t="s">
        <v>284</v>
      </c>
      <c r="E238" s="1" t="s">
        <v>277</v>
      </c>
      <c r="F238" s="2" t="s">
        <v>284</v>
      </c>
      <c r="G238" s="2" t="b">
        <v>0</v>
      </c>
      <c r="H238" s="9">
        <v>0.97649450000000004</v>
      </c>
    </row>
    <row r="239" spans="1:8" x14ac:dyDescent="0.2">
      <c r="A239">
        <v>884</v>
      </c>
      <c r="B239" s="1" t="s">
        <v>237</v>
      </c>
      <c r="C239" s="1" t="s">
        <v>260</v>
      </c>
      <c r="D239" s="2" t="s">
        <v>281</v>
      </c>
      <c r="E239" s="1" t="s">
        <v>269</v>
      </c>
      <c r="F239" s="2" t="s">
        <v>281</v>
      </c>
      <c r="G239" s="2" t="b">
        <v>0</v>
      </c>
      <c r="H239" s="9">
        <v>1.002667</v>
      </c>
    </row>
    <row r="240" spans="1:8" x14ac:dyDescent="0.2">
      <c r="A240">
        <v>886</v>
      </c>
      <c r="B240" s="1" t="s">
        <v>238</v>
      </c>
      <c r="C240" s="1" t="s">
        <v>276</v>
      </c>
      <c r="D240" s="2" t="s">
        <v>283</v>
      </c>
      <c r="E240" s="1" t="s">
        <v>256</v>
      </c>
      <c r="F240" s="2" t="s">
        <v>284</v>
      </c>
      <c r="G240" s="2" t="b">
        <v>0</v>
      </c>
      <c r="H240" s="9">
        <v>1.072883</v>
      </c>
    </row>
    <row r="241" spans="1:8" x14ac:dyDescent="0.2">
      <c r="A241">
        <v>893</v>
      </c>
      <c r="B241" s="1" t="s">
        <v>239</v>
      </c>
      <c r="C241" s="1" t="s">
        <v>258</v>
      </c>
      <c r="D241" s="2" t="s">
        <v>281</v>
      </c>
      <c r="E241" s="1" t="s">
        <v>262</v>
      </c>
      <c r="F241" s="2" t="s">
        <v>283</v>
      </c>
      <c r="G241" s="2" t="b">
        <v>0</v>
      </c>
      <c r="H241" s="9">
        <v>0.95187060000000001</v>
      </c>
    </row>
    <row r="242" spans="1:8" x14ac:dyDescent="0.2">
      <c r="A242">
        <v>896</v>
      </c>
      <c r="B242" s="1" t="s">
        <v>240</v>
      </c>
      <c r="C242" s="1" t="s">
        <v>270</v>
      </c>
      <c r="D242" s="2" t="s">
        <v>281</v>
      </c>
      <c r="E242" s="1" t="s">
        <v>262</v>
      </c>
      <c r="F242" s="2" t="s">
        <v>283</v>
      </c>
      <c r="G242" s="2" t="b">
        <v>0</v>
      </c>
      <c r="H242" s="9">
        <v>0.80882129999999997</v>
      </c>
    </row>
    <row r="243" spans="1:8" x14ac:dyDescent="0.2">
      <c r="A243">
        <v>898</v>
      </c>
      <c r="B243" s="1" t="s">
        <v>241</v>
      </c>
      <c r="C243" s="1" t="s">
        <v>267</v>
      </c>
      <c r="D243" s="2" t="s">
        <v>281</v>
      </c>
      <c r="E243" s="1" t="s">
        <v>264</v>
      </c>
      <c r="F243" s="2" t="s">
        <v>283</v>
      </c>
      <c r="G243" s="2" t="b">
        <v>0</v>
      </c>
      <c r="H243" s="9">
        <v>0.79214189999999995</v>
      </c>
    </row>
    <row r="244" spans="1:8" x14ac:dyDescent="0.2">
      <c r="A244">
        <v>899</v>
      </c>
      <c r="B244" s="1" t="s">
        <v>242</v>
      </c>
      <c r="C244" s="1" t="s">
        <v>256</v>
      </c>
      <c r="D244" s="2" t="s">
        <v>284</v>
      </c>
      <c r="E244" s="1" t="s">
        <v>277</v>
      </c>
      <c r="F244" s="2" t="s">
        <v>284</v>
      </c>
      <c r="G244" s="2" t="b">
        <v>0</v>
      </c>
      <c r="H244" s="9">
        <v>0.8239997</v>
      </c>
    </row>
    <row r="245" spans="1:8" x14ac:dyDescent="0.2">
      <c r="A245">
        <v>901</v>
      </c>
      <c r="B245" s="1" t="s">
        <v>243</v>
      </c>
      <c r="C245" s="1" t="s">
        <v>271</v>
      </c>
      <c r="D245" s="2" t="s">
        <v>281</v>
      </c>
      <c r="E245" s="1" t="s">
        <v>256</v>
      </c>
      <c r="F245" s="2" t="s">
        <v>284</v>
      </c>
      <c r="G245" s="2" t="b">
        <v>1</v>
      </c>
      <c r="H245" s="9">
        <v>0.4658968</v>
      </c>
    </row>
    <row r="246" spans="1:8" x14ac:dyDescent="0.2">
      <c r="A246">
        <v>902</v>
      </c>
      <c r="B246" s="1" t="s">
        <v>244</v>
      </c>
      <c r="C246" s="1" t="s">
        <v>265</v>
      </c>
      <c r="D246" s="2" t="s">
        <v>281</v>
      </c>
      <c r="E246" s="1" t="s">
        <v>272</v>
      </c>
      <c r="F246" s="2" t="s">
        <v>282</v>
      </c>
      <c r="G246" s="2" t="b">
        <v>1</v>
      </c>
      <c r="H246" s="9">
        <v>0.35599639999999999</v>
      </c>
    </row>
    <row r="247" spans="1:8" x14ac:dyDescent="0.2">
      <c r="A247">
        <v>902</v>
      </c>
      <c r="B247" s="1" t="s">
        <v>245</v>
      </c>
      <c r="C247" s="1" t="s">
        <v>265</v>
      </c>
      <c r="D247" s="2" t="s">
        <v>281</v>
      </c>
      <c r="E247" s="1" t="s">
        <v>262</v>
      </c>
      <c r="F247" s="2" t="s">
        <v>283</v>
      </c>
      <c r="G247" s="2" t="b">
        <v>1</v>
      </c>
      <c r="H247" s="9">
        <v>0.37348409999999999</v>
      </c>
    </row>
    <row r="248" spans="1:8" x14ac:dyDescent="0.2">
      <c r="A248">
        <v>904</v>
      </c>
      <c r="B248" s="1" t="s">
        <v>246</v>
      </c>
      <c r="C248" s="1" t="s">
        <v>270</v>
      </c>
      <c r="D248" s="2" t="s">
        <v>281</v>
      </c>
      <c r="E248" s="1" t="s">
        <v>271</v>
      </c>
      <c r="F248" s="2" t="s">
        <v>281</v>
      </c>
      <c r="G248" s="2" t="b">
        <v>1</v>
      </c>
      <c r="H248" s="9">
        <v>0.26038519999999998</v>
      </c>
    </row>
    <row r="249" spans="1:8" x14ac:dyDescent="0.2">
      <c r="A249">
        <v>905</v>
      </c>
      <c r="B249" s="1" t="s">
        <v>247</v>
      </c>
      <c r="C249" s="1" t="s">
        <v>271</v>
      </c>
      <c r="D249" s="2" t="s">
        <v>281</v>
      </c>
      <c r="E249" s="1" t="s">
        <v>256</v>
      </c>
      <c r="F249" s="2" t="s">
        <v>284</v>
      </c>
      <c r="G249" s="2" t="b">
        <v>1</v>
      </c>
      <c r="H249" s="9">
        <v>0.4671688</v>
      </c>
    </row>
    <row r="250" spans="1:8" x14ac:dyDescent="0.2">
      <c r="A250">
        <v>906</v>
      </c>
      <c r="B250" s="1" t="s">
        <v>248</v>
      </c>
      <c r="C250" s="1" t="s">
        <v>266</v>
      </c>
      <c r="D250" s="2" t="s">
        <v>284</v>
      </c>
      <c r="E250" s="1" t="s">
        <v>261</v>
      </c>
      <c r="F250" s="2" t="s">
        <v>283</v>
      </c>
      <c r="G250" s="2" t="b">
        <v>0</v>
      </c>
      <c r="H250" s="9">
        <v>0.60043089999999999</v>
      </c>
    </row>
    <row r="251" spans="1:8" x14ac:dyDescent="0.2">
      <c r="A251">
        <v>907</v>
      </c>
      <c r="B251" s="1" t="s">
        <v>249</v>
      </c>
      <c r="C251" s="1" t="s">
        <v>259</v>
      </c>
      <c r="D251" s="2" t="s">
        <v>284</v>
      </c>
      <c r="E251" s="1" t="s">
        <v>269</v>
      </c>
      <c r="F251" s="2" t="s">
        <v>281</v>
      </c>
      <c r="G251" s="2" t="b">
        <v>1</v>
      </c>
      <c r="H251" s="9">
        <v>0.39254559999999999</v>
      </c>
    </row>
    <row r="252" spans="1:8" x14ac:dyDescent="0.2">
      <c r="A252">
        <v>908</v>
      </c>
      <c r="B252" s="1" t="s">
        <v>250</v>
      </c>
      <c r="C252" s="1" t="s">
        <v>274</v>
      </c>
      <c r="D252" s="2" t="s">
        <v>283</v>
      </c>
      <c r="E252" s="1" t="s">
        <v>263</v>
      </c>
      <c r="F252" s="2" t="s">
        <v>281</v>
      </c>
      <c r="G252" s="2" t="b">
        <v>1</v>
      </c>
      <c r="H252" s="9">
        <v>0.40788069999999998</v>
      </c>
    </row>
    <row r="253" spans="1:8" x14ac:dyDescent="0.2">
      <c r="A253">
        <v>909</v>
      </c>
      <c r="B253" s="1" t="s">
        <v>251</v>
      </c>
      <c r="C253" s="1" t="s">
        <v>265</v>
      </c>
      <c r="D253" s="2" t="s">
        <v>281</v>
      </c>
      <c r="E253" s="1" t="s">
        <v>263</v>
      </c>
      <c r="F253" s="2" t="s">
        <v>281</v>
      </c>
      <c r="G253" s="2" t="b">
        <v>1</v>
      </c>
      <c r="H253" s="9">
        <v>0.327513</v>
      </c>
    </row>
    <row r="254" spans="1:8" x14ac:dyDescent="0.2">
      <c r="A254">
        <v>910</v>
      </c>
      <c r="B254" s="1" t="s">
        <v>252</v>
      </c>
      <c r="C254" s="1" t="s">
        <v>260</v>
      </c>
      <c r="D254" s="2" t="s">
        <v>281</v>
      </c>
      <c r="E254" s="1" t="s">
        <v>269</v>
      </c>
      <c r="F254" s="2" t="s">
        <v>281</v>
      </c>
      <c r="G254" s="2" t="b">
        <v>0</v>
      </c>
      <c r="H254" s="9">
        <v>0.55816080000000001</v>
      </c>
    </row>
    <row r="255" spans="1:8" x14ac:dyDescent="0.2">
      <c r="A255">
        <v>911</v>
      </c>
      <c r="B255" s="1" t="s">
        <v>253</v>
      </c>
      <c r="C255" s="1" t="s">
        <v>263</v>
      </c>
      <c r="D255" s="2" t="s">
        <v>281</v>
      </c>
      <c r="E255" s="1" t="s">
        <v>265</v>
      </c>
      <c r="F255" s="2" t="s">
        <v>281</v>
      </c>
      <c r="G255" s="2" t="b">
        <v>0</v>
      </c>
      <c r="H255" s="9">
        <v>0.50753429999999999</v>
      </c>
    </row>
  </sheetData>
  <autoFilter ref="A1:G256" xr:uid="{48B9656D-CA5B-0549-B39A-FA2EB2AEEC96}">
    <sortState xmlns:xlrd2="http://schemas.microsoft.com/office/spreadsheetml/2017/richdata2" ref="A2:G256">
      <sortCondition ref="A1:A2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F07E-60BE-834F-8DC7-F31C5C6BCCC9}">
  <dimension ref="A1:CX22"/>
  <sheetViews>
    <sheetView zoomScale="60" zoomScaleNormal="60" workbookViewId="0">
      <selection activeCell="A10" sqref="A10:XFD10"/>
    </sheetView>
  </sheetViews>
  <sheetFormatPr baseColWidth="10" defaultRowHeight="16" x14ac:dyDescent="0.2"/>
  <cols>
    <col min="1" max="2" width="14.83203125" customWidth="1"/>
    <col min="3" max="4" width="14.5" customWidth="1"/>
    <col min="5" max="10" width="10.83203125" customWidth="1"/>
    <col min="11" max="11" width="5.5" customWidth="1"/>
    <col min="12" max="12" width="5.83203125" customWidth="1"/>
    <col min="13" max="14" width="6" customWidth="1"/>
    <col min="15" max="15" width="5.1640625" customWidth="1"/>
    <col min="16" max="18" width="5.83203125" customWidth="1"/>
    <col min="19" max="19" width="5.33203125" customWidth="1"/>
    <col min="20" max="22" width="5.1640625" customWidth="1"/>
    <col min="23" max="24" width="5.33203125" customWidth="1"/>
    <col min="25" max="26" width="5.6640625" customWidth="1"/>
    <col min="27" max="27" width="5.33203125" customWidth="1"/>
    <col min="28" max="28" width="5.1640625" customWidth="1"/>
    <col min="29" max="29" width="5.5" customWidth="1"/>
    <col min="30" max="30" width="4.6640625" customWidth="1"/>
    <col min="31" max="31" width="6.6640625" customWidth="1"/>
    <col min="32" max="32" width="5.6640625" customWidth="1"/>
    <col min="33" max="33" width="6.5" customWidth="1"/>
    <col min="34" max="35" width="5.5" customWidth="1"/>
    <col min="36" max="37" width="5.33203125" customWidth="1"/>
    <col min="38" max="39" width="5.6640625" customWidth="1"/>
    <col min="40" max="40" width="5" hidden="1" customWidth="1"/>
    <col min="41" max="41" width="4.83203125" hidden="1" customWidth="1"/>
    <col min="42" max="43" width="5" hidden="1" customWidth="1"/>
    <col min="44" max="44" width="5.6640625" hidden="1" customWidth="1"/>
    <col min="45" max="45" width="5.1640625" hidden="1" customWidth="1"/>
    <col min="46" max="46" width="6" hidden="1" customWidth="1"/>
    <col min="47" max="47" width="4.6640625" hidden="1" customWidth="1"/>
    <col min="48" max="48" width="5.5" hidden="1" customWidth="1"/>
    <col min="49" max="50" width="5.33203125" hidden="1" customWidth="1"/>
    <col min="51" max="51" width="4.1640625" hidden="1" customWidth="1"/>
    <col min="52" max="52" width="6" hidden="1" customWidth="1"/>
    <col min="53" max="53" width="5.33203125" hidden="1" customWidth="1"/>
    <col min="54" max="54" width="5.83203125" hidden="1" customWidth="1"/>
    <col min="55" max="55" width="5.33203125" hidden="1" customWidth="1"/>
    <col min="56" max="56" width="5.5" hidden="1" customWidth="1"/>
    <col min="57" max="58" width="5.6640625" hidden="1" customWidth="1"/>
    <col min="59" max="59" width="5.5" hidden="1" customWidth="1"/>
    <col min="60" max="60" width="10.83203125" hidden="1" customWidth="1"/>
    <col min="82" max="102" width="10.83203125" hidden="1" customWidth="1"/>
  </cols>
  <sheetData>
    <row r="1" spans="1:102" x14ac:dyDescent="0.2">
      <c r="S1" s="7" t="s">
        <v>355</v>
      </c>
      <c r="T1" s="7"/>
      <c r="U1" s="7"/>
      <c r="V1" s="7"/>
      <c r="W1" s="7"/>
      <c r="X1" s="7" t="s">
        <v>360</v>
      </c>
      <c r="Y1" s="7"/>
      <c r="Z1" s="7"/>
      <c r="AA1" s="7"/>
      <c r="AB1" s="7"/>
      <c r="AC1" s="7"/>
      <c r="AD1" s="7"/>
      <c r="AE1" s="7"/>
      <c r="AF1" s="7"/>
      <c r="AG1" s="7"/>
      <c r="AH1" s="7" t="s">
        <v>361</v>
      </c>
      <c r="AI1" s="7"/>
      <c r="AJ1" s="7"/>
      <c r="AK1" s="7"/>
      <c r="AL1" s="7"/>
      <c r="AM1" s="3" t="s">
        <v>362</v>
      </c>
      <c r="AN1" s="7" t="s">
        <v>296</v>
      </c>
      <c r="AO1" s="7"/>
      <c r="AP1" s="7"/>
      <c r="AQ1" s="7"/>
      <c r="AR1" s="7"/>
      <c r="AS1" s="7" t="s">
        <v>297</v>
      </c>
      <c r="AT1" s="7"/>
      <c r="AU1" s="7"/>
      <c r="AV1" s="7"/>
      <c r="AW1" s="7"/>
      <c r="AX1" s="7"/>
      <c r="AY1" s="7"/>
      <c r="AZ1" s="7"/>
      <c r="BA1" s="7"/>
      <c r="BB1" s="7"/>
      <c r="BC1" s="7" t="s">
        <v>298</v>
      </c>
      <c r="BD1" s="7"/>
      <c r="BE1" s="7"/>
      <c r="BF1" s="7"/>
      <c r="BG1" s="7"/>
      <c r="BH1" s="3" t="s">
        <v>317</v>
      </c>
      <c r="BI1" s="7" t="s">
        <v>356</v>
      </c>
      <c r="BJ1" s="7"/>
      <c r="BK1" s="7"/>
      <c r="BL1" s="7"/>
      <c r="BM1" s="7"/>
      <c r="BN1" s="7" t="s">
        <v>357</v>
      </c>
      <c r="BO1" s="7"/>
      <c r="BP1" s="7"/>
      <c r="BQ1" s="7"/>
      <c r="BR1" s="7"/>
      <c r="BS1" s="7"/>
      <c r="BT1" s="7"/>
      <c r="BU1" s="7"/>
      <c r="BV1" s="7"/>
      <c r="BW1" s="7"/>
      <c r="BX1" s="7" t="s">
        <v>358</v>
      </c>
      <c r="BY1" s="7"/>
      <c r="BZ1" s="7"/>
      <c r="CA1" s="7"/>
      <c r="CB1" s="7"/>
      <c r="CC1" t="s">
        <v>359</v>
      </c>
      <c r="CD1" s="7" t="s">
        <v>299</v>
      </c>
      <c r="CE1" s="7"/>
      <c r="CF1" s="7"/>
      <c r="CG1" s="7"/>
      <c r="CH1" s="7"/>
      <c r="CI1" s="7" t="s">
        <v>300</v>
      </c>
      <c r="CJ1" s="7"/>
      <c r="CK1" s="7"/>
      <c r="CL1" s="7"/>
      <c r="CM1" s="7"/>
      <c r="CN1" s="7"/>
      <c r="CO1" s="7"/>
      <c r="CP1" s="7"/>
      <c r="CQ1" s="7"/>
      <c r="CR1" s="7"/>
      <c r="CS1" s="7" t="s">
        <v>301</v>
      </c>
      <c r="CT1" s="7"/>
      <c r="CU1" s="7"/>
      <c r="CV1" s="7"/>
      <c r="CW1" s="7"/>
      <c r="CX1" t="s">
        <v>318</v>
      </c>
    </row>
    <row r="2" spans="1:102" x14ac:dyDescent="0.2">
      <c r="C2" t="s">
        <v>255</v>
      </c>
      <c r="D2" t="s">
        <v>325</v>
      </c>
      <c r="E2" t="s">
        <v>289</v>
      </c>
      <c r="F2" t="s">
        <v>326</v>
      </c>
      <c r="G2" t="s">
        <v>286</v>
      </c>
      <c r="H2" t="s">
        <v>287</v>
      </c>
      <c r="I2" t="s">
        <v>327</v>
      </c>
      <c r="J2" t="s">
        <v>288</v>
      </c>
      <c r="K2" t="s">
        <v>290</v>
      </c>
      <c r="L2" t="s">
        <v>293</v>
      </c>
      <c r="M2" t="s">
        <v>291</v>
      </c>
      <c r="N2" t="s">
        <v>294</v>
      </c>
      <c r="O2" t="s">
        <v>292</v>
      </c>
      <c r="P2" t="s">
        <v>295</v>
      </c>
      <c r="Q2" t="s">
        <v>315</v>
      </c>
      <c r="R2" t="s">
        <v>316</v>
      </c>
      <c r="S2" t="s">
        <v>302</v>
      </c>
      <c r="T2" t="s">
        <v>312</v>
      </c>
      <c r="U2" t="s">
        <v>307</v>
      </c>
      <c r="V2" t="s">
        <v>309</v>
      </c>
      <c r="W2" t="s">
        <v>304</v>
      </c>
      <c r="X2" t="s">
        <v>285</v>
      </c>
      <c r="Y2" t="s">
        <v>308</v>
      </c>
      <c r="Z2" t="s">
        <v>305</v>
      </c>
      <c r="AA2" t="s">
        <v>324</v>
      </c>
      <c r="AB2" t="s">
        <v>319</v>
      </c>
      <c r="AC2" t="s">
        <v>311</v>
      </c>
      <c r="AD2" t="s">
        <v>310</v>
      </c>
      <c r="AE2" t="s">
        <v>313</v>
      </c>
      <c r="AF2" t="s">
        <v>314</v>
      </c>
      <c r="AG2" t="s">
        <v>322</v>
      </c>
      <c r="AH2" t="s">
        <v>303</v>
      </c>
      <c r="AI2" t="s">
        <v>306</v>
      </c>
      <c r="AJ2" t="s">
        <v>320</v>
      </c>
      <c r="AK2" t="s">
        <v>321</v>
      </c>
      <c r="AL2" t="s">
        <v>323</v>
      </c>
      <c r="AM2" t="s">
        <v>278</v>
      </c>
      <c r="AN2" t="s">
        <v>302</v>
      </c>
      <c r="AO2" t="s">
        <v>312</v>
      </c>
      <c r="AP2" t="s">
        <v>307</v>
      </c>
      <c r="AQ2" t="s">
        <v>309</v>
      </c>
      <c r="AR2" t="s">
        <v>304</v>
      </c>
      <c r="AS2" t="s">
        <v>285</v>
      </c>
      <c r="AT2" t="s">
        <v>308</v>
      </c>
      <c r="AU2" t="s">
        <v>305</v>
      </c>
      <c r="AV2" t="s">
        <v>324</v>
      </c>
      <c r="AW2" t="s">
        <v>319</v>
      </c>
      <c r="AX2" t="s">
        <v>311</v>
      </c>
      <c r="AY2" t="s">
        <v>310</v>
      </c>
      <c r="AZ2" t="s">
        <v>313</v>
      </c>
      <c r="BA2" t="s">
        <v>314</v>
      </c>
      <c r="BB2" t="s">
        <v>322</v>
      </c>
      <c r="BC2" t="s">
        <v>303</v>
      </c>
      <c r="BD2" t="s">
        <v>306</v>
      </c>
      <c r="BE2" t="s">
        <v>320</v>
      </c>
      <c r="BF2" t="s">
        <v>321</v>
      </c>
      <c r="BG2" t="s">
        <v>323</v>
      </c>
      <c r="BH2" t="s">
        <v>278</v>
      </c>
      <c r="BI2" t="s">
        <v>302</v>
      </c>
      <c r="BJ2" t="s">
        <v>312</v>
      </c>
      <c r="BK2" t="s">
        <v>307</v>
      </c>
      <c r="BL2" t="s">
        <v>309</v>
      </c>
      <c r="BM2" t="s">
        <v>304</v>
      </c>
      <c r="BN2" t="s">
        <v>285</v>
      </c>
      <c r="BO2" t="s">
        <v>308</v>
      </c>
      <c r="BP2" t="s">
        <v>305</v>
      </c>
      <c r="BQ2" t="s">
        <v>324</v>
      </c>
      <c r="BR2" t="s">
        <v>319</v>
      </c>
      <c r="BS2" t="s">
        <v>311</v>
      </c>
      <c r="BT2" t="s">
        <v>310</v>
      </c>
      <c r="BU2" t="s">
        <v>313</v>
      </c>
      <c r="BV2" t="s">
        <v>314</v>
      </c>
      <c r="BW2" t="s">
        <v>322</v>
      </c>
      <c r="BX2" t="s">
        <v>303</v>
      </c>
      <c r="BY2" t="s">
        <v>306</v>
      </c>
      <c r="BZ2" t="s">
        <v>320</v>
      </c>
      <c r="CA2" t="s">
        <v>321</v>
      </c>
      <c r="CB2" t="s">
        <v>323</v>
      </c>
      <c r="CC2" t="s">
        <v>278</v>
      </c>
      <c r="CD2" t="s">
        <v>302</v>
      </c>
      <c r="CE2" t="s">
        <v>312</v>
      </c>
      <c r="CF2" t="s">
        <v>307</v>
      </c>
      <c r="CG2" t="s">
        <v>309</v>
      </c>
      <c r="CH2" t="s">
        <v>304</v>
      </c>
      <c r="CI2" t="s">
        <v>285</v>
      </c>
      <c r="CJ2" t="s">
        <v>308</v>
      </c>
      <c r="CK2" t="s">
        <v>305</v>
      </c>
      <c r="CL2" t="s">
        <v>324</v>
      </c>
      <c r="CM2" t="s">
        <v>319</v>
      </c>
      <c r="CN2" t="s">
        <v>311</v>
      </c>
      <c r="CO2" t="s">
        <v>310</v>
      </c>
      <c r="CP2" t="s">
        <v>313</v>
      </c>
      <c r="CQ2" t="s">
        <v>314</v>
      </c>
      <c r="CR2" t="s">
        <v>322</v>
      </c>
      <c r="CS2" t="s">
        <v>303</v>
      </c>
      <c r="CT2" t="s">
        <v>306</v>
      </c>
      <c r="CU2" t="s">
        <v>320</v>
      </c>
      <c r="CV2" t="s">
        <v>321</v>
      </c>
      <c r="CW2" t="s">
        <v>323</v>
      </c>
      <c r="CX2" t="s">
        <v>278</v>
      </c>
    </row>
    <row r="3" spans="1:102" x14ac:dyDescent="0.2">
      <c r="A3" s="2" t="s">
        <v>281</v>
      </c>
      <c r="B3" s="2"/>
      <c r="C3" t="s">
        <v>308</v>
      </c>
      <c r="D3">
        <f t="shared" ref="D3:D22" si="0">E3/912*100</f>
        <v>8.7719298245614024</v>
      </c>
      <c r="E3">
        <v>80</v>
      </c>
      <c r="F3">
        <f t="shared" ref="F3:F22" si="1">G3/254*100</f>
        <v>8.6614173228346463</v>
      </c>
      <c r="G3">
        <v>22</v>
      </c>
      <c r="H3">
        <v>12</v>
      </c>
      <c r="I3">
        <f t="shared" ref="I3:I22" si="2">J3/94*100</f>
        <v>10.638297872340425</v>
      </c>
      <c r="J3">
        <v>10</v>
      </c>
      <c r="K3">
        <v>5</v>
      </c>
      <c r="L3">
        <v>2</v>
      </c>
      <c r="M3">
        <v>3</v>
      </c>
      <c r="N3">
        <v>0</v>
      </c>
      <c r="O3">
        <v>14</v>
      </c>
      <c r="P3">
        <v>8</v>
      </c>
      <c r="S3">
        <f>AN3/22*100</f>
        <v>22.727272727272727</v>
      </c>
      <c r="T3">
        <f t="shared" ref="T3:AM3" si="3">AO3/22*100</f>
        <v>0</v>
      </c>
      <c r="U3">
        <f t="shared" si="3"/>
        <v>13.636363636363635</v>
      </c>
      <c r="V3">
        <f t="shared" si="3"/>
        <v>0</v>
      </c>
      <c r="W3">
        <f t="shared" si="3"/>
        <v>27.27272727272727</v>
      </c>
      <c r="X3">
        <f t="shared" si="3"/>
        <v>0</v>
      </c>
      <c r="Y3">
        <f t="shared" si="3"/>
        <v>0</v>
      </c>
      <c r="Z3">
        <f t="shared" si="3"/>
        <v>13.636363636363635</v>
      </c>
      <c r="AA3">
        <f t="shared" si="3"/>
        <v>9.0909090909090917</v>
      </c>
      <c r="AB3">
        <f t="shared" si="3"/>
        <v>0</v>
      </c>
      <c r="AC3">
        <f t="shared" si="3"/>
        <v>0</v>
      </c>
      <c r="AD3">
        <f t="shared" si="3"/>
        <v>0</v>
      </c>
      <c r="AE3">
        <f t="shared" si="3"/>
        <v>0</v>
      </c>
      <c r="AF3">
        <f t="shared" si="3"/>
        <v>0</v>
      </c>
      <c r="AG3">
        <f t="shared" si="3"/>
        <v>0</v>
      </c>
      <c r="AH3">
        <f t="shared" si="3"/>
        <v>0</v>
      </c>
      <c r="AI3">
        <f t="shared" si="3"/>
        <v>0</v>
      </c>
      <c r="AJ3">
        <f t="shared" si="3"/>
        <v>13.636363636363635</v>
      </c>
      <c r="AK3">
        <f t="shared" si="3"/>
        <v>0</v>
      </c>
      <c r="AL3">
        <f t="shared" si="3"/>
        <v>0</v>
      </c>
      <c r="AM3">
        <f t="shared" si="3"/>
        <v>0</v>
      </c>
      <c r="AN3">
        <v>5</v>
      </c>
      <c r="AP3">
        <v>3</v>
      </c>
      <c r="AR3">
        <v>6</v>
      </c>
      <c r="AU3">
        <v>3</v>
      </c>
      <c r="AV3">
        <v>2</v>
      </c>
      <c r="BE3">
        <v>3</v>
      </c>
      <c r="BI3">
        <f>CD3/10*100</f>
        <v>30</v>
      </c>
      <c r="BJ3">
        <f t="shared" ref="BJ3:CC3" si="4">CE3/10*100</f>
        <v>0</v>
      </c>
      <c r="BK3">
        <f t="shared" si="4"/>
        <v>20</v>
      </c>
      <c r="BL3">
        <f t="shared" si="4"/>
        <v>0</v>
      </c>
      <c r="BM3">
        <f t="shared" si="4"/>
        <v>30</v>
      </c>
      <c r="BN3">
        <f t="shared" si="4"/>
        <v>0</v>
      </c>
      <c r="BO3">
        <f t="shared" si="4"/>
        <v>0</v>
      </c>
      <c r="BP3">
        <f t="shared" si="4"/>
        <v>0</v>
      </c>
      <c r="BQ3">
        <f t="shared" si="4"/>
        <v>20</v>
      </c>
      <c r="BR3">
        <f t="shared" si="4"/>
        <v>0</v>
      </c>
      <c r="BS3">
        <f t="shared" si="4"/>
        <v>0</v>
      </c>
      <c r="BT3">
        <f t="shared" si="4"/>
        <v>0</v>
      </c>
      <c r="BU3">
        <f t="shared" si="4"/>
        <v>0</v>
      </c>
      <c r="BV3">
        <f t="shared" si="4"/>
        <v>0</v>
      </c>
      <c r="BW3">
        <f t="shared" si="4"/>
        <v>0</v>
      </c>
      <c r="BX3">
        <f t="shared" si="4"/>
        <v>0</v>
      </c>
      <c r="BY3">
        <f t="shared" si="4"/>
        <v>0</v>
      </c>
      <c r="BZ3">
        <f t="shared" si="4"/>
        <v>0</v>
      </c>
      <c r="CA3">
        <f t="shared" si="4"/>
        <v>0</v>
      </c>
      <c r="CB3">
        <f t="shared" si="4"/>
        <v>0</v>
      </c>
      <c r="CC3">
        <f t="shared" si="4"/>
        <v>0</v>
      </c>
      <c r="CD3">
        <v>3</v>
      </c>
      <c r="CF3">
        <v>2</v>
      </c>
      <c r="CH3">
        <v>3</v>
      </c>
      <c r="CL3">
        <v>2</v>
      </c>
    </row>
    <row r="4" spans="1:102" x14ac:dyDescent="0.2">
      <c r="A4" s="2" t="s">
        <v>281</v>
      </c>
      <c r="B4" s="2"/>
      <c r="C4" t="s">
        <v>319</v>
      </c>
      <c r="D4">
        <f t="shared" si="0"/>
        <v>7.6754385964912286</v>
      </c>
      <c r="E4">
        <v>70</v>
      </c>
      <c r="F4">
        <f t="shared" si="1"/>
        <v>7.0866141732283463</v>
      </c>
      <c r="G4">
        <v>18</v>
      </c>
      <c r="H4">
        <v>12</v>
      </c>
      <c r="I4">
        <f t="shared" si="2"/>
        <v>6.3829787234042552</v>
      </c>
      <c r="J4">
        <v>6</v>
      </c>
      <c r="K4">
        <v>8</v>
      </c>
      <c r="L4">
        <v>4</v>
      </c>
      <c r="M4">
        <v>7</v>
      </c>
      <c r="N4">
        <v>2</v>
      </c>
      <c r="O4">
        <v>3</v>
      </c>
      <c r="P4">
        <v>0</v>
      </c>
      <c r="S4">
        <f>AN4/18*100</f>
        <v>16.666666666666664</v>
      </c>
      <c r="T4">
        <f t="shared" ref="T4:AM4" si="5">AO4/18*100</f>
        <v>0</v>
      </c>
      <c r="U4">
        <f t="shared" si="5"/>
        <v>0</v>
      </c>
      <c r="V4">
        <f t="shared" si="5"/>
        <v>0</v>
      </c>
      <c r="W4">
        <f t="shared" si="5"/>
        <v>0</v>
      </c>
      <c r="X4">
        <f t="shared" si="5"/>
        <v>5.5555555555555554</v>
      </c>
      <c r="Y4">
        <f t="shared" si="5"/>
        <v>0</v>
      </c>
      <c r="Z4">
        <f t="shared" si="5"/>
        <v>0</v>
      </c>
      <c r="AA4">
        <f t="shared" si="5"/>
        <v>0</v>
      </c>
      <c r="AB4">
        <f t="shared" si="5"/>
        <v>0</v>
      </c>
      <c r="AC4">
        <f t="shared" si="5"/>
        <v>38.888888888888893</v>
      </c>
      <c r="AD4">
        <f t="shared" si="5"/>
        <v>0</v>
      </c>
      <c r="AE4">
        <f t="shared" si="5"/>
        <v>0</v>
      </c>
      <c r="AF4">
        <f t="shared" si="5"/>
        <v>0</v>
      </c>
      <c r="AG4">
        <f t="shared" si="5"/>
        <v>0</v>
      </c>
      <c r="AH4">
        <f t="shared" si="5"/>
        <v>0</v>
      </c>
      <c r="AI4">
        <f t="shared" si="5"/>
        <v>0</v>
      </c>
      <c r="AJ4">
        <f t="shared" si="5"/>
        <v>27.777777777777779</v>
      </c>
      <c r="AK4">
        <f t="shared" si="5"/>
        <v>11.111111111111111</v>
      </c>
      <c r="AL4">
        <f t="shared" si="5"/>
        <v>0</v>
      </c>
      <c r="AM4">
        <f t="shared" si="5"/>
        <v>0</v>
      </c>
      <c r="AN4">
        <v>3</v>
      </c>
      <c r="AS4">
        <v>1</v>
      </c>
      <c r="AX4">
        <v>7</v>
      </c>
      <c r="BE4">
        <v>5</v>
      </c>
      <c r="BF4">
        <v>2</v>
      </c>
      <c r="BI4">
        <f>CD4/6*100</f>
        <v>0</v>
      </c>
      <c r="BJ4">
        <f t="shared" ref="BJ4:CC4" si="6">CE4/6*100</f>
        <v>0</v>
      </c>
      <c r="BK4">
        <f t="shared" si="6"/>
        <v>0</v>
      </c>
      <c r="BL4">
        <f t="shared" si="6"/>
        <v>0</v>
      </c>
      <c r="BM4">
        <f t="shared" si="6"/>
        <v>0</v>
      </c>
      <c r="BN4">
        <f t="shared" si="6"/>
        <v>16.666666666666664</v>
      </c>
      <c r="BO4">
        <f t="shared" si="6"/>
        <v>0</v>
      </c>
      <c r="BP4">
        <f t="shared" si="6"/>
        <v>0</v>
      </c>
      <c r="BQ4">
        <f t="shared" si="6"/>
        <v>0</v>
      </c>
      <c r="BR4">
        <f t="shared" si="6"/>
        <v>0</v>
      </c>
      <c r="BS4">
        <f t="shared" si="6"/>
        <v>50</v>
      </c>
      <c r="BT4">
        <f t="shared" si="6"/>
        <v>0</v>
      </c>
      <c r="BU4">
        <f t="shared" si="6"/>
        <v>0</v>
      </c>
      <c r="BV4">
        <f t="shared" si="6"/>
        <v>0</v>
      </c>
      <c r="BW4">
        <f t="shared" si="6"/>
        <v>0</v>
      </c>
      <c r="BX4">
        <f t="shared" si="6"/>
        <v>0</v>
      </c>
      <c r="BY4">
        <f t="shared" si="6"/>
        <v>0</v>
      </c>
      <c r="BZ4">
        <f t="shared" si="6"/>
        <v>33.333333333333329</v>
      </c>
      <c r="CA4">
        <f t="shared" si="6"/>
        <v>0</v>
      </c>
      <c r="CB4">
        <f t="shared" si="6"/>
        <v>0</v>
      </c>
      <c r="CC4">
        <f t="shared" si="6"/>
        <v>0</v>
      </c>
      <c r="CI4">
        <v>1</v>
      </c>
      <c r="CN4">
        <v>3</v>
      </c>
      <c r="CU4">
        <v>2</v>
      </c>
    </row>
    <row r="5" spans="1:102" x14ac:dyDescent="0.2">
      <c r="A5" s="2" t="s">
        <v>281</v>
      </c>
      <c r="B5" s="2"/>
      <c r="C5" t="s">
        <v>285</v>
      </c>
      <c r="D5">
        <f t="shared" si="0"/>
        <v>7.3464912280701764</v>
      </c>
      <c r="E5">
        <v>67</v>
      </c>
      <c r="F5">
        <f t="shared" si="1"/>
        <v>6.2992125984251963</v>
      </c>
      <c r="G5">
        <v>16</v>
      </c>
      <c r="H5">
        <v>11</v>
      </c>
      <c r="I5">
        <f t="shared" si="2"/>
        <v>5.3191489361702127</v>
      </c>
      <c r="J5">
        <v>5</v>
      </c>
      <c r="K5">
        <v>6</v>
      </c>
      <c r="L5">
        <v>0</v>
      </c>
      <c r="M5">
        <v>6</v>
      </c>
      <c r="N5">
        <v>3</v>
      </c>
      <c r="O5">
        <v>4</v>
      </c>
      <c r="P5">
        <v>2</v>
      </c>
      <c r="S5">
        <f>AN5/16*100</f>
        <v>0</v>
      </c>
      <c r="T5">
        <f t="shared" ref="T5:AM5" si="7">AO5/16*100</f>
        <v>0</v>
      </c>
      <c r="U5">
        <f t="shared" si="7"/>
        <v>6.25</v>
      </c>
      <c r="V5">
        <f t="shared" si="7"/>
        <v>0</v>
      </c>
      <c r="W5">
        <f t="shared" si="7"/>
        <v>18.75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31.25</v>
      </c>
      <c r="AB5">
        <f t="shared" si="7"/>
        <v>6.25</v>
      </c>
      <c r="AC5">
        <f t="shared" si="7"/>
        <v>0</v>
      </c>
      <c r="AD5">
        <f t="shared" si="7"/>
        <v>0</v>
      </c>
      <c r="AE5">
        <f t="shared" si="7"/>
        <v>0</v>
      </c>
      <c r="AF5">
        <f t="shared" si="7"/>
        <v>0</v>
      </c>
      <c r="AG5">
        <f t="shared" si="7"/>
        <v>0</v>
      </c>
      <c r="AH5">
        <f t="shared" si="7"/>
        <v>0</v>
      </c>
      <c r="AI5">
        <f t="shared" si="7"/>
        <v>0</v>
      </c>
      <c r="AJ5">
        <f t="shared" si="7"/>
        <v>0</v>
      </c>
      <c r="AK5">
        <f t="shared" si="7"/>
        <v>37.5</v>
      </c>
      <c r="AL5">
        <f t="shared" si="7"/>
        <v>0</v>
      </c>
      <c r="AM5">
        <f t="shared" si="7"/>
        <v>0</v>
      </c>
      <c r="AP5">
        <v>1</v>
      </c>
      <c r="AR5">
        <v>3</v>
      </c>
      <c r="AV5">
        <v>5</v>
      </c>
      <c r="AW5">
        <v>1</v>
      </c>
      <c r="BF5">
        <v>6</v>
      </c>
      <c r="BI5">
        <f>CD5/5*100</f>
        <v>0</v>
      </c>
      <c r="BJ5">
        <f t="shared" ref="BJ5:CC5" si="8">CE5/5*100</f>
        <v>0</v>
      </c>
      <c r="BK5">
        <f t="shared" si="8"/>
        <v>0</v>
      </c>
      <c r="BL5">
        <f t="shared" si="8"/>
        <v>0</v>
      </c>
      <c r="BM5">
        <f t="shared" si="8"/>
        <v>40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  <c r="BR5">
        <f t="shared" si="8"/>
        <v>0</v>
      </c>
      <c r="BS5">
        <f t="shared" si="8"/>
        <v>0</v>
      </c>
      <c r="BT5">
        <f t="shared" si="8"/>
        <v>0</v>
      </c>
      <c r="BU5">
        <f t="shared" si="8"/>
        <v>0</v>
      </c>
      <c r="BV5">
        <f t="shared" si="8"/>
        <v>0</v>
      </c>
      <c r="BW5">
        <f t="shared" si="8"/>
        <v>0</v>
      </c>
      <c r="BX5">
        <f t="shared" si="8"/>
        <v>0</v>
      </c>
      <c r="BY5">
        <f t="shared" si="8"/>
        <v>0</v>
      </c>
      <c r="BZ5">
        <f t="shared" si="8"/>
        <v>0</v>
      </c>
      <c r="CA5">
        <f t="shared" si="8"/>
        <v>60</v>
      </c>
      <c r="CB5">
        <f t="shared" si="8"/>
        <v>0</v>
      </c>
      <c r="CC5">
        <f t="shared" si="8"/>
        <v>0</v>
      </c>
      <c r="CH5">
        <v>2</v>
      </c>
      <c r="CV5">
        <v>3</v>
      </c>
    </row>
    <row r="6" spans="1:102" x14ac:dyDescent="0.2">
      <c r="A6" s="2" t="s">
        <v>281</v>
      </c>
      <c r="B6" s="2"/>
      <c r="C6" t="s">
        <v>324</v>
      </c>
      <c r="D6">
        <f t="shared" si="0"/>
        <v>6.469298245614036</v>
      </c>
      <c r="E6">
        <v>59</v>
      </c>
      <c r="F6">
        <f t="shared" si="1"/>
        <v>8.2677165354330722</v>
      </c>
      <c r="G6">
        <v>21</v>
      </c>
      <c r="H6">
        <v>13</v>
      </c>
      <c r="I6">
        <f t="shared" si="2"/>
        <v>8.5106382978723403</v>
      </c>
      <c r="J6">
        <v>8</v>
      </c>
      <c r="K6">
        <v>13</v>
      </c>
      <c r="L6">
        <v>3</v>
      </c>
      <c r="O6">
        <v>4</v>
      </c>
      <c r="P6">
        <v>4</v>
      </c>
      <c r="Q6">
        <v>4</v>
      </c>
      <c r="R6">
        <v>1</v>
      </c>
      <c r="S6">
        <f>AN6/21*100</f>
        <v>0</v>
      </c>
      <c r="T6">
        <f t="shared" ref="T6:AM6" si="9">AO6/21*100</f>
        <v>0</v>
      </c>
      <c r="U6">
        <f t="shared" si="9"/>
        <v>0</v>
      </c>
      <c r="V6">
        <f t="shared" si="9"/>
        <v>0</v>
      </c>
      <c r="W6">
        <f t="shared" si="9"/>
        <v>19.047619047619047</v>
      </c>
      <c r="X6">
        <f t="shared" si="9"/>
        <v>0</v>
      </c>
      <c r="Y6">
        <f t="shared" si="9"/>
        <v>14.285714285714285</v>
      </c>
      <c r="Z6">
        <f t="shared" si="9"/>
        <v>0</v>
      </c>
      <c r="AA6">
        <f t="shared" si="9"/>
        <v>0</v>
      </c>
      <c r="AB6">
        <f t="shared" si="9"/>
        <v>0</v>
      </c>
      <c r="AC6">
        <f t="shared" si="9"/>
        <v>19.047619047619047</v>
      </c>
      <c r="AD6">
        <f t="shared" si="9"/>
        <v>14.285714285714285</v>
      </c>
      <c r="AE6">
        <f t="shared" si="9"/>
        <v>14.285714285714285</v>
      </c>
      <c r="AF6">
        <f t="shared" si="9"/>
        <v>0</v>
      </c>
      <c r="AG6">
        <f t="shared" si="9"/>
        <v>0</v>
      </c>
      <c r="AH6">
        <f t="shared" si="9"/>
        <v>0</v>
      </c>
      <c r="AI6">
        <f t="shared" si="9"/>
        <v>0</v>
      </c>
      <c r="AJ6">
        <f t="shared" si="9"/>
        <v>0</v>
      </c>
      <c r="AK6">
        <f t="shared" si="9"/>
        <v>0</v>
      </c>
      <c r="AL6">
        <f t="shared" si="9"/>
        <v>0</v>
      </c>
      <c r="AM6">
        <f t="shared" si="9"/>
        <v>19.047619047619047</v>
      </c>
      <c r="AR6">
        <v>4</v>
      </c>
      <c r="AT6">
        <v>3</v>
      </c>
      <c r="AX6">
        <v>4</v>
      </c>
      <c r="AY6">
        <v>3</v>
      </c>
      <c r="AZ6">
        <v>3</v>
      </c>
      <c r="BH6">
        <v>4</v>
      </c>
      <c r="BI6">
        <f>CD6/8*100</f>
        <v>0</v>
      </c>
      <c r="BJ6">
        <f t="shared" ref="BJ6:CC6" si="10">CE6/8*100</f>
        <v>0</v>
      </c>
      <c r="BK6">
        <f t="shared" si="10"/>
        <v>0</v>
      </c>
      <c r="BL6">
        <f t="shared" si="10"/>
        <v>0</v>
      </c>
      <c r="BM6">
        <f t="shared" si="10"/>
        <v>50</v>
      </c>
      <c r="BN6">
        <f t="shared" si="10"/>
        <v>0</v>
      </c>
      <c r="BO6">
        <f t="shared" si="10"/>
        <v>25</v>
      </c>
      <c r="BP6">
        <f t="shared" si="10"/>
        <v>0</v>
      </c>
      <c r="BQ6">
        <f t="shared" si="10"/>
        <v>0</v>
      </c>
      <c r="BR6">
        <f t="shared" si="10"/>
        <v>0</v>
      </c>
      <c r="BS6">
        <f t="shared" si="10"/>
        <v>0</v>
      </c>
      <c r="BT6">
        <f t="shared" si="10"/>
        <v>0</v>
      </c>
      <c r="BU6">
        <f t="shared" si="10"/>
        <v>12.5</v>
      </c>
      <c r="BV6">
        <f t="shared" si="10"/>
        <v>0</v>
      </c>
      <c r="BW6">
        <f t="shared" si="10"/>
        <v>0</v>
      </c>
      <c r="BX6">
        <f t="shared" si="10"/>
        <v>0</v>
      </c>
      <c r="BY6">
        <f t="shared" si="10"/>
        <v>0</v>
      </c>
      <c r="BZ6">
        <f t="shared" si="10"/>
        <v>0</v>
      </c>
      <c r="CA6">
        <f t="shared" si="10"/>
        <v>0</v>
      </c>
      <c r="CB6">
        <f t="shared" si="10"/>
        <v>0</v>
      </c>
      <c r="CC6">
        <f t="shared" si="10"/>
        <v>12.5</v>
      </c>
      <c r="CH6">
        <v>4</v>
      </c>
      <c r="CJ6">
        <v>2</v>
      </c>
      <c r="CP6">
        <v>1</v>
      </c>
      <c r="CX6">
        <v>1</v>
      </c>
    </row>
    <row r="7" spans="1:102" x14ac:dyDescent="0.2">
      <c r="A7" s="2" t="s">
        <v>281</v>
      </c>
      <c r="B7" s="2"/>
      <c r="C7" t="s">
        <v>311</v>
      </c>
      <c r="D7">
        <f t="shared" si="0"/>
        <v>5.8114035087719298</v>
      </c>
      <c r="E7">
        <v>53</v>
      </c>
      <c r="F7">
        <f t="shared" si="1"/>
        <v>7.0866141732283463</v>
      </c>
      <c r="G7">
        <v>18</v>
      </c>
      <c r="H7">
        <v>4</v>
      </c>
      <c r="I7">
        <f t="shared" si="2"/>
        <v>14.893617021276595</v>
      </c>
      <c r="J7">
        <v>14</v>
      </c>
      <c r="K7">
        <v>8</v>
      </c>
      <c r="L7">
        <v>7</v>
      </c>
      <c r="M7">
        <v>4</v>
      </c>
      <c r="N7">
        <v>2</v>
      </c>
      <c r="O7">
        <v>6</v>
      </c>
      <c r="P7">
        <v>5</v>
      </c>
      <c r="S7">
        <f>AN7/18*100</f>
        <v>27.777777777777779</v>
      </c>
      <c r="T7">
        <f t="shared" ref="T7:AM7" si="11">AO7/18*100</f>
        <v>0</v>
      </c>
      <c r="U7">
        <f t="shared" si="11"/>
        <v>0</v>
      </c>
      <c r="V7">
        <f t="shared" si="11"/>
        <v>5.5555555555555554</v>
      </c>
      <c r="W7">
        <f t="shared" si="11"/>
        <v>0</v>
      </c>
      <c r="X7">
        <f t="shared" si="11"/>
        <v>0</v>
      </c>
      <c r="Y7">
        <f t="shared" si="11"/>
        <v>0</v>
      </c>
      <c r="Z7">
        <f t="shared" si="11"/>
        <v>0</v>
      </c>
      <c r="AA7">
        <f t="shared" si="11"/>
        <v>5.5555555555555554</v>
      </c>
      <c r="AB7">
        <f t="shared" si="11"/>
        <v>27.777777777777779</v>
      </c>
      <c r="AC7">
        <f t="shared" si="11"/>
        <v>0</v>
      </c>
      <c r="AD7">
        <f t="shared" si="11"/>
        <v>0</v>
      </c>
      <c r="AE7">
        <f t="shared" si="11"/>
        <v>0</v>
      </c>
      <c r="AF7">
        <f t="shared" si="11"/>
        <v>5.5555555555555554</v>
      </c>
      <c r="AG7">
        <f t="shared" si="11"/>
        <v>5.5555555555555554</v>
      </c>
      <c r="AH7">
        <f t="shared" si="11"/>
        <v>0</v>
      </c>
      <c r="AI7">
        <f t="shared" si="11"/>
        <v>22.222222222222221</v>
      </c>
      <c r="AJ7">
        <f t="shared" si="11"/>
        <v>0</v>
      </c>
      <c r="AK7">
        <f t="shared" si="11"/>
        <v>0</v>
      </c>
      <c r="AL7">
        <f t="shared" si="11"/>
        <v>0</v>
      </c>
      <c r="AM7">
        <f t="shared" si="11"/>
        <v>0</v>
      </c>
      <c r="AN7">
        <v>5</v>
      </c>
      <c r="AQ7">
        <v>1</v>
      </c>
      <c r="AV7">
        <v>1</v>
      </c>
      <c r="AW7">
        <v>5</v>
      </c>
      <c r="BA7">
        <v>1</v>
      </c>
      <c r="BB7">
        <v>1</v>
      </c>
      <c r="BD7">
        <v>4</v>
      </c>
      <c r="BI7">
        <f>CD7/14*100</f>
        <v>35.714285714285715</v>
      </c>
      <c r="BJ7">
        <f t="shared" ref="BJ7:CC7" si="12">CE7/14*100</f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si="12"/>
        <v>0</v>
      </c>
      <c r="BP7">
        <f t="shared" si="12"/>
        <v>0</v>
      </c>
      <c r="BQ7">
        <f t="shared" si="12"/>
        <v>7.1428571428571423</v>
      </c>
      <c r="BR7">
        <f t="shared" si="12"/>
        <v>28.571428571428569</v>
      </c>
      <c r="BS7">
        <f t="shared" si="12"/>
        <v>0</v>
      </c>
      <c r="BT7">
        <f t="shared" si="12"/>
        <v>0</v>
      </c>
      <c r="BU7">
        <f t="shared" si="12"/>
        <v>0</v>
      </c>
      <c r="BV7">
        <f t="shared" si="12"/>
        <v>7.1428571428571423</v>
      </c>
      <c r="BW7">
        <f t="shared" si="12"/>
        <v>7.1428571428571423</v>
      </c>
      <c r="BX7">
        <f t="shared" si="12"/>
        <v>0</v>
      </c>
      <c r="BY7">
        <f t="shared" si="12"/>
        <v>14.285714285714285</v>
      </c>
      <c r="BZ7">
        <f t="shared" si="12"/>
        <v>0</v>
      </c>
      <c r="CA7">
        <f t="shared" si="12"/>
        <v>0</v>
      </c>
      <c r="CB7">
        <f t="shared" si="12"/>
        <v>0</v>
      </c>
      <c r="CC7">
        <f t="shared" si="12"/>
        <v>0</v>
      </c>
      <c r="CD7">
        <v>5</v>
      </c>
      <c r="CL7">
        <v>1</v>
      </c>
      <c r="CM7">
        <v>4</v>
      </c>
      <c r="CQ7">
        <v>1</v>
      </c>
      <c r="CR7">
        <v>1</v>
      </c>
      <c r="CT7">
        <v>2</v>
      </c>
    </row>
    <row r="8" spans="1:102" x14ac:dyDescent="0.2">
      <c r="A8" s="2" t="s">
        <v>281</v>
      </c>
      <c r="B8" s="2"/>
      <c r="C8" t="s">
        <v>314</v>
      </c>
      <c r="D8">
        <f t="shared" si="0"/>
        <v>3.5087719298245612</v>
      </c>
      <c r="E8">
        <v>32</v>
      </c>
      <c r="F8">
        <f t="shared" si="1"/>
        <v>5.9055118110236222</v>
      </c>
      <c r="G8">
        <v>15</v>
      </c>
      <c r="H8">
        <v>3</v>
      </c>
      <c r="I8">
        <f t="shared" si="2"/>
        <v>12.76595744680851</v>
      </c>
      <c r="J8">
        <v>12</v>
      </c>
      <c r="K8">
        <v>9</v>
      </c>
      <c r="L8">
        <v>6</v>
      </c>
      <c r="M8">
        <v>3</v>
      </c>
      <c r="N8">
        <v>3</v>
      </c>
      <c r="Q8">
        <v>3</v>
      </c>
      <c r="R8">
        <v>3</v>
      </c>
      <c r="S8">
        <f>AN8/15*100</f>
        <v>0</v>
      </c>
      <c r="T8">
        <f t="shared" ref="T8:AM8" si="13">AO8/15*100</f>
        <v>0</v>
      </c>
      <c r="U8">
        <f t="shared" si="13"/>
        <v>0</v>
      </c>
      <c r="V8">
        <f t="shared" si="13"/>
        <v>0</v>
      </c>
      <c r="W8">
        <f t="shared" si="13"/>
        <v>0</v>
      </c>
      <c r="X8">
        <f t="shared" si="13"/>
        <v>0</v>
      </c>
      <c r="Y8">
        <f t="shared" si="13"/>
        <v>0</v>
      </c>
      <c r="Z8">
        <f t="shared" si="13"/>
        <v>6.666666666666667</v>
      </c>
      <c r="AA8">
        <f t="shared" si="13"/>
        <v>6.666666666666667</v>
      </c>
      <c r="AB8">
        <f t="shared" si="13"/>
        <v>0</v>
      </c>
      <c r="AC8">
        <f t="shared" si="13"/>
        <v>40</v>
      </c>
      <c r="AD8">
        <f t="shared" si="13"/>
        <v>6.666666666666667</v>
      </c>
      <c r="AE8">
        <f t="shared" si="13"/>
        <v>0</v>
      </c>
      <c r="AF8">
        <f t="shared" si="13"/>
        <v>0</v>
      </c>
      <c r="AG8">
        <f t="shared" si="13"/>
        <v>0</v>
      </c>
      <c r="AH8">
        <f t="shared" si="13"/>
        <v>0</v>
      </c>
      <c r="AI8">
        <f t="shared" si="13"/>
        <v>0</v>
      </c>
      <c r="AJ8">
        <f t="shared" si="13"/>
        <v>20</v>
      </c>
      <c r="AK8">
        <f t="shared" si="13"/>
        <v>0</v>
      </c>
      <c r="AL8">
        <f t="shared" si="13"/>
        <v>0</v>
      </c>
      <c r="AM8">
        <f t="shared" si="13"/>
        <v>20</v>
      </c>
      <c r="AU8">
        <v>1</v>
      </c>
      <c r="AV8">
        <v>1</v>
      </c>
      <c r="AX8">
        <v>6</v>
      </c>
      <c r="AY8">
        <v>1</v>
      </c>
      <c r="BE8">
        <v>3</v>
      </c>
      <c r="BH8">
        <v>3</v>
      </c>
      <c r="BI8">
        <f>CD8/12*100</f>
        <v>0</v>
      </c>
      <c r="BJ8">
        <f t="shared" ref="BJ8:CC8" si="14">CE8/12*100</f>
        <v>0</v>
      </c>
      <c r="BK8">
        <f t="shared" si="14"/>
        <v>0</v>
      </c>
      <c r="BL8">
        <f t="shared" si="14"/>
        <v>0</v>
      </c>
      <c r="BM8">
        <f t="shared" si="14"/>
        <v>0</v>
      </c>
      <c r="BN8">
        <f t="shared" si="14"/>
        <v>0</v>
      </c>
      <c r="BO8">
        <f t="shared" si="14"/>
        <v>0</v>
      </c>
      <c r="BP8">
        <f t="shared" si="14"/>
        <v>8.3333333333333321</v>
      </c>
      <c r="BQ8">
        <f t="shared" si="14"/>
        <v>0</v>
      </c>
      <c r="BR8">
        <f t="shared" si="14"/>
        <v>0</v>
      </c>
      <c r="BS8">
        <f t="shared" si="14"/>
        <v>33.333333333333329</v>
      </c>
      <c r="BT8">
        <f t="shared" si="14"/>
        <v>8.3333333333333321</v>
      </c>
      <c r="BU8">
        <f t="shared" si="14"/>
        <v>0</v>
      </c>
      <c r="BV8">
        <f t="shared" si="14"/>
        <v>0</v>
      </c>
      <c r="BW8">
        <f t="shared" si="14"/>
        <v>0</v>
      </c>
      <c r="BX8">
        <f t="shared" si="14"/>
        <v>0</v>
      </c>
      <c r="BY8">
        <f t="shared" si="14"/>
        <v>0</v>
      </c>
      <c r="BZ8">
        <f t="shared" si="14"/>
        <v>25</v>
      </c>
      <c r="CA8">
        <f t="shared" si="14"/>
        <v>0</v>
      </c>
      <c r="CB8">
        <f t="shared" si="14"/>
        <v>0</v>
      </c>
      <c r="CC8">
        <f t="shared" si="14"/>
        <v>25</v>
      </c>
      <c r="CK8">
        <v>1</v>
      </c>
      <c r="CN8">
        <v>4</v>
      </c>
      <c r="CO8">
        <v>1</v>
      </c>
      <c r="CU8">
        <v>3</v>
      </c>
      <c r="CX8">
        <v>3</v>
      </c>
    </row>
    <row r="9" spans="1:102" x14ac:dyDescent="0.2">
      <c r="A9" s="2" t="s">
        <v>281</v>
      </c>
      <c r="B9" s="2"/>
      <c r="C9" t="s">
        <v>310</v>
      </c>
      <c r="D9">
        <f t="shared" si="0"/>
        <v>3.3991228070175441</v>
      </c>
      <c r="E9">
        <v>31</v>
      </c>
      <c r="F9">
        <f t="shared" si="1"/>
        <v>4.3307086614173231</v>
      </c>
      <c r="G9">
        <v>11</v>
      </c>
      <c r="H9">
        <v>6</v>
      </c>
      <c r="I9">
        <f t="shared" si="2"/>
        <v>5.3191489361702127</v>
      </c>
      <c r="J9">
        <v>5</v>
      </c>
      <c r="K9">
        <v>1</v>
      </c>
      <c r="L9">
        <v>0</v>
      </c>
      <c r="M9">
        <v>10</v>
      </c>
      <c r="N9">
        <v>5</v>
      </c>
      <c r="O9">
        <v>0</v>
      </c>
      <c r="P9">
        <v>0</v>
      </c>
      <c r="S9">
        <f>AN9/11*100</f>
        <v>0</v>
      </c>
      <c r="T9">
        <f t="shared" ref="T9:AM9" si="15">AO9/11*100</f>
        <v>0</v>
      </c>
      <c r="U9">
        <f t="shared" si="15"/>
        <v>0</v>
      </c>
      <c r="V9">
        <f t="shared" si="15"/>
        <v>0</v>
      </c>
      <c r="W9">
        <f t="shared" si="15"/>
        <v>0</v>
      </c>
      <c r="X9">
        <f t="shared" si="15"/>
        <v>0</v>
      </c>
      <c r="Y9">
        <f t="shared" si="15"/>
        <v>0</v>
      </c>
      <c r="Z9">
        <f t="shared" si="15"/>
        <v>0</v>
      </c>
      <c r="AA9">
        <f t="shared" si="15"/>
        <v>0</v>
      </c>
      <c r="AB9">
        <f t="shared" si="15"/>
        <v>0</v>
      </c>
      <c r="AC9">
        <f t="shared" si="15"/>
        <v>9.0909090909090917</v>
      </c>
      <c r="AD9">
        <f t="shared" si="15"/>
        <v>0</v>
      </c>
      <c r="AE9">
        <f t="shared" si="15"/>
        <v>0</v>
      </c>
      <c r="AF9">
        <f t="shared" si="15"/>
        <v>0</v>
      </c>
      <c r="AG9">
        <f t="shared" si="15"/>
        <v>0</v>
      </c>
      <c r="AH9">
        <f t="shared" si="15"/>
        <v>45.454545454545453</v>
      </c>
      <c r="AI9">
        <f t="shared" si="15"/>
        <v>0</v>
      </c>
      <c r="AJ9">
        <f t="shared" si="15"/>
        <v>0</v>
      </c>
      <c r="AK9">
        <f t="shared" si="15"/>
        <v>45.454545454545453</v>
      </c>
      <c r="AL9">
        <f t="shared" si="15"/>
        <v>0</v>
      </c>
      <c r="AM9">
        <f t="shared" si="15"/>
        <v>0</v>
      </c>
      <c r="AX9">
        <v>1</v>
      </c>
      <c r="BC9">
        <v>5</v>
      </c>
      <c r="BF9">
        <v>5</v>
      </c>
      <c r="BI9">
        <f>CD9/5*100</f>
        <v>0</v>
      </c>
      <c r="BJ9">
        <f t="shared" ref="BJ9:CC9" si="16">CE9/5*100</f>
        <v>0</v>
      </c>
      <c r="BK9">
        <f t="shared" si="16"/>
        <v>0</v>
      </c>
      <c r="BL9">
        <f t="shared" si="16"/>
        <v>0</v>
      </c>
      <c r="BM9">
        <f t="shared" si="16"/>
        <v>0</v>
      </c>
      <c r="BN9">
        <f t="shared" si="16"/>
        <v>0</v>
      </c>
      <c r="BO9">
        <f t="shared" si="16"/>
        <v>0</v>
      </c>
      <c r="BP9">
        <f t="shared" si="16"/>
        <v>0</v>
      </c>
      <c r="BQ9">
        <f t="shared" si="16"/>
        <v>0</v>
      </c>
      <c r="BR9">
        <f t="shared" si="16"/>
        <v>0</v>
      </c>
      <c r="BS9">
        <f t="shared" si="16"/>
        <v>0</v>
      </c>
      <c r="BT9">
        <f t="shared" si="16"/>
        <v>0</v>
      </c>
      <c r="BU9">
        <f t="shared" si="16"/>
        <v>0</v>
      </c>
      <c r="BV9">
        <f t="shared" si="16"/>
        <v>0</v>
      </c>
      <c r="BW9">
        <f t="shared" si="16"/>
        <v>0</v>
      </c>
      <c r="BX9">
        <f t="shared" si="16"/>
        <v>80</v>
      </c>
      <c r="BY9">
        <f t="shared" si="16"/>
        <v>0</v>
      </c>
      <c r="BZ9">
        <f t="shared" si="16"/>
        <v>0</v>
      </c>
      <c r="CA9">
        <f t="shared" si="16"/>
        <v>20</v>
      </c>
      <c r="CB9">
        <f t="shared" si="16"/>
        <v>0</v>
      </c>
      <c r="CC9">
        <f t="shared" si="16"/>
        <v>0</v>
      </c>
      <c r="CS9">
        <v>4</v>
      </c>
      <c r="CV9">
        <v>1</v>
      </c>
    </row>
    <row r="10" spans="1:102" x14ac:dyDescent="0.2">
      <c r="A10" s="2" t="s">
        <v>281</v>
      </c>
      <c r="B10" s="2"/>
      <c r="C10" t="s">
        <v>305</v>
      </c>
      <c r="D10">
        <f t="shared" si="0"/>
        <v>3.070175438596491</v>
      </c>
      <c r="E10">
        <v>28</v>
      </c>
      <c r="F10">
        <f t="shared" si="1"/>
        <v>4.7244094488188972</v>
      </c>
      <c r="G10">
        <v>12</v>
      </c>
      <c r="H10">
        <v>5</v>
      </c>
      <c r="I10">
        <f t="shared" si="2"/>
        <v>7.4468085106382977</v>
      </c>
      <c r="J10">
        <v>7</v>
      </c>
      <c r="K10">
        <v>3</v>
      </c>
      <c r="L10">
        <v>1</v>
      </c>
      <c r="M10">
        <v>6</v>
      </c>
      <c r="N10">
        <v>4</v>
      </c>
      <c r="O10">
        <v>3</v>
      </c>
      <c r="P10">
        <v>2</v>
      </c>
      <c r="S10">
        <f>AN10/12*100</f>
        <v>25</v>
      </c>
      <c r="T10">
        <f t="shared" ref="T10:AM10" si="17">AO10/12*100</f>
        <v>0</v>
      </c>
      <c r="U10">
        <f t="shared" si="17"/>
        <v>0</v>
      </c>
      <c r="V10">
        <f t="shared" si="17"/>
        <v>0</v>
      </c>
      <c r="W10">
        <f t="shared" si="17"/>
        <v>0</v>
      </c>
      <c r="X10">
        <f t="shared" si="17"/>
        <v>0</v>
      </c>
      <c r="Y10">
        <f t="shared" si="17"/>
        <v>0</v>
      </c>
      <c r="Z10">
        <f t="shared" si="17"/>
        <v>0</v>
      </c>
      <c r="AA10">
        <f t="shared" si="17"/>
        <v>0</v>
      </c>
      <c r="AB10">
        <f t="shared" si="17"/>
        <v>0</v>
      </c>
      <c r="AC10">
        <f t="shared" si="17"/>
        <v>0</v>
      </c>
      <c r="AD10">
        <f t="shared" si="17"/>
        <v>0</v>
      </c>
      <c r="AE10">
        <f t="shared" si="17"/>
        <v>0</v>
      </c>
      <c r="AF10">
        <f t="shared" si="17"/>
        <v>25</v>
      </c>
      <c r="AG10">
        <f t="shared" si="17"/>
        <v>0</v>
      </c>
      <c r="AH10">
        <f t="shared" si="17"/>
        <v>0</v>
      </c>
      <c r="AI10">
        <f t="shared" si="17"/>
        <v>0</v>
      </c>
      <c r="AJ10">
        <f t="shared" si="17"/>
        <v>16.666666666666664</v>
      </c>
      <c r="AK10">
        <f t="shared" si="17"/>
        <v>0</v>
      </c>
      <c r="AL10">
        <f t="shared" si="17"/>
        <v>33.333333333333329</v>
      </c>
      <c r="AM10">
        <f t="shared" si="17"/>
        <v>0</v>
      </c>
      <c r="AN10">
        <v>3</v>
      </c>
      <c r="BA10">
        <v>3</v>
      </c>
      <c r="BE10">
        <v>2</v>
      </c>
      <c r="BG10">
        <v>4</v>
      </c>
      <c r="BI10">
        <f>CD10/7*100</f>
        <v>28.571428571428569</v>
      </c>
      <c r="BJ10">
        <f t="shared" ref="BJ10:CC10" si="18">CE10/7*100</f>
        <v>0</v>
      </c>
      <c r="BK10">
        <f t="shared" si="18"/>
        <v>0</v>
      </c>
      <c r="BL10">
        <f t="shared" si="18"/>
        <v>0</v>
      </c>
      <c r="BM10">
        <f t="shared" si="18"/>
        <v>0</v>
      </c>
      <c r="BN10">
        <f t="shared" si="18"/>
        <v>0</v>
      </c>
      <c r="BO10">
        <f t="shared" si="18"/>
        <v>0</v>
      </c>
      <c r="BP10">
        <f t="shared" si="18"/>
        <v>0</v>
      </c>
      <c r="BQ10">
        <f t="shared" si="18"/>
        <v>0</v>
      </c>
      <c r="BR10">
        <f t="shared" si="18"/>
        <v>0</v>
      </c>
      <c r="BS10">
        <f t="shared" si="18"/>
        <v>0</v>
      </c>
      <c r="BT10">
        <f t="shared" si="18"/>
        <v>0</v>
      </c>
      <c r="BU10">
        <f t="shared" si="18"/>
        <v>0</v>
      </c>
      <c r="BV10">
        <f t="shared" si="18"/>
        <v>14.285714285714285</v>
      </c>
      <c r="BW10">
        <f t="shared" si="18"/>
        <v>0</v>
      </c>
      <c r="BX10">
        <f t="shared" si="18"/>
        <v>0</v>
      </c>
      <c r="BY10">
        <f t="shared" si="18"/>
        <v>0</v>
      </c>
      <c r="BZ10">
        <f t="shared" si="18"/>
        <v>14.285714285714285</v>
      </c>
      <c r="CA10">
        <f t="shared" si="18"/>
        <v>0</v>
      </c>
      <c r="CB10">
        <f t="shared" si="18"/>
        <v>42.857142857142854</v>
      </c>
      <c r="CC10">
        <f t="shared" si="18"/>
        <v>0</v>
      </c>
      <c r="CD10">
        <v>2</v>
      </c>
      <c r="CQ10">
        <v>1</v>
      </c>
      <c r="CU10">
        <v>1</v>
      </c>
      <c r="CW10">
        <v>3</v>
      </c>
    </row>
    <row r="11" spans="1:102" x14ac:dyDescent="0.2">
      <c r="A11" s="2" t="s">
        <v>281</v>
      </c>
      <c r="B11" s="2"/>
      <c r="C11" t="s">
        <v>313</v>
      </c>
      <c r="D11">
        <f t="shared" si="0"/>
        <v>2.7412280701754383</v>
      </c>
      <c r="E11">
        <v>25</v>
      </c>
      <c r="F11">
        <f t="shared" si="1"/>
        <v>1.5748031496062991</v>
      </c>
      <c r="G11">
        <v>4</v>
      </c>
      <c r="H11">
        <v>3</v>
      </c>
      <c r="I11">
        <f t="shared" si="2"/>
        <v>1.0638297872340425</v>
      </c>
      <c r="J11">
        <v>1</v>
      </c>
      <c r="K11">
        <v>2</v>
      </c>
      <c r="M11">
        <v>1</v>
      </c>
      <c r="N11">
        <v>1</v>
      </c>
      <c r="O11">
        <v>1</v>
      </c>
      <c r="S11">
        <f>AN11/4*100</f>
        <v>0</v>
      </c>
      <c r="T11">
        <f t="shared" ref="T11:AM11" si="19">AO11/4*100</f>
        <v>25</v>
      </c>
      <c r="U11">
        <f t="shared" si="19"/>
        <v>0</v>
      </c>
      <c r="V11">
        <f t="shared" si="19"/>
        <v>0</v>
      </c>
      <c r="W11">
        <f t="shared" si="19"/>
        <v>0</v>
      </c>
      <c r="X11">
        <f t="shared" si="19"/>
        <v>0</v>
      </c>
      <c r="Y11">
        <f t="shared" si="19"/>
        <v>0</v>
      </c>
      <c r="Z11">
        <f t="shared" si="19"/>
        <v>0</v>
      </c>
      <c r="AA11">
        <f t="shared" si="19"/>
        <v>25</v>
      </c>
      <c r="AB11">
        <f t="shared" si="19"/>
        <v>0</v>
      </c>
      <c r="AC11">
        <f t="shared" si="19"/>
        <v>0</v>
      </c>
      <c r="AD11">
        <f t="shared" si="19"/>
        <v>25</v>
      </c>
      <c r="AE11">
        <f t="shared" si="19"/>
        <v>0</v>
      </c>
      <c r="AF11">
        <f t="shared" si="19"/>
        <v>0</v>
      </c>
      <c r="AG11">
        <f t="shared" si="19"/>
        <v>0</v>
      </c>
      <c r="AH11">
        <f t="shared" si="19"/>
        <v>0</v>
      </c>
      <c r="AI11">
        <f t="shared" si="19"/>
        <v>0</v>
      </c>
      <c r="AJ11">
        <f t="shared" si="19"/>
        <v>0</v>
      </c>
      <c r="AK11">
        <f t="shared" si="19"/>
        <v>25</v>
      </c>
      <c r="AL11">
        <f t="shared" si="19"/>
        <v>0</v>
      </c>
      <c r="AM11">
        <f t="shared" si="19"/>
        <v>0</v>
      </c>
      <c r="AO11">
        <v>1</v>
      </c>
      <c r="AV11">
        <v>1</v>
      </c>
      <c r="AY11">
        <v>1</v>
      </c>
      <c r="BF11">
        <v>1</v>
      </c>
      <c r="BI11">
        <f>CD11/1*100</f>
        <v>0</v>
      </c>
      <c r="BJ11">
        <f t="shared" ref="BJ11:CC11" si="20">CE11/1*100</f>
        <v>0</v>
      </c>
      <c r="BK11">
        <f t="shared" si="20"/>
        <v>0</v>
      </c>
      <c r="BL11">
        <f t="shared" si="20"/>
        <v>0</v>
      </c>
      <c r="BM11">
        <f t="shared" si="20"/>
        <v>0</v>
      </c>
      <c r="BN11">
        <f t="shared" si="20"/>
        <v>0</v>
      </c>
      <c r="BO11">
        <f t="shared" si="20"/>
        <v>0</v>
      </c>
      <c r="BP11">
        <f t="shared" si="20"/>
        <v>0</v>
      </c>
      <c r="BQ11">
        <f t="shared" si="20"/>
        <v>0</v>
      </c>
      <c r="BR11">
        <f t="shared" si="20"/>
        <v>0</v>
      </c>
      <c r="BS11">
        <f t="shared" si="20"/>
        <v>0</v>
      </c>
      <c r="BT11">
        <f t="shared" si="20"/>
        <v>0</v>
      </c>
      <c r="BU11">
        <f t="shared" si="20"/>
        <v>0</v>
      </c>
      <c r="BV11">
        <f t="shared" si="20"/>
        <v>0</v>
      </c>
      <c r="BW11">
        <f t="shared" si="20"/>
        <v>0</v>
      </c>
      <c r="BX11">
        <f t="shared" si="20"/>
        <v>0</v>
      </c>
      <c r="BY11">
        <f t="shared" si="20"/>
        <v>0</v>
      </c>
      <c r="BZ11">
        <f t="shared" si="20"/>
        <v>0</v>
      </c>
      <c r="CA11">
        <f t="shared" si="20"/>
        <v>100</v>
      </c>
      <c r="CB11">
        <f t="shared" si="20"/>
        <v>0</v>
      </c>
      <c r="CC11">
        <f t="shared" si="20"/>
        <v>0</v>
      </c>
      <c r="CV11">
        <v>1</v>
      </c>
    </row>
    <row r="12" spans="1:102" x14ac:dyDescent="0.2">
      <c r="A12" s="2" t="s">
        <v>281</v>
      </c>
      <c r="B12" s="2"/>
      <c r="C12" t="s">
        <v>322</v>
      </c>
      <c r="D12">
        <f t="shared" si="0"/>
        <v>2.083333333333333</v>
      </c>
      <c r="E12">
        <v>19</v>
      </c>
      <c r="F12">
        <f t="shared" si="1"/>
        <v>2.3622047244094486</v>
      </c>
      <c r="G12">
        <v>6</v>
      </c>
      <c r="H12">
        <v>4</v>
      </c>
      <c r="I12">
        <f t="shared" si="2"/>
        <v>2.1276595744680851</v>
      </c>
      <c r="J12">
        <v>2</v>
      </c>
      <c r="K12">
        <v>1</v>
      </c>
      <c r="L12">
        <v>1</v>
      </c>
      <c r="M12">
        <v>2</v>
      </c>
      <c r="N12">
        <v>0</v>
      </c>
      <c r="O12">
        <v>2</v>
      </c>
      <c r="P12">
        <v>0</v>
      </c>
      <c r="Q12">
        <v>1</v>
      </c>
      <c r="R12">
        <v>1</v>
      </c>
      <c r="S12">
        <f>AN12/6*100</f>
        <v>33.333333333333329</v>
      </c>
      <c r="T12">
        <f t="shared" ref="T12:AM12" si="21">AO12/6*100</f>
        <v>0</v>
      </c>
      <c r="U12">
        <f t="shared" si="21"/>
        <v>0</v>
      </c>
      <c r="V12">
        <f t="shared" si="21"/>
        <v>0</v>
      </c>
      <c r="W12">
        <f t="shared" si="21"/>
        <v>0</v>
      </c>
      <c r="X12">
        <f t="shared" si="21"/>
        <v>0</v>
      </c>
      <c r="Y12">
        <f t="shared" si="21"/>
        <v>0</v>
      </c>
      <c r="Z12">
        <f t="shared" si="21"/>
        <v>16.666666666666664</v>
      </c>
      <c r="AA12">
        <f t="shared" si="21"/>
        <v>0</v>
      </c>
      <c r="AB12">
        <f t="shared" si="21"/>
        <v>0</v>
      </c>
      <c r="AC12">
        <f t="shared" si="21"/>
        <v>0</v>
      </c>
      <c r="AD12">
        <f t="shared" si="21"/>
        <v>0</v>
      </c>
      <c r="AE12">
        <f t="shared" si="21"/>
        <v>0</v>
      </c>
      <c r="AF12">
        <f t="shared" si="21"/>
        <v>0</v>
      </c>
      <c r="AG12">
        <f t="shared" si="21"/>
        <v>0</v>
      </c>
      <c r="AH12">
        <f t="shared" si="21"/>
        <v>0</v>
      </c>
      <c r="AI12">
        <f t="shared" si="21"/>
        <v>0</v>
      </c>
      <c r="AJ12">
        <f t="shared" si="21"/>
        <v>33.333333333333329</v>
      </c>
      <c r="AK12">
        <f t="shared" si="21"/>
        <v>0</v>
      </c>
      <c r="AL12">
        <f t="shared" si="21"/>
        <v>0</v>
      </c>
      <c r="AM12">
        <f t="shared" si="21"/>
        <v>16.666666666666664</v>
      </c>
      <c r="AN12">
        <v>2</v>
      </c>
      <c r="AU12">
        <v>1</v>
      </c>
      <c r="BE12">
        <v>2</v>
      </c>
      <c r="BH12">
        <v>1</v>
      </c>
      <c r="BI12">
        <f>CD12/2*100</f>
        <v>0</v>
      </c>
      <c r="BJ12">
        <f t="shared" ref="BJ12:CC12" si="22">CE12/2*100</f>
        <v>0</v>
      </c>
      <c r="BK12">
        <f t="shared" si="22"/>
        <v>0</v>
      </c>
      <c r="BL12">
        <f t="shared" si="22"/>
        <v>0</v>
      </c>
      <c r="BM12">
        <f t="shared" si="22"/>
        <v>0</v>
      </c>
      <c r="BN12">
        <f t="shared" si="22"/>
        <v>0</v>
      </c>
      <c r="BO12">
        <f t="shared" si="22"/>
        <v>0</v>
      </c>
      <c r="BP12">
        <f t="shared" si="22"/>
        <v>50</v>
      </c>
      <c r="BQ12">
        <f t="shared" si="22"/>
        <v>0</v>
      </c>
      <c r="BR12">
        <f t="shared" si="22"/>
        <v>0</v>
      </c>
      <c r="BS12">
        <f t="shared" si="22"/>
        <v>0</v>
      </c>
      <c r="BT12">
        <f t="shared" si="22"/>
        <v>0</v>
      </c>
      <c r="BU12">
        <f t="shared" si="22"/>
        <v>0</v>
      </c>
      <c r="BV12">
        <f t="shared" si="22"/>
        <v>0</v>
      </c>
      <c r="BW12">
        <f t="shared" si="22"/>
        <v>0</v>
      </c>
      <c r="BX12">
        <f t="shared" si="22"/>
        <v>0</v>
      </c>
      <c r="BY12">
        <f t="shared" si="22"/>
        <v>0</v>
      </c>
      <c r="BZ12">
        <f t="shared" si="22"/>
        <v>0</v>
      </c>
      <c r="CA12">
        <f t="shared" si="22"/>
        <v>0</v>
      </c>
      <c r="CB12">
        <f t="shared" si="22"/>
        <v>0</v>
      </c>
      <c r="CC12">
        <f t="shared" si="22"/>
        <v>50</v>
      </c>
      <c r="CK12">
        <v>1</v>
      </c>
      <c r="CX12">
        <v>1</v>
      </c>
    </row>
    <row r="13" spans="1:102" x14ac:dyDescent="0.2">
      <c r="A13" s="2" t="s">
        <v>283</v>
      </c>
      <c r="B13" s="2"/>
      <c r="C13" t="s">
        <v>320</v>
      </c>
      <c r="D13">
        <f t="shared" si="0"/>
        <v>6.469298245614036</v>
      </c>
      <c r="E13">
        <v>59</v>
      </c>
      <c r="F13">
        <f t="shared" si="1"/>
        <v>5.1181102362204722</v>
      </c>
      <c r="G13">
        <v>13</v>
      </c>
      <c r="H13">
        <v>9</v>
      </c>
      <c r="I13">
        <f t="shared" si="2"/>
        <v>4.2553191489361701</v>
      </c>
      <c r="J13">
        <v>4</v>
      </c>
      <c r="K13">
        <v>8</v>
      </c>
      <c r="L13">
        <v>4</v>
      </c>
      <c r="M13">
        <v>4</v>
      </c>
      <c r="N13">
        <v>0</v>
      </c>
      <c r="O13">
        <v>0</v>
      </c>
      <c r="P13">
        <v>0</v>
      </c>
      <c r="Q13">
        <v>1</v>
      </c>
      <c r="R13">
        <v>0</v>
      </c>
      <c r="S13">
        <f>AN13/13*100</f>
        <v>0</v>
      </c>
      <c r="T13">
        <f t="shared" ref="T13:AM13" si="23">AO13/13*100</f>
        <v>0</v>
      </c>
      <c r="U13">
        <f t="shared" si="23"/>
        <v>0</v>
      </c>
      <c r="V13">
        <f t="shared" si="23"/>
        <v>0</v>
      </c>
      <c r="W13">
        <f t="shared" si="23"/>
        <v>0</v>
      </c>
      <c r="X13">
        <f t="shared" si="23"/>
        <v>0</v>
      </c>
      <c r="Y13">
        <f t="shared" si="23"/>
        <v>0</v>
      </c>
      <c r="Z13">
        <f t="shared" si="23"/>
        <v>7.6923076923076925</v>
      </c>
      <c r="AA13">
        <f t="shared" si="23"/>
        <v>0</v>
      </c>
      <c r="AB13">
        <f t="shared" si="23"/>
        <v>0</v>
      </c>
      <c r="AC13">
        <f t="shared" si="23"/>
        <v>15.384615384615385</v>
      </c>
      <c r="AD13">
        <f t="shared" si="23"/>
        <v>7.6923076923076925</v>
      </c>
      <c r="AE13">
        <f t="shared" si="23"/>
        <v>0</v>
      </c>
      <c r="AF13">
        <f t="shared" si="23"/>
        <v>23.076923076923077</v>
      </c>
      <c r="AG13">
        <f t="shared" si="23"/>
        <v>7.6923076923076925</v>
      </c>
      <c r="AH13">
        <f t="shared" si="23"/>
        <v>23.076923076923077</v>
      </c>
      <c r="AI13">
        <f t="shared" si="23"/>
        <v>0</v>
      </c>
      <c r="AJ13">
        <f t="shared" si="23"/>
        <v>0</v>
      </c>
      <c r="AK13">
        <f t="shared" si="23"/>
        <v>0</v>
      </c>
      <c r="AL13">
        <f t="shared" si="23"/>
        <v>7.6923076923076925</v>
      </c>
      <c r="AM13">
        <f t="shared" si="23"/>
        <v>7.6923076923076925</v>
      </c>
      <c r="AU13">
        <v>1</v>
      </c>
      <c r="AX13">
        <v>2</v>
      </c>
      <c r="AY13">
        <v>1</v>
      </c>
      <c r="BA13">
        <v>3</v>
      </c>
      <c r="BB13">
        <v>1</v>
      </c>
      <c r="BC13">
        <v>3</v>
      </c>
      <c r="BG13">
        <v>1</v>
      </c>
      <c r="BH13">
        <v>1</v>
      </c>
      <c r="BI13">
        <f>CD13/4*100</f>
        <v>0</v>
      </c>
      <c r="BJ13">
        <f t="shared" ref="BJ13:CC13" si="24">CE13/4*100</f>
        <v>0</v>
      </c>
      <c r="BK13">
        <f t="shared" si="24"/>
        <v>0</v>
      </c>
      <c r="BL13">
        <f t="shared" si="24"/>
        <v>0</v>
      </c>
      <c r="BM13">
        <f t="shared" si="24"/>
        <v>0</v>
      </c>
      <c r="BN13">
        <f t="shared" si="24"/>
        <v>0</v>
      </c>
      <c r="BO13">
        <f t="shared" si="24"/>
        <v>0</v>
      </c>
      <c r="BP13">
        <f t="shared" si="24"/>
        <v>0</v>
      </c>
      <c r="BQ13">
        <f t="shared" si="24"/>
        <v>0</v>
      </c>
      <c r="BR13">
        <f t="shared" si="24"/>
        <v>0</v>
      </c>
      <c r="BS13">
        <f t="shared" si="24"/>
        <v>50</v>
      </c>
      <c r="BT13">
        <f t="shared" si="24"/>
        <v>0</v>
      </c>
      <c r="BU13">
        <f t="shared" si="24"/>
        <v>0</v>
      </c>
      <c r="BV13">
        <f t="shared" si="24"/>
        <v>25</v>
      </c>
      <c r="BW13">
        <f t="shared" si="24"/>
        <v>25</v>
      </c>
      <c r="BX13">
        <f t="shared" si="24"/>
        <v>0</v>
      </c>
      <c r="BY13">
        <f t="shared" si="24"/>
        <v>0</v>
      </c>
      <c r="BZ13">
        <f t="shared" si="24"/>
        <v>0</v>
      </c>
      <c r="CA13">
        <f t="shared" si="24"/>
        <v>0</v>
      </c>
      <c r="CB13">
        <f t="shared" si="24"/>
        <v>0</v>
      </c>
      <c r="CC13">
        <f t="shared" si="24"/>
        <v>0</v>
      </c>
      <c r="CN13">
        <v>2</v>
      </c>
      <c r="CQ13">
        <v>1</v>
      </c>
      <c r="CR13">
        <v>1</v>
      </c>
    </row>
    <row r="14" spans="1:102" x14ac:dyDescent="0.2">
      <c r="A14" s="2" t="s">
        <v>283</v>
      </c>
      <c r="B14" s="2"/>
      <c r="C14" t="s">
        <v>321</v>
      </c>
      <c r="D14">
        <f t="shared" si="0"/>
        <v>3.6184210526315792</v>
      </c>
      <c r="E14">
        <v>33</v>
      </c>
      <c r="F14">
        <f t="shared" si="1"/>
        <v>1.9685039370078741</v>
      </c>
      <c r="G14">
        <v>5</v>
      </c>
      <c r="H14">
        <v>4</v>
      </c>
      <c r="I14">
        <f t="shared" si="2"/>
        <v>1.0638297872340425</v>
      </c>
      <c r="J14">
        <v>1</v>
      </c>
      <c r="K14">
        <v>5</v>
      </c>
      <c r="L14">
        <v>1</v>
      </c>
      <c r="S14">
        <f>AN14/5*100</f>
        <v>0</v>
      </c>
      <c r="T14">
        <f t="shared" ref="T14:AM14" si="25">AO14/5*100</f>
        <v>0</v>
      </c>
      <c r="U14">
        <f t="shared" si="25"/>
        <v>0</v>
      </c>
      <c r="V14">
        <f t="shared" si="25"/>
        <v>0</v>
      </c>
      <c r="W14">
        <f t="shared" si="25"/>
        <v>0</v>
      </c>
      <c r="X14">
        <f t="shared" si="25"/>
        <v>20</v>
      </c>
      <c r="Y14">
        <f t="shared" si="25"/>
        <v>0</v>
      </c>
      <c r="Z14">
        <f t="shared" si="25"/>
        <v>0</v>
      </c>
      <c r="AA14">
        <f t="shared" si="25"/>
        <v>0</v>
      </c>
      <c r="AB14">
        <f t="shared" si="25"/>
        <v>0</v>
      </c>
      <c r="AC14">
        <f t="shared" si="25"/>
        <v>0</v>
      </c>
      <c r="AD14">
        <f t="shared" si="25"/>
        <v>20</v>
      </c>
      <c r="AE14">
        <f t="shared" si="25"/>
        <v>60</v>
      </c>
      <c r="AF14">
        <f t="shared" si="25"/>
        <v>0</v>
      </c>
      <c r="AG14">
        <f t="shared" si="25"/>
        <v>0</v>
      </c>
      <c r="AH14">
        <f t="shared" si="25"/>
        <v>0</v>
      </c>
      <c r="AI14">
        <f t="shared" si="25"/>
        <v>0</v>
      </c>
      <c r="AJ14">
        <f t="shared" si="25"/>
        <v>0</v>
      </c>
      <c r="AK14">
        <f t="shared" si="25"/>
        <v>0</v>
      </c>
      <c r="AL14">
        <f t="shared" si="25"/>
        <v>0</v>
      </c>
      <c r="AM14">
        <f t="shared" si="25"/>
        <v>0</v>
      </c>
      <c r="AS14">
        <v>1</v>
      </c>
      <c r="AY14">
        <v>1</v>
      </c>
      <c r="AZ14">
        <v>3</v>
      </c>
      <c r="BI14">
        <f>CD14/1*100</f>
        <v>0</v>
      </c>
      <c r="BJ14">
        <f t="shared" ref="BJ14:CC14" si="26">CE14/1*100</f>
        <v>0</v>
      </c>
      <c r="BK14">
        <f t="shared" si="26"/>
        <v>0</v>
      </c>
      <c r="BL14">
        <f t="shared" si="26"/>
        <v>0</v>
      </c>
      <c r="BM14">
        <f t="shared" si="26"/>
        <v>0</v>
      </c>
      <c r="BN14">
        <f t="shared" si="26"/>
        <v>0</v>
      </c>
      <c r="BO14">
        <f t="shared" si="26"/>
        <v>0</v>
      </c>
      <c r="BP14">
        <f t="shared" si="26"/>
        <v>0</v>
      </c>
      <c r="BQ14">
        <f t="shared" si="26"/>
        <v>0</v>
      </c>
      <c r="BR14">
        <f t="shared" si="26"/>
        <v>0</v>
      </c>
      <c r="BS14">
        <f t="shared" si="26"/>
        <v>0</v>
      </c>
      <c r="BT14">
        <f t="shared" si="26"/>
        <v>100</v>
      </c>
      <c r="BU14">
        <f t="shared" si="26"/>
        <v>0</v>
      </c>
      <c r="BV14">
        <f t="shared" si="26"/>
        <v>0</v>
      </c>
      <c r="BW14">
        <f t="shared" si="26"/>
        <v>0</v>
      </c>
      <c r="BX14">
        <f t="shared" si="26"/>
        <v>0</v>
      </c>
      <c r="BY14">
        <f t="shared" si="26"/>
        <v>0</v>
      </c>
      <c r="BZ14">
        <f t="shared" si="26"/>
        <v>0</v>
      </c>
      <c r="CA14">
        <f t="shared" si="26"/>
        <v>0</v>
      </c>
      <c r="CB14">
        <f t="shared" si="26"/>
        <v>0</v>
      </c>
      <c r="CC14">
        <f t="shared" si="26"/>
        <v>0</v>
      </c>
      <c r="CO14">
        <v>1</v>
      </c>
    </row>
    <row r="15" spans="1:102" x14ac:dyDescent="0.2">
      <c r="A15" s="2" t="s">
        <v>283</v>
      </c>
      <c r="B15" s="2"/>
      <c r="C15" t="s">
        <v>306</v>
      </c>
      <c r="D15">
        <f t="shared" si="0"/>
        <v>3.5087719298245612</v>
      </c>
      <c r="E15">
        <v>32</v>
      </c>
      <c r="F15">
        <f t="shared" si="1"/>
        <v>1.1811023622047243</v>
      </c>
      <c r="G15">
        <v>3</v>
      </c>
      <c r="H15">
        <v>3</v>
      </c>
      <c r="I15">
        <f t="shared" si="2"/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0</v>
      </c>
      <c r="S15">
        <f>AN15/3*100</f>
        <v>33.333333333333329</v>
      </c>
      <c r="T15">
        <f t="shared" ref="T15:AM15" si="27">AO15/3*100</f>
        <v>0</v>
      </c>
      <c r="U15">
        <f t="shared" si="27"/>
        <v>0</v>
      </c>
      <c r="V15">
        <f t="shared" si="27"/>
        <v>33.333333333333329</v>
      </c>
      <c r="W15">
        <f t="shared" si="27"/>
        <v>0</v>
      </c>
      <c r="X15">
        <f t="shared" si="27"/>
        <v>0</v>
      </c>
      <c r="Y15">
        <f t="shared" si="27"/>
        <v>0</v>
      </c>
      <c r="Z15">
        <f t="shared" si="27"/>
        <v>0</v>
      </c>
      <c r="AA15">
        <f t="shared" si="27"/>
        <v>0</v>
      </c>
      <c r="AB15">
        <f t="shared" si="27"/>
        <v>0</v>
      </c>
      <c r="AC15">
        <f t="shared" si="27"/>
        <v>33.333333333333329</v>
      </c>
      <c r="AD15">
        <f t="shared" si="27"/>
        <v>0</v>
      </c>
      <c r="AE15">
        <f t="shared" si="27"/>
        <v>0</v>
      </c>
      <c r="AF15">
        <f t="shared" si="27"/>
        <v>0</v>
      </c>
      <c r="AG15">
        <f t="shared" si="27"/>
        <v>0</v>
      </c>
      <c r="AH15">
        <f t="shared" si="27"/>
        <v>0</v>
      </c>
      <c r="AI15">
        <f t="shared" si="27"/>
        <v>0</v>
      </c>
      <c r="AJ15">
        <f t="shared" si="27"/>
        <v>0</v>
      </c>
      <c r="AK15">
        <f t="shared" si="27"/>
        <v>0</v>
      </c>
      <c r="AL15">
        <f t="shared" si="27"/>
        <v>0</v>
      </c>
      <c r="AM15">
        <f t="shared" si="27"/>
        <v>0</v>
      </c>
      <c r="AN15">
        <v>1</v>
      </c>
      <c r="AQ15">
        <v>1</v>
      </c>
      <c r="AX15">
        <v>1</v>
      </c>
      <c r="BI15">
        <f t="shared" ref="BI15:BI22" si="28">CD15/10*100</f>
        <v>0</v>
      </c>
      <c r="BJ15">
        <f t="shared" ref="BJ15:BJ22" si="29">CE15/10*100</f>
        <v>0</v>
      </c>
      <c r="BK15">
        <f t="shared" ref="BK15:BK22" si="30">CF15/10*100</f>
        <v>0</v>
      </c>
      <c r="BL15">
        <f t="shared" ref="BL15:BL22" si="31">CG15/10*100</f>
        <v>0</v>
      </c>
      <c r="BM15">
        <f t="shared" ref="BM15:BM22" si="32">CH15/10*100</f>
        <v>0</v>
      </c>
      <c r="BN15">
        <f t="shared" ref="BN15:BN22" si="33">CI15/10*100</f>
        <v>0</v>
      </c>
      <c r="BO15">
        <f t="shared" ref="BO15:BO22" si="34">CJ15/10*100</f>
        <v>0</v>
      </c>
      <c r="BP15">
        <f t="shared" ref="BP15:BP22" si="35">CK15/10*100</f>
        <v>0</v>
      </c>
      <c r="BQ15">
        <f t="shared" ref="BQ15:BQ22" si="36">CL15/10*100</f>
        <v>0</v>
      </c>
      <c r="BR15">
        <f t="shared" ref="BR15:BR22" si="37">CM15/10*100</f>
        <v>0</v>
      </c>
      <c r="BS15">
        <f t="shared" ref="BS15:BS22" si="38">CN15/10*100</f>
        <v>0</v>
      </c>
      <c r="BT15">
        <f t="shared" ref="BT15:BT22" si="39">CO15/10*100</f>
        <v>0</v>
      </c>
      <c r="BU15">
        <f t="shared" ref="BU15:BU22" si="40">CP15/10*100</f>
        <v>0</v>
      </c>
      <c r="BV15">
        <f t="shared" ref="BV15:BV22" si="41">CQ15/10*100</f>
        <v>0</v>
      </c>
      <c r="BW15">
        <f t="shared" ref="BW15:BW22" si="42">CR15/10*100</f>
        <v>0</v>
      </c>
      <c r="BX15">
        <f t="shared" ref="BX15:BX22" si="43">CS15/10*100</f>
        <v>0</v>
      </c>
      <c r="BY15">
        <f t="shared" ref="BY15:BY22" si="44">CT15/10*100</f>
        <v>0</v>
      </c>
      <c r="BZ15">
        <f t="shared" ref="BZ15:BZ22" si="45">CU15/10*100</f>
        <v>0</v>
      </c>
      <c r="CA15">
        <f t="shared" ref="CA15:CA22" si="46">CV15/10*100</f>
        <v>0</v>
      </c>
      <c r="CB15">
        <f t="shared" ref="CB15:CB22" si="47">CW15/10*100</f>
        <v>0</v>
      </c>
      <c r="CC15">
        <f t="shared" ref="CC15:CC22" si="48">CX15/10*100</f>
        <v>0</v>
      </c>
    </row>
    <row r="16" spans="1:102" x14ac:dyDescent="0.2">
      <c r="A16" s="2" t="s">
        <v>283</v>
      </c>
      <c r="B16" s="2"/>
      <c r="C16" t="s">
        <v>303</v>
      </c>
      <c r="D16">
        <f t="shared" si="0"/>
        <v>3.179824561403509</v>
      </c>
      <c r="E16">
        <v>29</v>
      </c>
      <c r="F16">
        <f t="shared" si="1"/>
        <v>1.9685039370078741</v>
      </c>
      <c r="G16">
        <v>5</v>
      </c>
      <c r="H16">
        <v>4</v>
      </c>
      <c r="I16">
        <f t="shared" si="2"/>
        <v>1.0638297872340425</v>
      </c>
      <c r="J16">
        <v>1</v>
      </c>
      <c r="K16">
        <v>0</v>
      </c>
      <c r="L16">
        <v>0</v>
      </c>
      <c r="M16">
        <v>2</v>
      </c>
      <c r="N16">
        <v>0</v>
      </c>
      <c r="O16">
        <v>3</v>
      </c>
      <c r="P16">
        <v>1</v>
      </c>
      <c r="S16">
        <f>AN16/5*100</f>
        <v>0</v>
      </c>
      <c r="T16">
        <f t="shared" ref="T16:AM16" si="49">AO16/5*100</f>
        <v>0</v>
      </c>
      <c r="U16">
        <f t="shared" si="49"/>
        <v>0</v>
      </c>
      <c r="V16">
        <f t="shared" si="49"/>
        <v>0</v>
      </c>
      <c r="W16">
        <f t="shared" si="49"/>
        <v>60</v>
      </c>
      <c r="X16">
        <f t="shared" si="49"/>
        <v>0</v>
      </c>
      <c r="Y16">
        <f t="shared" si="49"/>
        <v>0</v>
      </c>
      <c r="Z16">
        <f t="shared" si="49"/>
        <v>0</v>
      </c>
      <c r="AA16">
        <f t="shared" si="49"/>
        <v>0</v>
      </c>
      <c r="AB16">
        <f t="shared" si="49"/>
        <v>0</v>
      </c>
      <c r="AC16">
        <f t="shared" si="49"/>
        <v>0</v>
      </c>
      <c r="AD16">
        <f t="shared" si="49"/>
        <v>0</v>
      </c>
      <c r="AE16">
        <f t="shared" si="49"/>
        <v>0</v>
      </c>
      <c r="AF16">
        <f t="shared" si="49"/>
        <v>0</v>
      </c>
      <c r="AG16">
        <f t="shared" si="49"/>
        <v>0</v>
      </c>
      <c r="AH16">
        <f t="shared" si="49"/>
        <v>0</v>
      </c>
      <c r="AI16">
        <f t="shared" si="49"/>
        <v>0</v>
      </c>
      <c r="AJ16">
        <f t="shared" si="49"/>
        <v>40</v>
      </c>
      <c r="AK16">
        <f t="shared" si="49"/>
        <v>0</v>
      </c>
      <c r="AL16">
        <f t="shared" si="49"/>
        <v>0</v>
      </c>
      <c r="AM16">
        <f t="shared" si="49"/>
        <v>0</v>
      </c>
      <c r="AR16">
        <v>3</v>
      </c>
      <c r="BE16">
        <v>2</v>
      </c>
      <c r="BI16">
        <f>CD16/1*100</f>
        <v>0</v>
      </c>
      <c r="BJ16">
        <f t="shared" ref="BJ16:CC16" si="50">CE16/1*100</f>
        <v>0</v>
      </c>
      <c r="BK16">
        <f t="shared" si="50"/>
        <v>0</v>
      </c>
      <c r="BL16">
        <f t="shared" si="50"/>
        <v>0</v>
      </c>
      <c r="BM16">
        <f t="shared" si="50"/>
        <v>100</v>
      </c>
      <c r="BN16">
        <f t="shared" si="50"/>
        <v>0</v>
      </c>
      <c r="BO16">
        <f t="shared" si="50"/>
        <v>0</v>
      </c>
      <c r="BP16">
        <f t="shared" si="50"/>
        <v>0</v>
      </c>
      <c r="BQ16">
        <f t="shared" si="50"/>
        <v>0</v>
      </c>
      <c r="BR16">
        <f t="shared" si="50"/>
        <v>0</v>
      </c>
      <c r="BS16">
        <f t="shared" si="50"/>
        <v>0</v>
      </c>
      <c r="BT16">
        <f t="shared" si="50"/>
        <v>0</v>
      </c>
      <c r="BU16">
        <f t="shared" si="50"/>
        <v>0</v>
      </c>
      <c r="BV16">
        <f t="shared" si="50"/>
        <v>0</v>
      </c>
      <c r="BW16">
        <f t="shared" si="50"/>
        <v>0</v>
      </c>
      <c r="BX16">
        <f t="shared" si="50"/>
        <v>0</v>
      </c>
      <c r="BY16">
        <f t="shared" si="50"/>
        <v>0</v>
      </c>
      <c r="BZ16">
        <f t="shared" si="50"/>
        <v>0</v>
      </c>
      <c r="CA16">
        <f t="shared" si="50"/>
        <v>0</v>
      </c>
      <c r="CB16">
        <f t="shared" si="50"/>
        <v>0</v>
      </c>
      <c r="CC16">
        <f t="shared" si="50"/>
        <v>0</v>
      </c>
      <c r="CH16">
        <v>1</v>
      </c>
    </row>
    <row r="17" spans="1:101" x14ac:dyDescent="0.2">
      <c r="A17" s="2" t="s">
        <v>283</v>
      </c>
      <c r="B17" s="2"/>
      <c r="C17" t="s">
        <v>323</v>
      </c>
      <c r="D17">
        <f t="shared" si="0"/>
        <v>2.6315789473684208</v>
      </c>
      <c r="E17">
        <v>24</v>
      </c>
      <c r="F17">
        <f t="shared" si="1"/>
        <v>3.5433070866141732</v>
      </c>
      <c r="G17">
        <v>9</v>
      </c>
      <c r="H17">
        <v>5</v>
      </c>
      <c r="I17">
        <f t="shared" si="2"/>
        <v>4.2553191489361701</v>
      </c>
      <c r="J17">
        <v>4</v>
      </c>
      <c r="K17">
        <v>5</v>
      </c>
      <c r="L17">
        <v>3</v>
      </c>
      <c r="M17">
        <v>1</v>
      </c>
      <c r="N17">
        <v>0</v>
      </c>
      <c r="O17">
        <v>3</v>
      </c>
      <c r="P17">
        <v>1</v>
      </c>
      <c r="S17">
        <f>AN17/9*100</f>
        <v>0</v>
      </c>
      <c r="T17">
        <f t="shared" ref="T17:AM17" si="51">AO17/9*100</f>
        <v>0</v>
      </c>
      <c r="U17">
        <f t="shared" si="51"/>
        <v>0</v>
      </c>
      <c r="V17">
        <f t="shared" si="51"/>
        <v>0</v>
      </c>
      <c r="W17">
        <f t="shared" si="51"/>
        <v>33.333333333333329</v>
      </c>
      <c r="X17">
        <f t="shared" si="51"/>
        <v>0</v>
      </c>
      <c r="Y17">
        <f t="shared" si="51"/>
        <v>0</v>
      </c>
      <c r="Z17">
        <f t="shared" si="51"/>
        <v>55.555555555555557</v>
      </c>
      <c r="AA17">
        <f t="shared" si="51"/>
        <v>0</v>
      </c>
      <c r="AB17">
        <f t="shared" si="51"/>
        <v>0</v>
      </c>
      <c r="AC17">
        <f t="shared" si="51"/>
        <v>0</v>
      </c>
      <c r="AD17">
        <f t="shared" si="51"/>
        <v>0</v>
      </c>
      <c r="AE17">
        <f t="shared" si="51"/>
        <v>0</v>
      </c>
      <c r="AF17">
        <f t="shared" si="51"/>
        <v>0</v>
      </c>
      <c r="AG17">
        <f t="shared" si="51"/>
        <v>0</v>
      </c>
      <c r="AH17">
        <f t="shared" si="51"/>
        <v>0</v>
      </c>
      <c r="AI17">
        <f t="shared" si="51"/>
        <v>0</v>
      </c>
      <c r="AJ17">
        <f t="shared" si="51"/>
        <v>11.111111111111111</v>
      </c>
      <c r="AK17">
        <f t="shared" si="51"/>
        <v>0</v>
      </c>
      <c r="AL17">
        <f t="shared" si="51"/>
        <v>0</v>
      </c>
      <c r="AM17">
        <f t="shared" si="51"/>
        <v>0</v>
      </c>
      <c r="AR17">
        <v>3</v>
      </c>
      <c r="AU17">
        <v>5</v>
      </c>
      <c r="BE17">
        <v>1</v>
      </c>
      <c r="BI17">
        <f>CD17/4*100</f>
        <v>0</v>
      </c>
      <c r="BJ17">
        <f t="shared" ref="BJ17:CC17" si="52">CE17/4*100</f>
        <v>0</v>
      </c>
      <c r="BK17">
        <f t="shared" si="52"/>
        <v>0</v>
      </c>
      <c r="BL17">
        <f t="shared" si="52"/>
        <v>0</v>
      </c>
      <c r="BM17">
        <f t="shared" si="52"/>
        <v>25</v>
      </c>
      <c r="BN17">
        <f t="shared" si="52"/>
        <v>0</v>
      </c>
      <c r="BO17">
        <f t="shared" si="52"/>
        <v>0</v>
      </c>
      <c r="BP17">
        <f t="shared" si="52"/>
        <v>75</v>
      </c>
      <c r="BQ17">
        <f t="shared" si="52"/>
        <v>0</v>
      </c>
      <c r="BR17">
        <f t="shared" si="52"/>
        <v>0</v>
      </c>
      <c r="BS17">
        <f t="shared" si="52"/>
        <v>0</v>
      </c>
      <c r="BT17">
        <f t="shared" si="52"/>
        <v>0</v>
      </c>
      <c r="BU17">
        <f t="shared" si="52"/>
        <v>0</v>
      </c>
      <c r="BV17">
        <f t="shared" si="52"/>
        <v>0</v>
      </c>
      <c r="BW17">
        <f t="shared" si="52"/>
        <v>0</v>
      </c>
      <c r="BX17">
        <f t="shared" si="52"/>
        <v>0</v>
      </c>
      <c r="BY17">
        <f t="shared" si="52"/>
        <v>0</v>
      </c>
      <c r="BZ17">
        <f t="shared" si="52"/>
        <v>0</v>
      </c>
      <c r="CA17">
        <f t="shared" si="52"/>
        <v>0</v>
      </c>
      <c r="CB17">
        <f t="shared" si="52"/>
        <v>0</v>
      </c>
      <c r="CC17">
        <f t="shared" si="52"/>
        <v>0</v>
      </c>
      <c r="CH17">
        <v>1</v>
      </c>
      <c r="CK17">
        <v>3</v>
      </c>
    </row>
    <row r="18" spans="1:101" x14ac:dyDescent="0.2">
      <c r="A18" s="2" t="s">
        <v>284</v>
      </c>
      <c r="B18" s="2"/>
      <c r="C18" t="s">
        <v>307</v>
      </c>
      <c r="D18">
        <f t="shared" si="0"/>
        <v>9.3201754385964914</v>
      </c>
      <c r="E18">
        <v>85</v>
      </c>
      <c r="F18">
        <f t="shared" si="1"/>
        <v>5.5118110236220472</v>
      </c>
      <c r="G18">
        <v>14</v>
      </c>
      <c r="H18">
        <v>11</v>
      </c>
      <c r="I18">
        <f t="shared" si="2"/>
        <v>3.1914893617021276</v>
      </c>
      <c r="J18">
        <v>3</v>
      </c>
      <c r="K18">
        <v>7</v>
      </c>
      <c r="L18">
        <v>2</v>
      </c>
      <c r="M18">
        <v>1</v>
      </c>
      <c r="N18">
        <v>0</v>
      </c>
      <c r="O18">
        <v>6</v>
      </c>
      <c r="P18">
        <v>1</v>
      </c>
      <c r="S18">
        <f>AN18/14*100</f>
        <v>0</v>
      </c>
      <c r="T18">
        <f t="shared" ref="T18:AM18" si="53">AO18/14*100</f>
        <v>28.571428571428569</v>
      </c>
      <c r="U18">
        <f t="shared" si="53"/>
        <v>0</v>
      </c>
      <c r="V18">
        <f t="shared" si="53"/>
        <v>0</v>
      </c>
      <c r="W18">
        <f t="shared" si="53"/>
        <v>14.285714285714285</v>
      </c>
      <c r="X18">
        <f t="shared" si="53"/>
        <v>21.428571428571427</v>
      </c>
      <c r="Y18">
        <f t="shared" si="53"/>
        <v>14.285714285714285</v>
      </c>
      <c r="Z18">
        <f t="shared" si="53"/>
        <v>0</v>
      </c>
      <c r="AA18">
        <f t="shared" si="53"/>
        <v>14.285714285714285</v>
      </c>
      <c r="AB18">
        <f t="shared" si="53"/>
        <v>0</v>
      </c>
      <c r="AC18">
        <f t="shared" si="53"/>
        <v>0</v>
      </c>
      <c r="AD18">
        <f t="shared" si="53"/>
        <v>0</v>
      </c>
      <c r="AE18">
        <f t="shared" si="53"/>
        <v>0</v>
      </c>
      <c r="AF18">
        <f t="shared" si="53"/>
        <v>0</v>
      </c>
      <c r="AG18">
        <f t="shared" si="53"/>
        <v>0</v>
      </c>
      <c r="AH18">
        <f t="shared" si="53"/>
        <v>0</v>
      </c>
      <c r="AI18">
        <f t="shared" si="53"/>
        <v>7.1428571428571423</v>
      </c>
      <c r="AJ18">
        <f t="shared" si="53"/>
        <v>0</v>
      </c>
      <c r="AK18">
        <f t="shared" si="53"/>
        <v>0</v>
      </c>
      <c r="AL18">
        <f t="shared" si="53"/>
        <v>0</v>
      </c>
      <c r="AM18">
        <f t="shared" si="53"/>
        <v>0</v>
      </c>
      <c r="AO18">
        <v>4</v>
      </c>
      <c r="AR18">
        <v>2</v>
      </c>
      <c r="AS18">
        <v>3</v>
      </c>
      <c r="AT18">
        <v>2</v>
      </c>
      <c r="AV18">
        <v>2</v>
      </c>
      <c r="BD18">
        <v>1</v>
      </c>
      <c r="BI18">
        <f>CD18/3*100</f>
        <v>0</v>
      </c>
      <c r="BJ18">
        <f t="shared" ref="BJ18:CC18" si="54">CE18/3*100</f>
        <v>33.333333333333329</v>
      </c>
      <c r="BK18">
        <f t="shared" si="54"/>
        <v>0</v>
      </c>
      <c r="BL18">
        <f t="shared" si="54"/>
        <v>0</v>
      </c>
      <c r="BM18">
        <f t="shared" si="54"/>
        <v>0</v>
      </c>
      <c r="BN18">
        <f t="shared" si="54"/>
        <v>33.333333333333329</v>
      </c>
      <c r="BO18">
        <f t="shared" si="54"/>
        <v>0</v>
      </c>
      <c r="BP18">
        <f t="shared" si="54"/>
        <v>0</v>
      </c>
      <c r="BQ18">
        <f t="shared" si="54"/>
        <v>33.333333333333329</v>
      </c>
      <c r="BR18">
        <f t="shared" si="54"/>
        <v>0</v>
      </c>
      <c r="BS18">
        <f t="shared" si="54"/>
        <v>0</v>
      </c>
      <c r="BT18">
        <f t="shared" si="54"/>
        <v>0</v>
      </c>
      <c r="BU18">
        <f t="shared" si="54"/>
        <v>0</v>
      </c>
      <c r="BV18">
        <f t="shared" si="54"/>
        <v>0</v>
      </c>
      <c r="BW18">
        <f t="shared" si="54"/>
        <v>0</v>
      </c>
      <c r="BX18">
        <f t="shared" si="54"/>
        <v>0</v>
      </c>
      <c r="BY18">
        <f t="shared" si="54"/>
        <v>0</v>
      </c>
      <c r="BZ18">
        <f t="shared" si="54"/>
        <v>0</v>
      </c>
      <c r="CA18">
        <f t="shared" si="54"/>
        <v>0</v>
      </c>
      <c r="CB18">
        <f t="shared" si="54"/>
        <v>0</v>
      </c>
      <c r="CC18">
        <f t="shared" si="54"/>
        <v>0</v>
      </c>
      <c r="CE18">
        <v>1</v>
      </c>
      <c r="CI18">
        <v>1</v>
      </c>
      <c r="CL18">
        <v>1</v>
      </c>
    </row>
    <row r="19" spans="1:101" x14ac:dyDescent="0.2">
      <c r="A19" s="2" t="s">
        <v>284</v>
      </c>
      <c r="B19" s="2"/>
      <c r="C19" t="s">
        <v>302</v>
      </c>
      <c r="D19">
        <f t="shared" si="0"/>
        <v>7.1271929824561404</v>
      </c>
      <c r="E19">
        <v>65</v>
      </c>
      <c r="F19">
        <f t="shared" si="1"/>
        <v>14.566929133858267</v>
      </c>
      <c r="G19">
        <v>37</v>
      </c>
      <c r="H19">
        <v>28</v>
      </c>
      <c r="I19">
        <f t="shared" si="2"/>
        <v>9.5744680851063837</v>
      </c>
      <c r="J19">
        <v>9</v>
      </c>
      <c r="K19">
        <v>20</v>
      </c>
      <c r="L19">
        <v>7</v>
      </c>
      <c r="M19">
        <v>9</v>
      </c>
      <c r="N19">
        <v>1</v>
      </c>
      <c r="O19">
        <v>8</v>
      </c>
      <c r="P19">
        <v>1</v>
      </c>
      <c r="S19">
        <f>AN19/37*100</f>
        <v>0</v>
      </c>
      <c r="T19">
        <f t="shared" ref="T19:AM19" si="55">AO19/37*100</f>
        <v>0</v>
      </c>
      <c r="U19">
        <f t="shared" si="55"/>
        <v>0</v>
      </c>
      <c r="V19">
        <f t="shared" si="55"/>
        <v>21.621621621621621</v>
      </c>
      <c r="W19">
        <f t="shared" si="55"/>
        <v>0</v>
      </c>
      <c r="X19">
        <f t="shared" si="55"/>
        <v>0</v>
      </c>
      <c r="Y19">
        <f t="shared" si="55"/>
        <v>8.1081081081081088</v>
      </c>
      <c r="Z19">
        <f t="shared" si="55"/>
        <v>10.810810810810811</v>
      </c>
      <c r="AA19">
        <f t="shared" si="55"/>
        <v>0</v>
      </c>
      <c r="AB19">
        <f t="shared" si="55"/>
        <v>5.4054054054054053</v>
      </c>
      <c r="AC19">
        <f t="shared" si="55"/>
        <v>0</v>
      </c>
      <c r="AD19">
        <f t="shared" si="55"/>
        <v>0</v>
      </c>
      <c r="AE19">
        <f t="shared" si="55"/>
        <v>0</v>
      </c>
      <c r="AF19">
        <f t="shared" si="55"/>
        <v>0</v>
      </c>
      <c r="AG19">
        <f t="shared" si="55"/>
        <v>29.72972972972973</v>
      </c>
      <c r="AH19">
        <f t="shared" si="55"/>
        <v>0</v>
      </c>
      <c r="AI19">
        <f t="shared" si="55"/>
        <v>10.810810810810811</v>
      </c>
      <c r="AJ19">
        <f t="shared" si="55"/>
        <v>13.513513513513514</v>
      </c>
      <c r="AK19">
        <f t="shared" si="55"/>
        <v>0</v>
      </c>
      <c r="AL19">
        <f t="shared" si="55"/>
        <v>0</v>
      </c>
      <c r="AM19">
        <f t="shared" si="55"/>
        <v>0</v>
      </c>
      <c r="AQ19">
        <v>8</v>
      </c>
      <c r="AT19">
        <v>3</v>
      </c>
      <c r="AU19">
        <v>4</v>
      </c>
      <c r="AW19">
        <v>2</v>
      </c>
      <c r="BB19">
        <v>11</v>
      </c>
      <c r="BD19">
        <v>4</v>
      </c>
      <c r="BE19">
        <v>5</v>
      </c>
      <c r="BI19">
        <f>CD19/9*100</f>
        <v>0</v>
      </c>
      <c r="BJ19">
        <f t="shared" ref="BJ19:CC19" si="56">CE19/9*100</f>
        <v>0</v>
      </c>
      <c r="BK19">
        <f t="shared" si="56"/>
        <v>0</v>
      </c>
      <c r="BL19">
        <f t="shared" si="56"/>
        <v>11.111111111111111</v>
      </c>
      <c r="BM19">
        <f t="shared" si="56"/>
        <v>0</v>
      </c>
      <c r="BN19">
        <f t="shared" si="56"/>
        <v>0</v>
      </c>
      <c r="BO19">
        <f t="shared" si="56"/>
        <v>11.111111111111111</v>
      </c>
      <c r="BP19">
        <f t="shared" si="56"/>
        <v>33.333333333333329</v>
      </c>
      <c r="BQ19">
        <f t="shared" si="56"/>
        <v>0</v>
      </c>
      <c r="BR19">
        <f t="shared" si="56"/>
        <v>11.111111111111111</v>
      </c>
      <c r="BS19">
        <f t="shared" si="56"/>
        <v>0</v>
      </c>
      <c r="BT19">
        <f t="shared" si="56"/>
        <v>0</v>
      </c>
      <c r="BU19">
        <f t="shared" si="56"/>
        <v>0</v>
      </c>
      <c r="BV19">
        <f t="shared" si="56"/>
        <v>0</v>
      </c>
      <c r="BW19">
        <f t="shared" si="56"/>
        <v>22.222222222222221</v>
      </c>
      <c r="BX19">
        <f t="shared" si="56"/>
        <v>0</v>
      </c>
      <c r="BY19">
        <f t="shared" si="56"/>
        <v>0</v>
      </c>
      <c r="BZ19">
        <f t="shared" si="56"/>
        <v>11.111111111111111</v>
      </c>
      <c r="CA19">
        <f t="shared" si="56"/>
        <v>0</v>
      </c>
      <c r="CB19">
        <f t="shared" si="56"/>
        <v>0</v>
      </c>
      <c r="CC19">
        <f t="shared" si="56"/>
        <v>0</v>
      </c>
      <c r="CG19">
        <v>1</v>
      </c>
      <c r="CJ19">
        <v>1</v>
      </c>
      <c r="CK19">
        <v>3</v>
      </c>
      <c r="CM19">
        <v>1</v>
      </c>
      <c r="CR19">
        <v>2</v>
      </c>
      <c r="CT19">
        <v>0</v>
      </c>
      <c r="CU19">
        <v>1</v>
      </c>
    </row>
    <row r="20" spans="1:101" x14ac:dyDescent="0.2">
      <c r="A20" s="2" t="s">
        <v>284</v>
      </c>
      <c r="B20" s="2"/>
      <c r="C20" t="s">
        <v>312</v>
      </c>
      <c r="D20">
        <f t="shared" si="0"/>
        <v>6.5789473684210522</v>
      </c>
      <c r="E20">
        <v>60</v>
      </c>
      <c r="F20">
        <f t="shared" si="1"/>
        <v>3.5433070866141732</v>
      </c>
      <c r="G20">
        <v>9</v>
      </c>
      <c r="H20">
        <v>9</v>
      </c>
      <c r="I20">
        <f t="shared" si="2"/>
        <v>0</v>
      </c>
      <c r="J20">
        <v>0</v>
      </c>
      <c r="M20">
        <v>5</v>
      </c>
      <c r="O20">
        <v>4</v>
      </c>
      <c r="S20">
        <f>AN20/9*100</f>
        <v>44.444444444444443</v>
      </c>
      <c r="T20">
        <f t="shared" ref="T20:AM20" si="57">AO20/9*100</f>
        <v>0</v>
      </c>
      <c r="U20">
        <f t="shared" si="57"/>
        <v>0</v>
      </c>
      <c r="V20">
        <f t="shared" si="57"/>
        <v>0</v>
      </c>
      <c r="W20">
        <f t="shared" si="57"/>
        <v>0</v>
      </c>
      <c r="X20">
        <f t="shared" si="57"/>
        <v>0</v>
      </c>
      <c r="Y20">
        <f t="shared" si="57"/>
        <v>0</v>
      </c>
      <c r="Z20">
        <f t="shared" si="57"/>
        <v>0</v>
      </c>
      <c r="AA20">
        <f t="shared" si="57"/>
        <v>0</v>
      </c>
      <c r="AB20">
        <f t="shared" si="57"/>
        <v>0</v>
      </c>
      <c r="AC20">
        <f t="shared" si="57"/>
        <v>0</v>
      </c>
      <c r="AD20">
        <f t="shared" si="57"/>
        <v>0</v>
      </c>
      <c r="AE20">
        <f t="shared" si="57"/>
        <v>0</v>
      </c>
      <c r="AF20">
        <f t="shared" si="57"/>
        <v>0</v>
      </c>
      <c r="AG20">
        <f t="shared" si="57"/>
        <v>0</v>
      </c>
      <c r="AH20">
        <f t="shared" si="57"/>
        <v>44.444444444444443</v>
      </c>
      <c r="AI20">
        <f t="shared" si="57"/>
        <v>11.111111111111111</v>
      </c>
      <c r="AJ20">
        <f t="shared" si="57"/>
        <v>0</v>
      </c>
      <c r="AK20">
        <f t="shared" si="57"/>
        <v>0</v>
      </c>
      <c r="AL20">
        <f t="shared" si="57"/>
        <v>0</v>
      </c>
      <c r="AM20">
        <f t="shared" si="57"/>
        <v>0</v>
      </c>
      <c r="AN20">
        <v>4</v>
      </c>
      <c r="BC20">
        <v>4</v>
      </c>
      <c r="BD20">
        <v>1</v>
      </c>
      <c r="BI20">
        <f t="shared" si="28"/>
        <v>0</v>
      </c>
      <c r="BJ20">
        <f t="shared" si="29"/>
        <v>0</v>
      </c>
      <c r="BK20">
        <f t="shared" si="30"/>
        <v>0</v>
      </c>
      <c r="BL20">
        <f t="shared" si="31"/>
        <v>0</v>
      </c>
      <c r="BM20">
        <f t="shared" si="32"/>
        <v>0</v>
      </c>
      <c r="BN20">
        <f t="shared" si="33"/>
        <v>0</v>
      </c>
      <c r="BO20">
        <f t="shared" si="34"/>
        <v>0</v>
      </c>
      <c r="BP20">
        <f t="shared" si="35"/>
        <v>0</v>
      </c>
      <c r="BQ20">
        <f t="shared" si="36"/>
        <v>0</v>
      </c>
      <c r="BR20">
        <f t="shared" si="37"/>
        <v>0</v>
      </c>
      <c r="BS20">
        <f t="shared" si="38"/>
        <v>0</v>
      </c>
      <c r="BT20">
        <f t="shared" si="39"/>
        <v>0</v>
      </c>
      <c r="BU20">
        <f t="shared" si="40"/>
        <v>0</v>
      </c>
      <c r="BV20">
        <f t="shared" si="41"/>
        <v>0</v>
      </c>
      <c r="BW20">
        <f t="shared" si="42"/>
        <v>0</v>
      </c>
      <c r="BX20">
        <f t="shared" si="43"/>
        <v>0</v>
      </c>
      <c r="BY20">
        <f t="shared" si="44"/>
        <v>0</v>
      </c>
      <c r="BZ20">
        <f t="shared" si="45"/>
        <v>0</v>
      </c>
      <c r="CA20">
        <f t="shared" si="46"/>
        <v>0</v>
      </c>
      <c r="CB20">
        <f t="shared" si="47"/>
        <v>0</v>
      </c>
      <c r="CC20">
        <f t="shared" si="48"/>
        <v>0</v>
      </c>
    </row>
    <row r="21" spans="1:101" x14ac:dyDescent="0.2">
      <c r="A21" s="2" t="s">
        <v>284</v>
      </c>
      <c r="B21" s="2"/>
      <c r="C21" t="s">
        <v>304</v>
      </c>
      <c r="D21">
        <f t="shared" si="0"/>
        <v>5.1535087719298245</v>
      </c>
      <c r="E21">
        <v>47</v>
      </c>
      <c r="F21">
        <f t="shared" si="1"/>
        <v>5.1181102362204722</v>
      </c>
      <c r="G21">
        <v>13</v>
      </c>
      <c r="H21">
        <v>11</v>
      </c>
      <c r="I21">
        <f t="shared" si="2"/>
        <v>2.1276595744680851</v>
      </c>
      <c r="J21">
        <v>2</v>
      </c>
      <c r="K21">
        <v>7</v>
      </c>
      <c r="L21">
        <v>1</v>
      </c>
      <c r="M21">
        <v>6</v>
      </c>
      <c r="N21">
        <v>1</v>
      </c>
      <c r="O21">
        <v>0</v>
      </c>
      <c r="P21">
        <v>0</v>
      </c>
      <c r="S21">
        <f>AN21/13*100</f>
        <v>0</v>
      </c>
      <c r="T21">
        <f t="shared" ref="T21:AM21" si="58">AO21/13*100</f>
        <v>0</v>
      </c>
      <c r="U21">
        <f t="shared" si="58"/>
        <v>0</v>
      </c>
      <c r="V21">
        <f t="shared" si="58"/>
        <v>0</v>
      </c>
      <c r="W21">
        <f t="shared" si="58"/>
        <v>0</v>
      </c>
      <c r="X21">
        <f t="shared" si="58"/>
        <v>15.384615384615385</v>
      </c>
      <c r="Y21">
        <f t="shared" si="58"/>
        <v>30.76923076923077</v>
      </c>
      <c r="Z21">
        <f t="shared" si="58"/>
        <v>0</v>
      </c>
      <c r="AA21">
        <f t="shared" si="58"/>
        <v>7.6923076923076925</v>
      </c>
      <c r="AB21">
        <f t="shared" si="58"/>
        <v>0</v>
      </c>
      <c r="AC21">
        <f t="shared" si="58"/>
        <v>0</v>
      </c>
      <c r="AD21">
        <f t="shared" si="58"/>
        <v>0</v>
      </c>
      <c r="AE21">
        <f t="shared" si="58"/>
        <v>0</v>
      </c>
      <c r="AF21">
        <f t="shared" si="58"/>
        <v>0</v>
      </c>
      <c r="AG21">
        <f t="shared" si="58"/>
        <v>0</v>
      </c>
      <c r="AH21">
        <f t="shared" si="58"/>
        <v>30.76923076923077</v>
      </c>
      <c r="AI21">
        <f t="shared" si="58"/>
        <v>0</v>
      </c>
      <c r="AJ21">
        <f t="shared" si="58"/>
        <v>0</v>
      </c>
      <c r="AK21">
        <f t="shared" si="58"/>
        <v>0</v>
      </c>
      <c r="AL21">
        <f t="shared" si="58"/>
        <v>15.384615384615385</v>
      </c>
      <c r="AM21">
        <f t="shared" si="58"/>
        <v>0</v>
      </c>
      <c r="AS21">
        <v>2</v>
      </c>
      <c r="AT21">
        <v>4</v>
      </c>
      <c r="AV21">
        <v>1</v>
      </c>
      <c r="BC21">
        <v>4</v>
      </c>
      <c r="BG21">
        <v>2</v>
      </c>
      <c r="BI21">
        <f>CD21/2*100</f>
        <v>0</v>
      </c>
      <c r="BJ21">
        <f t="shared" ref="BJ21:CC21" si="59">CE21/2*100</f>
        <v>0</v>
      </c>
      <c r="BK21">
        <f t="shared" si="59"/>
        <v>0</v>
      </c>
      <c r="BL21">
        <f t="shared" si="59"/>
        <v>0</v>
      </c>
      <c r="BM21">
        <f t="shared" si="59"/>
        <v>0</v>
      </c>
      <c r="BN21">
        <f t="shared" si="59"/>
        <v>0</v>
      </c>
      <c r="BO21">
        <f t="shared" si="59"/>
        <v>50</v>
      </c>
      <c r="BP21">
        <f t="shared" si="59"/>
        <v>0</v>
      </c>
      <c r="BQ21">
        <f t="shared" si="59"/>
        <v>0</v>
      </c>
      <c r="BR21">
        <f t="shared" si="59"/>
        <v>0</v>
      </c>
      <c r="BS21">
        <f t="shared" si="59"/>
        <v>0</v>
      </c>
      <c r="BT21">
        <f t="shared" si="59"/>
        <v>0</v>
      </c>
      <c r="BU21">
        <f t="shared" si="59"/>
        <v>0</v>
      </c>
      <c r="BV21">
        <f t="shared" si="59"/>
        <v>0</v>
      </c>
      <c r="BW21">
        <f t="shared" si="59"/>
        <v>0</v>
      </c>
      <c r="BX21">
        <f t="shared" si="59"/>
        <v>0</v>
      </c>
      <c r="BY21">
        <f t="shared" si="59"/>
        <v>0</v>
      </c>
      <c r="BZ21">
        <f t="shared" si="59"/>
        <v>0</v>
      </c>
      <c r="CA21">
        <f t="shared" si="59"/>
        <v>0</v>
      </c>
      <c r="CB21">
        <f t="shared" si="59"/>
        <v>50</v>
      </c>
      <c r="CC21">
        <f t="shared" si="59"/>
        <v>0</v>
      </c>
      <c r="CJ21">
        <v>1</v>
      </c>
      <c r="CW21">
        <v>1</v>
      </c>
    </row>
    <row r="22" spans="1:101" x14ac:dyDescent="0.2">
      <c r="A22" s="2" t="s">
        <v>284</v>
      </c>
      <c r="B22" s="2"/>
      <c r="C22" t="s">
        <v>309</v>
      </c>
      <c r="D22">
        <f t="shared" si="0"/>
        <v>1.5350877192982455</v>
      </c>
      <c r="E22">
        <v>14</v>
      </c>
      <c r="F22">
        <f t="shared" si="1"/>
        <v>1.1811023622047243</v>
      </c>
      <c r="G22">
        <v>3</v>
      </c>
      <c r="H22">
        <v>3</v>
      </c>
      <c r="I22">
        <f t="shared" si="2"/>
        <v>0</v>
      </c>
      <c r="J22">
        <v>0</v>
      </c>
      <c r="M22">
        <v>2</v>
      </c>
      <c r="O22">
        <v>1</v>
      </c>
      <c r="S22">
        <f>AN22/3*100</f>
        <v>33.333333333333329</v>
      </c>
      <c r="T22">
        <f t="shared" ref="T22:AM22" si="60">AO22/3*100</f>
        <v>0</v>
      </c>
      <c r="U22">
        <f t="shared" si="60"/>
        <v>0</v>
      </c>
      <c r="V22">
        <f t="shared" si="60"/>
        <v>0</v>
      </c>
      <c r="W22">
        <f t="shared" si="60"/>
        <v>0</v>
      </c>
      <c r="X22">
        <f t="shared" si="60"/>
        <v>0</v>
      </c>
      <c r="Y22">
        <f t="shared" si="60"/>
        <v>0</v>
      </c>
      <c r="Z22">
        <f t="shared" si="60"/>
        <v>0</v>
      </c>
      <c r="AA22">
        <f t="shared" si="60"/>
        <v>0</v>
      </c>
      <c r="AB22">
        <f t="shared" si="60"/>
        <v>0</v>
      </c>
      <c r="AC22">
        <f t="shared" si="60"/>
        <v>0</v>
      </c>
      <c r="AD22">
        <f t="shared" si="60"/>
        <v>0</v>
      </c>
      <c r="AE22">
        <f t="shared" si="60"/>
        <v>0</v>
      </c>
      <c r="AF22">
        <f t="shared" si="60"/>
        <v>0</v>
      </c>
      <c r="AG22">
        <f t="shared" si="60"/>
        <v>0</v>
      </c>
      <c r="AH22">
        <f t="shared" si="60"/>
        <v>33.333333333333329</v>
      </c>
      <c r="AI22">
        <f t="shared" si="60"/>
        <v>33.333333333333329</v>
      </c>
      <c r="AJ22">
        <f t="shared" si="60"/>
        <v>0</v>
      </c>
      <c r="AK22">
        <f t="shared" si="60"/>
        <v>0</v>
      </c>
      <c r="AL22">
        <f t="shared" si="60"/>
        <v>0</v>
      </c>
      <c r="AM22">
        <f t="shared" si="60"/>
        <v>0</v>
      </c>
      <c r="AN22">
        <v>1</v>
      </c>
      <c r="BC22">
        <v>1</v>
      </c>
      <c r="BD22">
        <v>1</v>
      </c>
      <c r="BI22">
        <f t="shared" si="28"/>
        <v>0</v>
      </c>
      <c r="BJ22">
        <f t="shared" si="29"/>
        <v>0</v>
      </c>
      <c r="BK22">
        <f t="shared" si="30"/>
        <v>0</v>
      </c>
      <c r="BL22">
        <f t="shared" si="31"/>
        <v>0</v>
      </c>
      <c r="BM22">
        <f t="shared" si="32"/>
        <v>0</v>
      </c>
      <c r="BN22">
        <f t="shared" si="33"/>
        <v>0</v>
      </c>
      <c r="BO22">
        <f t="shared" si="34"/>
        <v>0</v>
      </c>
      <c r="BP22">
        <f t="shared" si="35"/>
        <v>0</v>
      </c>
      <c r="BQ22">
        <f t="shared" si="36"/>
        <v>0</v>
      </c>
      <c r="BR22">
        <f t="shared" si="37"/>
        <v>0</v>
      </c>
      <c r="BS22">
        <f t="shared" si="38"/>
        <v>0</v>
      </c>
      <c r="BT22">
        <f t="shared" si="39"/>
        <v>0</v>
      </c>
      <c r="BU22">
        <f t="shared" si="40"/>
        <v>0</v>
      </c>
      <c r="BV22">
        <f t="shared" si="41"/>
        <v>0</v>
      </c>
      <c r="BW22">
        <f t="shared" si="42"/>
        <v>0</v>
      </c>
      <c r="BX22">
        <f t="shared" si="43"/>
        <v>0</v>
      </c>
      <c r="BY22">
        <f t="shared" si="44"/>
        <v>0</v>
      </c>
      <c r="BZ22">
        <f t="shared" si="45"/>
        <v>0</v>
      </c>
      <c r="CA22">
        <f t="shared" si="46"/>
        <v>0</v>
      </c>
      <c r="CB22">
        <f t="shared" si="47"/>
        <v>0</v>
      </c>
      <c r="CC22">
        <f t="shared" si="48"/>
        <v>0</v>
      </c>
    </row>
  </sheetData>
  <autoFilter ref="A2:BH22" xr:uid="{88303984-821D-9B4E-8E01-024EF7A8DE22}">
    <sortState xmlns:xlrd2="http://schemas.microsoft.com/office/spreadsheetml/2017/richdata2" ref="A3:BH22">
      <sortCondition descending="1" ref="A2:A22"/>
    </sortState>
  </autoFilter>
  <mergeCells count="12">
    <mergeCell ref="BC1:BG1"/>
    <mergeCell ref="CD1:CH1"/>
    <mergeCell ref="CI1:CR1"/>
    <mergeCell ref="CS1:CW1"/>
    <mergeCell ref="BI1:BM1"/>
    <mergeCell ref="BN1:BW1"/>
    <mergeCell ref="BX1:CB1"/>
    <mergeCell ref="S1:W1"/>
    <mergeCell ref="X1:AG1"/>
    <mergeCell ref="AH1:AL1"/>
    <mergeCell ref="AN1:AR1"/>
    <mergeCell ref="AS1:B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281-0BBA-7B40-8FFA-9F1086CA29B6}">
  <dimension ref="A2:Q20"/>
  <sheetViews>
    <sheetView workbookViewId="0">
      <selection activeCell="A9" sqref="A9:C20"/>
    </sheetView>
  </sheetViews>
  <sheetFormatPr baseColWidth="10" defaultRowHeight="16" x14ac:dyDescent="0.2"/>
  <cols>
    <col min="1" max="2" width="18.83203125" customWidth="1"/>
    <col min="3" max="17" width="10.83203125" customWidth="1"/>
  </cols>
  <sheetData>
    <row r="2" spans="1:17" x14ac:dyDescent="0.2">
      <c r="A2" s="2" t="s">
        <v>328</v>
      </c>
      <c r="B2" s="8" t="s">
        <v>281</v>
      </c>
      <c r="C2" s="8"/>
      <c r="D2" s="8"/>
      <c r="E2" s="8"/>
      <c r="F2" s="8" t="s">
        <v>283</v>
      </c>
      <c r="G2" s="8"/>
      <c r="H2" s="8"/>
      <c r="I2" s="8"/>
      <c r="J2" s="8" t="s">
        <v>284</v>
      </c>
      <c r="K2" s="8"/>
      <c r="L2" s="8"/>
      <c r="M2" s="8"/>
      <c r="N2" s="2"/>
      <c r="O2" s="7" t="s">
        <v>282</v>
      </c>
      <c r="P2" s="7"/>
      <c r="Q2" s="7"/>
    </row>
    <row r="3" spans="1:17" x14ac:dyDescent="0.2">
      <c r="A3" s="2"/>
      <c r="B3" s="2" t="s">
        <v>329</v>
      </c>
      <c r="C3" t="s">
        <v>290</v>
      </c>
      <c r="D3" t="s">
        <v>330</v>
      </c>
      <c r="E3" t="s">
        <v>293</v>
      </c>
      <c r="F3" t="s">
        <v>331</v>
      </c>
      <c r="G3" t="s">
        <v>291</v>
      </c>
      <c r="H3" t="s">
        <v>332</v>
      </c>
      <c r="I3" t="s">
        <v>294</v>
      </c>
      <c r="J3" t="s">
        <v>333</v>
      </c>
      <c r="K3" t="s">
        <v>292</v>
      </c>
      <c r="L3" t="s">
        <v>334</v>
      </c>
      <c r="M3" t="s">
        <v>295</v>
      </c>
      <c r="N3" t="s">
        <v>335</v>
      </c>
      <c r="O3" t="s">
        <v>315</v>
      </c>
      <c r="P3" t="s">
        <v>336</v>
      </c>
      <c r="Q3" t="s">
        <v>316</v>
      </c>
    </row>
    <row r="4" spans="1:17" x14ac:dyDescent="0.2">
      <c r="A4" s="2" t="s">
        <v>337</v>
      </c>
      <c r="B4" s="2">
        <f>C4/254*100</f>
        <v>22.047244094488189</v>
      </c>
      <c r="C4" s="2">
        <v>56</v>
      </c>
      <c r="D4" s="2">
        <f>E4/94*100</f>
        <v>25.531914893617021</v>
      </c>
      <c r="E4">
        <v>24</v>
      </c>
      <c r="F4">
        <f>G4/254*100</f>
        <v>16.535433070866144</v>
      </c>
      <c r="G4">
        <v>42</v>
      </c>
      <c r="H4">
        <f>I4/94*100</f>
        <v>21.276595744680851</v>
      </c>
      <c r="I4">
        <v>20</v>
      </c>
      <c r="J4">
        <f>K4/254*100</f>
        <v>14.566929133858267</v>
      </c>
      <c r="K4">
        <v>37</v>
      </c>
      <c r="L4">
        <f>M4/94*100</f>
        <v>22.340425531914892</v>
      </c>
      <c r="M4">
        <v>21</v>
      </c>
      <c r="N4">
        <f>O4/254*100</f>
        <v>3.1496062992125982</v>
      </c>
      <c r="O4">
        <v>8</v>
      </c>
      <c r="P4">
        <f>Q4/94*100</f>
        <v>5.3191489361702127</v>
      </c>
      <c r="Q4">
        <v>5</v>
      </c>
    </row>
    <row r="5" spans="1:17" x14ac:dyDescent="0.2">
      <c r="A5" s="2" t="s">
        <v>338</v>
      </c>
      <c r="B5" s="2">
        <f t="shared" ref="B5:B6" si="0">C5/254*100</f>
        <v>7.4803149606299222</v>
      </c>
      <c r="C5" s="2">
        <v>19</v>
      </c>
      <c r="D5" s="2">
        <f t="shared" ref="D5:D6" si="1">E5/94*100</f>
        <v>8.5106382978723403</v>
      </c>
      <c r="E5">
        <v>8</v>
      </c>
      <c r="F5">
        <f t="shared" ref="F5:F6" si="2">G5/254*100</f>
        <v>2.7559055118110236</v>
      </c>
      <c r="G5">
        <v>7</v>
      </c>
      <c r="H5">
        <f t="shared" ref="H5:H6" si="3">I5/94*100</f>
        <v>0</v>
      </c>
      <c r="I5">
        <v>0</v>
      </c>
      <c r="J5">
        <f t="shared" ref="J5:J6" si="4">K5/254*100</f>
        <v>3.1496062992125982</v>
      </c>
      <c r="K5">
        <v>8</v>
      </c>
      <c r="L5">
        <f t="shared" ref="L5:L6" si="5">M5/94*100</f>
        <v>2.1276595744680851</v>
      </c>
      <c r="M5">
        <v>2</v>
      </c>
      <c r="N5">
        <f t="shared" ref="N5:N6" si="6">O5/254*100</f>
        <v>0.39370078740157477</v>
      </c>
      <c r="O5">
        <v>1</v>
      </c>
      <c r="P5">
        <f t="shared" ref="P5:P6" si="7">Q5/94*100</f>
        <v>0</v>
      </c>
      <c r="Q5">
        <v>0</v>
      </c>
    </row>
    <row r="6" spans="1:17" x14ac:dyDescent="0.2">
      <c r="A6" s="2" t="s">
        <v>339</v>
      </c>
      <c r="B6" s="2">
        <f t="shared" si="0"/>
        <v>13.385826771653544</v>
      </c>
      <c r="C6" s="2">
        <v>34</v>
      </c>
      <c r="D6" s="2">
        <f t="shared" si="1"/>
        <v>10.638297872340425</v>
      </c>
      <c r="E6">
        <v>10</v>
      </c>
      <c r="F6">
        <f t="shared" si="2"/>
        <v>9.0551181102362204</v>
      </c>
      <c r="G6">
        <v>23</v>
      </c>
      <c r="H6">
        <f t="shared" si="3"/>
        <v>2.1276595744680851</v>
      </c>
      <c r="I6">
        <v>2</v>
      </c>
      <c r="J6">
        <f t="shared" si="4"/>
        <v>7.4803149606299222</v>
      </c>
      <c r="K6">
        <v>19</v>
      </c>
      <c r="L6">
        <f t="shared" si="5"/>
        <v>2.1276595744680851</v>
      </c>
      <c r="M6">
        <v>2</v>
      </c>
      <c r="N6">
        <f t="shared" si="6"/>
        <v>0</v>
      </c>
      <c r="P6">
        <f t="shared" si="7"/>
        <v>0</v>
      </c>
    </row>
    <row r="8" spans="1:17" x14ac:dyDescent="0.2">
      <c r="B8" t="s">
        <v>345</v>
      </c>
      <c r="C8" t="s">
        <v>346</v>
      </c>
      <c r="F8" t="s">
        <v>340</v>
      </c>
      <c r="G8" t="s">
        <v>286</v>
      </c>
      <c r="H8" t="s">
        <v>363</v>
      </c>
    </row>
    <row r="9" spans="1:17" x14ac:dyDescent="0.2">
      <c r="A9" s="2" t="s">
        <v>341</v>
      </c>
      <c r="B9" s="2">
        <v>22.047244094488189</v>
      </c>
      <c r="C9">
        <v>25.531914893617021</v>
      </c>
      <c r="E9" s="2" t="s">
        <v>265</v>
      </c>
      <c r="F9">
        <f>464/912</f>
        <v>0.50877192982456143</v>
      </c>
      <c r="G9">
        <f>143/254</f>
        <v>0.56299212598425197</v>
      </c>
      <c r="H9">
        <f>70/94</f>
        <v>0.74468085106382975</v>
      </c>
    </row>
    <row r="10" spans="1:17" x14ac:dyDescent="0.2">
      <c r="A10" s="2" t="s">
        <v>342</v>
      </c>
      <c r="B10">
        <v>16.535433070866144</v>
      </c>
      <c r="C10">
        <v>21.276595744680851</v>
      </c>
      <c r="E10" s="2" t="s">
        <v>261</v>
      </c>
      <c r="F10">
        <f>177/912</f>
        <v>0.19407894736842105</v>
      </c>
      <c r="G10">
        <f>35/254</f>
        <v>0.13779527559055119</v>
      </c>
      <c r="H10">
        <f>10/94</f>
        <v>0.10638297872340426</v>
      </c>
    </row>
    <row r="11" spans="1:17" x14ac:dyDescent="0.2">
      <c r="A11" s="2" t="s">
        <v>349</v>
      </c>
      <c r="B11">
        <v>14.566929133858267</v>
      </c>
      <c r="C11">
        <v>22.340425531914892</v>
      </c>
      <c r="E11" s="2" t="s">
        <v>263</v>
      </c>
      <c r="F11">
        <f>271/912</f>
        <v>0.29714912280701755</v>
      </c>
      <c r="G11">
        <f>76/254</f>
        <v>0.29921259842519687</v>
      </c>
      <c r="H11">
        <f>14/94</f>
        <v>0.14893617021276595</v>
      </c>
    </row>
    <row r="12" spans="1:17" x14ac:dyDescent="0.2">
      <c r="A12" s="2" t="s">
        <v>344</v>
      </c>
      <c r="B12" s="2">
        <v>13.385826771653544</v>
      </c>
      <c r="C12">
        <v>10.638297872340425</v>
      </c>
    </row>
    <row r="13" spans="1:17" x14ac:dyDescent="0.2">
      <c r="A13" s="2" t="s">
        <v>348</v>
      </c>
      <c r="B13">
        <v>9.0551181102362204</v>
      </c>
      <c r="C13">
        <v>2.1276595744680851</v>
      </c>
    </row>
    <row r="14" spans="1:17" x14ac:dyDescent="0.2">
      <c r="A14" s="2" t="s">
        <v>343</v>
      </c>
      <c r="B14" s="2">
        <v>7.4803149606299222</v>
      </c>
      <c r="C14">
        <v>8.5106382978723403</v>
      </c>
    </row>
    <row r="15" spans="1:17" x14ac:dyDescent="0.2">
      <c r="A15" s="2" t="s">
        <v>351</v>
      </c>
      <c r="B15">
        <v>7.4803149606299222</v>
      </c>
      <c r="C15">
        <v>2.1276595744680851</v>
      </c>
    </row>
    <row r="16" spans="1:17" x14ac:dyDescent="0.2">
      <c r="A16" s="2" t="s">
        <v>350</v>
      </c>
      <c r="B16">
        <v>3.1496062992125982</v>
      </c>
      <c r="C16">
        <v>2.1276595744680851</v>
      </c>
    </row>
    <row r="17" spans="1:3" x14ac:dyDescent="0.2">
      <c r="A17" s="2" t="s">
        <v>352</v>
      </c>
      <c r="B17">
        <v>3.1496062992125982</v>
      </c>
      <c r="C17">
        <v>5.3191489361702127</v>
      </c>
    </row>
    <row r="18" spans="1:3" x14ac:dyDescent="0.2">
      <c r="A18" s="2" t="s">
        <v>347</v>
      </c>
      <c r="B18">
        <v>2.7559055118110236</v>
      </c>
      <c r="C18">
        <v>0</v>
      </c>
    </row>
    <row r="19" spans="1:3" x14ac:dyDescent="0.2">
      <c r="A19" s="2" t="s">
        <v>353</v>
      </c>
      <c r="B19">
        <v>0.39370078740157477</v>
      </c>
      <c r="C19">
        <v>0</v>
      </c>
    </row>
    <row r="20" spans="1:3" x14ac:dyDescent="0.2">
      <c r="A20" s="2" t="s">
        <v>354</v>
      </c>
      <c r="B20">
        <v>0</v>
      </c>
      <c r="C20">
        <v>0</v>
      </c>
    </row>
  </sheetData>
  <autoFilter ref="A8:C20" xr:uid="{B916B2DE-2762-9F42-BF89-C1AF6D77A245}">
    <sortState xmlns:xlrd2="http://schemas.microsoft.com/office/spreadsheetml/2017/richdata2" ref="A9:C20">
      <sortCondition descending="1" ref="B8:B20"/>
    </sortState>
  </autoFilter>
  <mergeCells count="4">
    <mergeCell ref="O2:Q2"/>
    <mergeCell ref="B2:E2"/>
    <mergeCell ref="F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Summary-1</vt:lpstr>
      <vt:lpstr>Summary-2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</dc:creator>
  <cp:lastModifiedBy>Hsin</cp:lastModifiedBy>
  <dcterms:created xsi:type="dcterms:W3CDTF">2019-01-30T23:00:14Z</dcterms:created>
  <dcterms:modified xsi:type="dcterms:W3CDTF">2019-03-13T20:45:24Z</dcterms:modified>
</cp:coreProperties>
</file>