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hidePivotFieldList="1" defaultThemeVersion="124226"/>
  <bookViews>
    <workbookView xWindow="240" yWindow="1680" windowWidth="7530" windowHeight="4635" tabRatio="861"/>
  </bookViews>
  <sheets>
    <sheet name="Summary" sheetId="2" r:id="rId1"/>
    <sheet name="FUK6b1jP1-3" sheetId="5" r:id="rId2"/>
    <sheet name="FUK6b1jP4-5" sheetId="6" r:id="rId3"/>
    <sheet name="FUK6b1jP6" sheetId="7" r:id="rId4"/>
    <sheet name="FUK6b1cP1-3" sheetId="8" r:id="rId5"/>
    <sheet name="FUK6b1cP3-6" sheetId="9" r:id="rId6"/>
  </sheets>
  <externalReferences>
    <externalReference r:id="rId7"/>
    <externalReference r:id="rId8"/>
    <externalReference r:id="rId9"/>
    <externalReference r:id="rId10"/>
  </externalReferences>
  <definedNames>
    <definedName name="_a1" hidden="1">{"'Sheet1'!$L$16"}</definedName>
    <definedName name="_CT250" localSheetId="4">'[1]dongia (2)'!#REF!</definedName>
    <definedName name="_CT250" localSheetId="5">'[1]dongia (2)'!#REF!</definedName>
    <definedName name="_CT250" localSheetId="2">'[1]dongia (2)'!#REF!</definedName>
    <definedName name="_CT250" localSheetId="3">'[1]dongia (2)'!#REF!</definedName>
    <definedName name="_CT250">'[1]dongia (2)'!#REF!</definedName>
    <definedName name="_ftn1_2" localSheetId="4">#REF!</definedName>
    <definedName name="_ftn1_2" localSheetId="5">#REF!</definedName>
    <definedName name="_ftn1_2" localSheetId="2">#REF!</definedName>
    <definedName name="_ftn1_2" localSheetId="3">#REF!</definedName>
    <definedName name="_ftn1_2">#REF!</definedName>
    <definedName name="_ftnref1_2" localSheetId="4">#REF!</definedName>
    <definedName name="_ftnref1_2" localSheetId="5">#REF!</definedName>
    <definedName name="_ftnref1_2" localSheetId="2">#REF!</definedName>
    <definedName name="_ftnref1_2" localSheetId="3">#REF!</definedName>
    <definedName name="_ftnref1_2">#REF!</definedName>
    <definedName name="_L6">[2]XL4Poppy!$C$31</definedName>
    <definedName name="Actual_Rev" localSheetId="4">#REF!</definedName>
    <definedName name="Actual_Rev" localSheetId="5">#REF!</definedName>
    <definedName name="Actual_Rev" localSheetId="2">#REF!</definedName>
    <definedName name="Actual_Rev" localSheetId="3">#REF!</definedName>
    <definedName name="Actual_Rev">#REF!</definedName>
    <definedName name="Actual_revenue">[3]Planned!$D$2</definedName>
    <definedName name="Comp_Dev" localSheetId="4">#REF!</definedName>
    <definedName name="Comp_Dev" localSheetId="5">#REF!</definedName>
    <definedName name="Comp_Dev" localSheetId="2">#REF!</definedName>
    <definedName name="Comp_Dev" localSheetId="3">#REF!</definedName>
    <definedName name="Comp_Dev">#REF!</definedName>
    <definedName name="Comp_Seat" localSheetId="4">#REF!</definedName>
    <definedName name="Comp_Seat" localSheetId="5">#REF!</definedName>
    <definedName name="Comp_Seat" localSheetId="2">#REF!</definedName>
    <definedName name="Comp_Seat" localSheetId="3">#REF!</definedName>
    <definedName name="Comp_Seat">#REF!</definedName>
    <definedName name="đ" localSheetId="5">#REF!</definedName>
    <definedName name="đ">#REF!</definedName>
    <definedName name="df">#REF!</definedName>
    <definedName name="dfs">#REF!</definedName>
    <definedName name="ds">'[1]dongia (2)'!#REF!</definedName>
    <definedName name="dsss">#REF!</definedName>
    <definedName name="Duration" localSheetId="4">#REF!</definedName>
    <definedName name="Duration" localSheetId="5">#REF!</definedName>
    <definedName name="Duration" localSheetId="2">#REF!</definedName>
    <definedName name="Duration" localSheetId="3">#REF!</definedName>
    <definedName name="Duration">#REF!</definedName>
    <definedName name="Excel_BuiltIn__FilterDatabase_2" localSheetId="4">#REF!</definedName>
    <definedName name="Excel_BuiltIn__FilterDatabase_2" localSheetId="5">#REF!</definedName>
    <definedName name="Excel_BuiltIn__FilterDatabase_2" localSheetId="2">#REF!</definedName>
    <definedName name="Excel_BuiltIn__FilterDatabase_2" localSheetId="3">#REF!</definedName>
    <definedName name="Excel_BuiltIn__FilterDatabase_2">#REF!</definedName>
    <definedName name="Expense_Dev" localSheetId="4">#REF!</definedName>
    <definedName name="Expense_Dev" localSheetId="5">#REF!</definedName>
    <definedName name="Expense_Dev" localSheetId="2">#REF!</definedName>
    <definedName name="Expense_Dev" localSheetId="3">#REF!</definedName>
    <definedName name="Expense_Dev">#REF!</definedName>
    <definedName name="f" localSheetId="5">#REF!</definedName>
    <definedName name="f">#REF!</definedName>
    <definedName name="fd" localSheetId="5">#REF!</definedName>
    <definedName name="fd">#REF!</definedName>
    <definedName name="fdsd">#REF!</definedName>
    <definedName name="FirstMonth" localSheetId="4">#REF!</definedName>
    <definedName name="FirstMonth" localSheetId="5">#REF!</definedName>
    <definedName name="FirstMonth" localSheetId="2">#REF!</definedName>
    <definedName name="FirstMonth" localSheetId="3">#REF!</definedName>
    <definedName name="FirstMonth">#REF!</definedName>
    <definedName name="fsd" localSheetId="5">#REF!</definedName>
    <definedName name="fsd">#REF!</definedName>
    <definedName name="Internet_exp" localSheetId="4">#REF!</definedName>
    <definedName name="Internet_exp" localSheetId="5">#REF!</definedName>
    <definedName name="Internet_exp" localSheetId="2">#REF!</definedName>
    <definedName name="Internet_exp" localSheetId="3">#REF!</definedName>
    <definedName name="Internet_exp">#REF!</definedName>
    <definedName name="Max_Seats" localSheetId="4">#REF!</definedName>
    <definedName name="Max_Seats" localSheetId="5">#REF!</definedName>
    <definedName name="Max_Seats" localSheetId="2">#REF!</definedName>
    <definedName name="Max_Seats" localSheetId="3">#REF!</definedName>
    <definedName name="Max_Seats">#REF!</definedName>
    <definedName name="Mktg" localSheetId="4">#REF!</definedName>
    <definedName name="Mktg" localSheetId="5">#REF!</definedName>
    <definedName name="Mktg" localSheetId="2">#REF!</definedName>
    <definedName name="Mktg" localSheetId="3">#REF!</definedName>
    <definedName name="Mktg">#REF!</definedName>
    <definedName name="MM" localSheetId="4">#REF!</definedName>
    <definedName name="MM" localSheetId="5">#REF!</definedName>
    <definedName name="MM" localSheetId="2">#REF!</definedName>
    <definedName name="MM" localSheetId="3">#REF!</definedName>
    <definedName name="MM">#REF!</definedName>
    <definedName name="No_of_months" localSheetId="4">#REF!</definedName>
    <definedName name="No_of_months" localSheetId="5">#REF!</definedName>
    <definedName name="No_of_months" localSheetId="2">#REF!</definedName>
    <definedName name="No_of_months" localSheetId="3">#REF!</definedName>
    <definedName name="No_of_months">#REF!</definedName>
    <definedName name="OVH" localSheetId="4">#REF!</definedName>
    <definedName name="OVH" localSheetId="5">#REF!</definedName>
    <definedName name="OVH" localSheetId="2">#REF!</definedName>
    <definedName name="OVH" localSheetId="3">#REF!</definedName>
    <definedName name="OVH">#REF!</definedName>
    <definedName name="Part_Seat" localSheetId="4">#REF!</definedName>
    <definedName name="Part_Seat" localSheetId="5">#REF!</definedName>
    <definedName name="Part_Seat" localSheetId="2">#REF!</definedName>
    <definedName name="Part_Seat" localSheetId="3">#REF!</definedName>
    <definedName name="Part_Seat">#REF!</definedName>
    <definedName name="Partition_Expense" localSheetId="4">#REF!</definedName>
    <definedName name="Partition_Expense" localSheetId="5">#REF!</definedName>
    <definedName name="Partition_Expense" localSheetId="2">#REF!</definedName>
    <definedName name="Partition_Expense" localSheetId="3">#REF!</definedName>
    <definedName name="Partition_Expense">#REF!</definedName>
    <definedName name="PlanExp_Dev" localSheetId="4">#REF!</definedName>
    <definedName name="PlanExp_Dev" localSheetId="5">#REF!</definedName>
    <definedName name="PlanExp_Dev" localSheetId="2">#REF!</definedName>
    <definedName name="PlanExp_Dev" localSheetId="3">#REF!</definedName>
    <definedName name="PlanExp_Dev">#REF!</definedName>
    <definedName name="_xlnm.Print_Area" localSheetId="0">Summary!$A$1:$I$103</definedName>
    <definedName name="_xlnm.Print_Area">'[4]B-B'!$A$1:$K$63</definedName>
    <definedName name="_xlnm.Print_Titles">#N/A</definedName>
    <definedName name="Prjmen" localSheetId="4">#REF!</definedName>
    <definedName name="Prjmen" localSheetId="5">#REF!</definedName>
    <definedName name="Prjmen" localSheetId="2">#REF!</definedName>
    <definedName name="Prjmen" localSheetId="3">#REF!</definedName>
    <definedName name="Prjmen">#REF!</definedName>
    <definedName name="Productivity" localSheetId="4">#REF!</definedName>
    <definedName name="Productivity" localSheetId="5">#REF!</definedName>
    <definedName name="Productivity" localSheetId="2">#REF!</definedName>
    <definedName name="Productivity" localSheetId="3">#REF!</definedName>
    <definedName name="Productivity">#REF!</definedName>
    <definedName name="Psize" localSheetId="4">#REF!</definedName>
    <definedName name="Psize" localSheetId="5">#REF!</definedName>
    <definedName name="Psize" localSheetId="2">#REF!</definedName>
    <definedName name="Psize" localSheetId="3">#REF!</definedName>
    <definedName name="Psize">#REF!</definedName>
    <definedName name="Rate" localSheetId="4">#REF!</definedName>
    <definedName name="Rate" localSheetId="5">#REF!</definedName>
    <definedName name="Rate" localSheetId="2">#REF!</definedName>
    <definedName name="Rate" localSheetId="3">#REF!</definedName>
    <definedName name="Rate">#REF!</definedName>
    <definedName name="Rent" localSheetId="4">#REF!</definedName>
    <definedName name="Rent" localSheetId="5">#REF!</definedName>
    <definedName name="Rent" localSheetId="2">#REF!</definedName>
    <definedName name="Rent" localSheetId="3">#REF!</definedName>
    <definedName name="Rent">#REF!</definedName>
    <definedName name="RenT_Year" localSheetId="4">#REF!</definedName>
    <definedName name="RenT_Year" localSheetId="5">#REF!</definedName>
    <definedName name="RenT_Year" localSheetId="2">#REF!</definedName>
    <definedName name="RenT_Year" localSheetId="3">#REF!</definedName>
    <definedName name="RenT_Year">#REF!</definedName>
    <definedName name="Reserve" localSheetId="4">#REF!</definedName>
    <definedName name="Reserve" localSheetId="5">#REF!</definedName>
    <definedName name="Reserve" localSheetId="2">#REF!</definedName>
    <definedName name="Reserve" localSheetId="3">#REF!</definedName>
    <definedName name="Reserve">#REF!</definedName>
    <definedName name="Revenue" localSheetId="4">#REF!</definedName>
    <definedName name="Revenue" localSheetId="5">#REF!</definedName>
    <definedName name="Revenue" localSheetId="2">#REF!</definedName>
    <definedName name="Revenue" localSheetId="3">#REF!</definedName>
    <definedName name="Revenue">#REF!</definedName>
    <definedName name="sa">#REF!</definedName>
    <definedName name="SAL" localSheetId="4">#REF!</definedName>
    <definedName name="SAL" localSheetId="5">#REF!</definedName>
    <definedName name="SAL" localSheetId="2">#REF!</definedName>
    <definedName name="SAL" localSheetId="3">#REF!</definedName>
    <definedName name="SAL">#REF!</definedName>
    <definedName name="sdf" localSheetId="5">#REF!</definedName>
    <definedName name="sdf">#REF!</definedName>
    <definedName name="sdfds" localSheetId="4">#REF!</definedName>
    <definedName name="sdfds" localSheetId="5">#REF!</definedName>
    <definedName name="sdfds">#REF!</definedName>
    <definedName name="Serv_Expense" localSheetId="4">#REF!</definedName>
    <definedName name="Serv_Expense" localSheetId="5">#REF!</definedName>
    <definedName name="Serv_Expense" localSheetId="2">#REF!</definedName>
    <definedName name="Serv_Expense" localSheetId="3">#REF!</definedName>
    <definedName name="Serv_Expense">#REF!</definedName>
    <definedName name="ServExp_Seat" localSheetId="4">#REF!</definedName>
    <definedName name="ServExp_Seat" localSheetId="5">#REF!</definedName>
    <definedName name="ServExp_Seat" localSheetId="2">#REF!</definedName>
    <definedName name="ServExp_Seat" localSheetId="3">#REF!</definedName>
    <definedName name="ServExp_Seat">#REF!</definedName>
    <definedName name="sfd" localSheetId="5">#REF!</definedName>
    <definedName name="sfd">#REF!</definedName>
    <definedName name="sfs" localSheetId="5">#REF!</definedName>
    <definedName name="sfs">#REF!</definedName>
    <definedName name="sss">#REF!</definedName>
    <definedName name="Staff" localSheetId="4">#REF!</definedName>
    <definedName name="Staff" localSheetId="5">#REF!</definedName>
    <definedName name="Staff" localSheetId="2">#REF!</definedName>
    <definedName name="Staff" localSheetId="3">#REF!</definedName>
    <definedName name="Staff">#REF!</definedName>
    <definedName name="tax" localSheetId="4">#REF!</definedName>
    <definedName name="tax" localSheetId="5">#REF!</definedName>
    <definedName name="tax" localSheetId="2">#REF!</definedName>
    <definedName name="tax" localSheetId="3">#REF!</definedName>
    <definedName name="tax">#REF!</definedName>
    <definedName name="TOOL" localSheetId="4">#REF!</definedName>
    <definedName name="TOOL" localSheetId="5">#REF!</definedName>
    <definedName name="TOOL" localSheetId="2">#REF!</definedName>
    <definedName name="TOOL" localSheetId="3">#REF!</definedName>
    <definedName name="TOOL">#REF!</definedName>
    <definedName name="TRN" localSheetId="4">#REF!</definedName>
    <definedName name="TRN" localSheetId="5">#REF!</definedName>
    <definedName name="TRN" localSheetId="2">#REF!</definedName>
    <definedName name="TRN" localSheetId="3">#REF!</definedName>
    <definedName name="TRN">#REF!</definedName>
    <definedName name="TtP" localSheetId="4">#REF!</definedName>
    <definedName name="TtP" localSheetId="5">#REF!</definedName>
    <definedName name="TtP" localSheetId="2">#REF!</definedName>
    <definedName name="TtP" localSheetId="3">#REF!</definedName>
    <definedName name="TtP">#REF!</definedName>
    <definedName name="ty_gia" localSheetId="4">#REF!</definedName>
    <definedName name="ty_gia" localSheetId="5">#REF!</definedName>
    <definedName name="ty_gia" localSheetId="2">#REF!</definedName>
    <definedName name="ty_gia" localSheetId="3">#REF!</definedName>
    <definedName name="ty_gia">#REF!</definedName>
    <definedName name="WS" localSheetId="4">#REF!</definedName>
    <definedName name="WS" localSheetId="5">#REF!</definedName>
    <definedName name="WS" localSheetId="2">#REF!</definedName>
    <definedName name="WS" localSheetId="3">#REF!</definedName>
    <definedName name="WS">#REF!</definedName>
  </definedNames>
  <calcPr calcId="125725"/>
</workbook>
</file>

<file path=xl/calcChain.xml><?xml version="1.0" encoding="utf-8"?>
<calcChain xmlns="http://schemas.openxmlformats.org/spreadsheetml/2006/main">
  <c r="H35" i="2"/>
  <c r="H36"/>
  <c r="H37"/>
  <c r="H38"/>
  <c r="H39"/>
  <c r="H40"/>
  <c r="H41"/>
  <c r="H42"/>
  <c r="H43"/>
  <c r="H44"/>
  <c r="H45"/>
  <c r="H34"/>
  <c r="O32" i="9"/>
  <c r="O33" s="1"/>
  <c r="N32"/>
  <c r="N33" s="1"/>
  <c r="M32"/>
  <c r="M33" s="1"/>
  <c r="L32"/>
  <c r="L33" s="1"/>
  <c r="K32"/>
  <c r="K33" s="1"/>
  <c r="J32"/>
  <c r="J33" s="1"/>
  <c r="I32"/>
  <c r="I33" s="1"/>
  <c r="H32"/>
  <c r="H33" s="1"/>
  <c r="G32"/>
  <c r="G33" s="1"/>
  <c r="F32"/>
  <c r="F33" s="1"/>
  <c r="E32"/>
  <c r="E33" s="1"/>
  <c r="D32"/>
  <c r="P32" s="1"/>
  <c r="P31"/>
  <c r="J30"/>
  <c r="D30"/>
  <c r="D33" s="1"/>
  <c r="O27"/>
  <c r="N27"/>
  <c r="M27"/>
  <c r="L27"/>
  <c r="K27"/>
  <c r="J27"/>
  <c r="I27"/>
  <c r="H27"/>
  <c r="G27"/>
  <c r="F27"/>
  <c r="E27"/>
  <c r="D27"/>
  <c r="P26"/>
  <c r="P25"/>
  <c r="P23"/>
  <c r="P22"/>
  <c r="P21"/>
  <c r="P20"/>
  <c r="P27" s="1"/>
  <c r="O15"/>
  <c r="N15"/>
  <c r="M15"/>
  <c r="L15"/>
  <c r="K15"/>
  <c r="J15"/>
  <c r="I15"/>
  <c r="H15"/>
  <c r="G15"/>
  <c r="F15"/>
  <c r="E15"/>
  <c r="D15"/>
  <c r="P15" s="1"/>
  <c r="O14"/>
  <c r="N14"/>
  <c r="M14"/>
  <c r="L14"/>
  <c r="K14"/>
  <c r="J14"/>
  <c r="I14"/>
  <c r="H14"/>
  <c r="G14"/>
  <c r="F14"/>
  <c r="E14"/>
  <c r="D14"/>
  <c r="P14" s="1"/>
  <c r="O13"/>
  <c r="O16" s="1"/>
  <c r="N13"/>
  <c r="N16" s="1"/>
  <c r="M13"/>
  <c r="M16" s="1"/>
  <c r="L13"/>
  <c r="L16" s="1"/>
  <c r="K13"/>
  <c r="K16" s="1"/>
  <c r="J13"/>
  <c r="J16" s="1"/>
  <c r="I13"/>
  <c r="I16" s="1"/>
  <c r="H13"/>
  <c r="H16" s="1"/>
  <c r="G13"/>
  <c r="G16" s="1"/>
  <c r="F13"/>
  <c r="F16" s="1"/>
  <c r="E13"/>
  <c r="E16" s="1"/>
  <c r="D13"/>
  <c r="D16" s="1"/>
  <c r="O10"/>
  <c r="N10"/>
  <c r="M10"/>
  <c r="L10"/>
  <c r="K10"/>
  <c r="J10"/>
  <c r="I10"/>
  <c r="H10"/>
  <c r="G10"/>
  <c r="F10"/>
  <c r="E10"/>
  <c r="D10"/>
  <c r="P9"/>
  <c r="P8"/>
  <c r="P7"/>
  <c r="P6"/>
  <c r="P5"/>
  <c r="P4"/>
  <c r="P3"/>
  <c r="J30" i="8"/>
  <c r="D30"/>
  <c r="P30" s="1"/>
  <c r="O32"/>
  <c r="O33" s="1"/>
  <c r="N32"/>
  <c r="N33" s="1"/>
  <c r="M32"/>
  <c r="M33" s="1"/>
  <c r="L32"/>
  <c r="L33" s="1"/>
  <c r="K32"/>
  <c r="K33" s="1"/>
  <c r="J32"/>
  <c r="I32"/>
  <c r="I33" s="1"/>
  <c r="H32"/>
  <c r="H33" s="1"/>
  <c r="G32"/>
  <c r="G33" s="1"/>
  <c r="F32"/>
  <c r="F33" s="1"/>
  <c r="E32"/>
  <c r="E33" s="1"/>
  <c r="D32"/>
  <c r="D33" s="1"/>
  <c r="P31"/>
  <c r="O27"/>
  <c r="N27"/>
  <c r="M27"/>
  <c r="L27"/>
  <c r="K27"/>
  <c r="J27"/>
  <c r="I27"/>
  <c r="H27"/>
  <c r="G27"/>
  <c r="F27"/>
  <c r="E27"/>
  <c r="D27"/>
  <c r="P26"/>
  <c r="P25"/>
  <c r="P23"/>
  <c r="P22"/>
  <c r="P21"/>
  <c r="P20"/>
  <c r="O15"/>
  <c r="N15"/>
  <c r="M15"/>
  <c r="L15"/>
  <c r="K15"/>
  <c r="J15"/>
  <c r="I15"/>
  <c r="H15"/>
  <c r="G15"/>
  <c r="F15"/>
  <c r="E15"/>
  <c r="D15"/>
  <c r="P15" s="1"/>
  <c r="O14"/>
  <c r="N14"/>
  <c r="M14"/>
  <c r="L14"/>
  <c r="K14"/>
  <c r="J14"/>
  <c r="I14"/>
  <c r="H14"/>
  <c r="G14"/>
  <c r="F14"/>
  <c r="E14"/>
  <c r="D14"/>
  <c r="P14" s="1"/>
  <c r="O13"/>
  <c r="O16" s="1"/>
  <c r="N13"/>
  <c r="N16" s="1"/>
  <c r="M13"/>
  <c r="M16" s="1"/>
  <c r="L13"/>
  <c r="L16" s="1"/>
  <c r="K13"/>
  <c r="K16" s="1"/>
  <c r="J13"/>
  <c r="J16" s="1"/>
  <c r="I13"/>
  <c r="I16" s="1"/>
  <c r="H13"/>
  <c r="H16" s="1"/>
  <c r="G13"/>
  <c r="G16" s="1"/>
  <c r="F13"/>
  <c r="F16" s="1"/>
  <c r="E13"/>
  <c r="E16" s="1"/>
  <c r="D13"/>
  <c r="D16" s="1"/>
  <c r="O10"/>
  <c r="N10"/>
  <c r="M10"/>
  <c r="L10"/>
  <c r="K10"/>
  <c r="J10"/>
  <c r="I10"/>
  <c r="H10"/>
  <c r="G10"/>
  <c r="F10"/>
  <c r="E10"/>
  <c r="D10"/>
  <c r="P9"/>
  <c r="P8"/>
  <c r="P7"/>
  <c r="P6"/>
  <c r="P5"/>
  <c r="P4"/>
  <c r="P3"/>
  <c r="O32" i="7"/>
  <c r="O33" s="1"/>
  <c r="N32"/>
  <c r="N33" s="1"/>
  <c r="M32"/>
  <c r="M33" s="1"/>
  <c r="L32"/>
  <c r="L33" s="1"/>
  <c r="K32"/>
  <c r="K33" s="1"/>
  <c r="J32"/>
  <c r="I32"/>
  <c r="I33" s="1"/>
  <c r="H32"/>
  <c r="H33" s="1"/>
  <c r="G32"/>
  <c r="G33" s="1"/>
  <c r="F32"/>
  <c r="F33" s="1"/>
  <c r="E32"/>
  <c r="E33" s="1"/>
  <c r="D32"/>
  <c r="P31"/>
  <c r="D33"/>
  <c r="O27"/>
  <c r="N27"/>
  <c r="M27"/>
  <c r="L27"/>
  <c r="K27"/>
  <c r="J27"/>
  <c r="I27"/>
  <c r="H27"/>
  <c r="G27"/>
  <c r="F27"/>
  <c r="E27"/>
  <c r="D27"/>
  <c r="P26"/>
  <c r="P25"/>
  <c r="P23"/>
  <c r="P22"/>
  <c r="P21"/>
  <c r="P20"/>
  <c r="O15"/>
  <c r="N15"/>
  <c r="M15"/>
  <c r="L15"/>
  <c r="K15"/>
  <c r="J15"/>
  <c r="I15"/>
  <c r="H15"/>
  <c r="G15"/>
  <c r="F15"/>
  <c r="E15"/>
  <c r="D15"/>
  <c r="O14"/>
  <c r="N14"/>
  <c r="M14"/>
  <c r="L14"/>
  <c r="K14"/>
  <c r="J14"/>
  <c r="I14"/>
  <c r="H14"/>
  <c r="G14"/>
  <c r="F14"/>
  <c r="E14"/>
  <c r="D14"/>
  <c r="O13"/>
  <c r="O16" s="1"/>
  <c r="N13"/>
  <c r="N16" s="1"/>
  <c r="M13"/>
  <c r="M16" s="1"/>
  <c r="L13"/>
  <c r="L16" s="1"/>
  <c r="K13"/>
  <c r="K16" s="1"/>
  <c r="J13"/>
  <c r="J16" s="1"/>
  <c r="I13"/>
  <c r="I16" s="1"/>
  <c r="H13"/>
  <c r="H16" s="1"/>
  <c r="G13"/>
  <c r="G16" s="1"/>
  <c r="F13"/>
  <c r="F16" s="1"/>
  <c r="E13"/>
  <c r="E16" s="1"/>
  <c r="D13"/>
  <c r="D16" s="1"/>
  <c r="O10"/>
  <c r="N10"/>
  <c r="M10"/>
  <c r="L10"/>
  <c r="K10"/>
  <c r="J10"/>
  <c r="I10"/>
  <c r="H10"/>
  <c r="G10"/>
  <c r="F10"/>
  <c r="E10"/>
  <c r="D10"/>
  <c r="P9"/>
  <c r="P8"/>
  <c r="P7"/>
  <c r="P6"/>
  <c r="P5"/>
  <c r="P4"/>
  <c r="P3"/>
  <c r="O32" i="6"/>
  <c r="O33" s="1"/>
  <c r="N32"/>
  <c r="N33" s="1"/>
  <c r="M32"/>
  <c r="M33" s="1"/>
  <c r="L32"/>
  <c r="L33" s="1"/>
  <c r="K32"/>
  <c r="K33" s="1"/>
  <c r="J32"/>
  <c r="J33" s="1"/>
  <c r="I32"/>
  <c r="I33" s="1"/>
  <c r="H32"/>
  <c r="H33" s="1"/>
  <c r="G32"/>
  <c r="G33" s="1"/>
  <c r="F32"/>
  <c r="F33" s="1"/>
  <c r="E32"/>
  <c r="E33" s="1"/>
  <c r="D32"/>
  <c r="P32" s="1"/>
  <c r="P31"/>
  <c r="J30"/>
  <c r="D30"/>
  <c r="D33" s="1"/>
  <c r="O27"/>
  <c r="N27"/>
  <c r="M27"/>
  <c r="L27"/>
  <c r="K27"/>
  <c r="J27"/>
  <c r="I27"/>
  <c r="H27"/>
  <c r="G27"/>
  <c r="F27"/>
  <c r="E27"/>
  <c r="D27"/>
  <c r="P26"/>
  <c r="P25"/>
  <c r="P23"/>
  <c r="P22"/>
  <c r="P21"/>
  <c r="P20"/>
  <c r="O15"/>
  <c r="N15"/>
  <c r="M15"/>
  <c r="L15"/>
  <c r="K15"/>
  <c r="J15"/>
  <c r="I15"/>
  <c r="H15"/>
  <c r="G15"/>
  <c r="F15"/>
  <c r="E15"/>
  <c r="D15"/>
  <c r="P15" s="1"/>
  <c r="O14"/>
  <c r="N14"/>
  <c r="M14"/>
  <c r="L14"/>
  <c r="K14"/>
  <c r="J14"/>
  <c r="I14"/>
  <c r="H14"/>
  <c r="G14"/>
  <c r="F14"/>
  <c r="E14"/>
  <c r="D14"/>
  <c r="P14" s="1"/>
  <c r="O13"/>
  <c r="O16" s="1"/>
  <c r="N13"/>
  <c r="N16" s="1"/>
  <c r="M13"/>
  <c r="M16" s="1"/>
  <c r="L13"/>
  <c r="L16" s="1"/>
  <c r="K13"/>
  <c r="K16" s="1"/>
  <c r="J13"/>
  <c r="J16" s="1"/>
  <c r="I13"/>
  <c r="I16" s="1"/>
  <c r="H13"/>
  <c r="H16" s="1"/>
  <c r="G13"/>
  <c r="G16" s="1"/>
  <c r="F13"/>
  <c r="F16" s="1"/>
  <c r="E13"/>
  <c r="E16" s="1"/>
  <c r="D13"/>
  <c r="D16" s="1"/>
  <c r="O10"/>
  <c r="N10"/>
  <c r="M10"/>
  <c r="L10"/>
  <c r="K10"/>
  <c r="J10"/>
  <c r="I10"/>
  <c r="H10"/>
  <c r="G10"/>
  <c r="F10"/>
  <c r="E10"/>
  <c r="D10"/>
  <c r="P9"/>
  <c r="P8"/>
  <c r="P7"/>
  <c r="P6"/>
  <c r="P5"/>
  <c r="P4"/>
  <c r="P3"/>
  <c r="P23" i="5"/>
  <c r="Q22" i="9" l="1"/>
  <c r="P10"/>
  <c r="Q4" s="1"/>
  <c r="P13"/>
  <c r="P30"/>
  <c r="J33" i="8"/>
  <c r="Q7"/>
  <c r="P33"/>
  <c r="Q25"/>
  <c r="P13"/>
  <c r="P27"/>
  <c r="Q27" s="1"/>
  <c r="P10"/>
  <c r="P32"/>
  <c r="P14" i="7"/>
  <c r="P15"/>
  <c r="J33"/>
  <c r="P32"/>
  <c r="P27"/>
  <c r="P10"/>
  <c r="Q8" s="1"/>
  <c r="P13"/>
  <c r="P30"/>
  <c r="P27" i="6"/>
  <c r="P10"/>
  <c r="P13"/>
  <c r="P30"/>
  <c r="Q13" i="9" l="1"/>
  <c r="S13" s="1"/>
  <c r="T13" s="1"/>
  <c r="P16"/>
  <c r="Q6"/>
  <c r="P33"/>
  <c r="Q30"/>
  <c r="S30" s="1"/>
  <c r="T30" s="1"/>
  <c r="Q24"/>
  <c r="Q10"/>
  <c r="Q5"/>
  <c r="Q23"/>
  <c r="Q25"/>
  <c r="Q9"/>
  <c r="Q7"/>
  <c r="Q3"/>
  <c r="Q21"/>
  <c r="Q27"/>
  <c r="Q20"/>
  <c r="Q26"/>
  <c r="Q8"/>
  <c r="P16" i="8"/>
  <c r="Q13" s="1"/>
  <c r="S13" s="1"/>
  <c r="T13" s="1"/>
  <c r="Q26"/>
  <c r="Q24"/>
  <c r="Q10"/>
  <c r="Q8"/>
  <c r="Q6"/>
  <c r="Q4"/>
  <c r="Q22"/>
  <c r="Q20"/>
  <c r="Q9"/>
  <c r="Q5"/>
  <c r="Q32"/>
  <c r="S32" s="1"/>
  <c r="T32" s="1"/>
  <c r="Q23"/>
  <c r="Q3"/>
  <c r="Q33"/>
  <c r="Q21"/>
  <c r="P16" i="7"/>
  <c r="P33"/>
  <c r="Q4"/>
  <c r="Q26"/>
  <c r="Q24"/>
  <c r="Q10"/>
  <c r="Q22"/>
  <c r="Q20"/>
  <c r="Q25"/>
  <c r="Q9"/>
  <c r="Q7"/>
  <c r="Q5"/>
  <c r="Q3"/>
  <c r="Q23"/>
  <c r="Q21"/>
  <c r="Q27"/>
  <c r="Q6"/>
  <c r="Q24" i="6"/>
  <c r="Q10"/>
  <c r="Q3"/>
  <c r="Q23"/>
  <c r="Q21"/>
  <c r="Q25"/>
  <c r="Q9"/>
  <c r="Q7"/>
  <c r="Q5"/>
  <c r="Q27"/>
  <c r="Q8"/>
  <c r="P33"/>
  <c r="Q30"/>
  <c r="S30" s="1"/>
  <c r="T30" s="1"/>
  <c r="P16"/>
  <c r="Q13" s="1"/>
  <c r="S13" s="1"/>
  <c r="T13" s="1"/>
  <c r="Q6"/>
  <c r="Q4"/>
  <c r="Q20"/>
  <c r="Q26"/>
  <c r="Q22"/>
  <c r="H53" i="2"/>
  <c r="H54"/>
  <c r="H55"/>
  <c r="H56"/>
  <c r="H57"/>
  <c r="H58"/>
  <c r="H48"/>
  <c r="H49"/>
  <c r="H50"/>
  <c r="H51"/>
  <c r="H52"/>
  <c r="H47"/>
  <c r="T33" i="9" l="1"/>
  <c r="Q31"/>
  <c r="S31" s="1"/>
  <c r="T31" s="1"/>
  <c r="Q16"/>
  <c r="Q15"/>
  <c r="S15" s="1"/>
  <c r="T15" s="1"/>
  <c r="Q14"/>
  <c r="S14" s="1"/>
  <c r="T14" s="1"/>
  <c r="T16" s="1"/>
  <c r="Q32"/>
  <c r="S32" s="1"/>
  <c r="T32" s="1"/>
  <c r="Q33"/>
  <c r="Q16" i="8"/>
  <c r="Q31"/>
  <c r="S31" s="1"/>
  <c r="T31" s="1"/>
  <c r="Q30"/>
  <c r="S30" s="1"/>
  <c r="T30" s="1"/>
  <c r="Q14"/>
  <c r="S14" s="1"/>
  <c r="T14" s="1"/>
  <c r="T16" s="1"/>
  <c r="Q15"/>
  <c r="S15" s="1"/>
  <c r="T15" s="1"/>
  <c r="Q31" i="7"/>
  <c r="S31" s="1"/>
  <c r="T31" s="1"/>
  <c r="Q16"/>
  <c r="Q32"/>
  <c r="S32" s="1"/>
  <c r="T32" s="1"/>
  <c r="Q15"/>
  <c r="S15" s="1"/>
  <c r="T15" s="1"/>
  <c r="Q14"/>
  <c r="S14" s="1"/>
  <c r="T14" s="1"/>
  <c r="Q13"/>
  <c r="S13" s="1"/>
  <c r="T13" s="1"/>
  <c r="Q33"/>
  <c r="Q30"/>
  <c r="S30" s="1"/>
  <c r="T30" s="1"/>
  <c r="T33" i="6"/>
  <c r="Q31"/>
  <c r="S31" s="1"/>
  <c r="T31" s="1"/>
  <c r="Q16"/>
  <c r="Q15"/>
  <c r="S15" s="1"/>
  <c r="T15" s="1"/>
  <c r="T16" s="1"/>
  <c r="Q14"/>
  <c r="S14" s="1"/>
  <c r="T14" s="1"/>
  <c r="Q32"/>
  <c r="S32" s="1"/>
  <c r="T32" s="1"/>
  <c r="Q33"/>
  <c r="T33" i="8" l="1"/>
  <c r="T16" i="7"/>
  <c r="T33"/>
  <c r="O32" i="5" l="1"/>
  <c r="N32"/>
  <c r="M32"/>
  <c r="L32"/>
  <c r="K32"/>
  <c r="J32"/>
  <c r="I32"/>
  <c r="H32"/>
  <c r="G32"/>
  <c r="F32"/>
  <c r="E32"/>
  <c r="D32"/>
  <c r="P32" s="1"/>
  <c r="Q32" s="1"/>
  <c r="S32" s="1"/>
  <c r="T32" s="1"/>
  <c r="P31"/>
  <c r="Q31" s="1"/>
  <c r="S31" s="1"/>
  <c r="T31" s="1"/>
  <c r="O33"/>
  <c r="N33"/>
  <c r="M33"/>
  <c r="L33"/>
  <c r="K33"/>
  <c r="J30"/>
  <c r="J33" s="1"/>
  <c r="I33"/>
  <c r="H33"/>
  <c r="G33"/>
  <c r="F33"/>
  <c r="E33"/>
  <c r="D30"/>
  <c r="D33" s="1"/>
  <c r="O27"/>
  <c r="N27"/>
  <c r="M27"/>
  <c r="L27"/>
  <c r="K27"/>
  <c r="J27"/>
  <c r="I27"/>
  <c r="H27"/>
  <c r="G27"/>
  <c r="F27"/>
  <c r="E27"/>
  <c r="D27"/>
  <c r="P26"/>
  <c r="Q26" s="1"/>
  <c r="P25"/>
  <c r="Q25" s="1"/>
  <c r="Q24"/>
  <c r="Q23"/>
  <c r="P22"/>
  <c r="Q22" s="1"/>
  <c r="P21"/>
  <c r="Q21" s="1"/>
  <c r="P20"/>
  <c r="Q20" s="1"/>
  <c r="T13"/>
  <c r="O15"/>
  <c r="N15"/>
  <c r="M15"/>
  <c r="L15"/>
  <c r="K15"/>
  <c r="J15"/>
  <c r="I15"/>
  <c r="H15"/>
  <c r="G15"/>
  <c r="F15"/>
  <c r="E15"/>
  <c r="D15"/>
  <c r="P15" s="1"/>
  <c r="O14"/>
  <c r="N14"/>
  <c r="M14"/>
  <c r="L14"/>
  <c r="K14"/>
  <c r="J14"/>
  <c r="I14"/>
  <c r="H14"/>
  <c r="G14"/>
  <c r="F14"/>
  <c r="E14"/>
  <c r="D14"/>
  <c r="P14" s="1"/>
  <c r="O13"/>
  <c r="O16" s="1"/>
  <c r="N13"/>
  <c r="N16" s="1"/>
  <c r="M13"/>
  <c r="M16" s="1"/>
  <c r="L13"/>
  <c r="L16" s="1"/>
  <c r="K13"/>
  <c r="K16" s="1"/>
  <c r="J13"/>
  <c r="J16" s="1"/>
  <c r="I13"/>
  <c r="I16" s="1"/>
  <c r="H13"/>
  <c r="H16" s="1"/>
  <c r="G13"/>
  <c r="G16" s="1"/>
  <c r="F13"/>
  <c r="F16" s="1"/>
  <c r="E13"/>
  <c r="E16" s="1"/>
  <c r="D13"/>
  <c r="D16" s="1"/>
  <c r="O10"/>
  <c r="N10"/>
  <c r="M10"/>
  <c r="L10"/>
  <c r="K10"/>
  <c r="J10"/>
  <c r="I10"/>
  <c r="H10"/>
  <c r="G10"/>
  <c r="F10"/>
  <c r="E10"/>
  <c r="D10"/>
  <c r="P9"/>
  <c r="P8"/>
  <c r="P7"/>
  <c r="P6"/>
  <c r="P5"/>
  <c r="P4"/>
  <c r="P3"/>
  <c r="P10" s="1"/>
  <c r="P27" l="1"/>
  <c r="Q27" s="1"/>
  <c r="P30"/>
  <c r="Q10"/>
  <c r="Q8"/>
  <c r="Q6"/>
  <c r="Q4"/>
  <c r="Q9"/>
  <c r="Q7"/>
  <c r="Q5"/>
  <c r="Q3"/>
  <c r="P13"/>
  <c r="Q30" l="1"/>
  <c r="S30" s="1"/>
  <c r="T30" s="1"/>
  <c r="T33" s="1"/>
  <c r="P33"/>
  <c r="Q33" s="1"/>
  <c r="P16"/>
  <c r="Q13" s="1"/>
  <c r="S13" s="1"/>
  <c r="Q16" l="1"/>
  <c r="Q15"/>
  <c r="S15" s="1"/>
  <c r="T15" s="1"/>
  <c r="T16" s="1"/>
  <c r="Q14"/>
  <c r="S14" s="1"/>
  <c r="T14" s="1"/>
</calcChain>
</file>

<file path=xl/sharedStrings.xml><?xml version="1.0" encoding="utf-8"?>
<sst xmlns="http://schemas.openxmlformats.org/spreadsheetml/2006/main" count="661" uniqueCount="105">
  <si>
    <t xml:space="preserve">Reported by </t>
  </si>
  <si>
    <t>Report date</t>
  </si>
  <si>
    <t>Issue</t>
  </si>
  <si>
    <t>Due date</t>
  </si>
  <si>
    <t>Note</t>
  </si>
  <si>
    <t>Deviation</t>
  </si>
  <si>
    <t>Report period</t>
  </si>
  <si>
    <t>No.</t>
  </si>
  <si>
    <t>Solution</t>
  </si>
  <si>
    <t>Actual</t>
  </si>
  <si>
    <t>Metric</t>
  </si>
  <si>
    <t>Target</t>
  </si>
  <si>
    <t>Deliverable</t>
  </si>
  <si>
    <t>Committed delivery date</t>
  </si>
  <si>
    <t>Actual delivery date</t>
  </si>
  <si>
    <t>2. Milestone and Deliverable Achievement</t>
  </si>
  <si>
    <t>3. Actual Performance vs. Project Objective</t>
  </si>
  <si>
    <t>PIC</t>
  </si>
  <si>
    <r>
      <t xml:space="preserve">4. Risk &amp; Issue
</t>
    </r>
    <r>
      <rPr>
        <i/>
        <sz val="10"/>
        <color indexed="9"/>
        <rFont val="Tahoma"/>
        <family val="2"/>
      </rPr>
      <t>&lt;List risks and issues that impact the next milestone&gt;</t>
    </r>
  </si>
  <si>
    <t>5. Next Milestone Plan</t>
  </si>
  <si>
    <t>4. Project Performance Analysis</t>
  </si>
  <si>
    <t>Committed Delivery Date</t>
  </si>
  <si>
    <t>1. Milestone Description</t>
  </si>
  <si>
    <t>Course</t>
  </si>
  <si>
    <t>Class</t>
  </si>
  <si>
    <t>Training effort</t>
  </si>
  <si>
    <t>Course Milestone Report</t>
  </si>
  <si>
    <t>Student Number</t>
  </si>
  <si>
    <t>Công việc</t>
  </si>
  <si>
    <t>Phân loại</t>
  </si>
  <si>
    <t>D1</t>
  </si>
  <si>
    <t>D2</t>
  </si>
  <si>
    <t>D3</t>
  </si>
  <si>
    <t>D4</t>
  </si>
  <si>
    <t>D5</t>
  </si>
  <si>
    <t>D6</t>
  </si>
  <si>
    <t>D7</t>
  </si>
  <si>
    <t>D8</t>
  </si>
  <si>
    <t>D9</t>
  </si>
  <si>
    <t>D10</t>
  </si>
  <si>
    <t>D11</t>
  </si>
  <si>
    <t>D12</t>
  </si>
  <si>
    <t>Total</t>
  </si>
  <si>
    <t>Tỷ lệ %</t>
  </si>
  <si>
    <t>Roll-Call</t>
  </si>
  <si>
    <t>GV Chính</t>
  </si>
  <si>
    <t>DailyTaskReview</t>
  </si>
  <si>
    <t>Team Guides</t>
  </si>
  <si>
    <t>TeamReview</t>
  </si>
  <si>
    <t>Trợ Giảng</t>
  </si>
  <si>
    <t>Self Working</t>
  </si>
  <si>
    <t>OnlineReview</t>
  </si>
  <si>
    <t>Chấm Điểm</t>
  </si>
  <si>
    <t>Team Presentation</t>
  </si>
  <si>
    <t>Total:</t>
  </si>
  <si>
    <t>Số giờ</t>
  </si>
  <si>
    <t>Tổng</t>
  </si>
  <si>
    <t>Plan</t>
  </si>
  <si>
    <t>FU6B2 Mock project</t>
  </si>
  <si>
    <t>ThangHV</t>
  </si>
  <si>
    <t>Milestone Iteration 1</t>
  </si>
  <si>
    <t>1. Học viên chạy demo chương trình trong Iteration 1
2. GV hỏi, trao đổi, góp ý và đánh giá
3. Rút kinh nghiệm và đưa ra các bài học, issues trong Iteration 1
4. Đưa ra plan cho Iteration 2
5. Baseline tài liệu và source code</t>
  </si>
  <si>
    <t>\\10.16.102.15\Mock_Projects\On-going\FU\FUK6b2cP1\Wip\Deliverables</t>
  </si>
  <si>
    <t>\\10.16.102.15\Mock_Projects\On-going\FU\FUK6b2cP2\Wip\Deliverables</t>
  </si>
  <si>
    <t>\\10.16.102.15\Mock_Projects\On-going\FU\FUK6b2cP3\Wip\Deliverables</t>
  </si>
  <si>
    <t>\\10.16.102.15\Mock_Projects\On-going\FU\FUK6b2cP4\Wip\Deliverables</t>
  </si>
  <si>
    <t>\\10.16.102.15\Mock_Projects\On-going\FU\FUK6b2cP5\Wip\Deliverables</t>
  </si>
  <si>
    <t>\\10.16.102.15\Mock_Projects\On-going\FU\FUK6b2cP6\Wip\Deliverables</t>
  </si>
  <si>
    <t>\\10.16.102.15\Mock_Projects\On-going\FU\FUK6b2jP1\Wip\Deliverables</t>
  </si>
  <si>
    <t>\\10.16.102.15\Mock_Projects\On-going\FU\FUK6b2jP2\Wip\Deliverables</t>
  </si>
  <si>
    <t>\\10.16.102.15\Mock_Projects\On-going\FU\FUK6b2jP3\Wip\Deliverables</t>
  </si>
  <si>
    <t>\\10.16.102.15\Mock_Projects\On-going\FU\FUK6b2jP4\Wip\Deliverables</t>
  </si>
  <si>
    <t>\\10.16.102.15\Mock_Projects\On-going\FU\FUK6b2jP5\Wip\Deliverables</t>
  </si>
  <si>
    <t>\\10.16.102.15\Mock_Projects\On-going\FU\FUK6b2jP6\Wip\Deliverables</t>
  </si>
  <si>
    <t>FUK6b2cP1</t>
  </si>
  <si>
    <t>FUK6b2cP2</t>
  </si>
  <si>
    <t>FUK6b2cP3</t>
  </si>
  <si>
    <t>FUK6b2cP4</t>
  </si>
  <si>
    <t>FUK6b2cP5</t>
  </si>
  <si>
    <t>FUK6b2cP6</t>
  </si>
  <si>
    <t>FUK6b2jP1</t>
  </si>
  <si>
    <t>FUK6b2jP2</t>
  </si>
  <si>
    <t>FUK6b2jP3</t>
  </si>
  <si>
    <t>FUK6b2jP4</t>
  </si>
  <si>
    <t>FUK6b2jP5</t>
  </si>
  <si>
    <t>FUK6b2jP6</t>
  </si>
  <si>
    <t>- Thêm 1 ngày cho việc Sumup (21-Apr-13)</t>
  </si>
  <si>
    <t>- Lớp C/C++ học nhiều hơn Java 1 ngày
- Thêm 1 ngày cho việc Sumup (21-Mar-13)</t>
  </si>
  <si>
    <t>Team nay có chất lương khá tốt &amp; đồng đều. Tiến độ các công đoạn đều gần hoàn thành &amp; xê dịch không nhiều. Chăm chỉ &amp; có kiến thức lập trình khá tốt. Đánh giá chung là team này có thể làm dự án thật được.</t>
  </si>
  <si>
    <t>Team này thuong xuyen làm chậm. Tuy nhiên do trong team chỉ có 2 bạn code chính là Linh &amp; Duong. Các bạn còn lại làm tài liệu hoặc support là chính. 
Design của team chưa chi tiết nên không thể code được ngay. =&gt; Chất lượng design của cả team xếp dạng trung bình
Team này mới viết Unit test case, tuy nhiên chất lượng chung chưa tốt. Chưa thực hiện Unit test script do team bị overload. Và chỉ 1 số người làm chính =&gt; Có nhiều member nghỉ</t>
  </si>
  <si>
    <t>Các task của team thường chậm hơn 1 chút so với plan. Tuy nhiên trong team cũng có nhiều người cố gắng.
Team này được cái là chất lượng Detail design &amp; làm tài liệu cũng khá tốt. 
Tai lieu detail design kha chi tiet &amp; can than.
Team biet cach code =&gt; tuy nhien tiep can van de technique cham =&gt; co chut kho khan ban dau
Tuân thủ process &amp; chịu khó review và log bug.
Team nay giai doan dau con khong chiu daily report day du
Team nay do cham code nen chua thuc hien Unit script=&gt; Moi tao unit test case</t>
  </si>
  <si>
    <t>Thành viên trong nhóm nghỉ nhiều, khả năng làm việc kém. Cả nhóm xin ngừng làm Mock project</t>
  </si>
  <si>
    <t>Làm Mock project hơi chậm hơn so với tiến độ, vẫn còn nhiều issues. Tuy nhiên, cả nhóm khá cố gắng để hoàn thành công việc được giao.</t>
  </si>
  <si>
    <t>Hoàn thành dự án khá tốt, theo kịp tiến độ. Cả nhóm làm việc với nhau rất đoàn kết. Tuy nhiên vẫn còn một số issues nhỏ khi demo chương trình</t>
  </si>
  <si>
    <t>Chất lượng Mock project ở mức tạm được. Chưa thực sự tập trung làm theo hướng dẫn của GV nên phải rework nhiều</t>
  </si>
  <si>
    <t>Do 2 thành viên thường xuyên nghỉ nên cả nhóm phải làm thêm việc, dẫn đến kết quả chưa tốt. Những thành viên còn lại đều cố gắng hoàn thành công việc</t>
  </si>
  <si>
    <t>Nhóm 1 có một số bạn làm tốt như Đức, Tú, Hùng, Hưng. Trong đó khá nhất là Đức.  Đức có kĩ năng tốt, tư duy khá, mạnh dạn tự tin. Huy leader chăm chỉ, chịu khó, có tinh thần trách nhiệm cao. Nhận xét chung về teamwork nhóm 1 là tốt</t>
  </si>
  <si>
    <t xml:space="preserve">Nhóm 2 nổi bật có bạn Sơn có kĩ năng lập trình tốt, mạnh dạn tự tin. Các bạn khác Nam, Thắng chăm chỉ, làm tốt. Mạnh leader mạnh dạn tự tin, có trách nhiệm nhưng kĩ năng lập trình cần cải thiện hơn. Nhận xét chung teamwork nhóm 2 chưa tốt. </t>
  </si>
  <si>
    <t xml:space="preserve">Nhóm 3 có bạn Trung làm việc chắc chắn, tư duy tốt, tuy hơi chậm. Lương, Dũng member  nhanh nhẹn, tư duy tốt, mạnh dạn tự tin nhưng kĩ năng lập trình cần cải thiện hơn.Dũng leader chăm chỉ, có tinh thần trách nhiệm cao, tuân thủ kỉ luật tốt, chịu khó trao đổi với GV.Các bạn còn lại hơi yếu về lập trình. Nhận xét chung teamwork nhóm 2 tốt. </t>
  </si>
  <si>
    <t xml:space="preserve">Trong đó bạn HaDV6B có kỹ năng tư duy và lập trình tốt nhất. Bạn TungTT6B là team leader, có tinh thần trách nhiệm cao.
3 bạn HuyPV6B, KhanhDT6B và BinhPV6B kỹ năng lập trình còn hạn chế, tuy nhiên rất cố gắng, chưa nghỉ và đi muộn lần nào trong iterator 1, cũng như chịu khó ở lại làm thêm cho kịp tiến độ của cả nhóm.
</t>
  </si>
  <si>
    <t>Cả nhóm xin ngừng làm Mock project do không theo kịp chương trình</t>
  </si>
  <si>
    <t>Chủ nhiệm chương trình sẽ gặp trao đổi thêm và sắp xếp làm việc khác</t>
  </si>
  <si>
    <t>HaPN</t>
  </si>
  <si>
    <t>Có 2 thành viên thường xuyên nghỉ học --&gt; ảnh hưởng đến tiến độ và chất lượng của cả nhóm</t>
  </si>
  <si>
    <t>Làm tiếp Iteration 2 của dự án SD.
Milestone Iteration 2 vào 18-Apr</t>
  </si>
</sst>
</file>

<file path=xl/styles.xml><?xml version="1.0" encoding="utf-8"?>
<styleSheet xmlns="http://schemas.openxmlformats.org/spreadsheetml/2006/main">
  <numFmts count="41">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quot;£&quot;* #,##0_-;\-&quot;£&quot;* #,##0_-;_-&quot;£&quot;* &quot;-&quot;_-;_-@_-"/>
    <numFmt numFmtId="166" formatCode="_-* #,##0_-;\-* #,##0_-;_-* &quot;-&quot;_-;_-@_-"/>
    <numFmt numFmtId="167" formatCode="_-* #,##0.00_-;\-* #,##0.00_-;_-* &quot;-&quot;??_-;_-@_-"/>
    <numFmt numFmtId="168" formatCode="0.000"/>
    <numFmt numFmtId="169" formatCode="&quot;\&quot;#,##0;[Red]&quot;\&quot;\-#,##0"/>
    <numFmt numFmtId="170" formatCode="&quot;\&quot;#,##0.00;[Red]&quot;\&quot;\-#,##0.00"/>
    <numFmt numFmtId="171" formatCode="_ &quot;\&quot;* #,##0_ ;_ &quot;\&quot;* \-#,##0_ ;_ &quot;\&quot;* &quot;-&quot;_ ;_ @_ "/>
    <numFmt numFmtId="172" formatCode="_ * #,##0_ ;_ * \-#,##0_ ;_ * &quot;-&quot;_ ;_ @_ "/>
    <numFmt numFmtId="173" formatCode="_ &quot;\&quot;* #,##0.00_ ;_ &quot;\&quot;* \-#,##0.00_ ;_ &quot;\&quot;* &quot;-&quot;??_ ;_ @_ "/>
    <numFmt numFmtId="174" formatCode="_ * #,##0.00_ ;_ * \-#,##0.00_ ;_ * &quot;-&quot;??_ ;_ @_ "/>
    <numFmt numFmtId="175" formatCode="&quot;\&quot;#,##0.00;[Red]\-&quot;\&quot;#,##0.00"/>
    <numFmt numFmtId="176" formatCode="_-&quot;$&quot;* #,##0_-;\-&quot;$&quot;* #,##0_-;_-&quot;$&quot;* &quot;-&quot;_-;_-@_-"/>
    <numFmt numFmtId="177" formatCode="_(* #,##0_);_(* \(#,##0\);_(* &quot;-&quot;??_);_(@_)"/>
    <numFmt numFmtId="178" formatCode="_-&quot;$&quot;* #,##0.00_-;\-&quot;$&quot;* #,##0.00_-;_-&quot;$&quot;* &quot;-&quot;??_-;_-@_-"/>
    <numFmt numFmtId="179" formatCode="\$#,##0\ ;\(\$#,##0\)"/>
    <numFmt numFmtId="180" formatCode="0.00_)"/>
    <numFmt numFmtId="181" formatCode="00.000"/>
    <numFmt numFmtId="182" formatCode="&quot;?&quot;#,##0;&quot;?&quot;\-#,##0"/>
    <numFmt numFmtId="183" formatCode="_-* #,##0\ _₫_-;\-* #,##0\ _₫_-;_-* &quot;-&quot;\ _₫_-;_-@_-"/>
    <numFmt numFmtId="184" formatCode="_-* #,##0.00\ _₫_-;\-* #,##0.00\ _₫_-;_-* &quot;-&quot;??\ _₫_-;_-@_-"/>
    <numFmt numFmtId="185" formatCode="_-* #,##0\ _F_-;\-* #,##0\ _F_-;_-* &quot;-&quot;\ _F_-;_-@_-"/>
    <numFmt numFmtId="186" formatCode="#,##0\ &quot;$&quot;_);[Red]\(#,##0\ &quot;$&quot;\)"/>
    <numFmt numFmtId="187" formatCode="&quot;$&quot;###,0&quot;.&quot;00_);[Red]\(&quot;$&quot;###,0&quot;.&quot;00\)"/>
    <numFmt numFmtId="188" formatCode="_-* #,##0.00\ &quot;kr&quot;_-;\-* #,##0.00\ &quot;kr&quot;_-;_-* &quot;-&quot;??\ &quot;kr&quot;_-;_-@_-"/>
    <numFmt numFmtId="189" formatCode="_-* #,##0.00\ _k_r_-;\-* #,##0.00\ _k_r_-;_-* &quot;-&quot;??\ _k_r_-;_-@_-"/>
    <numFmt numFmtId="190" formatCode="&quot;C&quot;#,##0_);\(&quot;C&quot;#,##0\)"/>
    <numFmt numFmtId="191" formatCode="&quot;C&quot;#,##0_);[Red]\(&quot;C&quot;#,##0\)"/>
    <numFmt numFmtId="192" formatCode="&quot;C&quot;#,##0.00_);\(&quot;C&quot;#,##0.00\)"/>
    <numFmt numFmtId="193" formatCode="#,##0\ &quot;F&quot;;[Red]\-#,##0\ &quot;F&quot;"/>
    <numFmt numFmtId="194" formatCode="#,##0.00\ &quot;F&quot;;\-#,##0.00\ &quot;F&quot;"/>
    <numFmt numFmtId="195" formatCode="#,##0.00\ &quot;F&quot;;[Red]\-#,##0.00\ &quot;F&quot;"/>
    <numFmt numFmtId="196" formatCode="_-* #,##0\ &quot;F&quot;_-;\-* #,##0\ &quot;F&quot;_-;_-* &quot;-&quot;\ &quot;F&quot;_-;_-@_-"/>
    <numFmt numFmtId="197" formatCode="[$-409]mmm\-yy;@"/>
    <numFmt numFmtId="198" formatCode="[$-409]d\-mmm\-yy;@"/>
  </numFmts>
  <fonts count="91">
    <font>
      <sz val="10"/>
      <name val="Arial"/>
    </font>
    <font>
      <sz val="10"/>
      <name val="Arial"/>
    </font>
    <font>
      <sz val="12"/>
      <name val="Arial"/>
      <family val="2"/>
    </font>
    <font>
      <sz val="9"/>
      <name val="Arial"/>
      <family val="2"/>
    </font>
    <font>
      <u/>
      <sz val="10"/>
      <color indexed="22"/>
      <name val="Arial"/>
      <family val="2"/>
    </font>
    <font>
      <sz val="8"/>
      <name val="Arial"/>
      <family val="2"/>
    </font>
    <font>
      <sz val="10"/>
      <name val="Tahoma"/>
      <family val="2"/>
    </font>
    <font>
      <sz val="10"/>
      <name val="Arial"/>
      <family val="2"/>
    </font>
    <font>
      <sz val="8"/>
      <name val="Arial"/>
      <family val="2"/>
    </font>
    <font>
      <b/>
      <sz val="10"/>
      <name val="Tahoma"/>
      <family val="2"/>
    </font>
    <font>
      <b/>
      <sz val="12"/>
      <name val="Arial"/>
      <family val="2"/>
    </font>
    <font>
      <b/>
      <sz val="18"/>
      <color indexed="18"/>
      <name val="Arial"/>
      <family val="2"/>
    </font>
    <font>
      <sz val="16"/>
      <color indexed="18"/>
      <name val="Arial"/>
      <family val="2"/>
    </font>
    <font>
      <i/>
      <sz val="8"/>
      <name val="Arial"/>
      <family val="2"/>
    </font>
    <font>
      <sz val="10"/>
      <name val="MS Sans Serif"/>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VnTime"/>
      <family val="2"/>
    </font>
    <font>
      <sz val="12"/>
      <name val="???"/>
      <family val="2"/>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1"/>
      <name val="±¼¸²Ã¼"/>
      <family val="3"/>
      <charset val="129"/>
    </font>
    <font>
      <sz val="12"/>
      <name val="µ¸¿òÃ¼"/>
      <family val="3"/>
      <charset val="129"/>
    </font>
    <font>
      <sz val="10"/>
      <name val="±¼¸²A¼"/>
      <family val="3"/>
      <charset val="129"/>
    </font>
    <font>
      <b/>
      <sz val="10"/>
      <name val="Helv"/>
      <family val="2"/>
    </font>
    <font>
      <sz val="10"/>
      <name val=".VnArial"/>
      <family val="2"/>
    </font>
    <font>
      <sz val="10"/>
      <name val="Arial CE"/>
      <family val="2"/>
      <charset val="238"/>
    </font>
    <font>
      <b/>
      <sz val="12"/>
      <name val="Helv"/>
      <family val="2"/>
    </font>
    <font>
      <b/>
      <sz val="18"/>
      <name val="Arial"/>
      <family val="2"/>
    </font>
    <font>
      <b/>
      <sz val="10"/>
      <name val=".VnTime"/>
      <family val="2"/>
    </font>
    <font>
      <b/>
      <sz val="14"/>
      <name val=".VnTimeH"/>
      <family val="2"/>
    </font>
    <font>
      <sz val="8"/>
      <color indexed="12"/>
      <name val="Helv"/>
      <family val="2"/>
    </font>
    <font>
      <b/>
      <sz val="11"/>
      <name val="Helv"/>
      <family val="2"/>
    </font>
    <font>
      <sz val="10"/>
      <name val="Times New Roman"/>
      <family val="1"/>
    </font>
    <font>
      <sz val="7"/>
      <name val="Small Fonts"/>
      <family val="2"/>
    </font>
    <font>
      <b/>
      <i/>
      <sz val="16"/>
      <name val="Helv"/>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8"/>
      <name val="VN Helvetica"/>
      <family val="2"/>
    </font>
    <font>
      <b/>
      <sz val="12"/>
      <name val=".VnTime"/>
      <family val="2"/>
    </font>
    <font>
      <b/>
      <sz val="10"/>
      <name val="VN AvantGBook"/>
      <family val="2"/>
    </font>
    <font>
      <b/>
      <sz val="16"/>
      <name val=".VnTime"/>
      <family val="2"/>
    </font>
    <font>
      <sz val="9"/>
      <name val=".VnTime"/>
      <family val="2"/>
    </font>
    <font>
      <sz val="14"/>
      <name val=".VnArial"/>
      <family val="2"/>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0"/>
      <name val=" "/>
      <family val="1"/>
      <charset val="136"/>
    </font>
    <font>
      <sz val="10"/>
      <name val="MS Sans Serif"/>
      <family val="2"/>
    </font>
    <font>
      <sz val="10"/>
      <name val=".VnTime"/>
      <family val="2"/>
    </font>
    <font>
      <sz val="13"/>
      <name val=".VnTime"/>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52"/>
      <name val="Calibri"/>
      <family val="2"/>
    </font>
    <font>
      <sz val="11"/>
      <color indexed="60"/>
      <name val="Calibri"/>
      <family val="2"/>
    </font>
    <font>
      <b/>
      <sz val="11"/>
      <color indexed="63"/>
      <name val="Calibri"/>
      <family val="2"/>
    </font>
    <font>
      <sz val="11"/>
      <color indexed="10"/>
      <name val="Calibri"/>
      <family val="2"/>
    </font>
    <font>
      <b/>
      <i/>
      <sz val="10"/>
      <name val="Tahoma"/>
      <family val="2"/>
    </font>
    <font>
      <b/>
      <sz val="16"/>
      <name val="Tahoma"/>
      <family val="2"/>
    </font>
    <font>
      <b/>
      <sz val="10"/>
      <color indexed="9"/>
      <name val="Tahoma"/>
      <family val="2"/>
    </font>
    <font>
      <i/>
      <sz val="10"/>
      <color indexed="9"/>
      <name val="Tahoma"/>
      <family val="2"/>
    </font>
    <font>
      <sz val="11"/>
      <name val="ＭＳ Ｐゴシック"/>
      <family val="3"/>
      <charset val="128"/>
    </font>
    <font>
      <i/>
      <sz val="10"/>
      <name val="Tahoma"/>
      <family val="2"/>
    </font>
    <font>
      <b/>
      <sz val="10"/>
      <name val="Arial"/>
      <family val="2"/>
    </font>
    <font>
      <b/>
      <sz val="11"/>
      <color theme="1"/>
      <name val="Calibri"/>
      <family val="2"/>
      <scheme val="minor"/>
    </font>
    <font>
      <u/>
      <sz val="10"/>
      <color theme="1"/>
      <name val="Arial"/>
      <family val="2"/>
    </font>
    <font>
      <sz val="10"/>
      <color theme="1"/>
      <name val="Tahoma"/>
      <family val="2"/>
    </font>
    <font>
      <sz val="11"/>
      <color theme="1"/>
      <name val="Times New Roman"/>
      <family val="1"/>
    </font>
  </fonts>
  <fills count="48">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0"/>
        <bgColor indexed="64"/>
      </patternFill>
    </fill>
    <fill>
      <patternFill patternType="solid">
        <fgColor indexed="43"/>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26"/>
        <bgColor indexed="64"/>
      </patternFill>
    </fill>
    <fill>
      <patternFill patternType="solid">
        <fgColor indexed="18"/>
        <bgColor indexed="64"/>
      </patternFill>
    </fill>
    <fill>
      <patternFill patternType="solid">
        <fgColor theme="0"/>
        <bgColor indexed="64"/>
      </patternFill>
    </fill>
    <fill>
      <patternFill patternType="solid">
        <fgColor theme="6" tint="0.59999389629810485"/>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s>
  <cellStyleXfs count="233">
    <xf numFmtId="0" fontId="0" fillId="0" borderId="0"/>
    <xf numFmtId="181" fontId="15" fillId="0" borderId="0" applyFont="0" applyFill="0" applyBorder="0" applyAlignment="0" applyProtection="0"/>
    <xf numFmtId="0" fontId="16" fillId="0" borderId="0" applyFont="0" applyFill="0" applyBorder="0" applyAlignment="0" applyProtection="0"/>
    <xf numFmtId="182" fontId="15" fillId="0" borderId="0" applyFont="0" applyFill="0" applyBorder="0" applyAlignment="0" applyProtection="0"/>
    <xf numFmtId="0" fontId="7" fillId="0" borderId="0" applyNumberForma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66" fontId="18" fillId="0" borderId="0" applyFont="0" applyFill="0" applyBorder="0" applyAlignment="0" applyProtection="0"/>
    <xf numFmtId="167" fontId="18" fillId="0" borderId="0" applyFont="0" applyFill="0" applyBorder="0" applyAlignment="0" applyProtection="0"/>
    <xf numFmtId="6" fontId="19" fillId="0" borderId="0" applyFont="0" applyFill="0" applyBorder="0" applyAlignment="0" applyProtection="0"/>
    <xf numFmtId="0" fontId="20" fillId="0" borderId="0">
      <alignment vertical="center"/>
    </xf>
    <xf numFmtId="0" fontId="7" fillId="0" borderId="0" applyFont="0" applyFill="0" applyBorder="0" applyAlignment="0" applyProtection="0"/>
    <xf numFmtId="0" fontId="7" fillId="0" borderId="0" applyFont="0" applyFill="0" applyBorder="0" applyAlignment="0" applyProtection="0"/>
    <xf numFmtId="0" fontId="21" fillId="0" borderId="0"/>
    <xf numFmtId="0" fontId="7" fillId="0" borderId="0" applyNumberFormat="0" applyFill="0" applyBorder="0" applyAlignment="0" applyProtection="0"/>
    <xf numFmtId="0" fontId="65" fillId="0" borderId="0"/>
    <xf numFmtId="0" fontId="65" fillId="0" borderId="0"/>
    <xf numFmtId="185" fontId="22" fillId="0" borderId="0" applyFont="0" applyFill="0" applyBorder="0" applyAlignment="0" applyProtection="0"/>
    <xf numFmtId="0" fontId="14" fillId="0" borderId="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14" fillId="0" borderId="0"/>
    <xf numFmtId="0" fontId="65" fillId="0" borderId="0"/>
    <xf numFmtId="0" fontId="65" fillId="0" borderId="0"/>
    <xf numFmtId="0" fontId="20" fillId="0" borderId="0"/>
    <xf numFmtId="171" fontId="24" fillId="0" borderId="0" applyFont="0" applyFill="0" applyBorder="0" applyAlignment="0" applyProtection="0"/>
    <xf numFmtId="171" fontId="24" fillId="0" borderId="0" applyFont="0" applyFill="0" applyBorder="0" applyAlignment="0" applyProtection="0"/>
    <xf numFmtId="0" fontId="25" fillId="2" borderId="0"/>
    <xf numFmtId="0" fontId="68" fillId="3" borderId="0" applyNumberFormat="0" applyBorder="0" applyAlignment="0" applyProtection="0"/>
    <xf numFmtId="0" fontId="68" fillId="4" borderId="0" applyNumberFormat="0" applyBorder="0" applyAlignment="0" applyProtection="0"/>
    <xf numFmtId="0" fontId="68" fillId="5" borderId="0" applyNumberFormat="0" applyBorder="0" applyAlignment="0" applyProtection="0"/>
    <xf numFmtId="0" fontId="68" fillId="6" borderId="0" applyNumberFormat="0" applyBorder="0" applyAlignment="0" applyProtection="0"/>
    <xf numFmtId="0" fontId="68" fillId="7" borderId="0" applyNumberFormat="0" applyBorder="0" applyAlignment="0" applyProtection="0"/>
    <xf numFmtId="0" fontId="68" fillId="8" borderId="0" applyNumberFormat="0" applyBorder="0" applyAlignment="0" applyProtection="0"/>
    <xf numFmtId="0" fontId="26" fillId="2" borderId="0"/>
    <xf numFmtId="0" fontId="27" fillId="0" borderId="0">
      <alignment wrapText="1"/>
    </xf>
    <xf numFmtId="0" fontId="68" fillId="9" borderId="0" applyNumberFormat="0" applyBorder="0" applyAlignment="0" applyProtection="0"/>
    <xf numFmtId="0" fontId="68" fillId="10" borderId="0" applyNumberFormat="0" applyBorder="0" applyAlignment="0" applyProtection="0"/>
    <xf numFmtId="0" fontId="68" fillId="11" borderId="0" applyNumberFormat="0" applyBorder="0" applyAlignment="0" applyProtection="0"/>
    <xf numFmtId="0" fontId="68" fillId="6" borderId="0" applyNumberFormat="0" applyBorder="0" applyAlignment="0" applyProtection="0"/>
    <xf numFmtId="0" fontId="68" fillId="9" borderId="0" applyNumberFormat="0" applyBorder="0" applyAlignment="0" applyProtection="0"/>
    <xf numFmtId="0" fontId="68" fillId="12" borderId="0" applyNumberFormat="0" applyBorder="0" applyAlignment="0" applyProtection="0"/>
    <xf numFmtId="0" fontId="69" fillId="13" borderId="0" applyNumberFormat="0" applyBorder="0" applyAlignment="0" applyProtection="0"/>
    <xf numFmtId="0" fontId="69" fillId="10" borderId="0" applyNumberFormat="0" applyBorder="0" applyAlignment="0" applyProtection="0"/>
    <xf numFmtId="0" fontId="69" fillId="11" borderId="0" applyNumberFormat="0" applyBorder="0" applyAlignment="0" applyProtection="0"/>
    <xf numFmtId="0" fontId="69" fillId="14" borderId="0" applyNumberFormat="0" applyBorder="0" applyAlignment="0" applyProtection="0"/>
    <xf numFmtId="0" fontId="69" fillId="15"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69" fillId="18" borderId="0" applyNumberFormat="0" applyBorder="0" applyAlignment="0" applyProtection="0"/>
    <xf numFmtId="0" fontId="69" fillId="19" borderId="0" applyNumberFormat="0" applyBorder="0" applyAlignment="0" applyProtection="0"/>
    <xf numFmtId="0" fontId="69" fillId="14" borderId="0" applyNumberFormat="0" applyBorder="0" applyAlignment="0" applyProtection="0"/>
    <xf numFmtId="0" fontId="69" fillId="15" borderId="0" applyNumberFormat="0" applyBorder="0" applyAlignment="0" applyProtection="0"/>
    <xf numFmtId="0" fontId="69" fillId="20" borderId="0" applyNumberFormat="0" applyBorder="0" applyAlignment="0" applyProtection="0"/>
    <xf numFmtId="171" fontId="28" fillId="0" borderId="0" applyFont="0" applyFill="0" applyBorder="0" applyAlignment="0" applyProtection="0"/>
    <xf numFmtId="0" fontId="29" fillId="0" borderId="0" applyFont="0" applyFill="0" applyBorder="0" applyAlignment="0" applyProtection="0"/>
    <xf numFmtId="171" fontId="30" fillId="0" borderId="0" applyFont="0" applyFill="0" applyBorder="0" applyAlignment="0" applyProtection="0"/>
    <xf numFmtId="173" fontId="28" fillId="0" borderId="0" applyFont="0" applyFill="0" applyBorder="0" applyAlignment="0" applyProtection="0"/>
    <xf numFmtId="0" fontId="29" fillId="0" borderId="0" applyFont="0" applyFill="0" applyBorder="0" applyAlignment="0" applyProtection="0"/>
    <xf numFmtId="173" fontId="30" fillId="0" borderId="0" applyFont="0" applyFill="0" applyBorder="0" applyAlignment="0" applyProtection="0"/>
    <xf numFmtId="172" fontId="28" fillId="0" borderId="0" applyFont="0" applyFill="0" applyBorder="0" applyAlignment="0" applyProtection="0"/>
    <xf numFmtId="0" fontId="29" fillId="0" borderId="0" applyFont="0" applyFill="0" applyBorder="0" applyAlignment="0" applyProtection="0"/>
    <xf numFmtId="172" fontId="30" fillId="0" borderId="0" applyFont="0" applyFill="0" applyBorder="0" applyAlignment="0" applyProtection="0"/>
    <xf numFmtId="174" fontId="28" fillId="0" borderId="0" applyFont="0" applyFill="0" applyBorder="0" applyAlignment="0" applyProtection="0"/>
    <xf numFmtId="0" fontId="29" fillId="0" borderId="0" applyFont="0" applyFill="0" applyBorder="0" applyAlignment="0" applyProtection="0"/>
    <xf numFmtId="174" fontId="30" fillId="0" borderId="0" applyFont="0" applyFill="0" applyBorder="0" applyAlignment="0" applyProtection="0"/>
    <xf numFmtId="0" fontId="70" fillId="4" borderId="0" applyNumberFormat="0" applyBorder="0" applyAlignment="0" applyProtection="0"/>
    <xf numFmtId="0" fontId="29" fillId="0" borderId="0"/>
    <xf numFmtId="0" fontId="31" fillId="0" borderId="0"/>
    <xf numFmtId="0" fontId="29" fillId="0" borderId="0"/>
    <xf numFmtId="0" fontId="31" fillId="0" borderId="0"/>
    <xf numFmtId="0" fontId="32" fillId="0" borderId="0"/>
    <xf numFmtId="168" fontId="7" fillId="0" borderId="0" applyFill="0" applyBorder="0" applyAlignment="0"/>
    <xf numFmtId="0" fontId="71" fillId="21" borderId="1" applyNumberFormat="0" applyAlignment="0" applyProtection="0"/>
    <xf numFmtId="0" fontId="33" fillId="0" borderId="0"/>
    <xf numFmtId="0" fontId="72" fillId="22" borderId="2" applyNumberFormat="0" applyAlignment="0" applyProtection="0"/>
    <xf numFmtId="177" fontId="34" fillId="0" borderId="0" applyFont="0" applyFill="0" applyBorder="0" applyAlignment="0" applyProtection="0"/>
    <xf numFmtId="192" fontId="14" fillId="0" borderId="0"/>
    <xf numFmtId="3" fontId="7" fillId="0" borderId="0" applyFont="0" applyFill="0" applyBorder="0" applyAlignment="0" applyProtection="0"/>
    <xf numFmtId="179" fontId="7" fillId="0" borderId="0" applyFont="0" applyFill="0" applyBorder="0" applyAlignment="0" applyProtection="0"/>
    <xf numFmtId="190" fontId="14" fillId="0" borderId="0"/>
    <xf numFmtId="0" fontId="7" fillId="0" borderId="0" applyNumberFormat="0" applyFill="0" applyBorder="0" applyProtection="0">
      <alignment horizontal="left"/>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Protection="0">
      <alignment horizontal="left"/>
    </xf>
    <xf numFmtId="0" fontId="7" fillId="0" borderId="0" applyNumberFormat="0" applyFill="0" applyBorder="0" applyAlignment="0" applyProtection="0"/>
    <xf numFmtId="0" fontId="7" fillId="0" borderId="0" applyFont="0" applyFill="0" applyBorder="0" applyAlignment="0" applyProtection="0"/>
    <xf numFmtId="191" fontId="14" fillId="0" borderId="0"/>
    <xf numFmtId="166" fontId="35" fillId="0" borderId="0" applyFont="0" applyFill="0" applyBorder="0" applyAlignment="0" applyProtection="0"/>
    <xf numFmtId="167" fontId="35" fillId="0" borderId="0" applyFont="0" applyFill="0" applyBorder="0" applyAlignment="0" applyProtection="0"/>
    <xf numFmtId="166" fontId="35" fillId="0" borderId="0" applyFont="0" applyFill="0" applyBorder="0" applyAlignment="0" applyProtection="0"/>
    <xf numFmtId="41"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166"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83" fontId="35" fillId="0" borderId="0" applyFont="0" applyFill="0" applyBorder="0" applyAlignment="0" applyProtection="0"/>
    <xf numFmtId="183" fontId="35" fillId="0" borderId="0" applyFont="0" applyFill="0" applyBorder="0" applyAlignment="0" applyProtection="0"/>
    <xf numFmtId="41"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84" fontId="35" fillId="0" borderId="0" applyFont="0" applyFill="0" applyBorder="0" applyAlignment="0" applyProtection="0"/>
    <xf numFmtId="184" fontId="35" fillId="0" borderId="0" applyFont="0" applyFill="0" applyBorder="0" applyAlignment="0" applyProtection="0"/>
    <xf numFmtId="43" fontId="35" fillId="0" borderId="0" applyFont="0" applyFill="0" applyBorder="0" applyAlignment="0" applyProtection="0"/>
    <xf numFmtId="0" fontId="73" fillId="0" borderId="0" applyNumberFormat="0" applyFill="0" applyBorder="0" applyAlignment="0" applyProtection="0"/>
    <xf numFmtId="2" fontId="7" fillId="0" borderId="0" applyFont="0" applyFill="0" applyBorder="0" applyAlignment="0" applyProtection="0"/>
    <xf numFmtId="0" fontId="74" fillId="5" borderId="0" applyNumberFormat="0" applyBorder="0" applyAlignment="0" applyProtection="0"/>
    <xf numFmtId="38" fontId="8" fillId="23" borderId="0" applyNumberFormat="0" applyBorder="0" applyAlignment="0" applyProtection="0"/>
    <xf numFmtId="0" fontId="36" fillId="0" borderId="0">
      <alignment horizontal="left"/>
    </xf>
    <xf numFmtId="0" fontId="10" fillId="0" borderId="3" applyNumberFormat="0" applyAlignment="0" applyProtection="0">
      <alignment horizontal="left" vertical="center"/>
    </xf>
    <xf numFmtId="0" fontId="10" fillId="0" borderId="4">
      <alignment horizontal="left" vertical="center"/>
    </xf>
    <xf numFmtId="0" fontId="11" fillId="0" borderId="0"/>
    <xf numFmtId="0" fontId="12" fillId="0" borderId="0"/>
    <xf numFmtId="0" fontId="75" fillId="0" borderId="5" applyNumberFormat="0" applyFill="0" applyAlignment="0" applyProtection="0"/>
    <xf numFmtId="0" fontId="75" fillId="0" borderId="0" applyNumberFormat="0" applyFill="0" applyBorder="0" applyAlignment="0" applyProtection="0"/>
    <xf numFmtId="0" fontId="37" fillId="0" borderId="0" applyProtection="0"/>
    <xf numFmtId="0" fontId="10" fillId="0" borderId="0" applyProtection="0"/>
    <xf numFmtId="5" fontId="38" fillId="24" borderId="6" applyNumberFormat="0" applyAlignment="0">
      <alignment horizontal="left" vertical="top"/>
    </xf>
    <xf numFmtId="49" fontId="39" fillId="0" borderId="6">
      <alignment vertical="center"/>
    </xf>
    <xf numFmtId="0" fontId="4" fillId="0" borderId="0" applyNumberFormat="0" applyFill="0" applyBorder="0" applyAlignment="0" applyProtection="0">
      <alignment vertical="top"/>
      <protection locked="0"/>
    </xf>
    <xf numFmtId="0" fontId="40" fillId="0" borderId="0"/>
    <xf numFmtId="10" fontId="8" fillId="23" borderId="6" applyNumberFormat="0" applyBorder="0" applyAlignment="0" applyProtection="0"/>
    <xf numFmtId="0" fontId="22" fillId="0" borderId="0"/>
    <xf numFmtId="0" fontId="14" fillId="0" borderId="0"/>
    <xf numFmtId="0" fontId="76" fillId="0" borderId="7" applyNumberFormat="0" applyFill="0" applyAlignment="0" applyProtection="0"/>
    <xf numFmtId="38" fontId="14" fillId="0" borderId="0" applyFont="0" applyFill="0" applyBorder="0" applyAlignment="0" applyProtection="0"/>
    <xf numFmtId="40" fontId="14" fillId="0" borderId="0" applyFont="0" applyFill="0" applyBorder="0" applyAlignment="0" applyProtection="0"/>
    <xf numFmtId="0" fontId="41" fillId="0" borderId="8"/>
    <xf numFmtId="165" fontId="7" fillId="0" borderId="9"/>
    <xf numFmtId="186" fontId="14" fillId="0" borderId="0" applyFont="0" applyFill="0" applyBorder="0" applyAlignment="0" applyProtection="0"/>
    <xf numFmtId="187" fontId="14" fillId="0" borderId="0" applyFont="0" applyFill="0" applyBorder="0" applyAlignment="0" applyProtection="0"/>
    <xf numFmtId="188" fontId="14" fillId="0" borderId="0" applyFont="0" applyFill="0" applyBorder="0" applyAlignment="0" applyProtection="0"/>
    <xf numFmtId="189" fontId="14" fillId="0" borderId="0" applyFont="0" applyFill="0" applyBorder="0" applyAlignment="0" applyProtection="0"/>
    <xf numFmtId="0" fontId="2" fillId="0" borderId="0" applyNumberFormat="0" applyFont="0" applyFill="0" applyAlignment="0"/>
    <xf numFmtId="0" fontId="77" fillId="25" borderId="0" applyNumberFormat="0" applyBorder="0" applyAlignment="0" applyProtection="0"/>
    <xf numFmtId="0" fontId="42" fillId="0" borderId="0"/>
    <xf numFmtId="37" fontId="43" fillId="0" borderId="0"/>
    <xf numFmtId="180" fontId="44" fillId="0" borderId="0"/>
    <xf numFmtId="0" fontId="84" fillId="0" borderId="0"/>
    <xf numFmtId="0" fontId="22" fillId="0" borderId="0"/>
    <xf numFmtId="0" fontId="35" fillId="0" borderId="0"/>
    <xf numFmtId="0" fontId="13" fillId="0" borderId="0">
      <alignment horizontal="left" indent="2"/>
    </xf>
    <xf numFmtId="0" fontId="78" fillId="21" borderId="10" applyNumberFormat="0" applyAlignment="0" applyProtection="0"/>
    <xf numFmtId="9" fontId="1" fillId="0" borderId="0" applyFont="0" applyFill="0" applyBorder="0" applyAlignment="0" applyProtection="0"/>
    <xf numFmtId="10" fontId="7" fillId="0" borderId="0" applyFont="0" applyFill="0" applyBorder="0" applyAlignment="0" applyProtection="0"/>
    <xf numFmtId="4" fontId="45" fillId="26" borderId="11" applyNumberFormat="0" applyProtection="0">
      <alignment vertical="center"/>
    </xf>
    <xf numFmtId="4" fontId="46" fillId="26" borderId="11" applyNumberFormat="0" applyProtection="0">
      <alignment vertical="center"/>
    </xf>
    <xf numFmtId="4" fontId="47" fillId="26" borderId="11" applyNumberFormat="0" applyProtection="0">
      <alignment horizontal="left" vertical="center" indent="1"/>
    </xf>
    <xf numFmtId="4" fontId="47" fillId="27" borderId="0" applyNumberFormat="0" applyProtection="0">
      <alignment horizontal="left" vertical="center" indent="1"/>
    </xf>
    <xf numFmtId="4" fontId="47" fillId="28" borderId="11" applyNumberFormat="0" applyProtection="0">
      <alignment horizontal="right" vertical="center"/>
    </xf>
    <xf numFmtId="4" fontId="47" fillId="29" borderId="11" applyNumberFormat="0" applyProtection="0">
      <alignment horizontal="right" vertical="center"/>
    </xf>
    <xf numFmtId="4" fontId="47" fillId="30" borderId="11" applyNumberFormat="0" applyProtection="0">
      <alignment horizontal="right" vertical="center"/>
    </xf>
    <xf numFmtId="4" fontId="47" fillId="31" borderId="11" applyNumberFormat="0" applyProtection="0">
      <alignment horizontal="right" vertical="center"/>
    </xf>
    <xf numFmtId="4" fontId="47" fillId="32" borderId="11" applyNumberFormat="0" applyProtection="0">
      <alignment horizontal="right" vertical="center"/>
    </xf>
    <xf numFmtId="4" fontId="47" fillId="33" borderId="11" applyNumberFormat="0" applyProtection="0">
      <alignment horizontal="right" vertical="center"/>
    </xf>
    <xf numFmtId="4" fontId="47" fillId="34" borderId="11" applyNumberFormat="0" applyProtection="0">
      <alignment horizontal="right" vertical="center"/>
    </xf>
    <xf numFmtId="4" fontId="47" fillId="35" borderId="11" applyNumberFormat="0" applyProtection="0">
      <alignment horizontal="right" vertical="center"/>
    </xf>
    <xf numFmtId="4" fontId="47" fillId="36" borderId="11" applyNumberFormat="0" applyProtection="0">
      <alignment horizontal="right" vertical="center"/>
    </xf>
    <xf numFmtId="4" fontId="45" fillId="37" borderId="12" applyNumberFormat="0" applyProtection="0">
      <alignment horizontal="left" vertical="center" indent="1"/>
    </xf>
    <xf numFmtId="4" fontId="45" fillId="38" borderId="0" applyNumberFormat="0" applyProtection="0">
      <alignment horizontal="left" vertical="center" indent="1"/>
    </xf>
    <xf numFmtId="4" fontId="45" fillId="27" borderId="0" applyNumberFormat="0" applyProtection="0">
      <alignment horizontal="left" vertical="center" indent="1"/>
    </xf>
    <xf numFmtId="4" fontId="47" fillId="38" borderId="11" applyNumberFormat="0" applyProtection="0">
      <alignment horizontal="right" vertical="center"/>
    </xf>
    <xf numFmtId="4" fontId="48" fillId="38" borderId="0" applyNumberFormat="0" applyProtection="0">
      <alignment horizontal="left" vertical="center" indent="1"/>
    </xf>
    <xf numFmtId="4" fontId="48" fillId="27" borderId="0" applyNumberFormat="0" applyProtection="0">
      <alignment horizontal="left" vertical="center" indent="1"/>
    </xf>
    <xf numFmtId="4" fontId="47" fillId="39" borderId="11" applyNumberFormat="0" applyProtection="0">
      <alignment vertical="center"/>
    </xf>
    <xf numFmtId="4" fontId="49" fillId="39" borderId="11" applyNumberFormat="0" applyProtection="0">
      <alignment vertical="center"/>
    </xf>
    <xf numFmtId="4" fontId="45" fillId="38" borderId="13" applyNumberFormat="0" applyProtection="0">
      <alignment horizontal="left" vertical="center" indent="1"/>
    </xf>
    <xf numFmtId="4" fontId="47" fillId="39" borderId="11" applyNumberFormat="0" applyProtection="0">
      <alignment horizontal="right" vertical="center"/>
    </xf>
    <xf numFmtId="4" fontId="49" fillId="39" borderId="11" applyNumberFormat="0" applyProtection="0">
      <alignment horizontal="right" vertical="center"/>
    </xf>
    <xf numFmtId="4" fontId="45" fillId="38" borderId="11" applyNumberFormat="0" applyProtection="0">
      <alignment horizontal="left" vertical="center" indent="1"/>
    </xf>
    <xf numFmtId="4" fontId="50" fillId="24" borderId="13" applyNumberFormat="0" applyProtection="0">
      <alignment horizontal="left" vertical="center" indent="1"/>
    </xf>
    <xf numFmtId="4" fontId="51" fillId="39" borderId="11" applyNumberFormat="0" applyProtection="0">
      <alignment horizontal="right" vertical="center"/>
    </xf>
    <xf numFmtId="0" fontId="14" fillId="0" borderId="0"/>
    <xf numFmtId="177" fontId="34" fillId="0" borderId="0" applyFont="0" applyFill="0" applyBorder="0" applyAlignment="0" applyProtection="0"/>
    <xf numFmtId="0" fontId="41" fillId="0" borderId="0"/>
    <xf numFmtId="195" fontId="52" fillId="0" borderId="14">
      <alignment horizontal="right" vertical="center"/>
    </xf>
    <xf numFmtId="195" fontId="67" fillId="0" borderId="14">
      <alignment horizontal="right" vertical="center"/>
    </xf>
    <xf numFmtId="195" fontId="67" fillId="0" borderId="14">
      <alignment horizontal="right" vertical="center"/>
    </xf>
    <xf numFmtId="196" fontId="52" fillId="0" borderId="14">
      <alignment horizontal="center"/>
    </xf>
    <xf numFmtId="0" fontId="11" fillId="0" borderId="0">
      <alignment vertical="top"/>
    </xf>
    <xf numFmtId="0" fontId="7" fillId="0" borderId="15" applyNumberFormat="0" applyFont="0" applyFill="0" applyAlignment="0" applyProtection="0"/>
    <xf numFmtId="193" fontId="52" fillId="0" borderId="0"/>
    <xf numFmtId="194" fontId="52" fillId="0" borderId="6"/>
    <xf numFmtId="5" fontId="53" fillId="40" borderId="16">
      <alignment vertical="top"/>
    </xf>
    <xf numFmtId="0" fontId="54" fillId="41" borderId="6">
      <alignment horizontal="left" vertical="center"/>
    </xf>
    <xf numFmtId="6" fontId="55" fillId="42" borderId="16"/>
    <xf numFmtId="5" fontId="38" fillId="0" borderId="16">
      <alignment horizontal="left" vertical="top"/>
    </xf>
    <xf numFmtId="0" fontId="56" fillId="43" borderId="0">
      <alignment horizontal="left" vertical="center"/>
    </xf>
    <xf numFmtId="5" fontId="23" fillId="0" borderId="17">
      <alignment horizontal="left" vertical="top"/>
    </xf>
    <xf numFmtId="0" fontId="57" fillId="0" borderId="17">
      <alignment horizontal="left" vertical="center"/>
    </xf>
    <xf numFmtId="42" fontId="35" fillId="0" borderId="0" applyFont="0" applyFill="0" applyBorder="0" applyAlignment="0" applyProtection="0"/>
    <xf numFmtId="44" fontId="35" fillId="0" borderId="0" applyFont="0" applyFill="0" applyBorder="0" applyAlignment="0" applyProtection="0"/>
    <xf numFmtId="0" fontId="79" fillId="0" borderId="0" applyNumberFormat="0" applyFill="0" applyBorder="0" applyAlignment="0" applyProtection="0"/>
    <xf numFmtId="0" fontId="58" fillId="0" borderId="0" applyNumberFormat="0" applyFill="0" applyBorder="0" applyAlignment="0" applyProtection="0"/>
    <xf numFmtId="40" fontId="59" fillId="0" borderId="0" applyFont="0" applyFill="0" applyBorder="0" applyAlignment="0" applyProtection="0"/>
    <xf numFmtId="38" fontId="5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9" fontId="60" fillId="0" borderId="0" applyFont="0" applyFill="0" applyBorder="0" applyAlignment="0" applyProtection="0"/>
    <xf numFmtId="0" fontId="61" fillId="0" borderId="0"/>
    <xf numFmtId="0" fontId="2" fillId="0" borderId="0"/>
    <xf numFmtId="166" fontId="3" fillId="0" borderId="0" applyFont="0" applyFill="0" applyBorder="0" applyAlignment="0" applyProtection="0"/>
    <xf numFmtId="167" fontId="3" fillId="0" borderId="0" applyFont="0" applyFill="0" applyBorder="0" applyAlignment="0" applyProtection="0"/>
    <xf numFmtId="0" fontId="7" fillId="0" borderId="0" applyFont="0" applyFill="0" applyBorder="0" applyAlignment="0" applyProtection="0"/>
    <xf numFmtId="175" fontId="2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0" fontId="63" fillId="0" borderId="0"/>
    <xf numFmtId="0" fontId="42" fillId="0" borderId="0"/>
    <xf numFmtId="176" fontId="3" fillId="0" borderId="0" applyFont="0" applyFill="0" applyBorder="0" applyAlignment="0" applyProtection="0"/>
    <xf numFmtId="6" fontId="19" fillId="0" borderId="0" applyFont="0" applyFill="0" applyBorder="0" applyAlignment="0" applyProtection="0"/>
    <xf numFmtId="178" fontId="3" fillId="0" borderId="0" applyFont="0" applyFill="0" applyBorder="0" applyAlignment="0" applyProtection="0"/>
    <xf numFmtId="0" fontId="64" fillId="0" borderId="0" applyFont="0" applyFill="0" applyBorder="0" applyAlignment="0" applyProtection="0"/>
    <xf numFmtId="0" fontId="64" fillId="0" borderId="0" applyFont="0" applyFill="0" applyBorder="0" applyAlignment="0" applyProtection="0"/>
    <xf numFmtId="0" fontId="20" fillId="0" borderId="0">
      <alignment vertical="center"/>
    </xf>
  </cellStyleXfs>
  <cellXfs count="124">
    <xf numFmtId="0" fontId="0" fillId="0" borderId="0" xfId="0"/>
    <xf numFmtId="0" fontId="6" fillId="0" borderId="0" xfId="0" applyFont="1"/>
    <xf numFmtId="0" fontId="6" fillId="0" borderId="0" xfId="0" applyFont="1" applyFill="1"/>
    <xf numFmtId="0" fontId="6" fillId="0" borderId="0" xfId="0" applyFont="1" applyAlignment="1">
      <alignment horizontal="left" vertical="center"/>
    </xf>
    <xf numFmtId="0" fontId="9" fillId="0" borderId="0" xfId="0" applyFont="1" applyAlignment="1">
      <alignment horizontal="left" vertical="center"/>
    </xf>
    <xf numFmtId="0" fontId="6" fillId="0" borderId="0" xfId="0" applyFont="1" applyFill="1" applyAlignment="1">
      <alignment horizontal="center"/>
    </xf>
    <xf numFmtId="0" fontId="6" fillId="0" borderId="0" xfId="0" applyFont="1" applyAlignment="1">
      <alignment horizontal="center" vertical="center"/>
    </xf>
    <xf numFmtId="0" fontId="6" fillId="0" borderId="6" xfId="0" applyFont="1" applyBorder="1" applyAlignment="1">
      <alignment horizontal="left" vertical="top" wrapText="1"/>
    </xf>
    <xf numFmtId="0" fontId="6" fillId="0" borderId="6" xfId="0" applyFont="1" applyFill="1" applyBorder="1" applyAlignment="1">
      <alignment horizontal="left" vertical="center" wrapText="1"/>
    </xf>
    <xf numFmtId="0" fontId="6" fillId="23" borderId="0" xfId="0" applyFont="1" applyFill="1"/>
    <xf numFmtId="0" fontId="6" fillId="23" borderId="6" xfId="0" applyFont="1" applyFill="1" applyBorder="1" applyAlignment="1">
      <alignment horizontal="left" vertical="top" wrapText="1"/>
    </xf>
    <xf numFmtId="0" fontId="9" fillId="44" borderId="6" xfId="0" applyFont="1" applyFill="1" applyBorder="1" applyAlignment="1">
      <alignment horizontal="center" vertical="center" wrapText="1"/>
    </xf>
    <xf numFmtId="0" fontId="9" fillId="44" borderId="6" xfId="0" applyFont="1" applyFill="1" applyBorder="1" applyAlignment="1">
      <alignment horizontal="left" vertical="center" wrapText="1"/>
    </xf>
    <xf numFmtId="0" fontId="80" fillId="0" borderId="6" xfId="0" applyFont="1" applyFill="1" applyBorder="1" applyAlignment="1">
      <alignment horizontal="left" vertical="center" wrapText="1"/>
    </xf>
    <xf numFmtId="0" fontId="6" fillId="23" borderId="0" xfId="0" applyFont="1" applyFill="1" applyBorder="1" applyAlignment="1">
      <alignment horizontal="left" vertical="center" wrapText="1"/>
    </xf>
    <xf numFmtId="0" fontId="6" fillId="0" borderId="0" xfId="0" applyFont="1" applyBorder="1" applyAlignment="1">
      <alignment horizontal="left" vertical="top" wrapText="1"/>
    </xf>
    <xf numFmtId="0" fontId="6" fillId="23" borderId="0" xfId="0" applyFont="1" applyFill="1" applyBorder="1" applyAlignment="1">
      <alignment horizontal="left" vertical="top" wrapText="1"/>
    </xf>
    <xf numFmtId="9" fontId="6" fillId="0" borderId="0" xfId="0" applyNumberFormat="1" applyFont="1" applyBorder="1" applyAlignment="1">
      <alignment horizontal="center" vertical="center"/>
    </xf>
    <xf numFmtId="0" fontId="6" fillId="0" borderId="0" xfId="0" applyFont="1" applyBorder="1"/>
    <xf numFmtId="0" fontId="6" fillId="0" borderId="0" xfId="0" applyFont="1" applyFill="1" applyAlignment="1">
      <alignment vertical="center"/>
    </xf>
    <xf numFmtId="197" fontId="6" fillId="0" borderId="18" xfId="0" applyNumberFormat="1" applyFont="1" applyFill="1" applyBorder="1" applyAlignment="1">
      <alignment horizontal="left" vertical="center"/>
    </xf>
    <xf numFmtId="0" fontId="82" fillId="45" borderId="0" xfId="0" applyFont="1" applyFill="1" applyAlignment="1">
      <alignment horizontal="left" vertical="center"/>
    </xf>
    <xf numFmtId="0" fontId="6" fillId="23" borderId="0" xfId="0" applyFont="1" applyFill="1" applyBorder="1" applyAlignment="1">
      <alignment horizontal="center" vertical="center" wrapText="1"/>
    </xf>
    <xf numFmtId="0" fontId="9" fillId="23" borderId="0" xfId="0" applyFont="1" applyFill="1" applyBorder="1" applyAlignment="1">
      <alignment horizontal="center" vertical="center" wrapText="1"/>
    </xf>
    <xf numFmtId="0" fontId="9" fillId="23" borderId="0" xfId="0" applyFont="1" applyFill="1" applyBorder="1" applyAlignment="1">
      <alignment horizontal="left" vertical="top" wrapText="1"/>
    </xf>
    <xf numFmtId="0" fontId="82" fillId="45" borderId="0" xfId="0" applyFont="1" applyFill="1" applyBorder="1" applyAlignment="1">
      <alignment vertical="center"/>
    </xf>
    <xf numFmtId="0" fontId="7" fillId="0" borderId="0" xfId="0" applyFont="1"/>
    <xf numFmtId="0" fontId="6" fillId="0" borderId="0" xfId="0" applyFont="1" applyAlignment="1">
      <alignment horizontal="left" vertical="top"/>
    </xf>
    <xf numFmtId="0" fontId="1" fillId="0" borderId="19" xfId="0" applyFont="1" applyFill="1" applyBorder="1" applyAlignment="1">
      <alignment horizontal="left" vertical="top"/>
    </xf>
    <xf numFmtId="0" fontId="1" fillId="0" borderId="20" xfId="0" quotePrefix="1" applyFont="1" applyFill="1" applyBorder="1" applyAlignment="1">
      <alignment horizontal="left" vertical="top"/>
    </xf>
    <xf numFmtId="0" fontId="6" fillId="0" borderId="20" xfId="0" applyFont="1" applyBorder="1" applyAlignment="1">
      <alignment horizontal="left" vertical="top"/>
    </xf>
    <xf numFmtId="0" fontId="1" fillId="0" borderId="21" xfId="0" applyFont="1" applyBorder="1" applyAlignment="1">
      <alignment horizontal="left" vertical="top"/>
    </xf>
    <xf numFmtId="0" fontId="6" fillId="2" borderId="6" xfId="0" applyFont="1" applyFill="1" applyBorder="1" applyAlignment="1">
      <alignment horizontal="left" vertical="center" wrapText="1"/>
    </xf>
    <xf numFmtId="0" fontId="6" fillId="2" borderId="6" xfId="0" applyFont="1" applyFill="1" applyBorder="1" applyAlignment="1">
      <alignment horizontal="left" vertical="top" wrapText="1"/>
    </xf>
    <xf numFmtId="15" fontId="6" fillId="2" borderId="6" xfId="0" applyNumberFormat="1" applyFont="1" applyFill="1" applyBorder="1" applyAlignment="1">
      <alignment horizontal="left" vertical="top" wrapText="1"/>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wrapText="1"/>
    </xf>
    <xf numFmtId="0" fontId="6" fillId="0" borderId="0" xfId="0" quotePrefix="1" applyFont="1" applyBorder="1" applyAlignment="1">
      <alignment horizontal="center" vertical="top" wrapText="1"/>
    </xf>
    <xf numFmtId="9" fontId="6" fillId="0" borderId="0" xfId="0" applyNumberFormat="1" applyFont="1" applyBorder="1" applyAlignment="1">
      <alignment horizontal="center" vertical="center" wrapText="1"/>
    </xf>
    <xf numFmtId="15" fontId="6" fillId="0" borderId="0" xfId="0" applyNumberFormat="1" applyFont="1" applyBorder="1" applyAlignment="1">
      <alignment horizontal="justify" wrapText="1"/>
    </xf>
    <xf numFmtId="0" fontId="7" fillId="23" borderId="0" xfId="0" applyFont="1" applyFill="1" applyBorder="1" applyAlignment="1">
      <alignment vertical="top" wrapText="1"/>
    </xf>
    <xf numFmtId="0" fontId="6" fillId="46" borderId="0" xfId="0" applyFont="1" applyFill="1"/>
    <xf numFmtId="0" fontId="85" fillId="46" borderId="0" xfId="0" applyFont="1" applyFill="1" applyBorder="1" applyAlignment="1">
      <alignment horizontal="left" vertical="center"/>
    </xf>
    <xf numFmtId="0" fontId="6" fillId="0" borderId="6" xfId="0" applyFont="1" applyFill="1" applyBorder="1" applyAlignment="1">
      <alignment horizontal="left" vertical="top" wrapText="1"/>
    </xf>
    <xf numFmtId="0" fontId="6" fillId="0" borderId="6" xfId="0" applyFont="1" applyFill="1" applyBorder="1" applyAlignment="1">
      <alignment vertical="top"/>
    </xf>
    <xf numFmtId="0" fontId="6" fillId="0" borderId="6" xfId="0" applyFont="1" applyFill="1" applyBorder="1" applyAlignment="1">
      <alignment vertical="top" wrapText="1"/>
    </xf>
    <xf numFmtId="9" fontId="6" fillId="0" borderId="6" xfId="0" applyNumberFormat="1" applyFont="1" applyFill="1" applyBorder="1" applyAlignment="1">
      <alignment vertical="top" wrapText="1"/>
    </xf>
    <xf numFmtId="198" fontId="6" fillId="0" borderId="6" xfId="0" applyNumberFormat="1" applyFont="1" applyFill="1" applyBorder="1" applyAlignment="1">
      <alignment vertical="top" wrapText="1"/>
    </xf>
    <xf numFmtId="198" fontId="6" fillId="0" borderId="6" xfId="0" applyNumberFormat="1" applyFont="1" applyFill="1" applyBorder="1" applyAlignment="1">
      <alignment vertical="top"/>
    </xf>
    <xf numFmtId="9" fontId="6" fillId="0" borderId="6" xfId="0" applyNumberFormat="1" applyFont="1" applyBorder="1" applyAlignment="1">
      <alignment vertical="top" wrapText="1"/>
    </xf>
    <xf numFmtId="198" fontId="6" fillId="0" borderId="6" xfId="0" applyNumberFormat="1" applyFont="1" applyBorder="1" applyAlignment="1">
      <alignment vertical="top" wrapText="1"/>
    </xf>
    <xf numFmtId="0" fontId="6" fillId="23" borderId="6" xfId="0" applyFont="1" applyFill="1" applyBorder="1" applyAlignment="1">
      <alignment vertical="top" wrapText="1"/>
    </xf>
    <xf numFmtId="0" fontId="6" fillId="0" borderId="6" xfId="0" quotePrefix="1" applyFont="1" applyFill="1" applyBorder="1" applyAlignment="1">
      <alignment horizontal="left" vertical="top" wrapText="1"/>
    </xf>
    <xf numFmtId="0" fontId="6" fillId="0" borderId="6" xfId="0" applyFont="1" applyFill="1" applyBorder="1" applyAlignment="1">
      <alignment vertical="top" wrapText="1"/>
    </xf>
    <xf numFmtId="0" fontId="6" fillId="23" borderId="6" xfId="0" applyFont="1" applyFill="1" applyBorder="1" applyAlignment="1">
      <alignment horizontal="left" vertical="top" wrapText="1"/>
    </xf>
    <xf numFmtId="0" fontId="6" fillId="23" borderId="6" xfId="0" applyFont="1" applyFill="1" applyBorder="1" applyAlignment="1">
      <alignment vertical="top" wrapText="1"/>
    </xf>
    <xf numFmtId="0" fontId="87" fillId="47" borderId="6" xfId="0" applyFont="1" applyFill="1" applyBorder="1"/>
    <xf numFmtId="0" fontId="87" fillId="0" borderId="0" xfId="0" applyFont="1" applyFill="1" applyBorder="1"/>
    <xf numFmtId="0" fontId="0" fillId="0" borderId="6" xfId="0" applyBorder="1"/>
    <xf numFmtId="9" fontId="0" fillId="0" borderId="6" xfId="161" applyFont="1" applyBorder="1"/>
    <xf numFmtId="9" fontId="0" fillId="0" borderId="0" xfId="161" applyFont="1" applyBorder="1"/>
    <xf numFmtId="0" fontId="87" fillId="0" borderId="0" xfId="0" applyFont="1" applyAlignment="1">
      <alignment horizontal="right"/>
    </xf>
    <xf numFmtId="0" fontId="87" fillId="0" borderId="0" xfId="0" applyFont="1"/>
    <xf numFmtId="9" fontId="0" fillId="0" borderId="0" xfId="161" applyFont="1"/>
    <xf numFmtId="0" fontId="0" fillId="47" borderId="6" xfId="0" applyFill="1" applyBorder="1"/>
    <xf numFmtId="0" fontId="87" fillId="0" borderId="22" xfId="0" applyFont="1" applyFill="1" applyBorder="1"/>
    <xf numFmtId="2" fontId="0" fillId="0" borderId="0" xfId="0" applyNumberFormat="1"/>
    <xf numFmtId="164" fontId="0" fillId="0" borderId="0" xfId="0" applyNumberFormat="1"/>
    <xf numFmtId="164" fontId="87" fillId="0" borderId="0" xfId="0" applyNumberFormat="1" applyFont="1"/>
    <xf numFmtId="0" fontId="86" fillId="0" borderId="0" xfId="0" applyFont="1"/>
    <xf numFmtId="0" fontId="6" fillId="0" borderId="6" xfId="0" quotePrefix="1" applyFont="1" applyFill="1" applyBorder="1" applyAlignment="1">
      <alignment horizontal="right" vertical="top" wrapText="1"/>
    </xf>
    <xf numFmtId="0" fontId="6" fillId="23" borderId="6" xfId="0" applyFont="1" applyFill="1" applyBorder="1" applyAlignment="1">
      <alignment horizontal="right" vertical="top" wrapText="1"/>
    </xf>
    <xf numFmtId="0" fontId="6" fillId="23" borderId="14" xfId="0" applyFont="1" applyFill="1" applyBorder="1" applyAlignment="1">
      <alignment vertical="top" wrapText="1"/>
    </xf>
    <xf numFmtId="0" fontId="6" fillId="23" borderId="23" xfId="0" applyFont="1" applyFill="1" applyBorder="1" applyAlignment="1">
      <alignment vertical="top" wrapText="1"/>
    </xf>
    <xf numFmtId="0" fontId="88" fillId="0" borderId="6" xfId="137" applyFont="1" applyFill="1" applyBorder="1" applyAlignment="1" applyProtection="1">
      <alignment vertical="top" wrapText="1"/>
    </xf>
    <xf numFmtId="0" fontId="89" fillId="0" borderId="6" xfId="0" applyFont="1" applyFill="1" applyBorder="1" applyAlignment="1">
      <alignment vertical="top" wrapText="1"/>
    </xf>
    <xf numFmtId="198" fontId="6" fillId="0" borderId="14" xfId="0" quotePrefix="1" applyNumberFormat="1" applyFont="1" applyBorder="1" applyAlignment="1">
      <alignment vertical="top" wrapText="1"/>
    </xf>
    <xf numFmtId="198" fontId="6" fillId="0" borderId="4" xfId="0" quotePrefix="1" applyNumberFormat="1" applyFont="1" applyBorder="1" applyAlignment="1">
      <alignment vertical="top" wrapText="1"/>
    </xf>
    <xf numFmtId="0" fontId="6" fillId="0" borderId="14" xfId="0" applyFont="1" applyBorder="1" applyAlignment="1">
      <alignment vertical="top" wrapText="1"/>
    </xf>
    <xf numFmtId="0" fontId="6" fillId="0" borderId="23" xfId="0" applyFont="1" applyBorder="1" applyAlignment="1">
      <alignment vertical="top" wrapText="1"/>
    </xf>
    <xf numFmtId="0" fontId="90" fillId="0" borderId="24" xfId="0" applyFont="1" applyBorder="1" applyAlignment="1">
      <alignment horizontal="left" wrapText="1"/>
    </xf>
    <xf numFmtId="0" fontId="90" fillId="0" borderId="27" xfId="0" applyFont="1" applyBorder="1" applyAlignment="1">
      <alignment horizontal="left" wrapText="1"/>
    </xf>
    <xf numFmtId="0" fontId="90" fillId="0" borderId="24" xfId="0" applyFont="1" applyBorder="1" applyAlignment="1">
      <alignment horizontal="left" vertical="top" wrapText="1"/>
    </xf>
    <xf numFmtId="0" fontId="90" fillId="0" borderId="27" xfId="0" applyFont="1" applyBorder="1" applyAlignment="1">
      <alignment horizontal="left" vertical="top" wrapText="1"/>
    </xf>
    <xf numFmtId="0" fontId="6" fillId="23" borderId="6" xfId="0" applyFont="1" applyFill="1" applyBorder="1" applyAlignment="1">
      <alignment horizontal="left" vertical="top" wrapText="1"/>
    </xf>
    <xf numFmtId="0" fontId="6" fillId="23" borderId="14" xfId="0" applyFont="1" applyFill="1" applyBorder="1" applyAlignment="1">
      <alignment horizontal="left" vertical="top" wrapText="1"/>
    </xf>
    <xf numFmtId="0" fontId="6" fillId="23" borderId="23" xfId="0" applyFont="1" applyFill="1" applyBorder="1" applyAlignment="1">
      <alignment horizontal="left" vertical="top" wrapText="1"/>
    </xf>
    <xf numFmtId="0" fontId="6" fillId="0" borderId="14" xfId="0" quotePrefix="1" applyFont="1" applyFill="1" applyBorder="1" applyAlignment="1">
      <alignment horizontal="right" vertical="top" wrapText="1"/>
    </xf>
    <xf numFmtId="0" fontId="6" fillId="0" borderId="23" xfId="0" quotePrefix="1" applyFont="1" applyFill="1" applyBorder="1" applyAlignment="1">
      <alignment horizontal="right" vertical="top" wrapText="1"/>
    </xf>
    <xf numFmtId="0" fontId="6" fillId="23" borderId="24" xfId="0" quotePrefix="1" applyFont="1" applyFill="1" applyBorder="1" applyAlignment="1">
      <alignment horizontal="left" vertical="top" wrapText="1"/>
    </xf>
    <xf numFmtId="0" fontId="6" fillId="23" borderId="25" xfId="0" applyFont="1" applyFill="1" applyBorder="1" applyAlignment="1">
      <alignment horizontal="left" vertical="top" wrapText="1"/>
    </xf>
    <xf numFmtId="0" fontId="6" fillId="23" borderId="22" xfId="0" applyFont="1" applyFill="1" applyBorder="1" applyAlignment="1">
      <alignment horizontal="left" vertical="top" wrapText="1"/>
    </xf>
    <xf numFmtId="0" fontId="6" fillId="23" borderId="26" xfId="0" applyFont="1" applyFill="1" applyBorder="1" applyAlignment="1">
      <alignment horizontal="left" vertical="top" wrapText="1"/>
    </xf>
    <xf numFmtId="0" fontId="6" fillId="23" borderId="19" xfId="0" applyFont="1" applyFill="1" applyBorder="1" applyAlignment="1">
      <alignment horizontal="left" vertical="top" wrapText="1"/>
    </xf>
    <xf numFmtId="0" fontId="6" fillId="23" borderId="21" xfId="0" applyFont="1" applyFill="1" applyBorder="1" applyAlignment="1">
      <alignment horizontal="left" vertical="top" wrapText="1"/>
    </xf>
    <xf numFmtId="0" fontId="81" fillId="0" borderId="0" xfId="0" applyFont="1" applyFill="1" applyBorder="1" applyAlignment="1">
      <alignment horizontal="center" vertical="center"/>
    </xf>
    <xf numFmtId="0" fontId="82" fillId="45" borderId="20" xfId="0" applyFont="1" applyFill="1" applyBorder="1" applyAlignment="1">
      <alignment horizontal="left" vertical="center"/>
    </xf>
    <xf numFmtId="0" fontId="9" fillId="44" borderId="14" xfId="0" applyFont="1" applyFill="1" applyBorder="1" applyAlignment="1">
      <alignment horizontal="center" vertical="center" wrapText="1"/>
    </xf>
    <xf numFmtId="0" fontId="9" fillId="44" borderId="23" xfId="0" applyFont="1" applyFill="1" applyBorder="1" applyAlignment="1">
      <alignment horizontal="center" vertical="center" wrapText="1"/>
    </xf>
    <xf numFmtId="0" fontId="9" fillId="44" borderId="4" xfId="0" applyFont="1" applyFill="1" applyBorder="1" applyAlignment="1">
      <alignment horizontal="center" vertical="center" wrapText="1"/>
    </xf>
    <xf numFmtId="15" fontId="6" fillId="0" borderId="14" xfId="0" quotePrefix="1" applyNumberFormat="1" applyFont="1" applyBorder="1" applyAlignment="1">
      <alignment vertical="top" wrapText="1"/>
    </xf>
    <xf numFmtId="15" fontId="6" fillId="0" borderId="23" xfId="0" quotePrefix="1" applyNumberFormat="1" applyFont="1" applyBorder="1" applyAlignment="1">
      <alignment vertical="top" wrapText="1"/>
    </xf>
    <xf numFmtId="0" fontId="6" fillId="0" borderId="6" xfId="0" applyFont="1" applyBorder="1" applyAlignment="1">
      <alignment vertical="top" wrapText="1"/>
    </xf>
    <xf numFmtId="0" fontId="6" fillId="0" borderId="6" xfId="0" quotePrefix="1" applyFont="1" applyBorder="1" applyAlignment="1">
      <alignment vertical="top" wrapText="1"/>
    </xf>
    <xf numFmtId="0" fontId="9" fillId="44" borderId="6" xfId="0" applyFont="1" applyFill="1" applyBorder="1" applyAlignment="1">
      <alignment horizontal="center" vertical="center" wrapText="1"/>
    </xf>
    <xf numFmtId="0" fontId="82" fillId="45" borderId="0" xfId="0" applyFont="1" applyFill="1" applyAlignment="1">
      <alignment horizontal="left" vertical="center" wrapText="1"/>
    </xf>
    <xf numFmtId="9" fontId="6" fillId="2" borderId="14" xfId="0" applyNumberFormat="1" applyFont="1" applyFill="1" applyBorder="1" applyAlignment="1">
      <alignment horizontal="left" vertical="top"/>
    </xf>
    <xf numFmtId="9" fontId="6" fillId="2" borderId="23" xfId="0" applyNumberFormat="1" applyFont="1" applyFill="1" applyBorder="1" applyAlignment="1">
      <alignment horizontal="left" vertical="top"/>
    </xf>
    <xf numFmtId="0" fontId="6" fillId="0" borderId="6" xfId="0" applyFont="1" applyFill="1" applyBorder="1" applyAlignment="1">
      <alignment vertical="top" wrapText="1"/>
    </xf>
    <xf numFmtId="0" fontId="6" fillId="0" borderId="14" xfId="0" applyFont="1" applyFill="1" applyBorder="1" applyAlignment="1">
      <alignment vertical="top" wrapText="1"/>
    </xf>
    <xf numFmtId="0" fontId="6" fillId="0" borderId="23" xfId="0" applyFont="1" applyFill="1" applyBorder="1" applyAlignment="1">
      <alignment vertical="top" wrapText="1"/>
    </xf>
    <xf numFmtId="0" fontId="80" fillId="0" borderId="14" xfId="0" applyFont="1" applyFill="1" applyBorder="1" applyAlignment="1">
      <alignment horizontal="left" vertical="center" wrapText="1"/>
    </xf>
    <xf numFmtId="0" fontId="80" fillId="0" borderId="4" xfId="0" applyFont="1" applyFill="1" applyBorder="1" applyAlignment="1">
      <alignment horizontal="left" vertical="center" wrapText="1"/>
    </xf>
    <xf numFmtId="0" fontId="80" fillId="0" borderId="23" xfId="0" applyFont="1" applyFill="1" applyBorder="1" applyAlignment="1">
      <alignment horizontal="left" vertical="center" wrapText="1"/>
    </xf>
    <xf numFmtId="15" fontId="6" fillId="0" borderId="6" xfId="0" applyNumberFormat="1" applyFont="1" applyBorder="1" applyAlignment="1">
      <alignment horizontal="left" vertical="center"/>
    </xf>
    <xf numFmtId="0" fontId="6" fillId="0" borderId="6" xfId="0" applyFont="1" applyBorder="1" applyAlignment="1">
      <alignment horizontal="left" vertical="center"/>
    </xf>
    <xf numFmtId="198" fontId="6" fillId="0" borderId="14" xfId="0" applyNumberFormat="1" applyFont="1" applyBorder="1" applyAlignment="1">
      <alignment horizontal="left" vertical="center"/>
    </xf>
    <xf numFmtId="198" fontId="6" fillId="0" borderId="4" xfId="0" applyNumberFormat="1" applyFont="1" applyBorder="1" applyAlignment="1">
      <alignment horizontal="left" vertical="center"/>
    </xf>
    <xf numFmtId="198" fontId="6" fillId="0" borderId="23" xfId="0" applyNumberFormat="1" applyFont="1" applyBorder="1" applyAlignment="1">
      <alignment horizontal="left" vertical="center"/>
    </xf>
    <xf numFmtId="0" fontId="6" fillId="2" borderId="6" xfId="0" applyFont="1" applyFill="1" applyBorder="1" applyAlignment="1">
      <alignment horizontal="left" vertical="center" wrapText="1"/>
    </xf>
    <xf numFmtId="9" fontId="6" fillId="2" borderId="14" xfId="0" applyNumberFormat="1" applyFont="1" applyFill="1" applyBorder="1" applyAlignment="1">
      <alignment horizontal="center" vertical="center"/>
    </xf>
    <xf numFmtId="9" fontId="6" fillId="2" borderId="23" xfId="0" applyNumberFormat="1" applyFont="1" applyFill="1" applyBorder="1" applyAlignment="1">
      <alignment horizontal="center" vertical="center"/>
    </xf>
    <xf numFmtId="0" fontId="7" fillId="23" borderId="0" xfId="0" applyFont="1" applyFill="1" applyBorder="1" applyAlignment="1">
      <alignment horizontal="left" vertical="top" wrapText="1"/>
    </xf>
    <xf numFmtId="0" fontId="6" fillId="2" borderId="6" xfId="0" applyFont="1" applyFill="1" applyBorder="1" applyAlignment="1">
      <alignment horizontal="left" vertical="top" wrapText="1"/>
    </xf>
  </cellXfs>
  <cellStyles count="233">
    <cellStyle name="??" xfId="1"/>
    <cellStyle name="?? [0.00]_ Att. 1- Cover" xfId="2"/>
    <cellStyle name="?? [0]" xfId="3"/>
    <cellStyle name="?_x001d_??%U©÷u&amp;H©÷9_x0008_?_x0009_s_x000a__x0007__x0001__x0001_" xfId="4"/>
    <cellStyle name="???? [0.00]_PRODUCT DETAIL Q1" xfId="5"/>
    <cellStyle name="????_PRODUCT DETAIL Q1" xfId="6"/>
    <cellStyle name="???[0]_?? DI" xfId="7"/>
    <cellStyle name="???_?? DI" xfId="8"/>
    <cellStyle name="??[0]_BRE" xfId="9"/>
    <cellStyle name="??_ Att. 1- Cover" xfId="10"/>
    <cellStyle name="??A? [0]_ÿÿÿÿÿÿ_1_¢¬???¢â? " xfId="11"/>
    <cellStyle name="??A?_ÿÿÿÿÿÿ_1_¢¬???¢â? " xfId="12"/>
    <cellStyle name="?¡±¢¥?_?¨ù??¢´¢¥_¢¬???¢â? " xfId="13"/>
    <cellStyle name="?ðÇ%U?&amp;H?_x0008_?s_x000a__x0007__x0001__x0001_" xfId="14"/>
    <cellStyle name="_2007_IP database" xfId="15"/>
    <cellStyle name="_2007_NC-CC database upto Jul" xfId="16"/>
    <cellStyle name="_Bang Chi tieu (2)" xfId="17"/>
    <cellStyle name="_BCT, TimeSheet_2306-2906" xfId="18"/>
    <cellStyle name="_Book1" xfId="19"/>
    <cellStyle name="_Book1_2007_IP database" xfId="20"/>
    <cellStyle name="_Book1_2007_NC-CC database upto Jul" xfId="21"/>
    <cellStyle name="_HOGV_QC_Guideline_Project Reward" xfId="22"/>
    <cellStyle name="_HOGV_QC_Guideline_Project Reward_2007_IP database" xfId="23"/>
    <cellStyle name="_HOGV_QC_Guideline_Project Reward_2007_NC-CC database upto Jul" xfId="24"/>
    <cellStyle name="_PM- FSE" xfId="25"/>
    <cellStyle name="~1" xfId="26"/>
    <cellStyle name="1" xfId="27"/>
    <cellStyle name="2" xfId="28"/>
    <cellStyle name="20% - Accent1" xfId="29" builtinId="30" customBuiltin="1"/>
    <cellStyle name="20% - Accent2" xfId="30" builtinId="34" customBuiltin="1"/>
    <cellStyle name="20% - Accent3" xfId="31" builtinId="38" customBuiltin="1"/>
    <cellStyle name="20% - Accent4" xfId="32" builtinId="42" customBuiltin="1"/>
    <cellStyle name="20% - Accent5" xfId="33" builtinId="46" customBuiltin="1"/>
    <cellStyle name="20% - Accent6" xfId="34" builtinId="50" customBuiltin="1"/>
    <cellStyle name="3" xfId="35"/>
    <cellStyle name="4" xfId="36"/>
    <cellStyle name="40% - Accent1" xfId="37" builtinId="31" customBuiltin="1"/>
    <cellStyle name="40% - Accent2" xfId="38" builtinId="35" customBuiltin="1"/>
    <cellStyle name="40% - Accent3" xfId="39" builtinId="39" customBuiltin="1"/>
    <cellStyle name="40% - Accent4" xfId="40" builtinId="43" customBuiltin="1"/>
    <cellStyle name="40% - Accent5" xfId="41" builtinId="47" customBuiltin="1"/>
    <cellStyle name="40% - Accent6" xfId="42" builtinId="51" customBuiltin="1"/>
    <cellStyle name="60% - Accent1" xfId="43" builtinId="32" customBuiltin="1"/>
    <cellStyle name="60% - Accent2" xfId="44" builtinId="36" customBuiltin="1"/>
    <cellStyle name="60% - Accent3" xfId="45" builtinId="40" customBuiltin="1"/>
    <cellStyle name="60% - Accent4" xfId="46" builtinId="44" customBuiltin="1"/>
    <cellStyle name="60% - Accent5" xfId="47" builtinId="48" customBuiltin="1"/>
    <cellStyle name="60% - Accent6" xfId="48" builtinId="52" customBuiltin="1"/>
    <cellStyle name="Accent1" xfId="49" builtinId="29" customBuiltin="1"/>
    <cellStyle name="Accent2" xfId="50" builtinId="33" customBuiltin="1"/>
    <cellStyle name="Accent3" xfId="51" builtinId="37" customBuiltin="1"/>
    <cellStyle name="Accent4" xfId="52" builtinId="41" customBuiltin="1"/>
    <cellStyle name="Accent5" xfId="53" builtinId="45" customBuiltin="1"/>
    <cellStyle name="Accent6" xfId="54" builtinId="49" customBuiltin="1"/>
    <cellStyle name="ÅëÈ­ [0]_¿ì¹°Åë" xfId="55"/>
    <cellStyle name="AeE­ [0]_INQUIRY ¿?¾÷AßAø " xfId="56"/>
    <cellStyle name="ÅëÈ­ [0]_laroux" xfId="57"/>
    <cellStyle name="ÅëÈ­_¿ì¹°Åë" xfId="58"/>
    <cellStyle name="AeE­_INQUIRY ¿?¾÷AßAø " xfId="59"/>
    <cellStyle name="ÅëÈ­_laroux" xfId="60"/>
    <cellStyle name="ÄÞ¸¶ [0]_¿ì¹°Åë" xfId="61"/>
    <cellStyle name="AÞ¸¶ [0]_INQUIRY ¿?¾÷AßAø " xfId="62"/>
    <cellStyle name="ÄÞ¸¶ [0]_laroux" xfId="63"/>
    <cellStyle name="ÄÞ¸¶_¿ì¹°Åë" xfId="64"/>
    <cellStyle name="AÞ¸¶_INQUIRY ¿?¾÷AßAø " xfId="65"/>
    <cellStyle name="ÄÞ¸¶_laroux" xfId="66"/>
    <cellStyle name="Bad" xfId="67" builtinId="27" customBuiltin="1"/>
    <cellStyle name="C?AØ_¿?¾÷CoE² " xfId="68"/>
    <cellStyle name="Ç¥ÁØ_´çÃÊ±¸ÀÔ»ý»ê" xfId="69"/>
    <cellStyle name="C￥AØ_¿μ¾÷CoE² " xfId="70"/>
    <cellStyle name="Ç¥ÁØ_±³°¢¼ö·®" xfId="71"/>
    <cellStyle name="C￥AØ_Sheet1_¿μ¾÷CoE² " xfId="72"/>
    <cellStyle name="Calc Currency (0)" xfId="73"/>
    <cellStyle name="Calculation" xfId="74" builtinId="22" customBuiltin="1"/>
    <cellStyle name="category" xfId="75"/>
    <cellStyle name="Check Cell" xfId="76" builtinId="23" customBuiltin="1"/>
    <cellStyle name="Chi phÝ kh¸c_Book1" xfId="77"/>
    <cellStyle name="comma zerodec" xfId="78"/>
    <cellStyle name="Comma0" xfId="79"/>
    <cellStyle name="Currency0" xfId="80"/>
    <cellStyle name="Currency1" xfId="81"/>
    <cellStyle name="DataPilot Category" xfId="82"/>
    <cellStyle name="DataPilot Corner" xfId="83"/>
    <cellStyle name="DataPilot Field" xfId="84"/>
    <cellStyle name="DataPilot Result" xfId="85"/>
    <cellStyle name="DataPilot Title" xfId="86"/>
    <cellStyle name="DataPilot Value" xfId="87"/>
    <cellStyle name="Date" xfId="88"/>
    <cellStyle name="Dollar (zero dec)" xfId="89"/>
    <cellStyle name="Dziesi?tny [0]_Invoices2001Slovakia" xfId="90"/>
    <cellStyle name="Dziesi?tny_Invoices2001Slovakia" xfId="91"/>
    <cellStyle name="Dziesietny [0]_Invoices2001Slovakia" xfId="92"/>
    <cellStyle name="Dziesiętny [0]_Invoices2001Slovakia" xfId="93"/>
    <cellStyle name="Dziesietny [0]_Invoices2001Slovakia_Book1" xfId="94"/>
    <cellStyle name="Dziesiętny [0]_Invoices2001Slovakia_Book1" xfId="95"/>
    <cellStyle name="Dziesietny [0]_Invoices2001Slovakia_Book1_Tong hop Cac tuyen(9-1-06)" xfId="96"/>
    <cellStyle name="Dziesiętny [0]_Invoices2001Slovakia_Book1_Tong hop Cac tuyen(9-1-06)" xfId="97"/>
    <cellStyle name="Dziesietny [0]_Invoices2001Slovakia_KL K.C mat duong" xfId="98"/>
    <cellStyle name="Dziesiętny [0]_Invoices2001Slovakia_Nhalamviec VTC(25-1-05)" xfId="99"/>
    <cellStyle name="Dziesietny [0]_Invoices2001Slovakia_TDT KHANH HOA" xfId="100"/>
    <cellStyle name="Dziesiętny [0]_Invoices2001Slovakia_TDT KHANH HOA" xfId="101"/>
    <cellStyle name="Dziesietny [0]_Invoices2001Slovakia_TDT KHANH HOA_Tong hop Cac tuyen(9-1-06)" xfId="102"/>
    <cellStyle name="Dziesiętny [0]_Invoices2001Slovakia_TDT KHANH HOA_Tong hop Cac tuyen(9-1-06)" xfId="103"/>
    <cellStyle name="Dziesietny [0]_Invoices2001Slovakia_TDT quangngai" xfId="104"/>
    <cellStyle name="Dziesiętny [0]_Invoices2001Slovakia_TDT quangngai" xfId="105"/>
    <cellStyle name="Dziesietny [0]_Invoices2001Slovakia_Tong hop Cac tuyen(9-1-06)" xfId="106"/>
    <cellStyle name="Dziesietny_Invoices2001Slovakia" xfId="107"/>
    <cellStyle name="Dziesiętny_Invoices2001Slovakia" xfId="108"/>
    <cellStyle name="Dziesietny_Invoices2001Slovakia_Book1" xfId="109"/>
    <cellStyle name="Dziesiętny_Invoices2001Slovakia_Book1" xfId="110"/>
    <cellStyle name="Dziesietny_Invoices2001Slovakia_Book1_Tong hop Cac tuyen(9-1-06)" xfId="111"/>
    <cellStyle name="Dziesiętny_Invoices2001Slovakia_Book1_Tong hop Cac tuyen(9-1-06)" xfId="112"/>
    <cellStyle name="Dziesietny_Invoices2001Slovakia_KL K.C mat duong" xfId="113"/>
    <cellStyle name="Dziesiętny_Invoices2001Slovakia_Nhalamviec VTC(25-1-05)" xfId="114"/>
    <cellStyle name="Dziesietny_Invoices2001Slovakia_TDT KHANH HOA" xfId="115"/>
    <cellStyle name="Dziesiętny_Invoices2001Slovakia_TDT KHANH HOA" xfId="116"/>
    <cellStyle name="Dziesietny_Invoices2001Slovakia_TDT KHANH HOA_Tong hop Cac tuyen(9-1-06)" xfId="117"/>
    <cellStyle name="Dziesiętny_Invoices2001Slovakia_TDT KHANH HOA_Tong hop Cac tuyen(9-1-06)" xfId="118"/>
    <cellStyle name="Dziesietny_Invoices2001Slovakia_TDT quangngai" xfId="119"/>
    <cellStyle name="Dziesiętny_Invoices2001Slovakia_TDT quangngai" xfId="120"/>
    <cellStyle name="Dziesietny_Invoices2001Slovakia_Tong hop Cac tuyen(9-1-06)" xfId="121"/>
    <cellStyle name="Explanatory Text" xfId="122" builtinId="53" customBuiltin="1"/>
    <cellStyle name="Fixed" xfId="123"/>
    <cellStyle name="Good" xfId="124" builtinId="26" customBuiltin="1"/>
    <cellStyle name="Grey" xfId="125"/>
    <cellStyle name="HEADER" xfId="126"/>
    <cellStyle name="Header1" xfId="127"/>
    <cellStyle name="Header2" xfId="128"/>
    <cellStyle name="Heading 1" xfId="129" builtinId="16" customBuiltin="1"/>
    <cellStyle name="Heading 2" xfId="130" builtinId="17" customBuiltin="1"/>
    <cellStyle name="Heading 3" xfId="131" builtinId="18" customBuiltin="1"/>
    <cellStyle name="Heading 4" xfId="132" builtinId="19" customBuiltin="1"/>
    <cellStyle name="HEADING1" xfId="133"/>
    <cellStyle name="HEADING2" xfId="134"/>
    <cellStyle name="headoption" xfId="135"/>
    <cellStyle name="Hoa-Scholl" xfId="136"/>
    <cellStyle name="Hyperlink" xfId="137" builtinId="8"/>
    <cellStyle name="Input" xfId="138" builtinId="20" customBuiltin="1"/>
    <cellStyle name="Input [yellow]" xfId="139"/>
    <cellStyle name="khanh" xfId="140"/>
    <cellStyle name="Ledger 17 x 11 in" xfId="141"/>
    <cellStyle name="Linked Cell" xfId="142" builtinId="24" customBuiltin="1"/>
    <cellStyle name="Millares [0]_Well Timing" xfId="143"/>
    <cellStyle name="Millares_Well Timing" xfId="144"/>
    <cellStyle name="Model" xfId="145"/>
    <cellStyle name="moi" xfId="146"/>
    <cellStyle name="Moneda [0]_Well Timing" xfId="147"/>
    <cellStyle name="Moneda_Well Timing" xfId="148"/>
    <cellStyle name="Monétaire [0]_TARIFFS DB" xfId="149"/>
    <cellStyle name="Monétaire_TARIFFS DB" xfId="150"/>
    <cellStyle name="n" xfId="151"/>
    <cellStyle name="Neutral" xfId="152" builtinId="28" customBuiltin="1"/>
    <cellStyle name="New Times Roman" xfId="153"/>
    <cellStyle name="no dec" xfId="154"/>
    <cellStyle name="Normal" xfId="0" builtinId="0"/>
    <cellStyle name="Normal - Style1" xfId="155"/>
    <cellStyle name="Normal 2" xfId="156"/>
    <cellStyle name="Normal1" xfId="157"/>
    <cellStyle name="Normalny_Cennik obowiazuje od 06-08-2001 r (1)" xfId="158"/>
    <cellStyle name="Note" xfId="159" builtinId="10" customBuiltin="1"/>
    <cellStyle name="Output" xfId="160" builtinId="21" customBuiltin="1"/>
    <cellStyle name="Percent" xfId="161" builtinId="5"/>
    <cellStyle name="Percent [2]" xfId="162"/>
    <cellStyle name="SAPBEXaggData" xfId="163"/>
    <cellStyle name="SAPBEXaggDataEmph" xfId="164"/>
    <cellStyle name="SAPBEXaggItem" xfId="165"/>
    <cellStyle name="SAPBEXchaText" xfId="166"/>
    <cellStyle name="SAPBEXexcBad7" xfId="167"/>
    <cellStyle name="SAPBEXexcBad8" xfId="168"/>
    <cellStyle name="SAPBEXexcBad9" xfId="169"/>
    <cellStyle name="SAPBEXexcCritical4" xfId="170"/>
    <cellStyle name="SAPBEXexcCritical5" xfId="171"/>
    <cellStyle name="SAPBEXexcCritical6" xfId="172"/>
    <cellStyle name="SAPBEXexcGood1" xfId="173"/>
    <cellStyle name="SAPBEXexcGood2" xfId="174"/>
    <cellStyle name="SAPBEXexcGood3" xfId="175"/>
    <cellStyle name="SAPBEXfilterDrill" xfId="176"/>
    <cellStyle name="SAPBEXfilterItem" xfId="177"/>
    <cellStyle name="SAPBEXfilterText" xfId="178"/>
    <cellStyle name="SAPBEXformats" xfId="179"/>
    <cellStyle name="SAPBEXheaderItem" xfId="180"/>
    <cellStyle name="SAPBEXheaderText" xfId="181"/>
    <cellStyle name="SAPBEXresData" xfId="182"/>
    <cellStyle name="SAPBEXresDataEmph" xfId="183"/>
    <cellStyle name="SAPBEXresItem" xfId="184"/>
    <cellStyle name="SAPBEXstdData" xfId="185"/>
    <cellStyle name="SAPBEXstdDataEmph" xfId="186"/>
    <cellStyle name="SAPBEXstdItem" xfId="187"/>
    <cellStyle name="SAPBEXtitle" xfId="188"/>
    <cellStyle name="SAPBEXundefined" xfId="189"/>
    <cellStyle name="Style 1" xfId="190"/>
    <cellStyle name="Style 2" xfId="191"/>
    <cellStyle name="subhead" xfId="192"/>
    <cellStyle name="T" xfId="193"/>
    <cellStyle name="T_2007_IP database" xfId="194"/>
    <cellStyle name="T_2007_NC-CC database upto Jul" xfId="195"/>
    <cellStyle name="th" xfId="196"/>
    <cellStyle name="Title" xfId="197" builtinId="15" customBuiltin="1"/>
    <cellStyle name="Total" xfId="198" builtinId="25" customBuiltin="1"/>
    <cellStyle name="viet" xfId="199"/>
    <cellStyle name="viet2" xfId="200"/>
    <cellStyle name="vnbo" xfId="201"/>
    <cellStyle name="vnhead1" xfId="202"/>
    <cellStyle name="vnhead2" xfId="203"/>
    <cellStyle name="vnhead3" xfId="204"/>
    <cellStyle name="vnhead4" xfId="205"/>
    <cellStyle name="vntxt1" xfId="206"/>
    <cellStyle name="vntxt2" xfId="207"/>
    <cellStyle name="Walutowy [0]_Invoices2001Slovakia" xfId="208"/>
    <cellStyle name="Walutowy_Invoices2001Slovakia" xfId="209"/>
    <cellStyle name="Warning Text" xfId="210" builtinId="11" customBuiltin="1"/>
    <cellStyle name="xuan" xfId="211"/>
    <cellStyle name=" [0.00]_ Att. 1- Cover" xfId="230"/>
    <cellStyle name="_ Att. 1- Cover" xfId="231"/>
    <cellStyle name="?_ Att. 1- Cover" xfId="232"/>
    <cellStyle name="똿뗦먛귟 [0.00]_PRODUCT DETAIL Q1" xfId="212"/>
    <cellStyle name="똿뗦먛귟_PRODUCT DETAIL Q1" xfId="213"/>
    <cellStyle name="믅됞 [0.00]_PRODUCT DETAIL Q1" xfId="214"/>
    <cellStyle name="믅됞_PRODUCT DETAIL Q1" xfId="215"/>
    <cellStyle name="백분율_95" xfId="216"/>
    <cellStyle name="뷭?_BOOKSHIP" xfId="217"/>
    <cellStyle name="콤마 [0]_1202" xfId="221"/>
    <cellStyle name="콤마_1202" xfId="222"/>
    <cellStyle name="통화 [0]_1202" xfId="223"/>
    <cellStyle name="통화_1202" xfId="224"/>
    <cellStyle name="표준_(정보부문)월별인원계획" xfId="225"/>
    <cellStyle name="一般_00Q3902REV.1" xfId="218"/>
    <cellStyle name="千分位[0]_00Q3902REV.1" xfId="219"/>
    <cellStyle name="千分位_00Q3902REV.1" xfId="220"/>
    <cellStyle name="標準_BOQ-08" xfId="226"/>
    <cellStyle name="貨幣 [0]_00Q3902REV.1" xfId="227"/>
    <cellStyle name="貨幣[0]_BRE" xfId="228"/>
    <cellStyle name="貨幣_00Q3902REV.1" xfId="22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nh\DVCX%20(C)\Documents%20and%20Settings\Tran%20Hoa\Local%20Settings\Temporary%20Internet%20Files\Content.IE5\I4TSRUZG\Cong%20trinh\Son%20La\Du%20toan\Congviec\T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ngtk2\CaiLan\469\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tvn\sys\USER\Namcom\Fsoft-Management\Plan2000\20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heetName val="2"/>
      <sheetName val="Sheet1"/>
      <sheetName val="Sheet2"/>
      <sheetName val="Sheet3"/>
      <sheetName val="XL4Poppy"/>
      <sheetName val="MTO REV.2(ARMOR)"/>
      <sheetName val="CT-0.4KV"/>
    </sheetNames>
    <sheetDataSet>
      <sheetData sheetId="0"/>
      <sheetData sheetId="1"/>
      <sheetData sheetId="2"/>
      <sheetData sheetId="3"/>
      <sheetData sheetId="4"/>
      <sheetData sheetId="5" refreshError="1">
        <row r="27">
          <cell r="C27" t="e">
            <v>#N/A</v>
          </cell>
        </row>
        <row r="31">
          <cell r="C31" t="b">
            <v>1</v>
          </cell>
        </row>
      </sheetData>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laroux"/>
      <sheetName val="Planned"/>
      <sheetName val="Actual"/>
      <sheetName val="Sheet2"/>
      <sheetName val="Sheet3"/>
      <sheetName val="MTL$-INTER"/>
    </sheetNames>
    <sheetDataSet>
      <sheetData sheetId="0" refreshError="1"/>
      <sheetData sheetId="1" refreshError="1">
        <row r="2">
          <cell r="D2">
            <v>2000000</v>
          </cell>
        </row>
      </sheetData>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nalysis"/>
      <sheetName val="B-B"/>
      <sheetName val="C-C"/>
      <sheetName val="D-D"/>
      <sheetName val="E-E"/>
      <sheetName val="F-F(2)"/>
      <sheetName val="F-F(3)"/>
      <sheetName val="G-G(3)"/>
      <sheetName val="So lieu chung"/>
    </sheetNames>
    <sheetDataSet>
      <sheetData sheetId="0" refreshError="1"/>
      <sheetData sheetId="1" refreshError="1">
        <row r="1">
          <cell r="A1" t="str">
            <v>ministry of transport - No. 18 projects management unit</v>
          </cell>
        </row>
        <row r="2">
          <cell r="A2" t="str">
            <v>national highway No. 10 improvement project</v>
          </cell>
        </row>
        <row r="3">
          <cell r="A3" t="str">
            <v>package r5 - hai phong bypass section</v>
          </cell>
        </row>
        <row r="5">
          <cell r="A5" t="str">
            <v>REINFORCED CONCRETE SECTION DESIGN</v>
          </cell>
        </row>
        <row r="6">
          <cell r="C6" t="str">
            <v>(Rectangular Section with Compression Reinforcement)</v>
          </cell>
        </row>
        <row r="7">
          <cell r="C7" t="str">
            <v>(According to AASHTO 1996)</v>
          </cell>
        </row>
        <row r="8">
          <cell r="A8" t="str">
            <v>Bridge:</v>
          </cell>
          <cell r="C8" t="str">
            <v>QUAN TOAN FLYOVER A1, A2</v>
          </cell>
        </row>
        <row r="9">
          <cell r="A9" t="str">
            <v>Structure:</v>
          </cell>
          <cell r="C9" t="str">
            <v>SECTION B-B</v>
          </cell>
        </row>
        <row r="11">
          <cell r="B11" t="str">
            <v>Factored loads for B-B (/1m)</v>
          </cell>
          <cell r="F11" t="str">
            <v>Check section according to group:</v>
          </cell>
          <cell r="J11">
            <v>1</v>
          </cell>
        </row>
        <row r="12">
          <cell r="C12" t="str">
            <v>Shear</v>
          </cell>
          <cell r="D12" t="str">
            <v>Moment</v>
          </cell>
          <cell r="F12" t="str">
            <v>Factored Moment:</v>
          </cell>
          <cell r="J12">
            <v>1700.5001719315139</v>
          </cell>
          <cell r="K12" t="str">
            <v>kN*m</v>
          </cell>
        </row>
        <row r="13">
          <cell r="B13" t="str">
            <v>Group</v>
          </cell>
          <cell r="C13" t="str">
            <v>(kN/m)</v>
          </cell>
          <cell r="D13" t="str">
            <v>(kN•m/m)</v>
          </cell>
          <cell r="F13" t="str">
            <v>Factored Shear force:</v>
          </cell>
          <cell r="J13">
            <v>508.04684812980486</v>
          </cell>
          <cell r="K13" t="str">
            <v>kN</v>
          </cell>
        </row>
        <row r="14">
          <cell r="B14" t="str">
            <v>I</v>
          </cell>
          <cell r="C14">
            <v>508.04684812980486</v>
          </cell>
          <cell r="D14">
            <v>1700.5001719315139</v>
          </cell>
        </row>
        <row r="15">
          <cell r="B15" t="str">
            <v>II</v>
          </cell>
          <cell r="C15">
            <v>415.0351435194541</v>
          </cell>
          <cell r="D15">
            <v>1256.4454529118991</v>
          </cell>
        </row>
        <row r="16">
          <cell r="B16" t="str">
            <v>III</v>
          </cell>
          <cell r="C16">
            <v>474.81242581015812</v>
          </cell>
          <cell r="D16">
            <v>1548.8772123837118</v>
          </cell>
        </row>
        <row r="17">
          <cell r="B17" t="str">
            <v>VII</v>
          </cell>
          <cell r="C17">
            <v>540.0884764934691</v>
          </cell>
          <cell r="D17">
            <v>1797.5708247721295</v>
          </cell>
        </row>
        <row r="19">
          <cell r="A19" t="str">
            <v>Initial Data</v>
          </cell>
        </row>
        <row r="20">
          <cell r="A20" t="str">
            <v xml:space="preserve">  Beam/Effective Web Width</v>
          </cell>
          <cell r="E20" t="str">
            <v>b, bw</v>
          </cell>
          <cell r="F20">
            <v>1000</v>
          </cell>
          <cell r="G20" t="str">
            <v>mm</v>
          </cell>
        </row>
        <row r="21">
          <cell r="A21" t="str">
            <v xml:space="preserve">  Total Beam Depth</v>
          </cell>
          <cell r="E21" t="str">
            <v>h</v>
          </cell>
          <cell r="F21">
            <v>1500</v>
          </cell>
          <cell r="G21" t="str">
            <v>mm</v>
          </cell>
        </row>
        <row r="22">
          <cell r="A22" t="str">
            <v xml:space="preserve">  Depth from to Steel Centroid</v>
          </cell>
          <cell r="E22" t="str">
            <v>d</v>
          </cell>
          <cell r="F22">
            <v>1400</v>
          </cell>
          <cell r="G22" t="str">
            <v>mm</v>
          </cell>
        </row>
        <row r="23">
          <cell r="A23" t="str">
            <v xml:space="preserve">  Distance </v>
          </cell>
          <cell r="E23" t="str">
            <v>d'</v>
          </cell>
          <cell r="F23">
            <v>100</v>
          </cell>
          <cell r="G23" t="str">
            <v>mm</v>
          </cell>
        </row>
        <row r="24">
          <cell r="A24" t="str">
            <v xml:space="preserve">  Dist. from extreme tension fiber to</v>
          </cell>
          <cell r="E24" t="str">
            <v>d1</v>
          </cell>
          <cell r="F24">
            <v>100</v>
          </cell>
          <cell r="G24" t="str">
            <v>mm</v>
          </cell>
        </row>
        <row r="25">
          <cell r="B25" t="str">
            <v xml:space="preserve"> centroid of tension rein.</v>
          </cell>
        </row>
        <row r="26">
          <cell r="A26" t="str">
            <v xml:space="preserve">  Effective Cover to Center of Closest Bar</v>
          </cell>
          <cell r="E26" t="str">
            <v>dc</v>
          </cell>
          <cell r="F26">
            <v>50.8</v>
          </cell>
          <cell r="G26" t="str">
            <v>mm&lt;=2in</v>
          </cell>
        </row>
        <row r="27">
          <cell r="A27" t="str">
            <v xml:space="preserve">  Steel Strength</v>
          </cell>
          <cell r="C27">
            <v>60000</v>
          </cell>
          <cell r="D27" t="str">
            <v>Psi</v>
          </cell>
          <cell r="E27" t="str">
            <v>fy</v>
          </cell>
          <cell r="F27">
            <v>413.7</v>
          </cell>
          <cell r="G27" t="str">
            <v>MPa</v>
          </cell>
        </row>
        <row r="28">
          <cell r="A28" t="str">
            <v xml:space="preserve">  Steel Strength</v>
          </cell>
          <cell r="C28">
            <v>40000</v>
          </cell>
          <cell r="D28" t="str">
            <v>Psi</v>
          </cell>
          <cell r="E28" t="str">
            <v>f'y</v>
          </cell>
          <cell r="F28">
            <v>275.8</v>
          </cell>
          <cell r="G28" t="str">
            <v>MPa</v>
          </cell>
        </row>
        <row r="29">
          <cell r="A29" t="str">
            <v xml:space="preserve">  Concrete Strength</v>
          </cell>
          <cell r="E29" t="str">
            <v>f'c</v>
          </cell>
          <cell r="F29">
            <v>30</v>
          </cell>
          <cell r="G29" t="str">
            <v>MPa</v>
          </cell>
        </row>
        <row r="31">
          <cell r="A31" t="str">
            <v>Moment Capacity</v>
          </cell>
        </row>
        <row r="32">
          <cell r="A32" t="str">
            <v xml:space="preserve">  Reduction Factor</v>
          </cell>
          <cell r="F32" t="str">
            <v>f</v>
          </cell>
          <cell r="G32">
            <v>0.7</v>
          </cell>
        </row>
        <row r="33">
          <cell r="A33" t="str">
            <v xml:space="preserve">  Tension Reinforcement</v>
          </cell>
          <cell r="D33">
            <v>7</v>
          </cell>
          <cell r="E33">
            <v>25</v>
          </cell>
          <cell r="F33" t="str">
            <v>As</v>
          </cell>
          <cell r="G33">
            <v>3549</v>
          </cell>
          <cell r="H33" t="str">
            <v>mm2</v>
          </cell>
        </row>
        <row r="34">
          <cell r="A34" t="str">
            <v xml:space="preserve">  Compression Reinforcement</v>
          </cell>
          <cell r="D34">
            <v>7</v>
          </cell>
          <cell r="E34">
            <v>22</v>
          </cell>
          <cell r="F34" t="str">
            <v>A's</v>
          </cell>
          <cell r="G34">
            <v>2716</v>
          </cell>
          <cell r="H34" t="str">
            <v>mm2</v>
          </cell>
        </row>
        <row r="35">
          <cell r="A35" t="str">
            <v xml:space="preserve">  Reinforcement Ratio</v>
          </cell>
          <cell r="F35" t="str">
            <v>r</v>
          </cell>
          <cell r="G35">
            <v>4.4749999999999998E-3</v>
          </cell>
        </row>
        <row r="36">
          <cell r="A36" t="str">
            <v xml:space="preserve">  Rectangular Stress Block Factor (8.16.2.7)</v>
          </cell>
          <cell r="F36" t="str">
            <v>b1</v>
          </cell>
          <cell r="G36">
            <v>0.85</v>
          </cell>
        </row>
        <row r="37">
          <cell r="A37" t="str">
            <v xml:space="preserve">  Condition to include comp reinf. into Section capacity (8.16.3.4)</v>
          </cell>
        </row>
        <row r="38">
          <cell r="A38" t="str">
            <v xml:space="preserve">  Checking result:</v>
          </cell>
          <cell r="C38" t="str">
            <v>Exculded, so A's must be assumped to be 0</v>
          </cell>
        </row>
        <row r="40">
          <cell r="A40" t="str">
            <v xml:space="preserve">  Rectangular Stress Block Depth</v>
          </cell>
          <cell r="F40" t="str">
            <v>a</v>
          </cell>
          <cell r="G40">
            <v>57.577305882352945</v>
          </cell>
          <cell r="H40" t="str">
            <v>mm</v>
          </cell>
        </row>
        <row r="41">
          <cell r="A41" t="str">
            <v xml:space="preserve">  Check if comp. reinf is in comp. region or not</v>
          </cell>
          <cell r="F41" t="str">
            <v>a</v>
          </cell>
          <cell r="G41" t="str">
            <v>£</v>
          </cell>
          <cell r="H41" t="str">
            <v>2d'</v>
          </cell>
          <cell r="I41" t="str">
            <v>Enter A's = 0</v>
          </cell>
        </row>
        <row r="43">
          <cell r="A43" t="str">
            <v xml:space="preserve">  Moment Capacity</v>
          </cell>
          <cell r="C43" t="str">
            <v>Mr</v>
          </cell>
          <cell r="D43">
            <v>1409.2691945874199</v>
          </cell>
          <cell r="E43" t="str">
            <v>&lt;</v>
          </cell>
          <cell r="F43">
            <v>1700.5001719315139</v>
          </cell>
          <cell r="G43" t="str">
            <v>kN.m</v>
          </cell>
          <cell r="I43" t="str">
            <v>Not enough</v>
          </cell>
        </row>
        <row r="45">
          <cell r="A45" t="str">
            <v xml:space="preserve">  Check Balanced Reinf.</v>
          </cell>
        </row>
        <row r="46">
          <cell r="B46" t="str">
            <v>When A's=0 (8.16.3.1.1)</v>
          </cell>
          <cell r="E46" t="str">
            <v>r   £</v>
          </cell>
          <cell r="F46" t="str">
            <v>0.75rb</v>
          </cell>
          <cell r="G46">
            <v>2.3258229550302264E-2</v>
          </cell>
          <cell r="I46" t="str">
            <v>O.K.</v>
          </cell>
        </row>
        <row r="47">
          <cell r="B47" t="str">
            <v>When A's &lt;&gt; 0 (8.16.3.4.3)</v>
          </cell>
          <cell r="E47" t="str">
            <v>r   £</v>
          </cell>
          <cell r="F47" t="str">
            <v>rb</v>
          </cell>
          <cell r="G47">
            <v>3.2950972733736344E-2</v>
          </cell>
          <cell r="I47" t="str">
            <v>O.K.</v>
          </cell>
        </row>
        <row r="48">
          <cell r="A48" t="str">
            <v xml:space="preserve">  Check Cracking Moment (8.17.1.1)</v>
          </cell>
          <cell r="E48" t="str">
            <v>Mr   ³</v>
          </cell>
          <cell r="F48" t="str">
            <v>1.2Mcr</v>
          </cell>
          <cell r="G48">
            <v>1535.5401899657331</v>
          </cell>
          <cell r="H48" t="str">
            <v>kN•m</v>
          </cell>
          <cell r="I48" t="str">
            <v>Not enough</v>
          </cell>
        </row>
        <row r="50">
          <cell r="A50" t="str">
            <v xml:space="preserve">   * Acceptable if Mr &gt; 1.33Mf</v>
          </cell>
        </row>
        <row r="52">
          <cell r="A52" t="str">
            <v>Shear Capacity</v>
          </cell>
        </row>
        <row r="53">
          <cell r="A53" t="str">
            <v xml:space="preserve">  Reduction Factor for Shear (8.16.1.2.1)</v>
          </cell>
          <cell r="E53" t="str">
            <v>fv</v>
          </cell>
          <cell r="F53">
            <v>0.85</v>
          </cell>
        </row>
        <row r="54">
          <cell r="A54" t="str">
            <v xml:space="preserve">  Total Reinforcment</v>
          </cell>
          <cell r="C54">
            <v>7</v>
          </cell>
          <cell r="D54">
            <v>16</v>
          </cell>
          <cell r="E54" t="str">
            <v>Av</v>
          </cell>
          <cell r="F54">
            <v>1386</v>
          </cell>
          <cell r="G54" t="str">
            <v>mm2</v>
          </cell>
        </row>
        <row r="55">
          <cell r="A55" t="str">
            <v xml:space="preserve">  Shear Reinforcement Spacing</v>
          </cell>
          <cell r="E55" t="str">
            <v>s</v>
          </cell>
          <cell r="F55">
            <v>400</v>
          </cell>
          <cell r="G55" t="str">
            <v>mm</v>
          </cell>
        </row>
        <row r="56">
          <cell r="A56" t="str">
            <v xml:space="preserve">  Shear in Concrete Section (8.16.6.2.1)</v>
          </cell>
          <cell r="E56" t="str">
            <v>Vc</v>
          </cell>
          <cell r="F56">
            <v>1212.6398772014275</v>
          </cell>
          <cell r="G56" t="str">
            <v>kN</v>
          </cell>
        </row>
        <row r="57">
          <cell r="A57" t="str">
            <v xml:space="preserve">  Shear in Reinforcement (8.16.6.3)</v>
          </cell>
          <cell r="E57" t="str">
            <v>Vs</v>
          </cell>
          <cell r="F57">
            <v>1337.9058</v>
          </cell>
          <cell r="G57" t="str">
            <v>kN</v>
          </cell>
        </row>
        <row r="59">
          <cell r="A59" t="str">
            <v xml:space="preserve">  Shear Capacity</v>
          </cell>
          <cell r="E59" t="str">
            <v>Vr</v>
          </cell>
          <cell r="F59">
            <v>2167.9638256212133</v>
          </cell>
          <cell r="G59" t="str">
            <v>kN</v>
          </cell>
          <cell r="I59" t="str">
            <v>O.K.</v>
          </cell>
        </row>
        <row r="61">
          <cell r="A61" t="str">
            <v xml:space="preserve">  Check Minimum Reinf.** (8.19.1.2)</v>
          </cell>
          <cell r="E61" t="str">
            <v>Av   ³</v>
          </cell>
          <cell r="F61" t="str">
            <v>Avmin</v>
          </cell>
          <cell r="G61">
            <v>333.57505438723712</v>
          </cell>
          <cell r="H61" t="str">
            <v>mm2</v>
          </cell>
          <cell r="I61" t="str">
            <v>O.K.</v>
          </cell>
        </row>
        <row r="62">
          <cell r="A62" t="str">
            <v xml:space="preserve">  Check Maximum Spacing (8.19.3)</v>
          </cell>
          <cell r="E62" t="str">
            <v>s   £</v>
          </cell>
          <cell r="F62" t="str">
            <v>smax</v>
          </cell>
          <cell r="G62">
            <v>600</v>
          </cell>
          <cell r="H62" t="str">
            <v>mm</v>
          </cell>
          <cell r="I62" t="str">
            <v>O.K.</v>
          </cell>
        </row>
      </sheetData>
      <sheetData sheetId="2" refreshError="1"/>
      <sheetData sheetId="3" refreshError="1"/>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10.16.102.15\Mock_Projects\On-going\FU\FUK6b2jP3\Wip\Deliverables" TargetMode="External"/><Relationship Id="rId13" Type="http://schemas.openxmlformats.org/officeDocument/2006/relationships/hyperlink" Target="file:///\\10.16.102.15\Mock_Projects\On-going\FU\FUK6b2cP2\Wip\Deliverables" TargetMode="External"/><Relationship Id="rId18" Type="http://schemas.openxmlformats.org/officeDocument/2006/relationships/hyperlink" Target="file:///\\10.16.102.15\Mock_Projects\On-going\FU\FUK6b2jP1\Wip\Deliverables" TargetMode="External"/><Relationship Id="rId3" Type="http://schemas.openxmlformats.org/officeDocument/2006/relationships/hyperlink" Target="file:///\\10.16.102.15\Mock_Projects\On-going\FU\FUK6b2cP4\Wip\Deliverables" TargetMode="External"/><Relationship Id="rId21" Type="http://schemas.openxmlformats.org/officeDocument/2006/relationships/hyperlink" Target="file:///\\10.16.102.15\Mock_Projects\On-going\FU\FUK6b2jP4\Wip\Deliverables" TargetMode="External"/><Relationship Id="rId7" Type="http://schemas.openxmlformats.org/officeDocument/2006/relationships/hyperlink" Target="file:///\\10.16.102.15\Mock_Projects\On-going\FU\FUK6b2jP2\Wip\Deliverables" TargetMode="External"/><Relationship Id="rId12" Type="http://schemas.openxmlformats.org/officeDocument/2006/relationships/hyperlink" Target="file:///\\10.16.102.15\Mock_Projects\On-going\FU\FUK6b2jP6\Wip\Deliverables" TargetMode="External"/><Relationship Id="rId17" Type="http://schemas.openxmlformats.org/officeDocument/2006/relationships/hyperlink" Target="file:///\\10.16.102.15\Mock_Projects\On-going\FU\FUK6b2cP6\Wip\Deliverables" TargetMode="External"/><Relationship Id="rId25" Type="http://schemas.openxmlformats.org/officeDocument/2006/relationships/printerSettings" Target="../printerSettings/printerSettings1.bin"/><Relationship Id="rId2" Type="http://schemas.openxmlformats.org/officeDocument/2006/relationships/hyperlink" Target="file:///\\10.16.102.15\Mock_Projects\On-going\FU\FUK6b2cP3\Wip\Deliverables" TargetMode="External"/><Relationship Id="rId16" Type="http://schemas.openxmlformats.org/officeDocument/2006/relationships/hyperlink" Target="file:///\\10.16.102.15\Mock_Projects\On-going\FU\FUK6b2cP5\Wip\Deliverables" TargetMode="External"/><Relationship Id="rId20" Type="http://schemas.openxmlformats.org/officeDocument/2006/relationships/hyperlink" Target="file:///\\10.16.102.15\Mock_Projects\On-going\FU\FUK6b2jP3\Wip\Deliverables" TargetMode="External"/><Relationship Id="rId1" Type="http://schemas.openxmlformats.org/officeDocument/2006/relationships/hyperlink" Target="file:///\\10.16.102.15\Mock_Projects\On-going\FU\FUK6b2cP2\Wip\Deliverables" TargetMode="External"/><Relationship Id="rId6" Type="http://schemas.openxmlformats.org/officeDocument/2006/relationships/hyperlink" Target="file:///\\10.16.102.15\Mock_Projects\On-going\FU\FUK6b2jP1\Wip\Deliverables" TargetMode="External"/><Relationship Id="rId11" Type="http://schemas.openxmlformats.org/officeDocument/2006/relationships/hyperlink" Target="file:///\\10.16.102.15\Mock_Projects\On-going\FU\FUK6b2jP5\Wip\Deliverables" TargetMode="External"/><Relationship Id="rId24" Type="http://schemas.openxmlformats.org/officeDocument/2006/relationships/hyperlink" Target="file:///\\10.16.102.15\Mock_Projects\On-going\FU\FUK6b2jP6\Wip\Deliverables" TargetMode="External"/><Relationship Id="rId5" Type="http://schemas.openxmlformats.org/officeDocument/2006/relationships/hyperlink" Target="file:///\\10.16.102.15\Mock_Projects\On-going\FU\FUK6b2cP6\Wip\Deliverables" TargetMode="External"/><Relationship Id="rId15" Type="http://schemas.openxmlformats.org/officeDocument/2006/relationships/hyperlink" Target="file:///\\10.16.102.15\Mock_Projects\On-going\FU\FUK6b2cP4\Wip\Deliverables" TargetMode="External"/><Relationship Id="rId23" Type="http://schemas.openxmlformats.org/officeDocument/2006/relationships/hyperlink" Target="file:///\\10.16.102.15\Mock_Projects\On-going\FU\FUK6b2jP5\Wip\Deliverables" TargetMode="External"/><Relationship Id="rId10" Type="http://schemas.openxmlformats.org/officeDocument/2006/relationships/hyperlink" Target="file:///\\10.16.102.15\Mock_Projects\On-going\FU\FUK6b2cP1\Wip\Deliverables" TargetMode="External"/><Relationship Id="rId19" Type="http://schemas.openxmlformats.org/officeDocument/2006/relationships/hyperlink" Target="file:///\\10.16.102.15\Mock_Projects\On-going\FU\FUK6b2jP2\Wip\Deliverables" TargetMode="External"/><Relationship Id="rId4" Type="http://schemas.openxmlformats.org/officeDocument/2006/relationships/hyperlink" Target="file:///\\10.16.102.15\Mock_Projects\On-going\FU\FUK6b2cP5\Wip\Deliverables" TargetMode="External"/><Relationship Id="rId9" Type="http://schemas.openxmlformats.org/officeDocument/2006/relationships/hyperlink" Target="file:///\\10.16.102.15\Mock_Projects\On-going\FU\FUK6b2jP4\Wip\Deliverables" TargetMode="External"/><Relationship Id="rId14" Type="http://schemas.openxmlformats.org/officeDocument/2006/relationships/hyperlink" Target="file:///\\10.16.102.15\Mock_Projects\On-going\FU\FUK6b2cP3\Wip\Deliverables" TargetMode="External"/><Relationship Id="rId22" Type="http://schemas.openxmlformats.org/officeDocument/2006/relationships/hyperlink" Target="file:///\\10.16.102.15\Mock_Projects\On-going\FU\FUK6b2cP1\Wip\Deliverables" TargetMode="External"/></Relationships>
</file>

<file path=xl/worksheets/sheet1.xml><?xml version="1.0" encoding="utf-8"?>
<worksheet xmlns="http://schemas.openxmlformats.org/spreadsheetml/2006/main" xmlns:r="http://schemas.openxmlformats.org/officeDocument/2006/relationships">
  <sheetPr codeName="Sheet2"/>
  <dimension ref="A1:L103"/>
  <sheetViews>
    <sheetView showGridLines="0" tabSelected="1" view="pageBreakPreview" zoomScale="85" zoomScaleNormal="100" zoomScaleSheetLayoutView="100" workbookViewId="0">
      <selection activeCell="D84" sqref="D84:I89"/>
    </sheetView>
  </sheetViews>
  <sheetFormatPr defaultColWidth="32.140625" defaultRowHeight="15.75" customHeight="1"/>
  <cols>
    <col min="1" max="1" width="2.85546875" style="1" customWidth="1"/>
    <col min="2" max="2" width="6.5703125" style="1" customWidth="1"/>
    <col min="3" max="3" width="10.28515625" style="1" bestFit="1" customWidth="1"/>
    <col min="4" max="4" width="10.140625" style="1" customWidth="1"/>
    <col min="5" max="5" width="50.42578125" style="3" customWidth="1"/>
    <col min="6" max="6" width="29" style="1" customWidth="1"/>
    <col min="7" max="7" width="23.42578125" style="1" customWidth="1"/>
    <col min="8" max="8" width="18.28515625" style="6" customWidth="1"/>
    <col min="9" max="9" width="18.85546875" style="1" customWidth="1"/>
    <col min="10" max="16384" width="32.140625" style="1"/>
  </cols>
  <sheetData>
    <row r="1" spans="2:12" ht="15.75" customHeight="1">
      <c r="B1" s="95" t="s">
        <v>26</v>
      </c>
      <c r="C1" s="95"/>
      <c r="D1" s="95"/>
      <c r="E1" s="95"/>
      <c r="F1" s="95"/>
      <c r="G1" s="95"/>
      <c r="H1" s="95"/>
      <c r="I1" s="95"/>
    </row>
    <row r="2" spans="2:12" ht="15.75" customHeight="1">
      <c r="B2" s="95"/>
      <c r="C2" s="95"/>
      <c r="D2" s="95"/>
      <c r="E2" s="95"/>
      <c r="F2" s="95"/>
      <c r="G2" s="95"/>
      <c r="H2" s="95"/>
      <c r="I2" s="95"/>
    </row>
    <row r="4" spans="2:12" ht="22.5" customHeight="1">
      <c r="B4" s="111" t="s">
        <v>23</v>
      </c>
      <c r="C4" s="112"/>
      <c r="D4" s="113"/>
      <c r="E4" s="8" t="s">
        <v>58</v>
      </c>
      <c r="F4" s="13" t="s">
        <v>1</v>
      </c>
      <c r="G4" s="114">
        <v>41368</v>
      </c>
      <c r="H4" s="115"/>
      <c r="I4" s="115"/>
    </row>
    <row r="5" spans="2:12" ht="21.75" customHeight="1">
      <c r="B5" s="111" t="s">
        <v>0</v>
      </c>
      <c r="C5" s="112"/>
      <c r="D5" s="113"/>
      <c r="E5" s="20" t="s">
        <v>59</v>
      </c>
      <c r="F5" s="13" t="s">
        <v>6</v>
      </c>
      <c r="G5" s="116" t="s">
        <v>60</v>
      </c>
      <c r="H5" s="117"/>
      <c r="I5" s="118"/>
    </row>
    <row r="6" spans="2:12" ht="15.75" customHeight="1">
      <c r="E6" s="4"/>
    </row>
    <row r="7" spans="2:12" ht="20.100000000000001" customHeight="1">
      <c r="B7" s="25" t="s">
        <v>22</v>
      </c>
      <c r="C7" s="25"/>
      <c r="D7" s="25"/>
      <c r="E7" s="25"/>
      <c r="F7" s="25"/>
      <c r="G7" s="25"/>
      <c r="H7" s="25"/>
      <c r="I7" s="25"/>
    </row>
    <row r="8" spans="2:12" ht="15.75" customHeight="1">
      <c r="B8" s="14"/>
      <c r="C8" s="14"/>
      <c r="E8" s="23"/>
      <c r="F8" s="23"/>
      <c r="G8" s="24"/>
      <c r="H8" s="24"/>
      <c r="I8" s="24"/>
    </row>
    <row r="9" spans="2:12" s="26" customFormat="1" ht="15.75" customHeight="1">
      <c r="D9" s="122" t="s">
        <v>61</v>
      </c>
      <c r="E9" s="122"/>
      <c r="F9" s="122"/>
      <c r="G9" s="122"/>
      <c r="H9" s="122"/>
      <c r="I9" s="122"/>
      <c r="J9" s="40"/>
      <c r="K9" s="40"/>
      <c r="L9" s="40"/>
    </row>
    <row r="10" spans="2:12" s="26" customFormat="1" ht="15.75" customHeight="1">
      <c r="D10" s="122"/>
      <c r="E10" s="122"/>
      <c r="F10" s="122"/>
      <c r="G10" s="122"/>
      <c r="H10" s="122"/>
      <c r="I10" s="122"/>
      <c r="J10" s="40"/>
      <c r="K10" s="40"/>
      <c r="L10" s="40"/>
    </row>
    <row r="11" spans="2:12" s="26" customFormat="1" ht="15.75" customHeight="1">
      <c r="D11" s="122"/>
      <c r="E11" s="122"/>
      <c r="F11" s="122"/>
      <c r="G11" s="122"/>
      <c r="H11" s="122"/>
      <c r="I11" s="122"/>
      <c r="J11" s="40"/>
      <c r="K11" s="40"/>
      <c r="L11" s="40"/>
    </row>
    <row r="12" spans="2:12" s="26" customFormat="1" ht="15.75" customHeight="1">
      <c r="D12" s="122"/>
      <c r="E12" s="122"/>
      <c r="F12" s="122"/>
      <c r="G12" s="122"/>
      <c r="H12" s="122"/>
      <c r="I12" s="122"/>
      <c r="J12" s="40"/>
      <c r="K12" s="40"/>
      <c r="L12" s="40"/>
    </row>
    <row r="13" spans="2:12" s="26" customFormat="1" ht="15.75" customHeight="1">
      <c r="D13" s="122"/>
      <c r="E13" s="122"/>
      <c r="F13" s="122"/>
      <c r="G13" s="122"/>
      <c r="H13" s="122"/>
      <c r="I13" s="122"/>
      <c r="J13" s="40"/>
      <c r="K13" s="40"/>
      <c r="L13" s="40"/>
    </row>
    <row r="14" spans="2:12" s="26" customFormat="1" ht="15.75" customHeight="1">
      <c r="D14" s="122"/>
      <c r="E14" s="122"/>
      <c r="F14" s="122"/>
      <c r="G14" s="122"/>
      <c r="H14" s="122"/>
      <c r="I14" s="122"/>
      <c r="J14" s="40"/>
      <c r="K14" s="40"/>
      <c r="L14" s="40"/>
    </row>
    <row r="15" spans="2:12" ht="15.75" customHeight="1">
      <c r="B15" s="14"/>
      <c r="C15" s="14"/>
      <c r="D15" s="22"/>
      <c r="E15" s="22"/>
      <c r="F15" s="15"/>
      <c r="G15" s="16"/>
      <c r="H15" s="17"/>
      <c r="I15" s="24"/>
    </row>
    <row r="16" spans="2:12" ht="20.100000000000001" customHeight="1">
      <c r="B16" s="96" t="s">
        <v>15</v>
      </c>
      <c r="C16" s="96"/>
      <c r="D16" s="96"/>
      <c r="E16" s="96"/>
      <c r="F16" s="96"/>
      <c r="G16" s="96"/>
      <c r="H16" s="96"/>
      <c r="I16" s="96"/>
    </row>
    <row r="17" spans="1:9" s="19" customFormat="1" ht="25.5" customHeight="1">
      <c r="B17" s="12" t="s">
        <v>7</v>
      </c>
      <c r="C17" s="12" t="s">
        <v>24</v>
      </c>
      <c r="D17" s="104" t="s">
        <v>12</v>
      </c>
      <c r="E17" s="104"/>
      <c r="F17" s="11" t="s">
        <v>13</v>
      </c>
      <c r="G17" s="11" t="s">
        <v>14</v>
      </c>
      <c r="H17" s="97" t="s">
        <v>5</v>
      </c>
      <c r="I17" s="98"/>
    </row>
    <row r="18" spans="1:9" s="2" customFormat="1" ht="15.75" customHeight="1">
      <c r="B18" s="45">
        <v>1</v>
      </c>
      <c r="C18" s="53" t="s">
        <v>74</v>
      </c>
      <c r="D18" s="74" t="s">
        <v>62</v>
      </c>
      <c r="E18" s="75"/>
      <c r="F18" s="50">
        <v>41367</v>
      </c>
      <c r="G18" s="50">
        <v>41369</v>
      </c>
      <c r="H18" s="89" t="s">
        <v>87</v>
      </c>
      <c r="I18" s="90"/>
    </row>
    <row r="19" spans="1:9" s="9" customFormat="1" ht="15.75" customHeight="1">
      <c r="B19" s="51">
        <v>2</v>
      </c>
      <c r="C19" s="53" t="s">
        <v>75</v>
      </c>
      <c r="D19" s="74" t="s">
        <v>63</v>
      </c>
      <c r="E19" s="75"/>
      <c r="F19" s="50">
        <v>41367</v>
      </c>
      <c r="G19" s="50">
        <v>41369</v>
      </c>
      <c r="H19" s="91"/>
      <c r="I19" s="92"/>
    </row>
    <row r="20" spans="1:9" s="9" customFormat="1" ht="15.75" customHeight="1">
      <c r="B20" s="53">
        <v>3</v>
      </c>
      <c r="C20" s="53" t="s">
        <v>76</v>
      </c>
      <c r="D20" s="74" t="s">
        <v>64</v>
      </c>
      <c r="E20" s="75"/>
      <c r="F20" s="50">
        <v>41367</v>
      </c>
      <c r="G20" s="50">
        <v>41369</v>
      </c>
      <c r="H20" s="91"/>
      <c r="I20" s="92"/>
    </row>
    <row r="21" spans="1:9" s="9" customFormat="1" ht="15.75" customHeight="1">
      <c r="B21" s="55">
        <v>4</v>
      </c>
      <c r="C21" s="53" t="s">
        <v>77</v>
      </c>
      <c r="D21" s="74" t="s">
        <v>65</v>
      </c>
      <c r="E21" s="75"/>
      <c r="F21" s="50">
        <v>41367</v>
      </c>
      <c r="G21" s="50">
        <v>41369</v>
      </c>
      <c r="H21" s="91"/>
      <c r="I21" s="92"/>
    </row>
    <row r="22" spans="1:9" ht="15.75" customHeight="1">
      <c r="B22" s="53">
        <v>5</v>
      </c>
      <c r="C22" s="53" t="s">
        <v>78</v>
      </c>
      <c r="D22" s="74" t="s">
        <v>66</v>
      </c>
      <c r="E22" s="75"/>
      <c r="F22" s="50">
        <v>41367</v>
      </c>
      <c r="G22" s="50">
        <v>41369</v>
      </c>
      <c r="H22" s="91"/>
      <c r="I22" s="92"/>
    </row>
    <row r="23" spans="1:9" s="2" customFormat="1" ht="15.75" customHeight="1">
      <c r="B23" s="55">
        <v>6</v>
      </c>
      <c r="C23" s="53" t="s">
        <v>79</v>
      </c>
      <c r="D23" s="74" t="s">
        <v>67</v>
      </c>
      <c r="E23" s="75"/>
      <c r="F23" s="50">
        <v>41367</v>
      </c>
      <c r="G23" s="50">
        <v>41369</v>
      </c>
      <c r="H23" s="93"/>
      <c r="I23" s="94"/>
    </row>
    <row r="24" spans="1:9" s="9" customFormat="1" ht="15.75" customHeight="1">
      <c r="B24" s="53">
        <v>7</v>
      </c>
      <c r="C24" s="53" t="s">
        <v>80</v>
      </c>
      <c r="D24" s="74" t="s">
        <v>68</v>
      </c>
      <c r="E24" s="75"/>
      <c r="F24" s="50">
        <v>41367</v>
      </c>
      <c r="G24" s="50">
        <v>41368</v>
      </c>
      <c r="H24" s="89" t="s">
        <v>86</v>
      </c>
      <c r="I24" s="90"/>
    </row>
    <row r="25" spans="1:9" s="9" customFormat="1" ht="15.75" customHeight="1">
      <c r="B25" s="55">
        <v>8</v>
      </c>
      <c r="C25" s="53" t="s">
        <v>81</v>
      </c>
      <c r="D25" s="74" t="s">
        <v>69</v>
      </c>
      <c r="E25" s="75"/>
      <c r="F25" s="50">
        <v>41367</v>
      </c>
      <c r="G25" s="50">
        <v>41368</v>
      </c>
      <c r="H25" s="91"/>
      <c r="I25" s="92"/>
    </row>
    <row r="26" spans="1:9" s="9" customFormat="1" ht="15.75" customHeight="1">
      <c r="B26" s="53">
        <v>9</v>
      </c>
      <c r="C26" s="53" t="s">
        <v>82</v>
      </c>
      <c r="D26" s="74" t="s">
        <v>70</v>
      </c>
      <c r="E26" s="75"/>
      <c r="F26" s="50">
        <v>41367</v>
      </c>
      <c r="G26" s="50">
        <v>41368</v>
      </c>
      <c r="H26" s="91"/>
      <c r="I26" s="92"/>
    </row>
    <row r="27" spans="1:9" ht="15.75" customHeight="1">
      <c r="B27" s="55">
        <v>10</v>
      </c>
      <c r="C27" s="53" t="s">
        <v>83</v>
      </c>
      <c r="D27" s="74" t="s">
        <v>71</v>
      </c>
      <c r="E27" s="75"/>
      <c r="F27" s="50">
        <v>41367</v>
      </c>
      <c r="G27" s="50">
        <v>41368</v>
      </c>
      <c r="H27" s="91"/>
      <c r="I27" s="92"/>
    </row>
    <row r="28" spans="1:9" s="9" customFormat="1" ht="15.75" customHeight="1">
      <c r="B28" s="53">
        <v>11</v>
      </c>
      <c r="C28" s="53" t="s">
        <v>84</v>
      </c>
      <c r="D28" s="74" t="s">
        <v>72</v>
      </c>
      <c r="E28" s="75"/>
      <c r="F28" s="50">
        <v>41367</v>
      </c>
      <c r="G28" s="50">
        <v>41368</v>
      </c>
      <c r="H28" s="91"/>
      <c r="I28" s="92"/>
    </row>
    <row r="29" spans="1:9" ht="15.75" customHeight="1">
      <c r="B29" s="55">
        <v>12</v>
      </c>
      <c r="C29" s="53" t="s">
        <v>85</v>
      </c>
      <c r="D29" s="74" t="s">
        <v>73</v>
      </c>
      <c r="E29" s="75"/>
      <c r="F29" s="50">
        <v>41367</v>
      </c>
      <c r="G29" s="50">
        <v>41368</v>
      </c>
      <c r="H29" s="93"/>
      <c r="I29" s="94"/>
    </row>
    <row r="30" spans="1:9" s="27" customFormat="1" ht="15.75" customHeight="1">
      <c r="A30" s="28"/>
      <c r="B30" s="29"/>
      <c r="C30" s="29"/>
      <c r="D30" s="29"/>
      <c r="E30" s="30"/>
      <c r="F30" s="31"/>
    </row>
    <row r="31" spans="1:9" ht="20.100000000000001" customHeight="1">
      <c r="B31" s="96" t="s">
        <v>16</v>
      </c>
      <c r="C31" s="96"/>
      <c r="D31" s="96"/>
      <c r="E31" s="96"/>
      <c r="F31" s="96"/>
      <c r="G31" s="96"/>
      <c r="H31" s="96"/>
      <c r="I31" s="96"/>
    </row>
    <row r="32" spans="1:9" s="19" customFormat="1" ht="25.5" customHeight="1">
      <c r="B32" s="12" t="s">
        <v>7</v>
      </c>
      <c r="C32" s="12" t="s">
        <v>24</v>
      </c>
      <c r="D32" s="104" t="s">
        <v>10</v>
      </c>
      <c r="E32" s="104"/>
      <c r="F32" s="11" t="s">
        <v>11</v>
      </c>
      <c r="G32" s="11" t="s">
        <v>9</v>
      </c>
      <c r="H32" s="97" t="s">
        <v>5</v>
      </c>
      <c r="I32" s="98"/>
    </row>
    <row r="33" spans="2:9" s="2" customFormat="1" ht="15.75" customHeight="1">
      <c r="B33" s="32"/>
      <c r="C33" s="32"/>
      <c r="D33" s="119" t="s">
        <v>25</v>
      </c>
      <c r="E33" s="119"/>
      <c r="F33" s="33"/>
      <c r="G33" s="34"/>
      <c r="H33" s="120"/>
      <c r="I33" s="121"/>
    </row>
    <row r="34" spans="2:9" s="9" customFormat="1" ht="15.75" customHeight="1">
      <c r="B34" s="10"/>
      <c r="C34" s="54" t="s">
        <v>80</v>
      </c>
      <c r="D34" s="87">
        <v>966.7</v>
      </c>
      <c r="E34" s="88"/>
      <c r="F34" s="70">
        <v>966.7</v>
      </c>
      <c r="G34" s="71">
        <v>841.7</v>
      </c>
      <c r="H34" s="85">
        <f>G34 - F34</f>
        <v>-125</v>
      </c>
      <c r="I34" s="86"/>
    </row>
    <row r="35" spans="2:9" ht="15.75" customHeight="1">
      <c r="B35" s="10"/>
      <c r="C35" s="54" t="s">
        <v>81</v>
      </c>
      <c r="D35" s="87">
        <v>967.7</v>
      </c>
      <c r="E35" s="88"/>
      <c r="F35" s="70">
        <v>966.7</v>
      </c>
      <c r="G35" s="71">
        <v>841.7</v>
      </c>
      <c r="H35" s="85">
        <f t="shared" ref="H35:H45" si="0">G35 - F35</f>
        <v>-125</v>
      </c>
      <c r="I35" s="86"/>
    </row>
    <row r="36" spans="2:9" s="9" customFormat="1" ht="15.75" customHeight="1">
      <c r="B36" s="10"/>
      <c r="C36" s="54" t="s">
        <v>82</v>
      </c>
      <c r="D36" s="87">
        <v>968.7</v>
      </c>
      <c r="E36" s="88"/>
      <c r="F36" s="70">
        <v>966.7</v>
      </c>
      <c r="G36" s="71">
        <v>841.7</v>
      </c>
      <c r="H36" s="85">
        <f t="shared" si="0"/>
        <v>-125</v>
      </c>
      <c r="I36" s="86"/>
    </row>
    <row r="37" spans="2:9" s="9" customFormat="1" ht="15.75" customHeight="1">
      <c r="B37" s="54"/>
      <c r="C37" s="54" t="s">
        <v>83</v>
      </c>
      <c r="D37" s="87">
        <v>969.7</v>
      </c>
      <c r="E37" s="88"/>
      <c r="F37" s="70">
        <v>966.7</v>
      </c>
      <c r="G37" s="71">
        <v>600</v>
      </c>
      <c r="H37" s="85">
        <f t="shared" si="0"/>
        <v>-366.70000000000005</v>
      </c>
      <c r="I37" s="86"/>
    </row>
    <row r="38" spans="2:9" ht="15.75" customHeight="1">
      <c r="B38" s="54"/>
      <c r="C38" s="54" t="s">
        <v>84</v>
      </c>
      <c r="D38" s="87">
        <v>970.7</v>
      </c>
      <c r="E38" s="88"/>
      <c r="F38" s="70">
        <v>966.7</v>
      </c>
      <c r="G38" s="71">
        <v>600</v>
      </c>
      <c r="H38" s="85">
        <f t="shared" si="0"/>
        <v>-366.70000000000005</v>
      </c>
      <c r="I38" s="86"/>
    </row>
    <row r="39" spans="2:9" s="9" customFormat="1" ht="15.75" customHeight="1">
      <c r="B39" s="54"/>
      <c r="C39" s="54" t="s">
        <v>85</v>
      </c>
      <c r="D39" s="87">
        <v>971.7</v>
      </c>
      <c r="E39" s="88"/>
      <c r="F39" s="70">
        <v>966.7</v>
      </c>
      <c r="G39" s="71">
        <v>608</v>
      </c>
      <c r="H39" s="85">
        <f t="shared" si="0"/>
        <v>-358.70000000000005</v>
      </c>
      <c r="I39" s="86"/>
    </row>
    <row r="40" spans="2:9" s="9" customFormat="1" ht="15.75" customHeight="1">
      <c r="B40" s="54"/>
      <c r="C40" s="54" t="s">
        <v>74</v>
      </c>
      <c r="D40" s="87">
        <v>972.7</v>
      </c>
      <c r="E40" s="88"/>
      <c r="F40" s="70">
        <v>966.7</v>
      </c>
      <c r="G40" s="71">
        <v>550</v>
      </c>
      <c r="H40" s="85">
        <f t="shared" si="0"/>
        <v>-416.70000000000005</v>
      </c>
      <c r="I40" s="86"/>
    </row>
    <row r="41" spans="2:9" ht="15.75" customHeight="1">
      <c r="B41" s="54"/>
      <c r="C41" s="54" t="s">
        <v>75</v>
      </c>
      <c r="D41" s="87">
        <v>973.7</v>
      </c>
      <c r="E41" s="88"/>
      <c r="F41" s="70">
        <v>966.7</v>
      </c>
      <c r="G41" s="71">
        <v>550</v>
      </c>
      <c r="H41" s="85">
        <f t="shared" si="0"/>
        <v>-416.70000000000005</v>
      </c>
      <c r="I41" s="86"/>
    </row>
    <row r="42" spans="2:9" s="9" customFormat="1" ht="15.75" customHeight="1">
      <c r="B42" s="54"/>
      <c r="C42" s="54" t="s">
        <v>76</v>
      </c>
      <c r="D42" s="87">
        <v>974.7</v>
      </c>
      <c r="E42" s="88"/>
      <c r="F42" s="70">
        <v>966.7</v>
      </c>
      <c r="G42" s="71">
        <v>550</v>
      </c>
      <c r="H42" s="85">
        <f t="shared" si="0"/>
        <v>-416.70000000000005</v>
      </c>
      <c r="I42" s="86"/>
    </row>
    <row r="43" spans="2:9" s="9" customFormat="1" ht="15.75" customHeight="1">
      <c r="B43" s="54"/>
      <c r="C43" s="54" t="s">
        <v>77</v>
      </c>
      <c r="D43" s="87">
        <v>975.7</v>
      </c>
      <c r="E43" s="88"/>
      <c r="F43" s="70">
        <v>966.7</v>
      </c>
      <c r="G43" s="71">
        <v>550</v>
      </c>
      <c r="H43" s="85">
        <f t="shared" si="0"/>
        <v>-416.70000000000005</v>
      </c>
      <c r="I43" s="86"/>
    </row>
    <row r="44" spans="2:9" ht="15.75" customHeight="1">
      <c r="B44" s="54"/>
      <c r="C44" s="54" t="s">
        <v>78</v>
      </c>
      <c r="D44" s="87">
        <v>976.7</v>
      </c>
      <c r="E44" s="88"/>
      <c r="F44" s="70">
        <v>966.7</v>
      </c>
      <c r="G44" s="71">
        <v>550</v>
      </c>
      <c r="H44" s="85">
        <f t="shared" si="0"/>
        <v>-416.70000000000005</v>
      </c>
      <c r="I44" s="86"/>
    </row>
    <row r="45" spans="2:9" s="9" customFormat="1" ht="15.75" customHeight="1">
      <c r="B45" s="54"/>
      <c r="C45" s="54" t="s">
        <v>79</v>
      </c>
      <c r="D45" s="87">
        <v>977.7</v>
      </c>
      <c r="E45" s="88"/>
      <c r="F45" s="70">
        <v>966.7</v>
      </c>
      <c r="G45" s="71">
        <v>550</v>
      </c>
      <c r="H45" s="85">
        <f t="shared" si="0"/>
        <v>-416.70000000000005</v>
      </c>
      <c r="I45" s="86"/>
    </row>
    <row r="46" spans="2:9" s="9" customFormat="1" ht="15.75" customHeight="1">
      <c r="B46" s="33"/>
      <c r="C46" s="33"/>
      <c r="D46" s="123" t="s">
        <v>27</v>
      </c>
      <c r="E46" s="123"/>
      <c r="F46" s="33"/>
      <c r="G46" s="34"/>
      <c r="H46" s="106"/>
      <c r="I46" s="107"/>
    </row>
    <row r="47" spans="2:9" ht="15.75" customHeight="1">
      <c r="B47" s="10"/>
      <c r="C47" s="54" t="s">
        <v>80</v>
      </c>
      <c r="D47" s="84">
        <v>6</v>
      </c>
      <c r="E47" s="84"/>
      <c r="F47" s="7">
        <v>6</v>
      </c>
      <c r="G47" s="10">
        <v>6</v>
      </c>
      <c r="H47" s="85">
        <f>G47 - F47</f>
        <v>0</v>
      </c>
      <c r="I47" s="86"/>
    </row>
    <row r="48" spans="2:9" ht="15.75" customHeight="1">
      <c r="B48" s="54"/>
      <c r="C48" s="54" t="s">
        <v>81</v>
      </c>
      <c r="D48" s="84">
        <v>6</v>
      </c>
      <c r="E48" s="84"/>
      <c r="F48" s="7">
        <v>6</v>
      </c>
      <c r="G48" s="54">
        <v>6</v>
      </c>
      <c r="H48" s="85">
        <f t="shared" ref="H48:H52" si="1">G48 - F48</f>
        <v>0</v>
      </c>
      <c r="I48" s="86"/>
    </row>
    <row r="49" spans="1:9" s="9" customFormat="1" ht="15.75" customHeight="1">
      <c r="B49" s="54"/>
      <c r="C49" s="54" t="s">
        <v>82</v>
      </c>
      <c r="D49" s="84">
        <v>5</v>
      </c>
      <c r="E49" s="84"/>
      <c r="F49" s="43">
        <v>5</v>
      </c>
      <c r="G49" s="54">
        <v>5</v>
      </c>
      <c r="H49" s="85">
        <f t="shared" si="1"/>
        <v>0</v>
      </c>
      <c r="I49" s="86"/>
    </row>
    <row r="50" spans="1:9" s="9" customFormat="1" ht="15.75" customHeight="1">
      <c r="B50" s="54"/>
      <c r="C50" s="54" t="s">
        <v>83</v>
      </c>
      <c r="D50" s="84">
        <v>6</v>
      </c>
      <c r="E50" s="84"/>
      <c r="F50" s="52">
        <v>6</v>
      </c>
      <c r="G50" s="54">
        <v>6</v>
      </c>
      <c r="H50" s="85">
        <f t="shared" si="1"/>
        <v>0</v>
      </c>
      <c r="I50" s="86"/>
    </row>
    <row r="51" spans="1:9" ht="15.75" customHeight="1">
      <c r="B51" s="54"/>
      <c r="C51" s="54" t="s">
        <v>84</v>
      </c>
      <c r="D51" s="84">
        <v>5</v>
      </c>
      <c r="E51" s="84"/>
      <c r="F51" s="7">
        <v>5</v>
      </c>
      <c r="G51" s="54">
        <v>3</v>
      </c>
      <c r="H51" s="85">
        <f t="shared" si="1"/>
        <v>-2</v>
      </c>
      <c r="I51" s="86"/>
    </row>
    <row r="52" spans="1:9" s="9" customFormat="1" ht="15.75" customHeight="1">
      <c r="B52" s="54"/>
      <c r="C52" s="54" t="s">
        <v>85</v>
      </c>
      <c r="D52" s="84">
        <v>4</v>
      </c>
      <c r="E52" s="84"/>
      <c r="F52" s="43">
        <v>4</v>
      </c>
      <c r="G52" s="54">
        <v>4</v>
      </c>
      <c r="H52" s="85">
        <f t="shared" si="1"/>
        <v>0</v>
      </c>
      <c r="I52" s="86"/>
    </row>
    <row r="53" spans="1:9" s="9" customFormat="1" ht="15.75" customHeight="1">
      <c r="B53" s="54"/>
      <c r="C53" s="54" t="s">
        <v>74</v>
      </c>
      <c r="D53" s="84">
        <v>6</v>
      </c>
      <c r="E53" s="84"/>
      <c r="F53" s="52">
        <v>6</v>
      </c>
      <c r="G53" s="54">
        <v>6</v>
      </c>
      <c r="H53" s="85">
        <f t="shared" ref="H53:H58" si="2">G53 - F53</f>
        <v>0</v>
      </c>
      <c r="I53" s="86"/>
    </row>
    <row r="54" spans="1:9" ht="15.75" customHeight="1">
      <c r="B54" s="54"/>
      <c r="C54" s="54" t="s">
        <v>75</v>
      </c>
      <c r="D54" s="84">
        <v>6</v>
      </c>
      <c r="E54" s="84"/>
      <c r="F54" s="7">
        <v>6</v>
      </c>
      <c r="G54" s="54">
        <v>0</v>
      </c>
      <c r="H54" s="85">
        <f t="shared" si="2"/>
        <v>-6</v>
      </c>
      <c r="I54" s="86"/>
    </row>
    <row r="55" spans="1:9" s="9" customFormat="1" ht="15.75" customHeight="1">
      <c r="B55" s="54"/>
      <c r="C55" s="54" t="s">
        <v>76</v>
      </c>
      <c r="D55" s="84">
        <v>5</v>
      </c>
      <c r="E55" s="84"/>
      <c r="F55" s="43">
        <v>5</v>
      </c>
      <c r="G55" s="54">
        <v>3</v>
      </c>
      <c r="H55" s="85">
        <f t="shared" si="2"/>
        <v>-2</v>
      </c>
      <c r="I55" s="86"/>
    </row>
    <row r="56" spans="1:9" s="9" customFormat="1" ht="15.75" customHeight="1">
      <c r="B56" s="54"/>
      <c r="C56" s="54" t="s">
        <v>77</v>
      </c>
      <c r="D56" s="84">
        <v>6</v>
      </c>
      <c r="E56" s="84"/>
      <c r="F56" s="52">
        <v>6</v>
      </c>
      <c r="G56" s="54">
        <v>6</v>
      </c>
      <c r="H56" s="85">
        <f t="shared" si="2"/>
        <v>0</v>
      </c>
      <c r="I56" s="86"/>
    </row>
    <row r="57" spans="1:9" ht="15.75" customHeight="1">
      <c r="B57" s="54"/>
      <c r="C57" s="54" t="s">
        <v>78</v>
      </c>
      <c r="D57" s="84">
        <v>5</v>
      </c>
      <c r="E57" s="84"/>
      <c r="F57" s="7">
        <v>5</v>
      </c>
      <c r="G57" s="54">
        <v>5</v>
      </c>
      <c r="H57" s="85">
        <f t="shared" si="2"/>
        <v>0</v>
      </c>
      <c r="I57" s="86"/>
    </row>
    <row r="58" spans="1:9" s="9" customFormat="1" ht="15.75" customHeight="1">
      <c r="B58" s="54"/>
      <c r="C58" s="54" t="s">
        <v>79</v>
      </c>
      <c r="D58" s="84">
        <v>6</v>
      </c>
      <c r="E58" s="84"/>
      <c r="F58" s="43">
        <v>6</v>
      </c>
      <c r="G58" s="54">
        <v>6</v>
      </c>
      <c r="H58" s="85">
        <f t="shared" si="2"/>
        <v>0</v>
      </c>
      <c r="I58" s="86"/>
    </row>
    <row r="59" spans="1:9" s="27" customFormat="1" ht="15.75" customHeight="1">
      <c r="A59" s="28"/>
      <c r="B59" s="29"/>
      <c r="C59" s="29"/>
      <c r="D59" s="29"/>
      <c r="E59" s="30"/>
      <c r="F59" s="31"/>
    </row>
    <row r="60" spans="1:9" ht="20.100000000000001" customHeight="1">
      <c r="B60" s="96" t="s">
        <v>20</v>
      </c>
      <c r="C60" s="96"/>
      <c r="D60" s="96"/>
      <c r="E60" s="96"/>
      <c r="F60" s="96"/>
      <c r="G60" s="96"/>
      <c r="H60" s="96"/>
      <c r="I60" s="96"/>
    </row>
    <row r="61" spans="1:9" s="41" customFormat="1" ht="33.75" customHeight="1">
      <c r="B61" s="42" t="s">
        <v>74</v>
      </c>
      <c r="C61" s="42"/>
      <c r="D61" s="80" t="s">
        <v>88</v>
      </c>
      <c r="E61" s="81"/>
      <c r="F61" s="81"/>
      <c r="G61" s="81"/>
      <c r="H61" s="81"/>
      <c r="I61" s="81"/>
    </row>
    <row r="62" spans="1:9" s="41" customFormat="1" ht="20.100000000000001" customHeight="1">
      <c r="B62" s="42" t="s">
        <v>75</v>
      </c>
      <c r="C62" s="42"/>
      <c r="D62" s="80" t="s">
        <v>91</v>
      </c>
      <c r="E62" s="81"/>
      <c r="F62" s="81"/>
      <c r="G62" s="81"/>
      <c r="H62" s="81"/>
      <c r="I62" s="81"/>
    </row>
    <row r="63" spans="1:9" s="41" customFormat="1" ht="45" customHeight="1">
      <c r="B63" s="42" t="s">
        <v>76</v>
      </c>
      <c r="C63" s="42"/>
      <c r="D63" s="80" t="s">
        <v>89</v>
      </c>
      <c r="E63" s="81"/>
      <c r="F63" s="81"/>
      <c r="G63" s="81"/>
      <c r="H63" s="81"/>
      <c r="I63" s="81"/>
    </row>
    <row r="64" spans="1:9" s="41" customFormat="1" ht="20.100000000000001" customHeight="1">
      <c r="B64" s="42" t="s">
        <v>77</v>
      </c>
      <c r="C64" s="42"/>
      <c r="D64" s="80" t="s">
        <v>92</v>
      </c>
      <c r="E64" s="81"/>
      <c r="F64" s="81"/>
      <c r="G64" s="81"/>
      <c r="H64" s="81"/>
      <c r="I64" s="81"/>
    </row>
    <row r="65" spans="2:9" s="41" customFormat="1" ht="90.75" customHeight="1">
      <c r="B65" s="42" t="s">
        <v>78</v>
      </c>
      <c r="C65" s="42"/>
      <c r="D65" s="80" t="s">
        <v>90</v>
      </c>
      <c r="E65" s="81"/>
      <c r="F65" s="81"/>
      <c r="G65" s="81"/>
      <c r="H65" s="81"/>
      <c r="I65" s="81"/>
    </row>
    <row r="66" spans="2:9" s="41" customFormat="1" ht="20.100000000000001" customHeight="1">
      <c r="B66" s="42" t="s">
        <v>79</v>
      </c>
      <c r="C66" s="42"/>
      <c r="D66" s="80" t="s">
        <v>93</v>
      </c>
      <c r="E66" s="81"/>
      <c r="F66" s="81"/>
      <c r="G66" s="81"/>
      <c r="H66" s="81"/>
      <c r="I66" s="81"/>
    </row>
    <row r="67" spans="2:9" s="41" customFormat="1" ht="33" customHeight="1">
      <c r="B67" s="42" t="s">
        <v>80</v>
      </c>
      <c r="C67" s="42"/>
      <c r="D67" s="80" t="s">
        <v>96</v>
      </c>
      <c r="E67" s="81"/>
      <c r="F67" s="81"/>
      <c r="G67" s="81"/>
      <c r="H67" s="81"/>
      <c r="I67" s="81"/>
    </row>
    <row r="68" spans="2:9" s="41" customFormat="1" ht="30" customHeight="1">
      <c r="B68" s="42" t="s">
        <v>81</v>
      </c>
      <c r="C68" s="42"/>
      <c r="D68" s="80" t="s">
        <v>97</v>
      </c>
      <c r="E68" s="81"/>
      <c r="F68" s="81"/>
      <c r="G68" s="81"/>
      <c r="H68" s="81"/>
      <c r="I68" s="81"/>
    </row>
    <row r="69" spans="2:9" s="41" customFormat="1" ht="33.75" customHeight="1">
      <c r="B69" s="42" t="s">
        <v>82</v>
      </c>
      <c r="C69" s="42"/>
      <c r="D69" s="80" t="s">
        <v>98</v>
      </c>
      <c r="E69" s="81"/>
      <c r="F69" s="81"/>
      <c r="G69" s="81"/>
      <c r="H69" s="81"/>
      <c r="I69" s="81"/>
    </row>
    <row r="70" spans="2:9" s="41" customFormat="1" ht="20.100000000000001" customHeight="1">
      <c r="B70" s="42" t="s">
        <v>83</v>
      </c>
      <c r="C70" s="42"/>
      <c r="D70" s="80" t="s">
        <v>94</v>
      </c>
      <c r="E70" s="81"/>
      <c r="F70" s="81"/>
      <c r="G70" s="81"/>
      <c r="H70" s="81"/>
      <c r="I70" s="81"/>
    </row>
    <row r="71" spans="2:9" s="41" customFormat="1" ht="20.100000000000001" customHeight="1">
      <c r="B71" s="42" t="s">
        <v>84</v>
      </c>
      <c r="C71" s="42"/>
      <c r="D71" s="80" t="s">
        <v>95</v>
      </c>
      <c r="E71" s="81"/>
      <c r="F71" s="81"/>
      <c r="G71" s="81"/>
      <c r="H71" s="81"/>
      <c r="I71" s="81"/>
    </row>
    <row r="72" spans="2:9" s="41" customFormat="1" ht="49.5" customHeight="1">
      <c r="B72" s="42" t="s">
        <v>85</v>
      </c>
      <c r="C72" s="42"/>
      <c r="D72" s="82" t="s">
        <v>99</v>
      </c>
      <c r="E72" s="83"/>
      <c r="F72" s="83"/>
      <c r="G72" s="83"/>
      <c r="H72" s="83"/>
      <c r="I72" s="83"/>
    </row>
    <row r="73" spans="2:9" ht="15.75" customHeight="1">
      <c r="E73" s="14"/>
      <c r="F73" s="15"/>
      <c r="G73" s="16"/>
      <c r="H73" s="17"/>
      <c r="I73" s="18"/>
    </row>
    <row r="74" spans="2:9" ht="39.75" customHeight="1">
      <c r="B74" s="105" t="s">
        <v>18</v>
      </c>
      <c r="C74" s="105"/>
      <c r="D74" s="105"/>
      <c r="E74" s="105"/>
      <c r="F74" s="105"/>
      <c r="G74" s="105"/>
      <c r="H74" s="105"/>
      <c r="I74" s="105"/>
    </row>
    <row r="75" spans="2:9" s="19" customFormat="1" ht="25.5" customHeight="1">
      <c r="B75" s="12" t="s">
        <v>7</v>
      </c>
      <c r="C75" s="12" t="s">
        <v>24</v>
      </c>
      <c r="D75" s="104" t="s">
        <v>2</v>
      </c>
      <c r="E75" s="104"/>
      <c r="F75" s="97" t="s">
        <v>8</v>
      </c>
      <c r="G75" s="98"/>
      <c r="H75" s="11" t="s">
        <v>17</v>
      </c>
      <c r="I75" s="11" t="s">
        <v>3</v>
      </c>
    </row>
    <row r="76" spans="2:9" s="5" customFormat="1" ht="30" customHeight="1">
      <c r="B76" s="45">
        <v>1</v>
      </c>
      <c r="C76" s="53" t="s">
        <v>75</v>
      </c>
      <c r="D76" s="108" t="s">
        <v>100</v>
      </c>
      <c r="E76" s="108"/>
      <c r="F76" s="109" t="s">
        <v>101</v>
      </c>
      <c r="G76" s="110"/>
      <c r="H76" s="46" t="s">
        <v>102</v>
      </c>
      <c r="I76" s="47">
        <v>41373</v>
      </c>
    </row>
    <row r="77" spans="2:9" s="2" customFormat="1" ht="31.5" customHeight="1">
      <c r="B77" s="45">
        <v>2</v>
      </c>
      <c r="C77" s="53" t="s">
        <v>76</v>
      </c>
      <c r="D77" s="108" t="s">
        <v>103</v>
      </c>
      <c r="E77" s="108"/>
      <c r="F77" s="102" t="s">
        <v>101</v>
      </c>
      <c r="G77" s="102"/>
      <c r="H77" s="44" t="s">
        <v>102</v>
      </c>
      <c r="I77" s="48">
        <v>41373</v>
      </c>
    </row>
    <row r="78" spans="2:9" s="2" customFormat="1" ht="30.75" customHeight="1">
      <c r="B78" s="45">
        <v>3</v>
      </c>
      <c r="C78" s="53" t="s">
        <v>84</v>
      </c>
      <c r="D78" s="108" t="s">
        <v>103</v>
      </c>
      <c r="E78" s="108"/>
      <c r="F78" s="102" t="s">
        <v>101</v>
      </c>
      <c r="G78" s="102"/>
      <c r="H78" s="44" t="s">
        <v>102</v>
      </c>
      <c r="I78" s="48">
        <v>41373</v>
      </c>
    </row>
    <row r="79" spans="2:9" ht="15.75" customHeight="1">
      <c r="B79" s="45"/>
      <c r="C79" s="45"/>
      <c r="D79" s="108"/>
      <c r="E79" s="108"/>
      <c r="F79" s="103"/>
      <c r="G79" s="103"/>
      <c r="H79" s="49"/>
      <c r="I79" s="50"/>
    </row>
    <row r="80" spans="2:9" ht="15.75" customHeight="1">
      <c r="B80" s="45"/>
      <c r="C80" s="45"/>
      <c r="D80" s="108"/>
      <c r="E80" s="108"/>
      <c r="F80" s="103"/>
      <c r="G80" s="103"/>
      <c r="H80" s="49"/>
      <c r="I80" s="50"/>
    </row>
    <row r="81" spans="2:12" ht="15.75" customHeight="1">
      <c r="E81" s="14"/>
      <c r="F81" s="15"/>
      <c r="G81" s="16"/>
      <c r="H81" s="17"/>
      <c r="I81" s="18"/>
    </row>
    <row r="82" spans="2:12" ht="20.100000000000001" customHeight="1">
      <c r="B82" s="21" t="s">
        <v>19</v>
      </c>
      <c r="C82" s="21"/>
      <c r="D82" s="21"/>
      <c r="E82" s="21"/>
      <c r="F82" s="21"/>
      <c r="G82" s="21"/>
      <c r="H82" s="21"/>
      <c r="I82" s="21"/>
    </row>
    <row r="83" spans="2:12" ht="15.75" customHeight="1">
      <c r="B83" s="35"/>
      <c r="C83" s="35"/>
      <c r="D83" s="36"/>
      <c r="E83" s="36"/>
      <c r="F83" s="37"/>
      <c r="G83" s="37"/>
      <c r="H83" s="38"/>
      <c r="I83" s="39"/>
    </row>
    <row r="84" spans="2:12" s="26" customFormat="1" ht="15.75" customHeight="1">
      <c r="D84" s="122" t="s">
        <v>104</v>
      </c>
      <c r="E84" s="122"/>
      <c r="F84" s="122"/>
      <c r="G84" s="122"/>
      <c r="H84" s="122"/>
      <c r="I84" s="122"/>
      <c r="J84" s="40"/>
      <c r="K84" s="40"/>
      <c r="L84" s="40"/>
    </row>
    <row r="85" spans="2:12" s="26" customFormat="1" ht="15.75" customHeight="1">
      <c r="D85" s="122"/>
      <c r="E85" s="122"/>
      <c r="F85" s="122"/>
      <c r="G85" s="122"/>
      <c r="H85" s="122"/>
      <c r="I85" s="122"/>
      <c r="J85" s="40"/>
      <c r="K85" s="40"/>
      <c r="L85" s="40"/>
    </row>
    <row r="86" spans="2:12" s="26" customFormat="1" ht="15.75" customHeight="1">
      <c r="D86" s="122"/>
      <c r="E86" s="122"/>
      <c r="F86" s="122"/>
      <c r="G86" s="122"/>
      <c r="H86" s="122"/>
      <c r="I86" s="122"/>
      <c r="J86" s="40"/>
      <c r="K86" s="40"/>
      <c r="L86" s="40"/>
    </row>
    <row r="87" spans="2:12" s="26" customFormat="1" ht="15.75" customHeight="1">
      <c r="D87" s="122"/>
      <c r="E87" s="122"/>
      <c r="F87" s="122"/>
      <c r="G87" s="122"/>
      <c r="H87" s="122"/>
      <c r="I87" s="122"/>
      <c r="J87" s="40"/>
      <c r="K87" s="40"/>
      <c r="L87" s="40"/>
    </row>
    <row r="88" spans="2:12" s="26" customFormat="1" ht="15.75" customHeight="1">
      <c r="D88" s="122"/>
      <c r="E88" s="122"/>
      <c r="F88" s="122"/>
      <c r="G88" s="122"/>
      <c r="H88" s="122"/>
      <c r="I88" s="122"/>
      <c r="J88" s="40"/>
      <c r="K88" s="40"/>
      <c r="L88" s="40"/>
    </row>
    <row r="89" spans="2:12" s="26" customFormat="1" ht="15.75" customHeight="1">
      <c r="D89" s="122"/>
      <c r="E89" s="122"/>
      <c r="F89" s="122"/>
      <c r="G89" s="122"/>
      <c r="H89" s="122"/>
      <c r="I89" s="122"/>
      <c r="J89" s="40"/>
      <c r="K89" s="40"/>
      <c r="L89" s="40"/>
    </row>
    <row r="90" spans="2:12" s="19" customFormat="1" ht="25.5" customHeight="1">
      <c r="B90" s="12" t="s">
        <v>7</v>
      </c>
      <c r="C90" s="12" t="s">
        <v>24</v>
      </c>
      <c r="D90" s="104" t="s">
        <v>12</v>
      </c>
      <c r="E90" s="104"/>
      <c r="F90" s="97" t="s">
        <v>21</v>
      </c>
      <c r="G90" s="99"/>
      <c r="H90" s="97" t="s">
        <v>4</v>
      </c>
      <c r="I90" s="99"/>
    </row>
    <row r="91" spans="2:12" s="2" customFormat="1" ht="15.75" customHeight="1">
      <c r="B91" s="53">
        <v>1</v>
      </c>
      <c r="C91" s="53" t="s">
        <v>74</v>
      </c>
      <c r="D91" s="74" t="s">
        <v>62</v>
      </c>
      <c r="E91" s="75"/>
      <c r="F91" s="76">
        <v>41382</v>
      </c>
      <c r="G91" s="77"/>
      <c r="H91" s="78"/>
      <c r="I91" s="79"/>
    </row>
    <row r="92" spans="2:12" s="2" customFormat="1" ht="15.75" customHeight="1">
      <c r="B92" s="53">
        <v>2</v>
      </c>
      <c r="C92" s="53" t="s">
        <v>75</v>
      </c>
      <c r="D92" s="74" t="s">
        <v>63</v>
      </c>
      <c r="E92" s="75"/>
      <c r="F92" s="76">
        <v>41382</v>
      </c>
      <c r="G92" s="77"/>
      <c r="H92" s="100"/>
      <c r="I92" s="101"/>
    </row>
    <row r="93" spans="2:12" s="2" customFormat="1" ht="15.75" customHeight="1">
      <c r="B93" s="53">
        <v>3</v>
      </c>
      <c r="C93" s="53" t="s">
        <v>76</v>
      </c>
      <c r="D93" s="74" t="s">
        <v>64</v>
      </c>
      <c r="E93" s="75"/>
      <c r="F93" s="76">
        <v>41382</v>
      </c>
      <c r="G93" s="77"/>
      <c r="H93" s="78"/>
      <c r="I93" s="79"/>
    </row>
    <row r="94" spans="2:12" s="2" customFormat="1" ht="15.75" customHeight="1">
      <c r="B94" s="53">
        <v>4</v>
      </c>
      <c r="C94" s="53" t="s">
        <v>77</v>
      </c>
      <c r="D94" s="74" t="s">
        <v>65</v>
      </c>
      <c r="E94" s="75"/>
      <c r="F94" s="76">
        <v>41382</v>
      </c>
      <c r="G94" s="77"/>
      <c r="H94" s="78"/>
      <c r="I94" s="79"/>
    </row>
    <row r="95" spans="2:12" s="9" customFormat="1" ht="15.75" customHeight="1">
      <c r="B95" s="53">
        <v>5</v>
      </c>
      <c r="C95" s="53" t="s">
        <v>78</v>
      </c>
      <c r="D95" s="74" t="s">
        <v>66</v>
      </c>
      <c r="E95" s="75"/>
      <c r="F95" s="76">
        <v>41382</v>
      </c>
      <c r="G95" s="77"/>
      <c r="H95" s="72"/>
      <c r="I95" s="73"/>
    </row>
    <row r="96" spans="2:12" s="2" customFormat="1" ht="15.75" customHeight="1">
      <c r="B96" s="53">
        <v>6</v>
      </c>
      <c r="C96" s="53" t="s">
        <v>79</v>
      </c>
      <c r="D96" s="74" t="s">
        <v>67</v>
      </c>
      <c r="E96" s="75"/>
      <c r="F96" s="76">
        <v>41382</v>
      </c>
      <c r="G96" s="77"/>
      <c r="H96" s="78"/>
      <c r="I96" s="79"/>
    </row>
    <row r="97" spans="2:9" s="2" customFormat="1" ht="15.75" customHeight="1">
      <c r="B97" s="53">
        <v>7</v>
      </c>
      <c r="C97" s="53" t="s">
        <v>80</v>
      </c>
      <c r="D97" s="74" t="s">
        <v>68</v>
      </c>
      <c r="E97" s="75"/>
      <c r="F97" s="76">
        <v>41381</v>
      </c>
      <c r="G97" s="77"/>
      <c r="H97" s="100"/>
      <c r="I97" s="101"/>
    </row>
    <row r="98" spans="2:9" s="2" customFormat="1" ht="15.75" customHeight="1">
      <c r="B98" s="53">
        <v>8</v>
      </c>
      <c r="C98" s="53" t="s">
        <v>81</v>
      </c>
      <c r="D98" s="74" t="s">
        <v>69</v>
      </c>
      <c r="E98" s="75"/>
      <c r="F98" s="76">
        <v>41381</v>
      </c>
      <c r="G98" s="77"/>
      <c r="H98" s="78"/>
      <c r="I98" s="79"/>
    </row>
    <row r="99" spans="2:9" s="2" customFormat="1" ht="15.75" customHeight="1">
      <c r="B99" s="53">
        <v>9</v>
      </c>
      <c r="C99" s="53" t="s">
        <v>82</v>
      </c>
      <c r="D99" s="74" t="s">
        <v>70</v>
      </c>
      <c r="E99" s="75"/>
      <c r="F99" s="76">
        <v>41381</v>
      </c>
      <c r="G99" s="77"/>
      <c r="H99" s="78"/>
      <c r="I99" s="79"/>
    </row>
    <row r="100" spans="2:9" s="9" customFormat="1" ht="15.75" customHeight="1">
      <c r="B100" s="53">
        <v>10</v>
      </c>
      <c r="C100" s="53" t="s">
        <v>83</v>
      </c>
      <c r="D100" s="74" t="s">
        <v>71</v>
      </c>
      <c r="E100" s="75"/>
      <c r="F100" s="76">
        <v>41381</v>
      </c>
      <c r="G100" s="77"/>
      <c r="H100" s="72"/>
      <c r="I100" s="73"/>
    </row>
    <row r="101" spans="2:9" s="2" customFormat="1" ht="15.75" customHeight="1">
      <c r="B101" s="53">
        <v>11</v>
      </c>
      <c r="C101" s="53" t="s">
        <v>84</v>
      </c>
      <c r="D101" s="74" t="s">
        <v>72</v>
      </c>
      <c r="E101" s="75"/>
      <c r="F101" s="76">
        <v>41381</v>
      </c>
      <c r="G101" s="77"/>
      <c r="H101" s="78"/>
      <c r="I101" s="79"/>
    </row>
    <row r="102" spans="2:9" s="9" customFormat="1" ht="15.75" customHeight="1">
      <c r="B102" s="53">
        <v>12</v>
      </c>
      <c r="C102" s="53" t="s">
        <v>85</v>
      </c>
      <c r="D102" s="74" t="s">
        <v>73</v>
      </c>
      <c r="E102" s="75"/>
      <c r="F102" s="76">
        <v>41381</v>
      </c>
      <c r="G102" s="77"/>
      <c r="H102" s="72"/>
      <c r="I102" s="73"/>
    </row>
    <row r="103" spans="2:9" ht="15.75" customHeight="1">
      <c r="E103" s="14"/>
      <c r="F103" s="15"/>
      <c r="G103" s="16"/>
      <c r="H103" s="17"/>
      <c r="I103" s="18"/>
    </row>
  </sheetData>
  <mergeCells count="144">
    <mergeCell ref="D21:E21"/>
    <mergeCell ref="D22:E22"/>
    <mergeCell ref="D46:E46"/>
    <mergeCell ref="D47:E47"/>
    <mergeCell ref="D19:E19"/>
    <mergeCell ref="B4:D4"/>
    <mergeCell ref="B5:D5"/>
    <mergeCell ref="G4:I4"/>
    <mergeCell ref="G5:I5"/>
    <mergeCell ref="D80:E80"/>
    <mergeCell ref="D75:E75"/>
    <mergeCell ref="D76:E76"/>
    <mergeCell ref="D33:E33"/>
    <mergeCell ref="D34:E34"/>
    <mergeCell ref="D36:E36"/>
    <mergeCell ref="D32:E32"/>
    <mergeCell ref="H33:I33"/>
    <mergeCell ref="H34:I34"/>
    <mergeCell ref="H36:I36"/>
    <mergeCell ref="D29:E29"/>
    <mergeCell ref="D20:E20"/>
    <mergeCell ref="B16:I16"/>
    <mergeCell ref="D17:E17"/>
    <mergeCell ref="H17:I17"/>
    <mergeCell ref="D18:E18"/>
    <mergeCell ref="D9:I14"/>
    <mergeCell ref="B60:I60"/>
    <mergeCell ref="D35:E35"/>
    <mergeCell ref="H35:I35"/>
    <mergeCell ref="F80:G80"/>
    <mergeCell ref="D92:E92"/>
    <mergeCell ref="D93:E93"/>
    <mergeCell ref="D94:E94"/>
    <mergeCell ref="D95:E95"/>
    <mergeCell ref="D90:E90"/>
    <mergeCell ref="B74:I74"/>
    <mergeCell ref="F99:G99"/>
    <mergeCell ref="H46:I46"/>
    <mergeCell ref="D77:E77"/>
    <mergeCell ref="D78:E78"/>
    <mergeCell ref="D79:E79"/>
    <mergeCell ref="D98:E98"/>
    <mergeCell ref="D99:E99"/>
    <mergeCell ref="H99:I99"/>
    <mergeCell ref="F75:G75"/>
    <mergeCell ref="F76:G76"/>
    <mergeCell ref="D49:E49"/>
    <mergeCell ref="H49:I49"/>
    <mergeCell ref="D50:E50"/>
    <mergeCell ref="D84:I89"/>
    <mergeCell ref="H47:I47"/>
    <mergeCell ref="H18:I23"/>
    <mergeCell ref="H24:I29"/>
    <mergeCell ref="D37:E37"/>
    <mergeCell ref="H37:I37"/>
    <mergeCell ref="B1:I2"/>
    <mergeCell ref="B31:I31"/>
    <mergeCell ref="H32:I32"/>
    <mergeCell ref="D96:E96"/>
    <mergeCell ref="D97:E97"/>
    <mergeCell ref="D23:E23"/>
    <mergeCell ref="D24:E24"/>
    <mergeCell ref="D25:E25"/>
    <mergeCell ref="D26:E26"/>
    <mergeCell ref="D27:E27"/>
    <mergeCell ref="D28:E28"/>
    <mergeCell ref="F90:G90"/>
    <mergeCell ref="F96:G96"/>
    <mergeCell ref="F97:G97"/>
    <mergeCell ref="H90:I90"/>
    <mergeCell ref="H96:I96"/>
    <mergeCell ref="H97:I97"/>
    <mergeCell ref="F92:G92"/>
    <mergeCell ref="H92:I92"/>
    <mergeCell ref="F93:G93"/>
    <mergeCell ref="D41:E41"/>
    <mergeCell ref="H41:I41"/>
    <mergeCell ref="D42:E42"/>
    <mergeCell ref="H42:I42"/>
    <mergeCell ref="D43:E43"/>
    <mergeCell ref="H43:I43"/>
    <mergeCell ref="D38:E38"/>
    <mergeCell ref="H38:I38"/>
    <mergeCell ref="D39:E39"/>
    <mergeCell ref="H39:I39"/>
    <mergeCell ref="D40:E40"/>
    <mergeCell ref="H40:I40"/>
    <mergeCell ref="H50:I50"/>
    <mergeCell ref="D51:E51"/>
    <mergeCell ref="H51:I51"/>
    <mergeCell ref="D52:E52"/>
    <mergeCell ref="H52:I52"/>
    <mergeCell ref="D44:E44"/>
    <mergeCell ref="H44:I44"/>
    <mergeCell ref="D45:E45"/>
    <mergeCell ref="H45:I45"/>
    <mergeCell ref="D48:E48"/>
    <mergeCell ref="H48:I48"/>
    <mergeCell ref="D56:E56"/>
    <mergeCell ref="H56:I56"/>
    <mergeCell ref="D57:E57"/>
    <mergeCell ref="H57:I57"/>
    <mergeCell ref="D58:E58"/>
    <mergeCell ref="H58:I58"/>
    <mergeCell ref="D53:E53"/>
    <mergeCell ref="H53:I53"/>
    <mergeCell ref="D54:E54"/>
    <mergeCell ref="H54:I54"/>
    <mergeCell ref="D55:E55"/>
    <mergeCell ref="H55:I55"/>
    <mergeCell ref="D66:I66"/>
    <mergeCell ref="D67:I67"/>
    <mergeCell ref="D68:I68"/>
    <mergeCell ref="D69:I69"/>
    <mergeCell ref="D70:I70"/>
    <mergeCell ref="D61:I61"/>
    <mergeCell ref="D62:I62"/>
    <mergeCell ref="D63:I63"/>
    <mergeCell ref="D64:I64"/>
    <mergeCell ref="D65:I65"/>
    <mergeCell ref="H95:I95"/>
    <mergeCell ref="D101:E101"/>
    <mergeCell ref="F101:G101"/>
    <mergeCell ref="H101:I101"/>
    <mergeCell ref="D102:E102"/>
    <mergeCell ref="F102:G102"/>
    <mergeCell ref="H102:I102"/>
    <mergeCell ref="D71:I71"/>
    <mergeCell ref="D72:I72"/>
    <mergeCell ref="D91:E91"/>
    <mergeCell ref="F91:G91"/>
    <mergeCell ref="H91:I91"/>
    <mergeCell ref="H100:I100"/>
    <mergeCell ref="F98:G98"/>
    <mergeCell ref="H98:I98"/>
    <mergeCell ref="H93:I93"/>
    <mergeCell ref="F94:G94"/>
    <mergeCell ref="H94:I94"/>
    <mergeCell ref="F95:G95"/>
    <mergeCell ref="D100:E100"/>
    <mergeCell ref="F100:G100"/>
    <mergeCell ref="F77:G77"/>
    <mergeCell ref="F78:G78"/>
    <mergeCell ref="F79:G79"/>
  </mergeCells>
  <phoneticPr fontId="5" type="noConversion"/>
  <dataValidations disablePrompts="1" count="2">
    <dataValidation type="list" allowBlank="1" showInputMessage="1" showErrorMessage="1" sqref="H103 H81 H73 H15 H33 H46">
      <formula1>"Completed,Inprogress,Delay"</formula1>
    </dataValidation>
    <dataValidation type="list" allowBlank="1" showInputMessage="1" showErrorMessage="1" sqref="F59 F30">
      <formula1>"Yes,No"</formula1>
    </dataValidation>
  </dataValidations>
  <hyperlinks>
    <hyperlink ref="D19" r:id="rId1"/>
    <hyperlink ref="D20" r:id="rId2"/>
    <hyperlink ref="D21" r:id="rId3"/>
    <hyperlink ref="D22" r:id="rId4"/>
    <hyperlink ref="D23" r:id="rId5"/>
    <hyperlink ref="D24" r:id="rId6"/>
    <hyperlink ref="D25" r:id="rId7"/>
    <hyperlink ref="D26" r:id="rId8"/>
    <hyperlink ref="D27" r:id="rId9"/>
    <hyperlink ref="D18" r:id="rId10"/>
    <hyperlink ref="D28" r:id="rId11"/>
    <hyperlink ref="D29" r:id="rId12"/>
    <hyperlink ref="D92" r:id="rId13"/>
    <hyperlink ref="D93" r:id="rId14"/>
    <hyperlink ref="D94" r:id="rId15"/>
    <hyperlink ref="D95" r:id="rId16"/>
    <hyperlink ref="D96" r:id="rId17"/>
    <hyperlink ref="D97" r:id="rId18"/>
    <hyperlink ref="D98" r:id="rId19"/>
    <hyperlink ref="D99" r:id="rId20"/>
    <hyperlink ref="D100" r:id="rId21"/>
    <hyperlink ref="D91" r:id="rId22"/>
    <hyperlink ref="D101" r:id="rId23"/>
    <hyperlink ref="D102" r:id="rId24"/>
  </hyperlinks>
  <pageMargins left="0.22" right="0.22" top="0.36" bottom="0.46" header="0.24" footer="0.24"/>
  <pageSetup paperSize="9" scale="49" orientation="landscape" r:id="rId25"/>
  <headerFooter alignWithMargins="0">
    <oddFooter>&amp;L&amp;"Tahoma,Regular"53e-BM/PM/HDCV/FSOFT v1/1&amp;C&amp;"Tahoma,Regular"Internal use&amp;R&amp;"Tahoma,Regular"&amp;P/&amp;N</oddFooter>
  </headerFooter>
</worksheet>
</file>

<file path=xl/worksheets/sheet2.xml><?xml version="1.0" encoding="utf-8"?>
<worksheet xmlns="http://schemas.openxmlformats.org/spreadsheetml/2006/main" xmlns:r="http://schemas.openxmlformats.org/officeDocument/2006/relationships">
  <dimension ref="A1:T33"/>
  <sheetViews>
    <sheetView topLeftCell="A10" workbookViewId="0">
      <selection activeCell="B28" sqref="B28"/>
    </sheetView>
  </sheetViews>
  <sheetFormatPr defaultRowHeight="12.75"/>
  <cols>
    <col min="2" max="2" width="18" customWidth="1"/>
    <col min="3" max="3" width="11.28515625" bestFit="1" customWidth="1"/>
    <col min="4" max="12" width="4" bestFit="1" customWidth="1"/>
    <col min="13" max="15" width="4.28515625" bestFit="1" customWidth="1"/>
    <col min="16" max="16" width="5.42578125" bestFit="1" customWidth="1"/>
    <col min="17" max="18" width="7.7109375" customWidth="1"/>
    <col min="19" max="19" width="6.140625" customWidth="1"/>
  </cols>
  <sheetData>
    <row r="1" spans="1:20">
      <c r="A1" s="69" t="s">
        <v>57</v>
      </c>
    </row>
    <row r="2" spans="1:20" ht="15">
      <c r="A2" s="26"/>
      <c r="B2" s="56" t="s">
        <v>28</v>
      </c>
      <c r="C2" s="56" t="s">
        <v>29</v>
      </c>
      <c r="D2" s="56" t="s">
        <v>30</v>
      </c>
      <c r="E2" s="56" t="s">
        <v>31</v>
      </c>
      <c r="F2" s="56" t="s">
        <v>32</v>
      </c>
      <c r="G2" s="56" t="s">
        <v>33</v>
      </c>
      <c r="H2" s="56" t="s">
        <v>34</v>
      </c>
      <c r="I2" s="56" t="s">
        <v>35</v>
      </c>
      <c r="J2" s="56" t="s">
        <v>36</v>
      </c>
      <c r="K2" s="56" t="s">
        <v>37</v>
      </c>
      <c r="L2" s="56" t="s">
        <v>38</v>
      </c>
      <c r="M2" s="56" t="s">
        <v>39</v>
      </c>
      <c r="N2" s="56" t="s">
        <v>40</v>
      </c>
      <c r="O2" s="56" t="s">
        <v>41</v>
      </c>
      <c r="P2" s="56" t="s">
        <v>42</v>
      </c>
      <c r="Q2" s="56" t="s">
        <v>43</v>
      </c>
      <c r="R2" s="57"/>
    </row>
    <row r="3" spans="1:20">
      <c r="B3" s="58" t="s">
        <v>44</v>
      </c>
      <c r="C3" s="58" t="s">
        <v>45</v>
      </c>
      <c r="D3" s="58">
        <v>0.5</v>
      </c>
      <c r="E3" s="58">
        <v>0.5</v>
      </c>
      <c r="F3" s="58">
        <v>0.5</v>
      </c>
      <c r="G3" s="58">
        <v>0.5</v>
      </c>
      <c r="H3" s="58">
        <v>0.5</v>
      </c>
      <c r="I3" s="58">
        <v>0.5</v>
      </c>
      <c r="J3" s="58">
        <v>0.5</v>
      </c>
      <c r="K3" s="58">
        <v>0.5</v>
      </c>
      <c r="L3" s="58">
        <v>0.5</v>
      </c>
      <c r="M3" s="58">
        <v>0.5</v>
      </c>
      <c r="N3" s="58">
        <v>0.5</v>
      </c>
      <c r="O3" s="58">
        <v>0.5</v>
      </c>
      <c r="P3" s="58">
        <f>SUM(D3:O3)</f>
        <v>6</v>
      </c>
      <c r="Q3" s="59">
        <f t="shared" ref="Q3:Q10" si="0">P3/$P$10</f>
        <v>6.25E-2</v>
      </c>
      <c r="R3" s="60"/>
    </row>
    <row r="4" spans="1:20">
      <c r="B4" s="58" t="s">
        <v>46</v>
      </c>
      <c r="C4" s="58" t="s">
        <v>45</v>
      </c>
      <c r="D4" s="58">
        <v>2</v>
      </c>
      <c r="E4" s="58">
        <v>1</v>
      </c>
      <c r="F4" s="58">
        <v>1</v>
      </c>
      <c r="G4" s="58">
        <v>1</v>
      </c>
      <c r="H4" s="58">
        <v>1</v>
      </c>
      <c r="I4" s="58">
        <v>1</v>
      </c>
      <c r="J4" s="58">
        <v>2</v>
      </c>
      <c r="K4" s="58">
        <v>1</v>
      </c>
      <c r="L4" s="58">
        <v>1</v>
      </c>
      <c r="M4" s="58"/>
      <c r="N4" s="58">
        <v>1</v>
      </c>
      <c r="O4" s="58"/>
      <c r="P4" s="58">
        <f>SUM(D4:O4)</f>
        <v>12</v>
      </c>
      <c r="Q4" s="59">
        <f t="shared" si="0"/>
        <v>0.125</v>
      </c>
      <c r="R4" s="60"/>
    </row>
    <row r="5" spans="1:20">
      <c r="B5" s="58" t="s">
        <v>47</v>
      </c>
      <c r="C5" s="58" t="s">
        <v>45</v>
      </c>
      <c r="D5" s="58"/>
      <c r="E5" s="58"/>
      <c r="F5" s="58"/>
      <c r="G5" s="58">
        <v>1</v>
      </c>
      <c r="H5" s="58"/>
      <c r="I5" s="58"/>
      <c r="J5" s="58"/>
      <c r="K5" s="58"/>
      <c r="L5" s="58"/>
      <c r="M5" s="58">
        <v>1</v>
      </c>
      <c r="N5" s="58"/>
      <c r="O5" s="58"/>
      <c r="P5" s="58">
        <f>SUM(D5:O5)</f>
        <v>2</v>
      </c>
      <c r="Q5" s="59">
        <f t="shared" si="0"/>
        <v>2.0833333333333332E-2</v>
      </c>
      <c r="R5" s="60"/>
    </row>
    <row r="6" spans="1:20">
      <c r="B6" s="58" t="s">
        <v>48</v>
      </c>
      <c r="C6" s="58" t="s">
        <v>49</v>
      </c>
      <c r="D6" s="58"/>
      <c r="E6" s="58">
        <v>2</v>
      </c>
      <c r="F6" s="58">
        <v>2</v>
      </c>
      <c r="G6" s="58"/>
      <c r="H6" s="58">
        <v>2</v>
      </c>
      <c r="I6" s="58">
        <v>1.5</v>
      </c>
      <c r="J6" s="58"/>
      <c r="K6" s="58">
        <v>2</v>
      </c>
      <c r="L6" s="58">
        <v>2</v>
      </c>
      <c r="M6" s="58">
        <v>1.5</v>
      </c>
      <c r="N6" s="58">
        <v>1.5</v>
      </c>
      <c r="O6" s="58">
        <v>1</v>
      </c>
      <c r="P6" s="58">
        <f t="shared" ref="P6:P9" si="1">SUM(D6:O6)</f>
        <v>15.5</v>
      </c>
      <c r="Q6" s="59">
        <f t="shared" si="0"/>
        <v>0.16145833333333334</v>
      </c>
      <c r="R6" s="60"/>
    </row>
    <row r="7" spans="1:20">
      <c r="B7" s="58" t="s">
        <v>50</v>
      </c>
      <c r="C7" s="58" t="s">
        <v>49</v>
      </c>
      <c r="D7" s="58">
        <v>5.5</v>
      </c>
      <c r="E7" s="58">
        <v>3.5</v>
      </c>
      <c r="F7" s="58">
        <v>3.5</v>
      </c>
      <c r="G7" s="58">
        <v>5.5</v>
      </c>
      <c r="H7" s="58">
        <v>3.5</v>
      </c>
      <c r="I7" s="58">
        <v>4</v>
      </c>
      <c r="J7" s="58">
        <v>5.5</v>
      </c>
      <c r="K7" s="58">
        <v>3.5</v>
      </c>
      <c r="L7" s="58">
        <v>3.5</v>
      </c>
      <c r="M7" s="58">
        <v>4</v>
      </c>
      <c r="N7" s="58">
        <v>3.5</v>
      </c>
      <c r="O7" s="58"/>
      <c r="P7" s="58">
        <f t="shared" si="1"/>
        <v>45.5</v>
      </c>
      <c r="Q7" s="59">
        <f t="shared" si="0"/>
        <v>0.47395833333333331</v>
      </c>
      <c r="R7" s="60"/>
    </row>
    <row r="8" spans="1:20">
      <c r="B8" s="58" t="s">
        <v>51</v>
      </c>
      <c r="C8" s="58" t="s">
        <v>52</v>
      </c>
      <c r="D8" s="58"/>
      <c r="E8" s="58">
        <v>1</v>
      </c>
      <c r="F8" s="58">
        <v>1</v>
      </c>
      <c r="G8" s="58"/>
      <c r="H8" s="58">
        <v>1</v>
      </c>
      <c r="I8" s="58">
        <v>1</v>
      </c>
      <c r="J8" s="58"/>
      <c r="K8" s="58">
        <v>1</v>
      </c>
      <c r="L8" s="58">
        <v>1</v>
      </c>
      <c r="M8" s="58">
        <v>1</v>
      </c>
      <c r="N8" s="58">
        <v>1.5</v>
      </c>
      <c r="O8" s="58">
        <v>1.5</v>
      </c>
      <c r="P8" s="58">
        <f>SUM(D8:O8)</f>
        <v>10</v>
      </c>
      <c r="Q8" s="59">
        <f t="shared" si="0"/>
        <v>0.10416666666666667</v>
      </c>
      <c r="R8" s="60"/>
    </row>
    <row r="9" spans="1:20">
      <c r="B9" s="58" t="s">
        <v>53</v>
      </c>
      <c r="C9" s="58" t="s">
        <v>52</v>
      </c>
      <c r="D9" s="58"/>
      <c r="E9" s="58"/>
      <c r="F9" s="58"/>
      <c r="G9" s="58"/>
      <c r="H9" s="58"/>
      <c r="I9" s="58"/>
      <c r="J9" s="58"/>
      <c r="K9" s="58"/>
      <c r="L9" s="58"/>
      <c r="M9" s="58"/>
      <c r="N9" s="58"/>
      <c r="O9" s="58">
        <v>5</v>
      </c>
      <c r="P9" s="58">
        <f t="shared" si="1"/>
        <v>5</v>
      </c>
      <c r="Q9" s="59">
        <f t="shared" si="0"/>
        <v>5.2083333333333336E-2</v>
      </c>
      <c r="R9" s="60"/>
    </row>
    <row r="10" spans="1:20" ht="15">
      <c r="C10" s="61" t="s">
        <v>54</v>
      </c>
      <c r="D10" s="62">
        <f t="shared" ref="D10:P10" si="2">SUM(D3:D9)</f>
        <v>8</v>
      </c>
      <c r="E10" s="62">
        <f t="shared" si="2"/>
        <v>8</v>
      </c>
      <c r="F10" s="62">
        <f t="shared" si="2"/>
        <v>8</v>
      </c>
      <c r="G10" s="62">
        <f t="shared" si="2"/>
        <v>8</v>
      </c>
      <c r="H10" s="62">
        <f t="shared" si="2"/>
        <v>8</v>
      </c>
      <c r="I10" s="62">
        <f t="shared" si="2"/>
        <v>8</v>
      </c>
      <c r="J10" s="62">
        <f t="shared" si="2"/>
        <v>8</v>
      </c>
      <c r="K10" s="62">
        <f t="shared" si="2"/>
        <v>8</v>
      </c>
      <c r="L10" s="62">
        <f t="shared" si="2"/>
        <v>8</v>
      </c>
      <c r="M10" s="62">
        <f t="shared" si="2"/>
        <v>8</v>
      </c>
      <c r="N10" s="62">
        <f t="shared" si="2"/>
        <v>8</v>
      </c>
      <c r="O10" s="62">
        <f t="shared" si="2"/>
        <v>8</v>
      </c>
      <c r="P10" s="62">
        <f t="shared" si="2"/>
        <v>96</v>
      </c>
      <c r="Q10" s="63">
        <f t="shared" si="0"/>
        <v>1</v>
      </c>
      <c r="R10" s="63"/>
    </row>
    <row r="11" spans="1:20" ht="15">
      <c r="C11" s="61"/>
      <c r="D11" s="62"/>
      <c r="E11" s="62"/>
      <c r="F11" s="62"/>
      <c r="G11" s="62"/>
      <c r="H11" s="62"/>
      <c r="I11" s="62"/>
      <c r="J11" s="62"/>
      <c r="K11" s="62"/>
      <c r="L11" s="62"/>
      <c r="M11" s="62"/>
      <c r="N11" s="62"/>
      <c r="O11" s="62"/>
      <c r="P11" s="62"/>
      <c r="Q11" s="63"/>
      <c r="R11" s="63"/>
    </row>
    <row r="12" spans="1:20" ht="15">
      <c r="C12" s="64"/>
      <c r="D12" s="56" t="s">
        <v>30</v>
      </c>
      <c r="E12" s="56" t="s">
        <v>31</v>
      </c>
      <c r="F12" s="56" t="s">
        <v>32</v>
      </c>
      <c r="G12" s="56" t="s">
        <v>33</v>
      </c>
      <c r="H12" s="56" t="s">
        <v>34</v>
      </c>
      <c r="I12" s="56" t="s">
        <v>35</v>
      </c>
      <c r="J12" s="56" t="s">
        <v>36</v>
      </c>
      <c r="K12" s="56" t="s">
        <v>37</v>
      </c>
      <c r="L12" s="56" t="s">
        <v>38</v>
      </c>
      <c r="M12" s="56" t="s">
        <v>39</v>
      </c>
      <c r="N12" s="56" t="s">
        <v>40</v>
      </c>
      <c r="O12" s="56" t="s">
        <v>41</v>
      </c>
      <c r="P12" s="56" t="s">
        <v>42</v>
      </c>
      <c r="Q12" s="56" t="s">
        <v>43</v>
      </c>
      <c r="R12" s="65"/>
      <c r="S12" s="57" t="s">
        <v>55</v>
      </c>
    </row>
    <row r="13" spans="1:20">
      <c r="C13" s="64" t="s">
        <v>45</v>
      </c>
      <c r="D13" s="58">
        <f t="shared" ref="D13:O15" si="3">SUMIF($C$3:$C$9,$C13,D$3:D$9)</f>
        <v>2.5</v>
      </c>
      <c r="E13" s="58">
        <f t="shared" si="3"/>
        <v>1.5</v>
      </c>
      <c r="F13" s="58">
        <f t="shared" si="3"/>
        <v>1.5</v>
      </c>
      <c r="G13" s="58">
        <f t="shared" si="3"/>
        <v>2.5</v>
      </c>
      <c r="H13" s="58">
        <f t="shared" si="3"/>
        <v>1.5</v>
      </c>
      <c r="I13" s="58">
        <f t="shared" si="3"/>
        <v>1.5</v>
      </c>
      <c r="J13" s="58">
        <f t="shared" si="3"/>
        <v>2.5</v>
      </c>
      <c r="K13" s="58">
        <f t="shared" si="3"/>
        <v>1.5</v>
      </c>
      <c r="L13" s="58">
        <f t="shared" si="3"/>
        <v>1.5</v>
      </c>
      <c r="M13" s="58">
        <f t="shared" si="3"/>
        <v>1.5</v>
      </c>
      <c r="N13" s="58">
        <f t="shared" si="3"/>
        <v>1.5</v>
      </c>
      <c r="O13" s="58">
        <f t="shared" si="3"/>
        <v>0.5</v>
      </c>
      <c r="P13" s="58">
        <f>SUM(D13:O13)</f>
        <v>20</v>
      </c>
      <c r="Q13" s="59">
        <f>P13/$P$16</f>
        <v>0.20833333333333334</v>
      </c>
      <c r="R13" s="60"/>
      <c r="S13" s="66">
        <f>Q13*8</f>
        <v>1.6666666666666667</v>
      </c>
      <c r="T13" s="67">
        <f>S13*200</f>
        <v>333.33333333333337</v>
      </c>
    </row>
    <row r="14" spans="1:20">
      <c r="C14" s="64" t="s">
        <v>49</v>
      </c>
      <c r="D14" s="58">
        <f t="shared" si="3"/>
        <v>5.5</v>
      </c>
      <c r="E14" s="58">
        <f t="shared" si="3"/>
        <v>5.5</v>
      </c>
      <c r="F14" s="58">
        <f t="shared" si="3"/>
        <v>5.5</v>
      </c>
      <c r="G14" s="58">
        <f t="shared" si="3"/>
        <v>5.5</v>
      </c>
      <c r="H14" s="58">
        <f t="shared" si="3"/>
        <v>5.5</v>
      </c>
      <c r="I14" s="58">
        <f t="shared" si="3"/>
        <v>5.5</v>
      </c>
      <c r="J14" s="58">
        <f t="shared" si="3"/>
        <v>5.5</v>
      </c>
      <c r="K14" s="58">
        <f t="shared" si="3"/>
        <v>5.5</v>
      </c>
      <c r="L14" s="58">
        <f t="shared" si="3"/>
        <v>5.5</v>
      </c>
      <c r="M14" s="58">
        <f t="shared" si="3"/>
        <v>5.5</v>
      </c>
      <c r="N14" s="58">
        <f t="shared" si="3"/>
        <v>5</v>
      </c>
      <c r="O14" s="58">
        <f t="shared" si="3"/>
        <v>1</v>
      </c>
      <c r="P14" s="58">
        <f t="shared" ref="P14:P15" si="4">SUM(D14:O14)</f>
        <v>61</v>
      </c>
      <c r="Q14" s="59">
        <f t="shared" ref="Q14:Q16" si="5">P14/$P$16</f>
        <v>0.63541666666666663</v>
      </c>
      <c r="R14" s="60"/>
      <c r="S14" s="66">
        <f t="shared" ref="S14:S15" si="6">Q14*8</f>
        <v>5.083333333333333</v>
      </c>
      <c r="T14" s="67">
        <f>S14*100</f>
        <v>508.33333333333331</v>
      </c>
    </row>
    <row r="15" spans="1:20">
      <c r="C15" s="64" t="s">
        <v>52</v>
      </c>
      <c r="D15" s="58">
        <f t="shared" si="3"/>
        <v>0</v>
      </c>
      <c r="E15" s="58">
        <f t="shared" si="3"/>
        <v>1</v>
      </c>
      <c r="F15" s="58">
        <f t="shared" si="3"/>
        <v>1</v>
      </c>
      <c r="G15" s="58">
        <f t="shared" si="3"/>
        <v>0</v>
      </c>
      <c r="H15" s="58">
        <f t="shared" si="3"/>
        <v>1</v>
      </c>
      <c r="I15" s="58">
        <f t="shared" si="3"/>
        <v>1</v>
      </c>
      <c r="J15" s="58">
        <f t="shared" si="3"/>
        <v>0</v>
      </c>
      <c r="K15" s="58">
        <f t="shared" si="3"/>
        <v>1</v>
      </c>
      <c r="L15" s="58">
        <f t="shared" si="3"/>
        <v>1</v>
      </c>
      <c r="M15" s="58">
        <f t="shared" si="3"/>
        <v>1</v>
      </c>
      <c r="N15" s="58">
        <f t="shared" si="3"/>
        <v>1.5</v>
      </c>
      <c r="O15" s="58">
        <f t="shared" si="3"/>
        <v>6.5</v>
      </c>
      <c r="P15" s="58">
        <f t="shared" si="4"/>
        <v>15</v>
      </c>
      <c r="Q15" s="59">
        <f t="shared" si="5"/>
        <v>0.15625</v>
      </c>
      <c r="R15" s="60"/>
      <c r="S15" s="66">
        <f t="shared" si="6"/>
        <v>1.25</v>
      </c>
      <c r="T15" s="67">
        <f>S15*100</f>
        <v>125</v>
      </c>
    </row>
    <row r="16" spans="1:20" ht="15">
      <c r="C16" s="61" t="s">
        <v>56</v>
      </c>
      <c r="D16" s="62">
        <f>SUM(D13:D15)</f>
        <v>8</v>
      </c>
      <c r="E16" s="62">
        <f t="shared" ref="E16:O16" si="7">SUM(E13:E15)</f>
        <v>8</v>
      </c>
      <c r="F16" s="62">
        <f t="shared" si="7"/>
        <v>8</v>
      </c>
      <c r="G16" s="62">
        <f t="shared" si="7"/>
        <v>8</v>
      </c>
      <c r="H16" s="62">
        <f t="shared" si="7"/>
        <v>8</v>
      </c>
      <c r="I16" s="62">
        <f t="shared" si="7"/>
        <v>8</v>
      </c>
      <c r="J16" s="62">
        <f t="shared" si="7"/>
        <v>8</v>
      </c>
      <c r="K16" s="62">
        <f t="shared" si="7"/>
        <v>8</v>
      </c>
      <c r="L16" s="62">
        <f t="shared" si="7"/>
        <v>8</v>
      </c>
      <c r="M16" s="62">
        <f t="shared" si="7"/>
        <v>8</v>
      </c>
      <c r="N16" s="62">
        <f t="shared" si="7"/>
        <v>8</v>
      </c>
      <c r="O16" s="62">
        <f t="shared" si="7"/>
        <v>8</v>
      </c>
      <c r="P16" s="62">
        <f>SUM(P13:P15)</f>
        <v>96</v>
      </c>
      <c r="Q16" s="63">
        <f t="shared" si="5"/>
        <v>1</v>
      </c>
      <c r="R16" s="63"/>
      <c r="T16" s="68">
        <f>SUM(T13:T15)</f>
        <v>966.66666666666674</v>
      </c>
    </row>
    <row r="18" spans="1:20">
      <c r="A18" s="69" t="s">
        <v>9</v>
      </c>
    </row>
    <row r="19" spans="1:20" ht="15">
      <c r="A19" s="26"/>
      <c r="B19" s="56" t="s">
        <v>28</v>
      </c>
      <c r="C19" s="56" t="s">
        <v>29</v>
      </c>
      <c r="D19" s="56" t="s">
        <v>30</v>
      </c>
      <c r="E19" s="56" t="s">
        <v>31</v>
      </c>
      <c r="F19" s="56" t="s">
        <v>32</v>
      </c>
      <c r="G19" s="56" t="s">
        <v>33</v>
      </c>
      <c r="H19" s="56" t="s">
        <v>34</v>
      </c>
      <c r="I19" s="56" t="s">
        <v>35</v>
      </c>
      <c r="J19" s="56" t="s">
        <v>36</v>
      </c>
      <c r="K19" s="56" t="s">
        <v>37</v>
      </c>
      <c r="L19" s="56" t="s">
        <v>38</v>
      </c>
      <c r="M19" s="56" t="s">
        <v>39</v>
      </c>
      <c r="N19" s="56" t="s">
        <v>40</v>
      </c>
      <c r="O19" s="56" t="s">
        <v>41</v>
      </c>
      <c r="P19" s="56" t="s">
        <v>42</v>
      </c>
      <c r="Q19" s="56" t="s">
        <v>43</v>
      </c>
      <c r="R19" s="57"/>
    </row>
    <row r="20" spans="1:20">
      <c r="B20" s="58" t="s">
        <v>44</v>
      </c>
      <c r="C20" s="58" t="s">
        <v>45</v>
      </c>
      <c r="D20" s="58">
        <v>0.5</v>
      </c>
      <c r="E20" s="58">
        <v>0.5</v>
      </c>
      <c r="F20" s="58">
        <v>0.5</v>
      </c>
      <c r="G20" s="58">
        <v>0.5</v>
      </c>
      <c r="H20" s="58">
        <v>0.5</v>
      </c>
      <c r="I20" s="58">
        <v>0.5</v>
      </c>
      <c r="J20" s="58">
        <v>0.5</v>
      </c>
      <c r="K20" s="58">
        <v>0.5</v>
      </c>
      <c r="L20" s="58">
        <v>0.5</v>
      </c>
      <c r="M20" s="58">
        <v>0.5</v>
      </c>
      <c r="N20" s="58">
        <v>0.5</v>
      </c>
      <c r="O20" s="58">
        <v>0.5</v>
      </c>
      <c r="P20" s="58">
        <f>SUM(D20:O20)</f>
        <v>6</v>
      </c>
      <c r="Q20" s="59">
        <f t="shared" ref="Q20:Q27" si="8">P20/$P$10</f>
        <v>6.25E-2</v>
      </c>
      <c r="R20" s="60"/>
    </row>
    <row r="21" spans="1:20">
      <c r="B21" s="58" t="s">
        <v>46</v>
      </c>
      <c r="C21" s="58" t="s">
        <v>45</v>
      </c>
      <c r="D21" s="58">
        <v>2</v>
      </c>
      <c r="E21" s="58">
        <v>1</v>
      </c>
      <c r="F21" s="58">
        <v>1</v>
      </c>
      <c r="G21" s="58">
        <v>1</v>
      </c>
      <c r="H21" s="58">
        <v>1</v>
      </c>
      <c r="I21" s="58">
        <v>1</v>
      </c>
      <c r="J21" s="58">
        <v>2</v>
      </c>
      <c r="K21" s="58">
        <v>1</v>
      </c>
      <c r="L21" s="58">
        <v>1</v>
      </c>
      <c r="M21" s="58"/>
      <c r="N21" s="58">
        <v>1</v>
      </c>
      <c r="O21" s="58"/>
      <c r="P21" s="58">
        <f>SUM(D21:O21)</f>
        <v>12</v>
      </c>
      <c r="Q21" s="59">
        <f t="shared" si="8"/>
        <v>0.125</v>
      </c>
      <c r="R21" s="60"/>
    </row>
    <row r="22" spans="1:20">
      <c r="B22" s="58" t="s">
        <v>47</v>
      </c>
      <c r="C22" s="58" t="s">
        <v>45</v>
      </c>
      <c r="D22" s="58"/>
      <c r="E22" s="58">
        <v>2</v>
      </c>
      <c r="F22" s="58">
        <v>2</v>
      </c>
      <c r="G22" s="58">
        <v>2</v>
      </c>
      <c r="H22" s="58">
        <v>2</v>
      </c>
      <c r="I22" s="58">
        <v>2</v>
      </c>
      <c r="J22" s="58"/>
      <c r="K22" s="58">
        <v>2</v>
      </c>
      <c r="L22" s="58">
        <v>2</v>
      </c>
      <c r="M22" s="58">
        <v>3</v>
      </c>
      <c r="N22" s="58">
        <v>2</v>
      </c>
      <c r="O22" s="58">
        <v>3</v>
      </c>
      <c r="P22" s="58">
        <f>SUM(D22:O22)</f>
        <v>22</v>
      </c>
      <c r="Q22" s="59">
        <f t="shared" si="8"/>
        <v>0.22916666666666666</v>
      </c>
      <c r="R22" s="60"/>
    </row>
    <row r="23" spans="1:20">
      <c r="B23" s="58" t="s">
        <v>48</v>
      </c>
      <c r="C23" s="58" t="s">
        <v>49</v>
      </c>
      <c r="D23" s="58">
        <v>0.5</v>
      </c>
      <c r="E23" s="58">
        <v>0.5</v>
      </c>
      <c r="F23" s="58">
        <v>0.5</v>
      </c>
      <c r="G23" s="58">
        <v>0.5</v>
      </c>
      <c r="H23" s="58">
        <v>0.5</v>
      </c>
      <c r="I23" s="58">
        <v>0.5</v>
      </c>
      <c r="J23" s="58">
        <v>0.5</v>
      </c>
      <c r="K23" s="58">
        <v>0.5</v>
      </c>
      <c r="L23" s="58">
        <v>0.5</v>
      </c>
      <c r="M23" s="58">
        <v>0.5</v>
      </c>
      <c r="N23" s="58">
        <v>0.5</v>
      </c>
      <c r="O23" s="58">
        <v>0.5</v>
      </c>
      <c r="P23" s="58">
        <f t="shared" ref="P23" si="9">SUM(D23:O23)</f>
        <v>6</v>
      </c>
      <c r="Q23" s="59">
        <f t="shared" si="8"/>
        <v>6.25E-2</v>
      </c>
      <c r="R23" s="60"/>
    </row>
    <row r="24" spans="1:20">
      <c r="B24" s="58" t="s">
        <v>50</v>
      </c>
      <c r="C24" s="58" t="s">
        <v>49</v>
      </c>
      <c r="D24" s="58"/>
      <c r="E24" s="58"/>
      <c r="F24" s="58"/>
      <c r="G24" s="58"/>
      <c r="H24" s="58"/>
      <c r="I24" s="58"/>
      <c r="J24" s="58"/>
      <c r="K24" s="58"/>
      <c r="L24" s="58"/>
      <c r="M24" s="58"/>
      <c r="N24" s="58"/>
      <c r="O24" s="58"/>
      <c r="P24" s="58"/>
      <c r="Q24" s="59">
        <f t="shared" si="8"/>
        <v>0</v>
      </c>
      <c r="R24" s="60"/>
    </row>
    <row r="25" spans="1:20">
      <c r="B25" s="58" t="s">
        <v>51</v>
      </c>
      <c r="C25" s="58" t="s">
        <v>52</v>
      </c>
      <c r="D25" s="58"/>
      <c r="E25" s="58">
        <v>1</v>
      </c>
      <c r="F25" s="58">
        <v>1</v>
      </c>
      <c r="G25" s="58"/>
      <c r="H25" s="58">
        <v>1</v>
      </c>
      <c r="I25" s="58">
        <v>1</v>
      </c>
      <c r="J25" s="58"/>
      <c r="K25" s="58">
        <v>1</v>
      </c>
      <c r="L25" s="58">
        <v>1</v>
      </c>
      <c r="M25" s="58">
        <v>1</v>
      </c>
      <c r="N25" s="58">
        <v>1.5</v>
      </c>
      <c r="O25" s="58">
        <v>1.5</v>
      </c>
      <c r="P25" s="58">
        <f>SUM(D25:O25)</f>
        <v>10</v>
      </c>
      <c r="Q25" s="59">
        <f t="shared" si="8"/>
        <v>0.10416666666666667</v>
      </c>
      <c r="R25" s="60"/>
    </row>
    <row r="26" spans="1:20">
      <c r="B26" s="58" t="s">
        <v>53</v>
      </c>
      <c r="C26" s="58" t="s">
        <v>52</v>
      </c>
      <c r="D26" s="58"/>
      <c r="E26" s="58"/>
      <c r="F26" s="58"/>
      <c r="G26" s="58"/>
      <c r="H26" s="58"/>
      <c r="I26" s="58"/>
      <c r="J26" s="58"/>
      <c r="K26" s="58"/>
      <c r="L26" s="58"/>
      <c r="M26" s="58"/>
      <c r="N26" s="58"/>
      <c r="O26" s="58">
        <v>5</v>
      </c>
      <c r="P26" s="58">
        <f t="shared" ref="P26" si="10">SUM(D26:O26)</f>
        <v>5</v>
      </c>
      <c r="Q26" s="59">
        <f t="shared" si="8"/>
        <v>5.2083333333333336E-2</v>
      </c>
      <c r="R26" s="60"/>
    </row>
    <row r="27" spans="1:20" ht="15">
      <c r="C27" s="61" t="s">
        <v>54</v>
      </c>
      <c r="D27" s="62">
        <f t="shared" ref="D27" si="11">SUM(D20:D26)</f>
        <v>3</v>
      </c>
      <c r="E27" s="62">
        <f t="shared" ref="E27" si="12">SUM(E20:E26)</f>
        <v>5</v>
      </c>
      <c r="F27" s="62">
        <f t="shared" ref="F27" si="13">SUM(F20:F26)</f>
        <v>5</v>
      </c>
      <c r="G27" s="62">
        <f t="shared" ref="G27" si="14">SUM(G20:G26)</f>
        <v>4</v>
      </c>
      <c r="H27" s="62">
        <f t="shared" ref="H27" si="15">SUM(H20:H26)</f>
        <v>5</v>
      </c>
      <c r="I27" s="62">
        <f t="shared" ref="I27" si="16">SUM(I20:I26)</f>
        <v>5</v>
      </c>
      <c r="J27" s="62">
        <f t="shared" ref="J27" si="17">SUM(J20:J26)</f>
        <v>3</v>
      </c>
      <c r="K27" s="62">
        <f t="shared" ref="K27" si="18">SUM(K20:K26)</f>
        <v>5</v>
      </c>
      <c r="L27" s="62">
        <f t="shared" ref="L27" si="19">SUM(L20:L26)</f>
        <v>5</v>
      </c>
      <c r="M27" s="62">
        <f t="shared" ref="M27" si="20">SUM(M20:M26)</f>
        <v>5</v>
      </c>
      <c r="N27" s="62">
        <f t="shared" ref="N27" si="21">SUM(N20:N26)</f>
        <v>5.5</v>
      </c>
      <c r="O27" s="62">
        <f t="shared" ref="O27" si="22">SUM(O20:O26)</f>
        <v>10.5</v>
      </c>
      <c r="P27" s="62">
        <f t="shared" ref="P27" si="23">SUM(P20:P26)</f>
        <v>61</v>
      </c>
      <c r="Q27" s="63">
        <f t="shared" si="8"/>
        <v>0.63541666666666663</v>
      </c>
      <c r="R27" s="63"/>
    </row>
    <row r="28" spans="1:20" ht="15">
      <c r="C28" s="61"/>
      <c r="D28" s="62"/>
      <c r="E28" s="62"/>
      <c r="F28" s="62"/>
      <c r="G28" s="62"/>
      <c r="H28" s="62"/>
      <c r="I28" s="62"/>
      <c r="J28" s="62"/>
      <c r="K28" s="62"/>
      <c r="L28" s="62"/>
      <c r="M28" s="62"/>
      <c r="N28" s="62"/>
      <c r="O28" s="62"/>
      <c r="P28" s="62"/>
      <c r="Q28" s="63"/>
      <c r="R28" s="63"/>
    </row>
    <row r="29" spans="1:20" ht="15">
      <c r="C29" s="64"/>
      <c r="D29" s="56" t="s">
        <v>30</v>
      </c>
      <c r="E29" s="56" t="s">
        <v>31</v>
      </c>
      <c r="F29" s="56" t="s">
        <v>32</v>
      </c>
      <c r="G29" s="56" t="s">
        <v>33</v>
      </c>
      <c r="H29" s="56" t="s">
        <v>34</v>
      </c>
      <c r="I29" s="56" t="s">
        <v>35</v>
      </c>
      <c r="J29" s="56" t="s">
        <v>36</v>
      </c>
      <c r="K29" s="56" t="s">
        <v>37</v>
      </c>
      <c r="L29" s="56" t="s">
        <v>38</v>
      </c>
      <c r="M29" s="56" t="s">
        <v>39</v>
      </c>
      <c r="N29" s="56" t="s">
        <v>40</v>
      </c>
      <c r="O29" s="56" t="s">
        <v>41</v>
      </c>
      <c r="P29" s="56" t="s">
        <v>42</v>
      </c>
      <c r="Q29" s="56" t="s">
        <v>43</v>
      </c>
      <c r="R29" s="65"/>
      <c r="S29" s="57" t="s">
        <v>55</v>
      </c>
    </row>
    <row r="30" spans="1:20">
      <c r="C30" s="64" t="s">
        <v>45</v>
      </c>
      <c r="D30" s="58">
        <f t="shared" ref="D30:O32" si="24">SUMIF($C$3:$C$9,$C30,D$3:D$9)</f>
        <v>2.5</v>
      </c>
      <c r="E30" s="58">
        <v>3.5</v>
      </c>
      <c r="F30" s="58">
        <v>3.5</v>
      </c>
      <c r="G30" s="58">
        <v>3.5</v>
      </c>
      <c r="H30" s="58">
        <v>3.5</v>
      </c>
      <c r="I30" s="58">
        <v>3.5</v>
      </c>
      <c r="J30" s="58">
        <f t="shared" si="24"/>
        <v>2.5</v>
      </c>
      <c r="K30" s="58">
        <v>3.5</v>
      </c>
      <c r="L30" s="58">
        <v>3.5</v>
      </c>
      <c r="M30" s="58">
        <v>3.5</v>
      </c>
      <c r="N30" s="58">
        <v>3.5</v>
      </c>
      <c r="O30" s="58">
        <v>3.5</v>
      </c>
      <c r="P30" s="58">
        <f>SUM(D30:O30)</f>
        <v>40</v>
      </c>
      <c r="Q30" s="59">
        <f>P30/$P$16</f>
        <v>0.41666666666666669</v>
      </c>
      <c r="R30" s="60"/>
      <c r="S30" s="66">
        <f>Q30*8</f>
        <v>3.3333333333333335</v>
      </c>
      <c r="T30" s="67">
        <f>S30*200</f>
        <v>666.66666666666674</v>
      </c>
    </row>
    <row r="31" spans="1:20">
      <c r="C31" s="64" t="s">
        <v>49</v>
      </c>
      <c r="D31" s="58">
        <v>0.5</v>
      </c>
      <c r="E31" s="58">
        <v>0.5</v>
      </c>
      <c r="F31" s="58">
        <v>0.5</v>
      </c>
      <c r="G31" s="58">
        <v>0.5</v>
      </c>
      <c r="H31" s="58">
        <v>0.5</v>
      </c>
      <c r="I31" s="58">
        <v>0.5</v>
      </c>
      <c r="J31" s="58">
        <v>0.5</v>
      </c>
      <c r="K31" s="58">
        <v>0.5</v>
      </c>
      <c r="L31" s="58">
        <v>0.5</v>
      </c>
      <c r="M31" s="58">
        <v>0.5</v>
      </c>
      <c r="N31" s="58">
        <v>0.5</v>
      </c>
      <c r="O31" s="58">
        <v>0.5</v>
      </c>
      <c r="P31" s="58">
        <f t="shared" ref="P31:P32" si="25">SUM(D31:O31)</f>
        <v>6</v>
      </c>
      <c r="Q31" s="59">
        <f t="shared" ref="Q31:Q33" si="26">P31/$P$16</f>
        <v>6.25E-2</v>
      </c>
      <c r="R31" s="60"/>
      <c r="S31" s="66">
        <f t="shared" ref="S31:S32" si="27">Q31*8</f>
        <v>0.5</v>
      </c>
      <c r="T31" s="67">
        <f>S31*100</f>
        <v>50</v>
      </c>
    </row>
    <row r="32" spans="1:20">
      <c r="C32" s="64" t="s">
        <v>52</v>
      </c>
      <c r="D32" s="58">
        <f t="shared" si="24"/>
        <v>0</v>
      </c>
      <c r="E32" s="58">
        <f t="shared" si="24"/>
        <v>1</v>
      </c>
      <c r="F32" s="58">
        <f t="shared" si="24"/>
        <v>1</v>
      </c>
      <c r="G32" s="58">
        <f t="shared" si="24"/>
        <v>0</v>
      </c>
      <c r="H32" s="58">
        <f t="shared" si="24"/>
        <v>1</v>
      </c>
      <c r="I32" s="58">
        <f t="shared" si="24"/>
        <v>1</v>
      </c>
      <c r="J32" s="58">
        <f t="shared" si="24"/>
        <v>0</v>
      </c>
      <c r="K32" s="58">
        <f t="shared" si="24"/>
        <v>1</v>
      </c>
      <c r="L32" s="58">
        <f t="shared" si="24"/>
        <v>1</v>
      </c>
      <c r="M32" s="58">
        <f t="shared" si="24"/>
        <v>1</v>
      </c>
      <c r="N32" s="58">
        <f t="shared" si="24"/>
        <v>1.5</v>
      </c>
      <c r="O32" s="58">
        <f t="shared" si="24"/>
        <v>6.5</v>
      </c>
      <c r="P32" s="58">
        <f t="shared" si="25"/>
        <v>15</v>
      </c>
      <c r="Q32" s="59">
        <f t="shared" si="26"/>
        <v>0.15625</v>
      </c>
      <c r="R32" s="60"/>
      <c r="S32" s="66">
        <f t="shared" si="27"/>
        <v>1.25</v>
      </c>
      <c r="T32" s="67">
        <f>S32*100</f>
        <v>125</v>
      </c>
    </row>
    <row r="33" spans="3:20" ht="15">
      <c r="C33" s="61" t="s">
        <v>56</v>
      </c>
      <c r="D33" s="62">
        <f>SUM(D30:D32)</f>
        <v>3</v>
      </c>
      <c r="E33" s="62">
        <f t="shared" ref="E33:O33" si="28">SUM(E30:E32)</f>
        <v>5</v>
      </c>
      <c r="F33" s="62">
        <f t="shared" si="28"/>
        <v>5</v>
      </c>
      <c r="G33" s="62">
        <f t="shared" si="28"/>
        <v>4</v>
      </c>
      <c r="H33" s="62">
        <f t="shared" si="28"/>
        <v>5</v>
      </c>
      <c r="I33" s="62">
        <f t="shared" si="28"/>
        <v>5</v>
      </c>
      <c r="J33" s="62">
        <f t="shared" si="28"/>
        <v>3</v>
      </c>
      <c r="K33" s="62">
        <f t="shared" si="28"/>
        <v>5</v>
      </c>
      <c r="L33" s="62">
        <f t="shared" si="28"/>
        <v>5</v>
      </c>
      <c r="M33" s="62">
        <f t="shared" si="28"/>
        <v>5</v>
      </c>
      <c r="N33" s="62">
        <f t="shared" si="28"/>
        <v>5.5</v>
      </c>
      <c r="O33" s="62">
        <f t="shared" si="28"/>
        <v>10.5</v>
      </c>
      <c r="P33" s="62">
        <f>SUM(P30:P32)</f>
        <v>61</v>
      </c>
      <c r="Q33" s="63">
        <f t="shared" si="26"/>
        <v>0.63541666666666663</v>
      </c>
      <c r="R33" s="63"/>
      <c r="T33" s="68">
        <f>SUM(T30:T32)</f>
        <v>841.66666666666674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33"/>
  <sheetViews>
    <sheetView topLeftCell="A10" workbookViewId="0">
      <selection activeCell="D30" sqref="D30:O30"/>
    </sheetView>
  </sheetViews>
  <sheetFormatPr defaultRowHeight="12.75"/>
  <cols>
    <col min="2" max="2" width="18" customWidth="1"/>
    <col min="3" max="3" width="11.28515625" bestFit="1" customWidth="1"/>
    <col min="4" max="12" width="4" bestFit="1" customWidth="1"/>
    <col min="13" max="15" width="4.28515625" bestFit="1" customWidth="1"/>
    <col min="16" max="16" width="5.42578125" bestFit="1" customWidth="1"/>
    <col min="17" max="18" width="7.7109375" customWidth="1"/>
    <col min="19" max="19" width="6.140625" customWidth="1"/>
  </cols>
  <sheetData>
    <row r="1" spans="1:20">
      <c r="A1" s="69" t="s">
        <v>57</v>
      </c>
    </row>
    <row r="2" spans="1:20" ht="15">
      <c r="A2" s="26"/>
      <c r="B2" s="56" t="s">
        <v>28</v>
      </c>
      <c r="C2" s="56" t="s">
        <v>29</v>
      </c>
      <c r="D2" s="56" t="s">
        <v>30</v>
      </c>
      <c r="E2" s="56" t="s">
        <v>31</v>
      </c>
      <c r="F2" s="56" t="s">
        <v>32</v>
      </c>
      <c r="G2" s="56" t="s">
        <v>33</v>
      </c>
      <c r="H2" s="56" t="s">
        <v>34</v>
      </c>
      <c r="I2" s="56" t="s">
        <v>35</v>
      </c>
      <c r="J2" s="56" t="s">
        <v>36</v>
      </c>
      <c r="K2" s="56" t="s">
        <v>37</v>
      </c>
      <c r="L2" s="56" t="s">
        <v>38</v>
      </c>
      <c r="M2" s="56" t="s">
        <v>39</v>
      </c>
      <c r="N2" s="56" t="s">
        <v>40</v>
      </c>
      <c r="O2" s="56" t="s">
        <v>41</v>
      </c>
      <c r="P2" s="56" t="s">
        <v>42</v>
      </c>
      <c r="Q2" s="56" t="s">
        <v>43</v>
      </c>
      <c r="R2" s="57"/>
    </row>
    <row r="3" spans="1:20">
      <c r="B3" s="58" t="s">
        <v>44</v>
      </c>
      <c r="C3" s="58" t="s">
        <v>45</v>
      </c>
      <c r="D3" s="58">
        <v>0.5</v>
      </c>
      <c r="E3" s="58">
        <v>0.5</v>
      </c>
      <c r="F3" s="58">
        <v>0.5</v>
      </c>
      <c r="G3" s="58">
        <v>0.5</v>
      </c>
      <c r="H3" s="58">
        <v>0.5</v>
      </c>
      <c r="I3" s="58">
        <v>0.5</v>
      </c>
      <c r="J3" s="58">
        <v>0.5</v>
      </c>
      <c r="K3" s="58">
        <v>0.5</v>
      </c>
      <c r="L3" s="58">
        <v>0.5</v>
      </c>
      <c r="M3" s="58">
        <v>0.5</v>
      </c>
      <c r="N3" s="58">
        <v>0.5</v>
      </c>
      <c r="O3" s="58">
        <v>0.5</v>
      </c>
      <c r="P3" s="58">
        <f>SUM(D3:O3)</f>
        <v>6</v>
      </c>
      <c r="Q3" s="59">
        <f t="shared" ref="Q3:Q10" si="0">P3/$P$10</f>
        <v>6.25E-2</v>
      </c>
      <c r="R3" s="60"/>
    </row>
    <row r="4" spans="1:20">
      <c r="B4" s="58" t="s">
        <v>46</v>
      </c>
      <c r="C4" s="58" t="s">
        <v>45</v>
      </c>
      <c r="D4" s="58">
        <v>2</v>
      </c>
      <c r="E4" s="58">
        <v>1</v>
      </c>
      <c r="F4" s="58">
        <v>1</v>
      </c>
      <c r="G4" s="58">
        <v>1</v>
      </c>
      <c r="H4" s="58">
        <v>1</v>
      </c>
      <c r="I4" s="58">
        <v>1</v>
      </c>
      <c r="J4" s="58">
        <v>2</v>
      </c>
      <c r="K4" s="58">
        <v>1</v>
      </c>
      <c r="L4" s="58">
        <v>1</v>
      </c>
      <c r="M4" s="58"/>
      <c r="N4" s="58">
        <v>1</v>
      </c>
      <c r="O4" s="58"/>
      <c r="P4" s="58">
        <f>SUM(D4:O4)</f>
        <v>12</v>
      </c>
      <c r="Q4" s="59">
        <f t="shared" si="0"/>
        <v>0.125</v>
      </c>
      <c r="R4" s="60"/>
    </row>
    <row r="5" spans="1:20">
      <c r="B5" s="58" t="s">
        <v>47</v>
      </c>
      <c r="C5" s="58" t="s">
        <v>45</v>
      </c>
      <c r="D5" s="58"/>
      <c r="E5" s="58"/>
      <c r="F5" s="58"/>
      <c r="G5" s="58">
        <v>1</v>
      </c>
      <c r="H5" s="58"/>
      <c r="I5" s="58"/>
      <c r="J5" s="58"/>
      <c r="K5" s="58"/>
      <c r="L5" s="58"/>
      <c r="M5" s="58">
        <v>1</v>
      </c>
      <c r="N5" s="58"/>
      <c r="O5" s="58"/>
      <c r="P5" s="58">
        <f>SUM(D5:O5)</f>
        <v>2</v>
      </c>
      <c r="Q5" s="59">
        <f t="shared" si="0"/>
        <v>2.0833333333333332E-2</v>
      </c>
      <c r="R5" s="60"/>
    </row>
    <row r="6" spans="1:20">
      <c r="B6" s="58" t="s">
        <v>48</v>
      </c>
      <c r="C6" s="58" t="s">
        <v>49</v>
      </c>
      <c r="D6" s="58"/>
      <c r="E6" s="58">
        <v>2</v>
      </c>
      <c r="F6" s="58">
        <v>2</v>
      </c>
      <c r="G6" s="58"/>
      <c r="H6" s="58">
        <v>2</v>
      </c>
      <c r="I6" s="58">
        <v>1.5</v>
      </c>
      <c r="J6" s="58"/>
      <c r="K6" s="58">
        <v>2</v>
      </c>
      <c r="L6" s="58">
        <v>2</v>
      </c>
      <c r="M6" s="58">
        <v>1.5</v>
      </c>
      <c r="N6" s="58">
        <v>1.5</v>
      </c>
      <c r="O6" s="58">
        <v>1</v>
      </c>
      <c r="P6" s="58">
        <f t="shared" ref="P6:P9" si="1">SUM(D6:O6)</f>
        <v>15.5</v>
      </c>
      <c r="Q6" s="59">
        <f t="shared" si="0"/>
        <v>0.16145833333333334</v>
      </c>
      <c r="R6" s="60"/>
    </row>
    <row r="7" spans="1:20">
      <c r="B7" s="58" t="s">
        <v>50</v>
      </c>
      <c r="C7" s="58" t="s">
        <v>49</v>
      </c>
      <c r="D7" s="58">
        <v>5.5</v>
      </c>
      <c r="E7" s="58">
        <v>3.5</v>
      </c>
      <c r="F7" s="58">
        <v>3.5</v>
      </c>
      <c r="G7" s="58">
        <v>5.5</v>
      </c>
      <c r="H7" s="58">
        <v>3.5</v>
      </c>
      <c r="I7" s="58">
        <v>4</v>
      </c>
      <c r="J7" s="58">
        <v>5.5</v>
      </c>
      <c r="K7" s="58">
        <v>3.5</v>
      </c>
      <c r="L7" s="58">
        <v>3.5</v>
      </c>
      <c r="M7" s="58">
        <v>4</v>
      </c>
      <c r="N7" s="58">
        <v>3.5</v>
      </c>
      <c r="O7" s="58"/>
      <c r="P7" s="58">
        <f t="shared" si="1"/>
        <v>45.5</v>
      </c>
      <c r="Q7" s="59">
        <f t="shared" si="0"/>
        <v>0.47395833333333331</v>
      </c>
      <c r="R7" s="60"/>
    </row>
    <row r="8" spans="1:20">
      <c r="B8" s="58" t="s">
        <v>51</v>
      </c>
      <c r="C8" s="58" t="s">
        <v>52</v>
      </c>
      <c r="D8" s="58"/>
      <c r="E8" s="58">
        <v>1</v>
      </c>
      <c r="F8" s="58">
        <v>1</v>
      </c>
      <c r="G8" s="58"/>
      <c r="H8" s="58">
        <v>1</v>
      </c>
      <c r="I8" s="58">
        <v>1</v>
      </c>
      <c r="J8" s="58"/>
      <c r="K8" s="58">
        <v>1</v>
      </c>
      <c r="L8" s="58">
        <v>1</v>
      </c>
      <c r="M8" s="58">
        <v>1</v>
      </c>
      <c r="N8" s="58">
        <v>1.5</v>
      </c>
      <c r="O8" s="58">
        <v>1.5</v>
      </c>
      <c r="P8" s="58">
        <f>SUM(D8:O8)</f>
        <v>10</v>
      </c>
      <c r="Q8" s="59">
        <f t="shared" si="0"/>
        <v>0.10416666666666667</v>
      </c>
      <c r="R8" s="60"/>
    </row>
    <row r="9" spans="1:20">
      <c r="B9" s="58" t="s">
        <v>53</v>
      </c>
      <c r="C9" s="58" t="s">
        <v>52</v>
      </c>
      <c r="D9" s="58"/>
      <c r="E9" s="58"/>
      <c r="F9" s="58"/>
      <c r="G9" s="58"/>
      <c r="H9" s="58"/>
      <c r="I9" s="58"/>
      <c r="J9" s="58"/>
      <c r="K9" s="58"/>
      <c r="L9" s="58"/>
      <c r="M9" s="58"/>
      <c r="N9" s="58"/>
      <c r="O9" s="58">
        <v>5</v>
      </c>
      <c r="P9" s="58">
        <f t="shared" si="1"/>
        <v>5</v>
      </c>
      <c r="Q9" s="59">
        <f t="shared" si="0"/>
        <v>5.2083333333333336E-2</v>
      </c>
      <c r="R9" s="60"/>
    </row>
    <row r="10" spans="1:20" ht="15">
      <c r="C10" s="61" t="s">
        <v>54</v>
      </c>
      <c r="D10" s="62">
        <f t="shared" ref="D10:P10" si="2">SUM(D3:D9)</f>
        <v>8</v>
      </c>
      <c r="E10" s="62">
        <f t="shared" si="2"/>
        <v>8</v>
      </c>
      <c r="F10" s="62">
        <f t="shared" si="2"/>
        <v>8</v>
      </c>
      <c r="G10" s="62">
        <f t="shared" si="2"/>
        <v>8</v>
      </c>
      <c r="H10" s="62">
        <f t="shared" si="2"/>
        <v>8</v>
      </c>
      <c r="I10" s="62">
        <f t="shared" si="2"/>
        <v>8</v>
      </c>
      <c r="J10" s="62">
        <f t="shared" si="2"/>
        <v>8</v>
      </c>
      <c r="K10" s="62">
        <f t="shared" si="2"/>
        <v>8</v>
      </c>
      <c r="L10" s="62">
        <f t="shared" si="2"/>
        <v>8</v>
      </c>
      <c r="M10" s="62">
        <f t="shared" si="2"/>
        <v>8</v>
      </c>
      <c r="N10" s="62">
        <f t="shared" si="2"/>
        <v>8</v>
      </c>
      <c r="O10" s="62">
        <f t="shared" si="2"/>
        <v>8</v>
      </c>
      <c r="P10" s="62">
        <f t="shared" si="2"/>
        <v>96</v>
      </c>
      <c r="Q10" s="63">
        <f t="shared" si="0"/>
        <v>1</v>
      </c>
      <c r="R10" s="63"/>
    </row>
    <row r="11" spans="1:20" ht="15">
      <c r="C11" s="61"/>
      <c r="D11" s="62"/>
      <c r="E11" s="62"/>
      <c r="F11" s="62"/>
      <c r="G11" s="62"/>
      <c r="H11" s="62"/>
      <c r="I11" s="62"/>
      <c r="J11" s="62"/>
      <c r="K11" s="62"/>
      <c r="L11" s="62"/>
      <c r="M11" s="62"/>
      <c r="N11" s="62"/>
      <c r="O11" s="62"/>
      <c r="P11" s="62"/>
      <c r="Q11" s="63"/>
      <c r="R11" s="63"/>
    </row>
    <row r="12" spans="1:20" ht="15">
      <c r="C12" s="64"/>
      <c r="D12" s="56" t="s">
        <v>30</v>
      </c>
      <c r="E12" s="56" t="s">
        <v>31</v>
      </c>
      <c r="F12" s="56" t="s">
        <v>32</v>
      </c>
      <c r="G12" s="56" t="s">
        <v>33</v>
      </c>
      <c r="H12" s="56" t="s">
        <v>34</v>
      </c>
      <c r="I12" s="56" t="s">
        <v>35</v>
      </c>
      <c r="J12" s="56" t="s">
        <v>36</v>
      </c>
      <c r="K12" s="56" t="s">
        <v>37</v>
      </c>
      <c r="L12" s="56" t="s">
        <v>38</v>
      </c>
      <c r="M12" s="56" t="s">
        <v>39</v>
      </c>
      <c r="N12" s="56" t="s">
        <v>40</v>
      </c>
      <c r="O12" s="56" t="s">
        <v>41</v>
      </c>
      <c r="P12" s="56" t="s">
        <v>42</v>
      </c>
      <c r="Q12" s="56" t="s">
        <v>43</v>
      </c>
      <c r="R12" s="65"/>
      <c r="S12" s="57" t="s">
        <v>55</v>
      </c>
    </row>
    <row r="13" spans="1:20">
      <c r="C13" s="64" t="s">
        <v>45</v>
      </c>
      <c r="D13" s="58">
        <f t="shared" ref="D13:O15" si="3">SUMIF($C$3:$C$9,$C13,D$3:D$9)</f>
        <v>2.5</v>
      </c>
      <c r="E13" s="58">
        <f t="shared" si="3"/>
        <v>1.5</v>
      </c>
      <c r="F13" s="58">
        <f t="shared" si="3"/>
        <v>1.5</v>
      </c>
      <c r="G13" s="58">
        <f t="shared" si="3"/>
        <v>2.5</v>
      </c>
      <c r="H13" s="58">
        <f t="shared" si="3"/>
        <v>1.5</v>
      </c>
      <c r="I13" s="58">
        <f t="shared" si="3"/>
        <v>1.5</v>
      </c>
      <c r="J13" s="58">
        <f t="shared" si="3"/>
        <v>2.5</v>
      </c>
      <c r="K13" s="58">
        <f t="shared" si="3"/>
        <v>1.5</v>
      </c>
      <c r="L13" s="58">
        <f t="shared" si="3"/>
        <v>1.5</v>
      </c>
      <c r="M13" s="58">
        <f t="shared" si="3"/>
        <v>1.5</v>
      </c>
      <c r="N13" s="58">
        <f t="shared" si="3"/>
        <v>1.5</v>
      </c>
      <c r="O13" s="58">
        <f t="shared" si="3"/>
        <v>0.5</v>
      </c>
      <c r="P13" s="58">
        <f>SUM(D13:O13)</f>
        <v>20</v>
      </c>
      <c r="Q13" s="59">
        <f>P13/$P$16</f>
        <v>0.20833333333333334</v>
      </c>
      <c r="R13" s="60"/>
      <c r="S13" s="66">
        <f>Q13*8</f>
        <v>1.6666666666666667</v>
      </c>
      <c r="T13" s="67">
        <f>S13*200</f>
        <v>333.33333333333337</v>
      </c>
    </row>
    <row r="14" spans="1:20">
      <c r="C14" s="64" t="s">
        <v>49</v>
      </c>
      <c r="D14" s="58">
        <f t="shared" si="3"/>
        <v>5.5</v>
      </c>
      <c r="E14" s="58">
        <f t="shared" si="3"/>
        <v>5.5</v>
      </c>
      <c r="F14" s="58">
        <f t="shared" si="3"/>
        <v>5.5</v>
      </c>
      <c r="G14" s="58">
        <f t="shared" si="3"/>
        <v>5.5</v>
      </c>
      <c r="H14" s="58">
        <f t="shared" si="3"/>
        <v>5.5</v>
      </c>
      <c r="I14" s="58">
        <f t="shared" si="3"/>
        <v>5.5</v>
      </c>
      <c r="J14" s="58">
        <f t="shared" si="3"/>
        <v>5.5</v>
      </c>
      <c r="K14" s="58">
        <f t="shared" si="3"/>
        <v>5.5</v>
      </c>
      <c r="L14" s="58">
        <f t="shared" si="3"/>
        <v>5.5</v>
      </c>
      <c r="M14" s="58">
        <f t="shared" si="3"/>
        <v>5.5</v>
      </c>
      <c r="N14" s="58">
        <f t="shared" si="3"/>
        <v>5</v>
      </c>
      <c r="O14" s="58">
        <f t="shared" si="3"/>
        <v>1</v>
      </c>
      <c r="P14" s="58">
        <f t="shared" ref="P14:P15" si="4">SUM(D14:O14)</f>
        <v>61</v>
      </c>
      <c r="Q14" s="59">
        <f t="shared" ref="Q14:Q16" si="5">P14/$P$16</f>
        <v>0.63541666666666663</v>
      </c>
      <c r="R14" s="60"/>
      <c r="S14" s="66">
        <f t="shared" ref="S14:S15" si="6">Q14*8</f>
        <v>5.083333333333333</v>
      </c>
      <c r="T14" s="67">
        <f>S14*100</f>
        <v>508.33333333333331</v>
      </c>
    </row>
    <row r="15" spans="1:20">
      <c r="C15" s="64" t="s">
        <v>52</v>
      </c>
      <c r="D15" s="58">
        <f t="shared" si="3"/>
        <v>0</v>
      </c>
      <c r="E15" s="58">
        <f t="shared" si="3"/>
        <v>1</v>
      </c>
      <c r="F15" s="58">
        <f t="shared" si="3"/>
        <v>1</v>
      </c>
      <c r="G15" s="58">
        <f t="shared" si="3"/>
        <v>0</v>
      </c>
      <c r="H15" s="58">
        <f t="shared" si="3"/>
        <v>1</v>
      </c>
      <c r="I15" s="58">
        <f t="shared" si="3"/>
        <v>1</v>
      </c>
      <c r="J15" s="58">
        <f t="shared" si="3"/>
        <v>0</v>
      </c>
      <c r="K15" s="58">
        <f t="shared" si="3"/>
        <v>1</v>
      </c>
      <c r="L15" s="58">
        <f t="shared" si="3"/>
        <v>1</v>
      </c>
      <c r="M15" s="58">
        <f t="shared" si="3"/>
        <v>1</v>
      </c>
      <c r="N15" s="58">
        <f t="shared" si="3"/>
        <v>1.5</v>
      </c>
      <c r="O15" s="58">
        <f t="shared" si="3"/>
        <v>6.5</v>
      </c>
      <c r="P15" s="58">
        <f t="shared" si="4"/>
        <v>15</v>
      </c>
      <c r="Q15" s="59">
        <f t="shared" si="5"/>
        <v>0.15625</v>
      </c>
      <c r="R15" s="60"/>
      <c r="S15" s="66">
        <f t="shared" si="6"/>
        <v>1.25</v>
      </c>
      <c r="T15" s="67">
        <f>S15*100</f>
        <v>125</v>
      </c>
    </row>
    <row r="16" spans="1:20" ht="15">
      <c r="C16" s="61" t="s">
        <v>56</v>
      </c>
      <c r="D16" s="62">
        <f>SUM(D13:D15)</f>
        <v>8</v>
      </c>
      <c r="E16" s="62">
        <f t="shared" ref="E16:O16" si="7">SUM(E13:E15)</f>
        <v>8</v>
      </c>
      <c r="F16" s="62">
        <f t="shared" si="7"/>
        <v>8</v>
      </c>
      <c r="G16" s="62">
        <f t="shared" si="7"/>
        <v>8</v>
      </c>
      <c r="H16" s="62">
        <f t="shared" si="7"/>
        <v>8</v>
      </c>
      <c r="I16" s="62">
        <f t="shared" si="7"/>
        <v>8</v>
      </c>
      <c r="J16" s="62">
        <f t="shared" si="7"/>
        <v>8</v>
      </c>
      <c r="K16" s="62">
        <f t="shared" si="7"/>
        <v>8</v>
      </c>
      <c r="L16" s="62">
        <f t="shared" si="7"/>
        <v>8</v>
      </c>
      <c r="M16" s="62">
        <f t="shared" si="7"/>
        <v>8</v>
      </c>
      <c r="N16" s="62">
        <f t="shared" si="7"/>
        <v>8</v>
      </c>
      <c r="O16" s="62">
        <f t="shared" si="7"/>
        <v>8</v>
      </c>
      <c r="P16" s="62">
        <f>SUM(P13:P15)</f>
        <v>96</v>
      </c>
      <c r="Q16" s="63">
        <f t="shared" si="5"/>
        <v>1</v>
      </c>
      <c r="R16" s="63"/>
      <c r="T16" s="68">
        <f>SUM(T13:T15)</f>
        <v>966.66666666666674</v>
      </c>
    </row>
    <row r="18" spans="1:20">
      <c r="A18" s="69" t="s">
        <v>9</v>
      </c>
    </row>
    <row r="19" spans="1:20" ht="15">
      <c r="A19" s="26"/>
      <c r="B19" s="56" t="s">
        <v>28</v>
      </c>
      <c r="C19" s="56" t="s">
        <v>29</v>
      </c>
      <c r="D19" s="56" t="s">
        <v>30</v>
      </c>
      <c r="E19" s="56" t="s">
        <v>31</v>
      </c>
      <c r="F19" s="56" t="s">
        <v>32</v>
      </c>
      <c r="G19" s="56" t="s">
        <v>33</v>
      </c>
      <c r="H19" s="56" t="s">
        <v>34</v>
      </c>
      <c r="I19" s="56" t="s">
        <v>35</v>
      </c>
      <c r="J19" s="56" t="s">
        <v>36</v>
      </c>
      <c r="K19" s="56" t="s">
        <v>37</v>
      </c>
      <c r="L19" s="56" t="s">
        <v>38</v>
      </c>
      <c r="M19" s="56" t="s">
        <v>39</v>
      </c>
      <c r="N19" s="56" t="s">
        <v>40</v>
      </c>
      <c r="O19" s="56" t="s">
        <v>41</v>
      </c>
      <c r="P19" s="56" t="s">
        <v>42</v>
      </c>
      <c r="Q19" s="56" t="s">
        <v>43</v>
      </c>
      <c r="R19" s="57"/>
    </row>
    <row r="20" spans="1:20">
      <c r="B20" s="58" t="s">
        <v>44</v>
      </c>
      <c r="C20" s="58" t="s">
        <v>45</v>
      </c>
      <c r="D20" s="58">
        <v>0.5</v>
      </c>
      <c r="E20" s="58">
        <v>0.5</v>
      </c>
      <c r="F20" s="58">
        <v>0.5</v>
      </c>
      <c r="G20" s="58">
        <v>0.5</v>
      </c>
      <c r="H20" s="58">
        <v>0.5</v>
      </c>
      <c r="I20" s="58">
        <v>0.5</v>
      </c>
      <c r="J20" s="58">
        <v>0.5</v>
      </c>
      <c r="K20" s="58">
        <v>0.5</v>
      </c>
      <c r="L20" s="58">
        <v>0.5</v>
      </c>
      <c r="M20" s="58">
        <v>0.5</v>
      </c>
      <c r="N20" s="58">
        <v>0.5</v>
      </c>
      <c r="O20" s="58">
        <v>0.5</v>
      </c>
      <c r="P20" s="58">
        <f>SUM(D20:O20)</f>
        <v>6</v>
      </c>
      <c r="Q20" s="59">
        <f t="shared" ref="Q20:Q27" si="8">P20/$P$10</f>
        <v>6.25E-2</v>
      </c>
      <c r="R20" s="60"/>
    </row>
    <row r="21" spans="1:20">
      <c r="B21" s="58" t="s">
        <v>46</v>
      </c>
      <c r="C21" s="58" t="s">
        <v>45</v>
      </c>
      <c r="D21" s="58">
        <v>2</v>
      </c>
      <c r="E21" s="58">
        <v>0.5</v>
      </c>
      <c r="F21" s="58">
        <v>0.5</v>
      </c>
      <c r="G21" s="58">
        <v>0.5</v>
      </c>
      <c r="H21" s="58">
        <v>0.5</v>
      </c>
      <c r="I21" s="58">
        <v>0.5</v>
      </c>
      <c r="J21" s="58">
        <v>2</v>
      </c>
      <c r="K21" s="58">
        <v>0.5</v>
      </c>
      <c r="L21" s="58">
        <v>0.5</v>
      </c>
      <c r="M21" s="58"/>
      <c r="N21" s="58">
        <v>0.5</v>
      </c>
      <c r="O21" s="58"/>
      <c r="P21" s="58">
        <f>SUM(D21:O21)</f>
        <v>8</v>
      </c>
      <c r="Q21" s="59">
        <f t="shared" si="8"/>
        <v>8.3333333333333329E-2</v>
      </c>
      <c r="R21" s="60"/>
    </row>
    <row r="22" spans="1:20">
      <c r="B22" s="58" t="s">
        <v>47</v>
      </c>
      <c r="C22" s="58" t="s">
        <v>45</v>
      </c>
      <c r="D22" s="58"/>
      <c r="E22" s="58">
        <v>1</v>
      </c>
      <c r="F22" s="58">
        <v>1</v>
      </c>
      <c r="G22" s="58">
        <v>1</v>
      </c>
      <c r="H22" s="58">
        <v>1</v>
      </c>
      <c r="I22" s="58">
        <v>1</v>
      </c>
      <c r="J22" s="58"/>
      <c r="K22" s="58">
        <v>1</v>
      </c>
      <c r="L22" s="58">
        <v>1</v>
      </c>
      <c r="M22" s="58">
        <v>2</v>
      </c>
      <c r="N22" s="58">
        <v>1</v>
      </c>
      <c r="O22" s="58">
        <v>1.5</v>
      </c>
      <c r="P22" s="58">
        <f>SUM(D22:O22)</f>
        <v>11.5</v>
      </c>
      <c r="Q22" s="59">
        <f t="shared" si="8"/>
        <v>0.11979166666666667</v>
      </c>
      <c r="R22" s="60"/>
    </row>
    <row r="23" spans="1:20">
      <c r="B23" s="58" t="s">
        <v>48</v>
      </c>
      <c r="C23" s="58" t="s">
        <v>49</v>
      </c>
      <c r="D23" s="58">
        <v>0.5</v>
      </c>
      <c r="E23" s="58">
        <v>0.5</v>
      </c>
      <c r="F23" s="58">
        <v>0.5</v>
      </c>
      <c r="G23" s="58">
        <v>0.5</v>
      </c>
      <c r="H23" s="58">
        <v>0.5</v>
      </c>
      <c r="I23" s="58">
        <v>0.5</v>
      </c>
      <c r="J23" s="58">
        <v>0.5</v>
      </c>
      <c r="K23" s="58">
        <v>0.5</v>
      </c>
      <c r="L23" s="58">
        <v>0.5</v>
      </c>
      <c r="M23" s="58">
        <v>0.5</v>
      </c>
      <c r="N23" s="58">
        <v>0.5</v>
      </c>
      <c r="O23" s="58">
        <v>0.5</v>
      </c>
      <c r="P23" s="58">
        <f t="shared" ref="P23" si="9">SUM(D23:O23)</f>
        <v>6</v>
      </c>
      <c r="Q23" s="59">
        <f t="shared" si="8"/>
        <v>6.25E-2</v>
      </c>
      <c r="R23" s="60"/>
    </row>
    <row r="24" spans="1:20">
      <c r="B24" s="58" t="s">
        <v>50</v>
      </c>
      <c r="C24" s="58" t="s">
        <v>49</v>
      </c>
      <c r="D24" s="58"/>
      <c r="E24" s="58"/>
      <c r="F24" s="58"/>
      <c r="G24" s="58"/>
      <c r="H24" s="58"/>
      <c r="I24" s="58"/>
      <c r="J24" s="58"/>
      <c r="K24" s="58"/>
      <c r="L24" s="58"/>
      <c r="M24" s="58"/>
      <c r="N24" s="58"/>
      <c r="O24" s="58"/>
      <c r="P24" s="58"/>
      <c r="Q24" s="59">
        <f t="shared" si="8"/>
        <v>0</v>
      </c>
      <c r="R24" s="60"/>
    </row>
    <row r="25" spans="1:20">
      <c r="B25" s="58" t="s">
        <v>51</v>
      </c>
      <c r="C25" s="58" t="s">
        <v>52</v>
      </c>
      <c r="D25" s="58"/>
      <c r="E25" s="58">
        <v>1</v>
      </c>
      <c r="F25" s="58">
        <v>1</v>
      </c>
      <c r="G25" s="58"/>
      <c r="H25" s="58">
        <v>1</v>
      </c>
      <c r="I25" s="58">
        <v>1</v>
      </c>
      <c r="J25" s="58"/>
      <c r="K25" s="58">
        <v>1</v>
      </c>
      <c r="L25" s="58">
        <v>1</v>
      </c>
      <c r="M25" s="58">
        <v>1</v>
      </c>
      <c r="N25" s="58">
        <v>1.5</v>
      </c>
      <c r="O25" s="58">
        <v>1.5</v>
      </c>
      <c r="P25" s="58">
        <f>SUM(D25:O25)</f>
        <v>10</v>
      </c>
      <c r="Q25" s="59">
        <f t="shared" si="8"/>
        <v>0.10416666666666667</v>
      </c>
      <c r="R25" s="60"/>
    </row>
    <row r="26" spans="1:20">
      <c r="B26" s="58" t="s">
        <v>53</v>
      </c>
      <c r="C26" s="58" t="s">
        <v>52</v>
      </c>
      <c r="D26" s="58"/>
      <c r="E26" s="58"/>
      <c r="F26" s="58"/>
      <c r="G26" s="58"/>
      <c r="H26" s="58"/>
      <c r="I26" s="58"/>
      <c r="J26" s="58"/>
      <c r="K26" s="58"/>
      <c r="L26" s="58"/>
      <c r="M26" s="58"/>
      <c r="N26" s="58"/>
      <c r="O26" s="58">
        <v>5</v>
      </c>
      <c r="P26" s="58">
        <f t="shared" ref="P26" si="10">SUM(D26:O26)</f>
        <v>5</v>
      </c>
      <c r="Q26" s="59">
        <f t="shared" si="8"/>
        <v>5.2083333333333336E-2</v>
      </c>
      <c r="R26" s="60"/>
    </row>
    <row r="27" spans="1:20" ht="15">
      <c r="C27" s="61" t="s">
        <v>54</v>
      </c>
      <c r="D27" s="62">
        <f t="shared" ref="D27:P27" si="11">SUM(D20:D26)</f>
        <v>3</v>
      </c>
      <c r="E27" s="62">
        <f t="shared" si="11"/>
        <v>3.5</v>
      </c>
      <c r="F27" s="62">
        <f t="shared" si="11"/>
        <v>3.5</v>
      </c>
      <c r="G27" s="62">
        <f t="shared" si="11"/>
        <v>2.5</v>
      </c>
      <c r="H27" s="62">
        <f t="shared" si="11"/>
        <v>3.5</v>
      </c>
      <c r="I27" s="62">
        <f t="shared" si="11"/>
        <v>3.5</v>
      </c>
      <c r="J27" s="62">
        <f t="shared" si="11"/>
        <v>3</v>
      </c>
      <c r="K27" s="62">
        <f t="shared" si="11"/>
        <v>3.5</v>
      </c>
      <c r="L27" s="62">
        <f t="shared" si="11"/>
        <v>3.5</v>
      </c>
      <c r="M27" s="62">
        <f t="shared" si="11"/>
        <v>4</v>
      </c>
      <c r="N27" s="62">
        <f t="shared" si="11"/>
        <v>4</v>
      </c>
      <c r="O27" s="62">
        <f t="shared" si="11"/>
        <v>9</v>
      </c>
      <c r="P27" s="62">
        <f t="shared" si="11"/>
        <v>46.5</v>
      </c>
      <c r="Q27" s="63">
        <f t="shared" si="8"/>
        <v>0.484375</v>
      </c>
      <c r="R27" s="63"/>
    </row>
    <row r="28" spans="1:20" ht="15">
      <c r="C28" s="61"/>
      <c r="D28" s="62"/>
      <c r="E28" s="62"/>
      <c r="F28" s="62"/>
      <c r="G28" s="62"/>
      <c r="H28" s="62"/>
      <c r="I28" s="62"/>
      <c r="J28" s="62"/>
      <c r="K28" s="62"/>
      <c r="L28" s="62"/>
      <c r="M28" s="62"/>
      <c r="N28" s="62"/>
      <c r="O28" s="62"/>
      <c r="P28" s="62"/>
      <c r="Q28" s="63"/>
      <c r="R28" s="63"/>
    </row>
    <row r="29" spans="1:20" ht="15">
      <c r="C29" s="64"/>
      <c r="D29" s="56" t="s">
        <v>30</v>
      </c>
      <c r="E29" s="56" t="s">
        <v>31</v>
      </c>
      <c r="F29" s="56" t="s">
        <v>32</v>
      </c>
      <c r="G29" s="56" t="s">
        <v>33</v>
      </c>
      <c r="H29" s="56" t="s">
        <v>34</v>
      </c>
      <c r="I29" s="56" t="s">
        <v>35</v>
      </c>
      <c r="J29" s="56" t="s">
        <v>36</v>
      </c>
      <c r="K29" s="56" t="s">
        <v>37</v>
      </c>
      <c r="L29" s="56" t="s">
        <v>38</v>
      </c>
      <c r="M29" s="56" t="s">
        <v>39</v>
      </c>
      <c r="N29" s="56" t="s">
        <v>40</v>
      </c>
      <c r="O29" s="56" t="s">
        <v>41</v>
      </c>
      <c r="P29" s="56" t="s">
        <v>42</v>
      </c>
      <c r="Q29" s="56" t="s">
        <v>43</v>
      </c>
      <c r="R29" s="65"/>
      <c r="S29" s="57" t="s">
        <v>55</v>
      </c>
    </row>
    <row r="30" spans="1:20">
      <c r="C30" s="64" t="s">
        <v>45</v>
      </c>
      <c r="D30" s="58">
        <f t="shared" ref="D30:O32" si="12">SUMIF($C$3:$C$9,$C30,D$3:D$9)</f>
        <v>2.5</v>
      </c>
      <c r="E30" s="58">
        <v>2</v>
      </c>
      <c r="F30" s="58">
        <v>2</v>
      </c>
      <c r="G30" s="58">
        <v>2</v>
      </c>
      <c r="H30" s="58">
        <v>2</v>
      </c>
      <c r="I30" s="58">
        <v>2</v>
      </c>
      <c r="J30" s="58">
        <f t="shared" si="12"/>
        <v>2.5</v>
      </c>
      <c r="K30" s="58">
        <v>2</v>
      </c>
      <c r="L30" s="58">
        <v>2</v>
      </c>
      <c r="M30" s="58">
        <v>2.5</v>
      </c>
      <c r="N30" s="58">
        <v>2</v>
      </c>
      <c r="O30" s="58">
        <v>2</v>
      </c>
      <c r="P30" s="58">
        <f>SUM(D30:O30)</f>
        <v>25.5</v>
      </c>
      <c r="Q30" s="59">
        <f>P30/$P$16</f>
        <v>0.265625</v>
      </c>
      <c r="R30" s="60"/>
      <c r="S30" s="66">
        <f>Q30*8</f>
        <v>2.125</v>
      </c>
      <c r="T30" s="67">
        <f>S30*200</f>
        <v>425</v>
      </c>
    </row>
    <row r="31" spans="1:20">
      <c r="C31" s="64" t="s">
        <v>49</v>
      </c>
      <c r="D31" s="58">
        <v>0.5</v>
      </c>
      <c r="E31" s="58">
        <v>0.5</v>
      </c>
      <c r="F31" s="58">
        <v>0.5</v>
      </c>
      <c r="G31" s="58">
        <v>0.5</v>
      </c>
      <c r="H31" s="58">
        <v>0.5</v>
      </c>
      <c r="I31" s="58">
        <v>0.5</v>
      </c>
      <c r="J31" s="58">
        <v>0.5</v>
      </c>
      <c r="K31" s="58">
        <v>0.5</v>
      </c>
      <c r="L31" s="58">
        <v>0.5</v>
      </c>
      <c r="M31" s="58">
        <v>0.5</v>
      </c>
      <c r="N31" s="58">
        <v>0.5</v>
      </c>
      <c r="O31" s="58">
        <v>0.5</v>
      </c>
      <c r="P31" s="58">
        <f t="shared" ref="P31:P32" si="13">SUM(D31:O31)</f>
        <v>6</v>
      </c>
      <c r="Q31" s="59">
        <f t="shared" ref="Q31:Q33" si="14">P31/$P$16</f>
        <v>6.25E-2</v>
      </c>
      <c r="R31" s="60"/>
      <c r="S31" s="66">
        <f t="shared" ref="S31:S32" si="15">Q31*8</f>
        <v>0.5</v>
      </c>
      <c r="T31" s="67">
        <f>S31*100</f>
        <v>50</v>
      </c>
    </row>
    <row r="32" spans="1:20">
      <c r="C32" s="64" t="s">
        <v>52</v>
      </c>
      <c r="D32" s="58">
        <f t="shared" si="12"/>
        <v>0</v>
      </c>
      <c r="E32" s="58">
        <f t="shared" si="12"/>
        <v>1</v>
      </c>
      <c r="F32" s="58">
        <f t="shared" si="12"/>
        <v>1</v>
      </c>
      <c r="G32" s="58">
        <f t="shared" si="12"/>
        <v>0</v>
      </c>
      <c r="H32" s="58">
        <f t="shared" si="12"/>
        <v>1</v>
      </c>
      <c r="I32" s="58">
        <f t="shared" si="12"/>
        <v>1</v>
      </c>
      <c r="J32" s="58">
        <f t="shared" si="12"/>
        <v>0</v>
      </c>
      <c r="K32" s="58">
        <f t="shared" si="12"/>
        <v>1</v>
      </c>
      <c r="L32" s="58">
        <f t="shared" si="12"/>
        <v>1</v>
      </c>
      <c r="M32" s="58">
        <f t="shared" si="12"/>
        <v>1</v>
      </c>
      <c r="N32" s="58">
        <f t="shared" si="12"/>
        <v>1.5</v>
      </c>
      <c r="O32" s="58">
        <f t="shared" si="12"/>
        <v>6.5</v>
      </c>
      <c r="P32" s="58">
        <f t="shared" si="13"/>
        <v>15</v>
      </c>
      <c r="Q32" s="59">
        <f t="shared" si="14"/>
        <v>0.15625</v>
      </c>
      <c r="R32" s="60"/>
      <c r="S32" s="66">
        <f t="shared" si="15"/>
        <v>1.25</v>
      </c>
      <c r="T32" s="67">
        <f>S32*100</f>
        <v>125</v>
      </c>
    </row>
    <row r="33" spans="3:20" ht="15">
      <c r="C33" s="61" t="s">
        <v>56</v>
      </c>
      <c r="D33" s="62">
        <f>SUM(D30:D32)</f>
        <v>3</v>
      </c>
      <c r="E33" s="62">
        <f t="shared" ref="E33:O33" si="16">SUM(E30:E32)</f>
        <v>3.5</v>
      </c>
      <c r="F33" s="62">
        <f t="shared" si="16"/>
        <v>3.5</v>
      </c>
      <c r="G33" s="62">
        <f t="shared" si="16"/>
        <v>2.5</v>
      </c>
      <c r="H33" s="62">
        <f t="shared" si="16"/>
        <v>3.5</v>
      </c>
      <c r="I33" s="62">
        <f t="shared" si="16"/>
        <v>3.5</v>
      </c>
      <c r="J33" s="62">
        <f t="shared" si="16"/>
        <v>3</v>
      </c>
      <c r="K33" s="62">
        <f t="shared" si="16"/>
        <v>3.5</v>
      </c>
      <c r="L33" s="62">
        <f t="shared" si="16"/>
        <v>3.5</v>
      </c>
      <c r="M33" s="62">
        <f t="shared" si="16"/>
        <v>4</v>
      </c>
      <c r="N33" s="62">
        <f t="shared" si="16"/>
        <v>4</v>
      </c>
      <c r="O33" s="62">
        <f t="shared" si="16"/>
        <v>9</v>
      </c>
      <c r="P33" s="62">
        <f>SUM(P30:P32)</f>
        <v>46.5</v>
      </c>
      <c r="Q33" s="63">
        <f t="shared" si="14"/>
        <v>0.484375</v>
      </c>
      <c r="R33" s="63"/>
      <c r="T33" s="68">
        <f>SUM(T30:T32)</f>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33"/>
  <sheetViews>
    <sheetView topLeftCell="A10" workbookViewId="0">
      <selection activeCell="G34" sqref="G34"/>
    </sheetView>
  </sheetViews>
  <sheetFormatPr defaultRowHeight="12.75"/>
  <cols>
    <col min="2" max="2" width="18" customWidth="1"/>
    <col min="3" max="3" width="11.28515625" bestFit="1" customWidth="1"/>
    <col min="4" max="12" width="4" bestFit="1" customWidth="1"/>
    <col min="13" max="15" width="4.28515625" bestFit="1" customWidth="1"/>
    <col min="16" max="16" width="5.42578125" bestFit="1" customWidth="1"/>
    <col min="17" max="18" width="7.7109375" customWidth="1"/>
    <col min="19" max="19" width="6.140625" customWidth="1"/>
  </cols>
  <sheetData>
    <row r="1" spans="1:20">
      <c r="A1" s="69" t="s">
        <v>57</v>
      </c>
    </row>
    <row r="2" spans="1:20" ht="15">
      <c r="A2" s="26"/>
      <c r="B2" s="56" t="s">
        <v>28</v>
      </c>
      <c r="C2" s="56" t="s">
        <v>29</v>
      </c>
      <c r="D2" s="56" t="s">
        <v>30</v>
      </c>
      <c r="E2" s="56" t="s">
        <v>31</v>
      </c>
      <c r="F2" s="56" t="s">
        <v>32</v>
      </c>
      <c r="G2" s="56" t="s">
        <v>33</v>
      </c>
      <c r="H2" s="56" t="s">
        <v>34</v>
      </c>
      <c r="I2" s="56" t="s">
        <v>35</v>
      </c>
      <c r="J2" s="56" t="s">
        <v>36</v>
      </c>
      <c r="K2" s="56" t="s">
        <v>37</v>
      </c>
      <c r="L2" s="56" t="s">
        <v>38</v>
      </c>
      <c r="M2" s="56" t="s">
        <v>39</v>
      </c>
      <c r="N2" s="56" t="s">
        <v>40</v>
      </c>
      <c r="O2" s="56" t="s">
        <v>41</v>
      </c>
      <c r="P2" s="56" t="s">
        <v>42</v>
      </c>
      <c r="Q2" s="56" t="s">
        <v>43</v>
      </c>
      <c r="R2" s="57"/>
    </row>
    <row r="3" spans="1:20">
      <c r="B3" s="58" t="s">
        <v>44</v>
      </c>
      <c r="C3" s="58" t="s">
        <v>45</v>
      </c>
      <c r="D3" s="58">
        <v>0.5</v>
      </c>
      <c r="E3" s="58">
        <v>0.5</v>
      </c>
      <c r="F3" s="58">
        <v>0.5</v>
      </c>
      <c r="G3" s="58">
        <v>0.5</v>
      </c>
      <c r="H3" s="58">
        <v>0.5</v>
      </c>
      <c r="I3" s="58">
        <v>0.5</v>
      </c>
      <c r="J3" s="58">
        <v>0.5</v>
      </c>
      <c r="K3" s="58">
        <v>0.5</v>
      </c>
      <c r="L3" s="58">
        <v>0.5</v>
      </c>
      <c r="M3" s="58">
        <v>0.5</v>
      </c>
      <c r="N3" s="58">
        <v>0.5</v>
      </c>
      <c r="O3" s="58">
        <v>0.5</v>
      </c>
      <c r="P3" s="58">
        <f>SUM(D3:O3)</f>
        <v>6</v>
      </c>
      <c r="Q3" s="59">
        <f t="shared" ref="Q3:Q10" si="0">P3/$P$10</f>
        <v>6.25E-2</v>
      </c>
      <c r="R3" s="60"/>
    </row>
    <row r="4" spans="1:20">
      <c r="B4" s="58" t="s">
        <v>46</v>
      </c>
      <c r="C4" s="58" t="s">
        <v>45</v>
      </c>
      <c r="D4" s="58">
        <v>2</v>
      </c>
      <c r="E4" s="58">
        <v>1</v>
      </c>
      <c r="F4" s="58">
        <v>1</v>
      </c>
      <c r="G4" s="58">
        <v>1</v>
      </c>
      <c r="H4" s="58">
        <v>1</v>
      </c>
      <c r="I4" s="58">
        <v>1</v>
      </c>
      <c r="J4" s="58">
        <v>2</v>
      </c>
      <c r="K4" s="58">
        <v>1</v>
      </c>
      <c r="L4" s="58">
        <v>1</v>
      </c>
      <c r="M4" s="58"/>
      <c r="N4" s="58">
        <v>1</v>
      </c>
      <c r="O4" s="58"/>
      <c r="P4" s="58">
        <f>SUM(D4:O4)</f>
        <v>12</v>
      </c>
      <c r="Q4" s="59">
        <f t="shared" si="0"/>
        <v>0.125</v>
      </c>
      <c r="R4" s="60"/>
    </row>
    <row r="5" spans="1:20">
      <c r="B5" s="58" t="s">
        <v>47</v>
      </c>
      <c r="C5" s="58" t="s">
        <v>45</v>
      </c>
      <c r="D5" s="58"/>
      <c r="E5" s="58"/>
      <c r="F5" s="58"/>
      <c r="G5" s="58">
        <v>1</v>
      </c>
      <c r="H5" s="58"/>
      <c r="I5" s="58"/>
      <c r="J5" s="58"/>
      <c r="K5" s="58"/>
      <c r="L5" s="58"/>
      <c r="M5" s="58">
        <v>1</v>
      </c>
      <c r="N5" s="58"/>
      <c r="O5" s="58"/>
      <c r="P5" s="58">
        <f>SUM(D5:O5)</f>
        <v>2</v>
      </c>
      <c r="Q5" s="59">
        <f t="shared" si="0"/>
        <v>2.0833333333333332E-2</v>
      </c>
      <c r="R5" s="60"/>
    </row>
    <row r="6" spans="1:20">
      <c r="B6" s="58" t="s">
        <v>48</v>
      </c>
      <c r="C6" s="58" t="s">
        <v>49</v>
      </c>
      <c r="D6" s="58"/>
      <c r="E6" s="58">
        <v>2</v>
      </c>
      <c r="F6" s="58">
        <v>2</v>
      </c>
      <c r="G6" s="58"/>
      <c r="H6" s="58">
        <v>2</v>
      </c>
      <c r="I6" s="58">
        <v>1.5</v>
      </c>
      <c r="J6" s="58"/>
      <c r="K6" s="58">
        <v>2</v>
      </c>
      <c r="L6" s="58">
        <v>2</v>
      </c>
      <c r="M6" s="58">
        <v>1.5</v>
      </c>
      <c r="N6" s="58">
        <v>1.5</v>
      </c>
      <c r="O6" s="58">
        <v>1</v>
      </c>
      <c r="P6" s="58">
        <f t="shared" ref="P6:P9" si="1">SUM(D6:O6)</f>
        <v>15.5</v>
      </c>
      <c r="Q6" s="59">
        <f t="shared" si="0"/>
        <v>0.16145833333333334</v>
      </c>
      <c r="R6" s="60"/>
    </row>
    <row r="7" spans="1:20">
      <c r="B7" s="58" t="s">
        <v>50</v>
      </c>
      <c r="C7" s="58" t="s">
        <v>49</v>
      </c>
      <c r="D7" s="58">
        <v>5.5</v>
      </c>
      <c r="E7" s="58">
        <v>3.5</v>
      </c>
      <c r="F7" s="58">
        <v>3.5</v>
      </c>
      <c r="G7" s="58">
        <v>5.5</v>
      </c>
      <c r="H7" s="58">
        <v>3.5</v>
      </c>
      <c r="I7" s="58">
        <v>4</v>
      </c>
      <c r="J7" s="58">
        <v>5.5</v>
      </c>
      <c r="K7" s="58">
        <v>3.5</v>
      </c>
      <c r="L7" s="58">
        <v>3.5</v>
      </c>
      <c r="M7" s="58">
        <v>4</v>
      </c>
      <c r="N7" s="58">
        <v>3.5</v>
      </c>
      <c r="O7" s="58"/>
      <c r="P7" s="58">
        <f t="shared" si="1"/>
        <v>45.5</v>
      </c>
      <c r="Q7" s="59">
        <f t="shared" si="0"/>
        <v>0.47395833333333331</v>
      </c>
      <c r="R7" s="60"/>
    </row>
    <row r="8" spans="1:20">
      <c r="B8" s="58" t="s">
        <v>51</v>
      </c>
      <c r="C8" s="58" t="s">
        <v>52</v>
      </c>
      <c r="D8" s="58"/>
      <c r="E8" s="58">
        <v>1</v>
      </c>
      <c r="F8" s="58">
        <v>1</v>
      </c>
      <c r="G8" s="58"/>
      <c r="H8" s="58">
        <v>1</v>
      </c>
      <c r="I8" s="58">
        <v>1</v>
      </c>
      <c r="J8" s="58"/>
      <c r="K8" s="58">
        <v>1</v>
      </c>
      <c r="L8" s="58">
        <v>1</v>
      </c>
      <c r="M8" s="58">
        <v>1</v>
      </c>
      <c r="N8" s="58">
        <v>1.5</v>
      </c>
      <c r="O8" s="58">
        <v>1.5</v>
      </c>
      <c r="P8" s="58">
        <f>SUM(D8:O8)</f>
        <v>10</v>
      </c>
      <c r="Q8" s="59">
        <f t="shared" si="0"/>
        <v>0.10416666666666667</v>
      </c>
      <c r="R8" s="60"/>
    </row>
    <row r="9" spans="1:20">
      <c r="B9" s="58" t="s">
        <v>53</v>
      </c>
      <c r="C9" s="58" t="s">
        <v>52</v>
      </c>
      <c r="D9" s="58"/>
      <c r="E9" s="58"/>
      <c r="F9" s="58"/>
      <c r="G9" s="58"/>
      <c r="H9" s="58"/>
      <c r="I9" s="58"/>
      <c r="J9" s="58"/>
      <c r="K9" s="58"/>
      <c r="L9" s="58"/>
      <c r="M9" s="58"/>
      <c r="N9" s="58"/>
      <c r="O9" s="58">
        <v>5</v>
      </c>
      <c r="P9" s="58">
        <f t="shared" si="1"/>
        <v>5</v>
      </c>
      <c r="Q9" s="59">
        <f t="shared" si="0"/>
        <v>5.2083333333333336E-2</v>
      </c>
      <c r="R9" s="60"/>
    </row>
    <row r="10" spans="1:20" ht="15">
      <c r="C10" s="61" t="s">
        <v>54</v>
      </c>
      <c r="D10" s="62">
        <f t="shared" ref="D10:P10" si="2">SUM(D3:D9)</f>
        <v>8</v>
      </c>
      <c r="E10" s="62">
        <f t="shared" si="2"/>
        <v>8</v>
      </c>
      <c r="F10" s="62">
        <f t="shared" si="2"/>
        <v>8</v>
      </c>
      <c r="G10" s="62">
        <f t="shared" si="2"/>
        <v>8</v>
      </c>
      <c r="H10" s="62">
        <f t="shared" si="2"/>
        <v>8</v>
      </c>
      <c r="I10" s="62">
        <f t="shared" si="2"/>
        <v>8</v>
      </c>
      <c r="J10" s="62">
        <f t="shared" si="2"/>
        <v>8</v>
      </c>
      <c r="K10" s="62">
        <f t="shared" si="2"/>
        <v>8</v>
      </c>
      <c r="L10" s="62">
        <f t="shared" si="2"/>
        <v>8</v>
      </c>
      <c r="M10" s="62">
        <f t="shared" si="2"/>
        <v>8</v>
      </c>
      <c r="N10" s="62">
        <f t="shared" si="2"/>
        <v>8</v>
      </c>
      <c r="O10" s="62">
        <f t="shared" si="2"/>
        <v>8</v>
      </c>
      <c r="P10" s="62">
        <f t="shared" si="2"/>
        <v>96</v>
      </c>
      <c r="Q10" s="63">
        <f t="shared" si="0"/>
        <v>1</v>
      </c>
      <c r="R10" s="63"/>
    </row>
    <row r="11" spans="1:20" ht="15">
      <c r="C11" s="61"/>
      <c r="D11" s="62"/>
      <c r="E11" s="62"/>
      <c r="F11" s="62"/>
      <c r="G11" s="62"/>
      <c r="H11" s="62"/>
      <c r="I11" s="62"/>
      <c r="J11" s="62"/>
      <c r="K11" s="62"/>
      <c r="L11" s="62"/>
      <c r="M11" s="62"/>
      <c r="N11" s="62"/>
      <c r="O11" s="62"/>
      <c r="P11" s="62"/>
      <c r="Q11" s="63"/>
      <c r="R11" s="63"/>
    </row>
    <row r="12" spans="1:20" ht="15">
      <c r="C12" s="64"/>
      <c r="D12" s="56" t="s">
        <v>30</v>
      </c>
      <c r="E12" s="56" t="s">
        <v>31</v>
      </c>
      <c r="F12" s="56" t="s">
        <v>32</v>
      </c>
      <c r="G12" s="56" t="s">
        <v>33</v>
      </c>
      <c r="H12" s="56" t="s">
        <v>34</v>
      </c>
      <c r="I12" s="56" t="s">
        <v>35</v>
      </c>
      <c r="J12" s="56" t="s">
        <v>36</v>
      </c>
      <c r="K12" s="56" t="s">
        <v>37</v>
      </c>
      <c r="L12" s="56" t="s">
        <v>38</v>
      </c>
      <c r="M12" s="56" t="s">
        <v>39</v>
      </c>
      <c r="N12" s="56" t="s">
        <v>40</v>
      </c>
      <c r="O12" s="56" t="s">
        <v>41</v>
      </c>
      <c r="P12" s="56" t="s">
        <v>42</v>
      </c>
      <c r="Q12" s="56" t="s">
        <v>43</v>
      </c>
      <c r="R12" s="65"/>
      <c r="S12" s="57" t="s">
        <v>55</v>
      </c>
    </row>
    <row r="13" spans="1:20">
      <c r="C13" s="64" t="s">
        <v>45</v>
      </c>
      <c r="D13" s="58">
        <f t="shared" ref="D13:O15" si="3">SUMIF($C$3:$C$9,$C13,D$3:D$9)</f>
        <v>2.5</v>
      </c>
      <c r="E13" s="58">
        <f t="shared" si="3"/>
        <v>1.5</v>
      </c>
      <c r="F13" s="58">
        <f t="shared" si="3"/>
        <v>1.5</v>
      </c>
      <c r="G13" s="58">
        <f t="shared" si="3"/>
        <v>2.5</v>
      </c>
      <c r="H13" s="58">
        <f t="shared" si="3"/>
        <v>1.5</v>
      </c>
      <c r="I13" s="58">
        <f t="shared" si="3"/>
        <v>1.5</v>
      </c>
      <c r="J13" s="58">
        <f t="shared" si="3"/>
        <v>2.5</v>
      </c>
      <c r="K13" s="58">
        <f t="shared" si="3"/>
        <v>1.5</v>
      </c>
      <c r="L13" s="58">
        <f t="shared" si="3"/>
        <v>1.5</v>
      </c>
      <c r="M13" s="58">
        <f t="shared" si="3"/>
        <v>1.5</v>
      </c>
      <c r="N13" s="58">
        <f t="shared" si="3"/>
        <v>1.5</v>
      </c>
      <c r="O13" s="58">
        <f t="shared" si="3"/>
        <v>0.5</v>
      </c>
      <c r="P13" s="58">
        <f>SUM(D13:O13)</f>
        <v>20</v>
      </c>
      <c r="Q13" s="59">
        <f>P13/$P$16</f>
        <v>0.20833333333333334</v>
      </c>
      <c r="R13" s="60"/>
      <c r="S13" s="66">
        <f>Q13*8</f>
        <v>1.6666666666666667</v>
      </c>
      <c r="T13" s="67">
        <f>S13*200</f>
        <v>333.33333333333337</v>
      </c>
    </row>
    <row r="14" spans="1:20">
      <c r="C14" s="64" t="s">
        <v>49</v>
      </c>
      <c r="D14" s="58">
        <f t="shared" si="3"/>
        <v>5.5</v>
      </c>
      <c r="E14" s="58">
        <f t="shared" si="3"/>
        <v>5.5</v>
      </c>
      <c r="F14" s="58">
        <f t="shared" si="3"/>
        <v>5.5</v>
      </c>
      <c r="G14" s="58">
        <f t="shared" si="3"/>
        <v>5.5</v>
      </c>
      <c r="H14" s="58">
        <f t="shared" si="3"/>
        <v>5.5</v>
      </c>
      <c r="I14" s="58">
        <f t="shared" si="3"/>
        <v>5.5</v>
      </c>
      <c r="J14" s="58">
        <f t="shared" si="3"/>
        <v>5.5</v>
      </c>
      <c r="K14" s="58">
        <f t="shared" si="3"/>
        <v>5.5</v>
      </c>
      <c r="L14" s="58">
        <f t="shared" si="3"/>
        <v>5.5</v>
      </c>
      <c r="M14" s="58">
        <f t="shared" si="3"/>
        <v>5.5</v>
      </c>
      <c r="N14" s="58">
        <f t="shared" si="3"/>
        <v>5</v>
      </c>
      <c r="O14" s="58">
        <f t="shared" si="3"/>
        <v>1</v>
      </c>
      <c r="P14" s="58">
        <f t="shared" ref="P14:P15" si="4">SUM(D14:O14)</f>
        <v>61</v>
      </c>
      <c r="Q14" s="59">
        <f t="shared" ref="Q14:Q16" si="5">P14/$P$16</f>
        <v>0.63541666666666663</v>
      </c>
      <c r="R14" s="60"/>
      <c r="S14" s="66">
        <f t="shared" ref="S14:S15" si="6">Q14*8</f>
        <v>5.083333333333333</v>
      </c>
      <c r="T14" s="67">
        <f>S14*100</f>
        <v>508.33333333333331</v>
      </c>
    </row>
    <row r="15" spans="1:20">
      <c r="C15" s="64" t="s">
        <v>52</v>
      </c>
      <c r="D15" s="58">
        <f t="shared" si="3"/>
        <v>0</v>
      </c>
      <c r="E15" s="58">
        <f t="shared" si="3"/>
        <v>1</v>
      </c>
      <c r="F15" s="58">
        <f t="shared" si="3"/>
        <v>1</v>
      </c>
      <c r="G15" s="58">
        <f t="shared" si="3"/>
        <v>0</v>
      </c>
      <c r="H15" s="58">
        <f t="shared" si="3"/>
        <v>1</v>
      </c>
      <c r="I15" s="58">
        <f t="shared" si="3"/>
        <v>1</v>
      </c>
      <c r="J15" s="58">
        <f t="shared" si="3"/>
        <v>0</v>
      </c>
      <c r="K15" s="58">
        <f t="shared" si="3"/>
        <v>1</v>
      </c>
      <c r="L15" s="58">
        <f t="shared" si="3"/>
        <v>1</v>
      </c>
      <c r="M15" s="58">
        <f t="shared" si="3"/>
        <v>1</v>
      </c>
      <c r="N15" s="58">
        <f t="shared" si="3"/>
        <v>1.5</v>
      </c>
      <c r="O15" s="58">
        <f t="shared" si="3"/>
        <v>6.5</v>
      </c>
      <c r="P15" s="58">
        <f t="shared" si="4"/>
        <v>15</v>
      </c>
      <c r="Q15" s="59">
        <f t="shared" si="5"/>
        <v>0.15625</v>
      </c>
      <c r="R15" s="60"/>
      <c r="S15" s="66">
        <f t="shared" si="6"/>
        <v>1.25</v>
      </c>
      <c r="T15" s="67">
        <f>S15*100</f>
        <v>125</v>
      </c>
    </row>
    <row r="16" spans="1:20" ht="15">
      <c r="C16" s="61" t="s">
        <v>56</v>
      </c>
      <c r="D16" s="62">
        <f>SUM(D13:D15)</f>
        <v>8</v>
      </c>
      <c r="E16" s="62">
        <f t="shared" ref="E16:O16" si="7">SUM(E13:E15)</f>
        <v>8</v>
      </c>
      <c r="F16" s="62">
        <f t="shared" si="7"/>
        <v>8</v>
      </c>
      <c r="G16" s="62">
        <f t="shared" si="7"/>
        <v>8</v>
      </c>
      <c r="H16" s="62">
        <f t="shared" si="7"/>
        <v>8</v>
      </c>
      <c r="I16" s="62">
        <f t="shared" si="7"/>
        <v>8</v>
      </c>
      <c r="J16" s="62">
        <f t="shared" si="7"/>
        <v>8</v>
      </c>
      <c r="K16" s="62">
        <f t="shared" si="7"/>
        <v>8</v>
      </c>
      <c r="L16" s="62">
        <f t="shared" si="7"/>
        <v>8</v>
      </c>
      <c r="M16" s="62">
        <f t="shared" si="7"/>
        <v>8</v>
      </c>
      <c r="N16" s="62">
        <f t="shared" si="7"/>
        <v>8</v>
      </c>
      <c r="O16" s="62">
        <f t="shared" si="7"/>
        <v>8</v>
      </c>
      <c r="P16" s="62">
        <f>SUM(P13:P15)</f>
        <v>96</v>
      </c>
      <c r="Q16" s="63">
        <f t="shared" si="5"/>
        <v>1</v>
      </c>
      <c r="R16" s="63"/>
      <c r="T16" s="68">
        <f>SUM(T13:T15)</f>
        <v>966.66666666666674</v>
      </c>
    </row>
    <row r="18" spans="1:20">
      <c r="A18" s="69" t="s">
        <v>9</v>
      </c>
    </row>
    <row r="19" spans="1:20" ht="15">
      <c r="A19" s="26"/>
      <c r="B19" s="56" t="s">
        <v>28</v>
      </c>
      <c r="C19" s="56" t="s">
        <v>29</v>
      </c>
      <c r="D19" s="56" t="s">
        <v>30</v>
      </c>
      <c r="E19" s="56" t="s">
        <v>31</v>
      </c>
      <c r="F19" s="56" t="s">
        <v>32</v>
      </c>
      <c r="G19" s="56" t="s">
        <v>33</v>
      </c>
      <c r="H19" s="56" t="s">
        <v>34</v>
      </c>
      <c r="I19" s="56" t="s">
        <v>35</v>
      </c>
      <c r="J19" s="56" t="s">
        <v>36</v>
      </c>
      <c r="K19" s="56" t="s">
        <v>37</v>
      </c>
      <c r="L19" s="56" t="s">
        <v>38</v>
      </c>
      <c r="M19" s="56" t="s">
        <v>39</v>
      </c>
      <c r="N19" s="56" t="s">
        <v>40</v>
      </c>
      <c r="O19" s="56" t="s">
        <v>41</v>
      </c>
      <c r="P19" s="56" t="s">
        <v>42</v>
      </c>
      <c r="Q19" s="56" t="s">
        <v>43</v>
      </c>
      <c r="R19" s="57"/>
    </row>
    <row r="20" spans="1:20">
      <c r="B20" s="58" t="s">
        <v>44</v>
      </c>
      <c r="C20" s="58" t="s">
        <v>45</v>
      </c>
      <c r="D20" s="58"/>
      <c r="E20" s="58"/>
      <c r="F20" s="58"/>
      <c r="G20" s="58"/>
      <c r="H20" s="58"/>
      <c r="I20" s="58"/>
      <c r="J20" s="58"/>
      <c r="K20" s="58"/>
      <c r="L20" s="58"/>
      <c r="M20" s="58"/>
      <c r="N20" s="58"/>
      <c r="O20" s="58"/>
      <c r="P20" s="58">
        <f>SUM(D20:O20)</f>
        <v>0</v>
      </c>
      <c r="Q20" s="59">
        <f t="shared" ref="Q20:Q27" si="8">P20/$P$10</f>
        <v>0</v>
      </c>
      <c r="R20" s="60"/>
    </row>
    <row r="21" spans="1:20">
      <c r="B21" s="58" t="s">
        <v>46</v>
      </c>
      <c r="C21" s="58" t="s">
        <v>45</v>
      </c>
      <c r="D21" s="58"/>
      <c r="E21" s="58"/>
      <c r="F21" s="58"/>
      <c r="G21" s="58"/>
      <c r="H21" s="58"/>
      <c r="I21" s="58"/>
      <c r="J21" s="58"/>
      <c r="K21" s="58"/>
      <c r="L21" s="58"/>
      <c r="M21" s="58"/>
      <c r="N21" s="58"/>
      <c r="O21" s="58"/>
      <c r="P21" s="58">
        <f>SUM(D21:O21)</f>
        <v>0</v>
      </c>
      <c r="Q21" s="59">
        <f t="shared" si="8"/>
        <v>0</v>
      </c>
      <c r="R21" s="60"/>
    </row>
    <row r="22" spans="1:20">
      <c r="B22" s="58" t="s">
        <v>47</v>
      </c>
      <c r="C22" s="58" t="s">
        <v>45</v>
      </c>
      <c r="D22" s="58">
        <v>0.5</v>
      </c>
      <c r="E22" s="58">
        <v>0.5</v>
      </c>
      <c r="F22" s="58">
        <v>0.5</v>
      </c>
      <c r="G22" s="58">
        <v>0.5</v>
      </c>
      <c r="H22" s="58">
        <v>0.5</v>
      </c>
      <c r="I22" s="58">
        <v>0.5</v>
      </c>
      <c r="J22" s="58">
        <v>0.5</v>
      </c>
      <c r="K22" s="58">
        <v>0.5</v>
      </c>
      <c r="L22" s="58">
        <v>0.5</v>
      </c>
      <c r="M22" s="58">
        <v>0.5</v>
      </c>
      <c r="N22" s="58">
        <v>0.5</v>
      </c>
      <c r="O22" s="58">
        <v>0.5</v>
      </c>
      <c r="P22" s="58">
        <f>SUM(D22:O22)</f>
        <v>6</v>
      </c>
      <c r="Q22" s="59">
        <f t="shared" si="8"/>
        <v>6.25E-2</v>
      </c>
      <c r="R22" s="60"/>
    </row>
    <row r="23" spans="1:20">
      <c r="B23" s="58" t="s">
        <v>48</v>
      </c>
      <c r="C23" s="58" t="s">
        <v>49</v>
      </c>
      <c r="D23" s="58">
        <v>3.5</v>
      </c>
      <c r="E23" s="58">
        <v>3.5</v>
      </c>
      <c r="F23" s="58">
        <v>3.5</v>
      </c>
      <c r="G23" s="58">
        <v>5.5</v>
      </c>
      <c r="H23" s="58">
        <v>3.5</v>
      </c>
      <c r="I23" s="58">
        <v>3.5</v>
      </c>
      <c r="J23" s="58">
        <v>5.5</v>
      </c>
      <c r="K23" s="58">
        <v>3.5</v>
      </c>
      <c r="L23" s="58">
        <v>3.5</v>
      </c>
      <c r="M23" s="58">
        <v>3.5</v>
      </c>
      <c r="N23" s="58">
        <v>3.5</v>
      </c>
      <c r="O23" s="58">
        <v>3.5</v>
      </c>
      <c r="P23" s="58">
        <f>SUM(D23:O23)</f>
        <v>46</v>
      </c>
      <c r="Q23" s="59">
        <f t="shared" si="8"/>
        <v>0.47916666666666669</v>
      </c>
      <c r="R23" s="60"/>
    </row>
    <row r="24" spans="1:20">
      <c r="B24" s="58" t="s">
        <v>50</v>
      </c>
      <c r="C24" s="58" t="s">
        <v>49</v>
      </c>
      <c r="D24" s="58"/>
      <c r="E24" s="58"/>
      <c r="F24" s="58"/>
      <c r="G24" s="58"/>
      <c r="H24" s="58"/>
      <c r="I24" s="58"/>
      <c r="J24" s="58"/>
      <c r="K24" s="58"/>
      <c r="L24" s="58"/>
      <c r="M24" s="58"/>
      <c r="N24" s="58"/>
      <c r="O24" s="58"/>
      <c r="P24" s="58"/>
      <c r="Q24" s="59">
        <f t="shared" si="8"/>
        <v>0</v>
      </c>
      <c r="R24" s="60"/>
    </row>
    <row r="25" spans="1:20">
      <c r="B25" s="58" t="s">
        <v>51</v>
      </c>
      <c r="C25" s="58" t="s">
        <v>52</v>
      </c>
      <c r="D25" s="58"/>
      <c r="E25" s="58">
        <v>1</v>
      </c>
      <c r="F25" s="58">
        <v>1</v>
      </c>
      <c r="G25" s="58"/>
      <c r="H25" s="58">
        <v>1</v>
      </c>
      <c r="I25" s="58">
        <v>1</v>
      </c>
      <c r="J25" s="58"/>
      <c r="K25" s="58">
        <v>1</v>
      </c>
      <c r="L25" s="58">
        <v>1</v>
      </c>
      <c r="M25" s="58">
        <v>1</v>
      </c>
      <c r="N25" s="58">
        <v>1.5</v>
      </c>
      <c r="O25" s="58">
        <v>1.5</v>
      </c>
      <c r="P25" s="58">
        <f>SUM(D25:O25)</f>
        <v>10</v>
      </c>
      <c r="Q25" s="59">
        <f t="shared" si="8"/>
        <v>0.10416666666666667</v>
      </c>
      <c r="R25" s="60"/>
    </row>
    <row r="26" spans="1:20">
      <c r="B26" s="58" t="s">
        <v>53</v>
      </c>
      <c r="C26" s="58" t="s">
        <v>52</v>
      </c>
      <c r="D26" s="58"/>
      <c r="E26" s="58"/>
      <c r="F26" s="58"/>
      <c r="G26" s="58"/>
      <c r="H26" s="58"/>
      <c r="I26" s="58"/>
      <c r="J26" s="58"/>
      <c r="K26" s="58"/>
      <c r="L26" s="58"/>
      <c r="M26" s="58"/>
      <c r="N26" s="58"/>
      <c r="O26" s="58">
        <v>5</v>
      </c>
      <c r="P26" s="58">
        <f t="shared" ref="P26" si="9">SUM(D26:O26)</f>
        <v>5</v>
      </c>
      <c r="Q26" s="59">
        <f t="shared" si="8"/>
        <v>5.2083333333333336E-2</v>
      </c>
      <c r="R26" s="60"/>
    </row>
    <row r="27" spans="1:20" ht="15">
      <c r="C27" s="61" t="s">
        <v>54</v>
      </c>
      <c r="D27" s="62">
        <f t="shared" ref="D27:P27" si="10">SUM(D20:D26)</f>
        <v>4</v>
      </c>
      <c r="E27" s="62">
        <f t="shared" si="10"/>
        <v>5</v>
      </c>
      <c r="F27" s="62">
        <f t="shared" si="10"/>
        <v>5</v>
      </c>
      <c r="G27" s="62">
        <f t="shared" si="10"/>
        <v>6</v>
      </c>
      <c r="H27" s="62">
        <f t="shared" si="10"/>
        <v>5</v>
      </c>
      <c r="I27" s="62">
        <f t="shared" si="10"/>
        <v>5</v>
      </c>
      <c r="J27" s="62">
        <f t="shared" si="10"/>
        <v>6</v>
      </c>
      <c r="K27" s="62">
        <f t="shared" si="10"/>
        <v>5</v>
      </c>
      <c r="L27" s="62">
        <f t="shared" si="10"/>
        <v>5</v>
      </c>
      <c r="M27" s="62">
        <f t="shared" si="10"/>
        <v>5</v>
      </c>
      <c r="N27" s="62">
        <f t="shared" si="10"/>
        <v>5.5</v>
      </c>
      <c r="O27" s="62">
        <f t="shared" si="10"/>
        <v>10.5</v>
      </c>
      <c r="P27" s="62">
        <f t="shared" si="10"/>
        <v>67</v>
      </c>
      <c r="Q27" s="63">
        <f t="shared" si="8"/>
        <v>0.69791666666666663</v>
      </c>
      <c r="R27" s="63"/>
    </row>
    <row r="28" spans="1:20" ht="15">
      <c r="C28" s="61"/>
      <c r="D28" s="62"/>
      <c r="E28" s="62"/>
      <c r="F28" s="62"/>
      <c r="G28" s="62"/>
      <c r="H28" s="62"/>
      <c r="I28" s="62"/>
      <c r="J28" s="62"/>
      <c r="K28" s="62"/>
      <c r="L28" s="62"/>
      <c r="M28" s="62"/>
      <c r="N28" s="62"/>
      <c r="O28" s="62"/>
      <c r="P28" s="62"/>
      <c r="Q28" s="63"/>
      <c r="R28" s="63"/>
    </row>
    <row r="29" spans="1:20" ht="15">
      <c r="C29" s="64"/>
      <c r="D29" s="56" t="s">
        <v>30</v>
      </c>
      <c r="E29" s="56" t="s">
        <v>31</v>
      </c>
      <c r="F29" s="56" t="s">
        <v>32</v>
      </c>
      <c r="G29" s="56" t="s">
        <v>33</v>
      </c>
      <c r="H29" s="56" t="s">
        <v>34</v>
      </c>
      <c r="I29" s="56" t="s">
        <v>35</v>
      </c>
      <c r="J29" s="56" t="s">
        <v>36</v>
      </c>
      <c r="K29" s="56" t="s">
        <v>37</v>
      </c>
      <c r="L29" s="56" t="s">
        <v>38</v>
      </c>
      <c r="M29" s="56" t="s">
        <v>39</v>
      </c>
      <c r="N29" s="56" t="s">
        <v>40</v>
      </c>
      <c r="O29" s="56" t="s">
        <v>41</v>
      </c>
      <c r="P29" s="56" t="s">
        <v>42</v>
      </c>
      <c r="Q29" s="56" t="s">
        <v>43</v>
      </c>
      <c r="R29" s="65"/>
      <c r="S29" s="57" t="s">
        <v>55</v>
      </c>
    </row>
    <row r="30" spans="1:20">
      <c r="C30" s="64" t="s">
        <v>45</v>
      </c>
      <c r="D30" s="58">
        <v>0.5</v>
      </c>
      <c r="E30" s="58">
        <v>0.5</v>
      </c>
      <c r="F30" s="58">
        <v>0.5</v>
      </c>
      <c r="G30" s="58">
        <v>0.5</v>
      </c>
      <c r="H30" s="58">
        <v>0.5</v>
      </c>
      <c r="I30" s="58">
        <v>0.5</v>
      </c>
      <c r="J30" s="58">
        <v>0.5</v>
      </c>
      <c r="K30" s="58">
        <v>0.5</v>
      </c>
      <c r="L30" s="58">
        <v>0.5</v>
      </c>
      <c r="M30" s="58">
        <v>0.5</v>
      </c>
      <c r="N30" s="58">
        <v>0.5</v>
      </c>
      <c r="O30" s="58">
        <v>0.5</v>
      </c>
      <c r="P30" s="58">
        <f>SUM(D30:O30)</f>
        <v>6</v>
      </c>
      <c r="Q30" s="59">
        <f>P30/$P$16</f>
        <v>6.25E-2</v>
      </c>
      <c r="R30" s="60"/>
      <c r="S30" s="66">
        <f>Q30*8</f>
        <v>0.5</v>
      </c>
      <c r="T30" s="67">
        <f>S30*200</f>
        <v>100</v>
      </c>
    </row>
    <row r="31" spans="1:20">
      <c r="C31" s="64" t="s">
        <v>49</v>
      </c>
      <c r="D31" s="58">
        <v>3.5</v>
      </c>
      <c r="E31" s="58">
        <v>3.5</v>
      </c>
      <c r="F31" s="58">
        <v>3.5</v>
      </c>
      <c r="G31" s="58">
        <v>5.5</v>
      </c>
      <c r="H31" s="58">
        <v>3.5</v>
      </c>
      <c r="I31" s="58">
        <v>3.5</v>
      </c>
      <c r="J31" s="58">
        <v>5.5</v>
      </c>
      <c r="K31" s="58">
        <v>3.5</v>
      </c>
      <c r="L31" s="58">
        <v>3.5</v>
      </c>
      <c r="M31" s="58">
        <v>3.5</v>
      </c>
      <c r="N31" s="58">
        <v>3.5</v>
      </c>
      <c r="O31" s="58">
        <v>3.5</v>
      </c>
      <c r="P31" s="58">
        <f t="shared" ref="P31:P32" si="11">SUM(D31:O31)</f>
        <v>46</v>
      </c>
      <c r="Q31" s="59">
        <f t="shared" ref="Q31:Q33" si="12">P31/$P$16</f>
        <v>0.47916666666666669</v>
      </c>
      <c r="R31" s="60"/>
      <c r="S31" s="66">
        <f t="shared" ref="S31:S32" si="13">Q31*8</f>
        <v>3.8333333333333335</v>
      </c>
      <c r="T31" s="67">
        <f>S31*100</f>
        <v>383.33333333333337</v>
      </c>
    </row>
    <row r="32" spans="1:20">
      <c r="C32" s="64" t="s">
        <v>52</v>
      </c>
      <c r="D32" s="58">
        <f t="shared" ref="D32:O32" si="14">SUMIF($C$3:$C$9,$C32,D$3:D$9)</f>
        <v>0</v>
      </c>
      <c r="E32" s="58">
        <f t="shared" si="14"/>
        <v>1</v>
      </c>
      <c r="F32" s="58">
        <f t="shared" si="14"/>
        <v>1</v>
      </c>
      <c r="G32" s="58">
        <f t="shared" si="14"/>
        <v>0</v>
      </c>
      <c r="H32" s="58">
        <f t="shared" si="14"/>
        <v>1</v>
      </c>
      <c r="I32" s="58">
        <f t="shared" si="14"/>
        <v>1</v>
      </c>
      <c r="J32" s="58">
        <f t="shared" si="14"/>
        <v>0</v>
      </c>
      <c r="K32" s="58">
        <f t="shared" si="14"/>
        <v>1</v>
      </c>
      <c r="L32" s="58">
        <f t="shared" si="14"/>
        <v>1</v>
      </c>
      <c r="M32" s="58">
        <f t="shared" si="14"/>
        <v>1</v>
      </c>
      <c r="N32" s="58">
        <f t="shared" si="14"/>
        <v>1.5</v>
      </c>
      <c r="O32" s="58">
        <f t="shared" si="14"/>
        <v>6.5</v>
      </c>
      <c r="P32" s="58">
        <f t="shared" si="11"/>
        <v>15</v>
      </c>
      <c r="Q32" s="59">
        <f t="shared" si="12"/>
        <v>0.15625</v>
      </c>
      <c r="R32" s="60"/>
      <c r="S32" s="66">
        <f t="shared" si="13"/>
        <v>1.25</v>
      </c>
      <c r="T32" s="67">
        <f>S32*100</f>
        <v>125</v>
      </c>
    </row>
    <row r="33" spans="3:20" ht="15">
      <c r="C33" s="61" t="s">
        <v>56</v>
      </c>
      <c r="D33" s="62">
        <f>SUM(D30:D32)</f>
        <v>4</v>
      </c>
      <c r="E33" s="62">
        <f t="shared" ref="E33:O33" si="15">SUM(E30:E32)</f>
        <v>5</v>
      </c>
      <c r="F33" s="62">
        <f t="shared" si="15"/>
        <v>5</v>
      </c>
      <c r="G33" s="62">
        <f t="shared" si="15"/>
        <v>6</v>
      </c>
      <c r="H33" s="62">
        <f t="shared" si="15"/>
        <v>5</v>
      </c>
      <c r="I33" s="62">
        <f t="shared" si="15"/>
        <v>5</v>
      </c>
      <c r="J33" s="62">
        <f t="shared" si="15"/>
        <v>6</v>
      </c>
      <c r="K33" s="62">
        <f t="shared" si="15"/>
        <v>5</v>
      </c>
      <c r="L33" s="62">
        <f t="shared" si="15"/>
        <v>5</v>
      </c>
      <c r="M33" s="62">
        <f t="shared" si="15"/>
        <v>5</v>
      </c>
      <c r="N33" s="62">
        <f t="shared" si="15"/>
        <v>5.5</v>
      </c>
      <c r="O33" s="62">
        <f t="shared" si="15"/>
        <v>10.5</v>
      </c>
      <c r="P33" s="62">
        <f>SUM(P30:P32)</f>
        <v>67</v>
      </c>
      <c r="Q33" s="63">
        <f t="shared" si="12"/>
        <v>0.69791666666666663</v>
      </c>
      <c r="R33" s="63"/>
      <c r="T33" s="68">
        <f>SUM(T30:T32)</f>
        <v>608.33333333333337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3"/>
  <sheetViews>
    <sheetView topLeftCell="A10" workbookViewId="0">
      <selection activeCell="B29" sqref="B29"/>
    </sheetView>
  </sheetViews>
  <sheetFormatPr defaultRowHeight="12.75"/>
  <cols>
    <col min="2" max="2" width="18" customWidth="1"/>
    <col min="3" max="3" width="11.28515625" bestFit="1" customWidth="1"/>
    <col min="4" max="12" width="4" bestFit="1" customWidth="1"/>
    <col min="13" max="15" width="4.28515625" bestFit="1" customWidth="1"/>
    <col min="16" max="16" width="5.42578125" bestFit="1" customWidth="1"/>
    <col min="17" max="18" width="7.7109375" customWidth="1"/>
    <col min="19" max="19" width="6.140625" customWidth="1"/>
  </cols>
  <sheetData>
    <row r="1" spans="1:20">
      <c r="A1" s="69" t="s">
        <v>57</v>
      </c>
    </row>
    <row r="2" spans="1:20" ht="15">
      <c r="A2" s="26"/>
      <c r="B2" s="56" t="s">
        <v>28</v>
      </c>
      <c r="C2" s="56" t="s">
        <v>29</v>
      </c>
      <c r="D2" s="56" t="s">
        <v>30</v>
      </c>
      <c r="E2" s="56" t="s">
        <v>31</v>
      </c>
      <c r="F2" s="56" t="s">
        <v>32</v>
      </c>
      <c r="G2" s="56" t="s">
        <v>33</v>
      </c>
      <c r="H2" s="56" t="s">
        <v>34</v>
      </c>
      <c r="I2" s="56" t="s">
        <v>35</v>
      </c>
      <c r="J2" s="56" t="s">
        <v>36</v>
      </c>
      <c r="K2" s="56" t="s">
        <v>37</v>
      </c>
      <c r="L2" s="56" t="s">
        <v>38</v>
      </c>
      <c r="M2" s="56" t="s">
        <v>39</v>
      </c>
      <c r="N2" s="56" t="s">
        <v>40</v>
      </c>
      <c r="O2" s="56" t="s">
        <v>41</v>
      </c>
      <c r="P2" s="56" t="s">
        <v>42</v>
      </c>
      <c r="Q2" s="56" t="s">
        <v>43</v>
      </c>
      <c r="R2" s="57"/>
    </row>
    <row r="3" spans="1:20">
      <c r="B3" s="58" t="s">
        <v>44</v>
      </c>
      <c r="C3" s="58" t="s">
        <v>45</v>
      </c>
      <c r="D3" s="58">
        <v>0.5</v>
      </c>
      <c r="E3" s="58">
        <v>0.5</v>
      </c>
      <c r="F3" s="58">
        <v>0.5</v>
      </c>
      <c r="G3" s="58">
        <v>0.5</v>
      </c>
      <c r="H3" s="58">
        <v>0.5</v>
      </c>
      <c r="I3" s="58">
        <v>0.5</v>
      </c>
      <c r="J3" s="58">
        <v>0.5</v>
      </c>
      <c r="K3" s="58">
        <v>0.5</v>
      </c>
      <c r="L3" s="58">
        <v>0.5</v>
      </c>
      <c r="M3" s="58">
        <v>0.5</v>
      </c>
      <c r="N3" s="58">
        <v>0.5</v>
      </c>
      <c r="O3" s="58">
        <v>0.5</v>
      </c>
      <c r="P3" s="58">
        <f>SUM(D3:O3)</f>
        <v>6</v>
      </c>
      <c r="Q3" s="59">
        <f t="shared" ref="Q3:Q10" si="0">P3/$P$10</f>
        <v>6.25E-2</v>
      </c>
      <c r="R3" s="60"/>
    </row>
    <row r="4" spans="1:20">
      <c r="B4" s="58" t="s">
        <v>46</v>
      </c>
      <c r="C4" s="58" t="s">
        <v>45</v>
      </c>
      <c r="D4" s="58">
        <v>2</v>
      </c>
      <c r="E4" s="58">
        <v>1</v>
      </c>
      <c r="F4" s="58">
        <v>1</v>
      </c>
      <c r="G4" s="58">
        <v>1</v>
      </c>
      <c r="H4" s="58">
        <v>1</v>
      </c>
      <c r="I4" s="58">
        <v>1</v>
      </c>
      <c r="J4" s="58">
        <v>2</v>
      </c>
      <c r="K4" s="58">
        <v>1</v>
      </c>
      <c r="L4" s="58">
        <v>1</v>
      </c>
      <c r="M4" s="58"/>
      <c r="N4" s="58">
        <v>1</v>
      </c>
      <c r="O4" s="58"/>
      <c r="P4" s="58">
        <f>SUM(D4:O4)</f>
        <v>12</v>
      </c>
      <c r="Q4" s="59">
        <f t="shared" si="0"/>
        <v>0.125</v>
      </c>
      <c r="R4" s="60"/>
    </row>
    <row r="5" spans="1:20">
      <c r="B5" s="58" t="s">
        <v>47</v>
      </c>
      <c r="C5" s="58" t="s">
        <v>45</v>
      </c>
      <c r="D5" s="58"/>
      <c r="E5" s="58"/>
      <c r="F5" s="58"/>
      <c r="G5" s="58">
        <v>1</v>
      </c>
      <c r="H5" s="58"/>
      <c r="I5" s="58"/>
      <c r="J5" s="58"/>
      <c r="K5" s="58"/>
      <c r="L5" s="58"/>
      <c r="M5" s="58">
        <v>1</v>
      </c>
      <c r="N5" s="58"/>
      <c r="O5" s="58"/>
      <c r="P5" s="58">
        <f>SUM(D5:O5)</f>
        <v>2</v>
      </c>
      <c r="Q5" s="59">
        <f t="shared" si="0"/>
        <v>2.0833333333333332E-2</v>
      </c>
      <c r="R5" s="60"/>
    </row>
    <row r="6" spans="1:20">
      <c r="B6" s="58" t="s">
        <v>48</v>
      </c>
      <c r="C6" s="58" t="s">
        <v>49</v>
      </c>
      <c r="D6" s="58"/>
      <c r="E6" s="58">
        <v>2</v>
      </c>
      <c r="F6" s="58">
        <v>2</v>
      </c>
      <c r="G6" s="58"/>
      <c r="H6" s="58">
        <v>2</v>
      </c>
      <c r="I6" s="58">
        <v>1.5</v>
      </c>
      <c r="J6" s="58"/>
      <c r="K6" s="58">
        <v>2</v>
      </c>
      <c r="L6" s="58">
        <v>2</v>
      </c>
      <c r="M6" s="58">
        <v>1.5</v>
      </c>
      <c r="N6" s="58">
        <v>1.5</v>
      </c>
      <c r="O6" s="58">
        <v>1</v>
      </c>
      <c r="P6" s="58">
        <f t="shared" ref="P6:P9" si="1">SUM(D6:O6)</f>
        <v>15.5</v>
      </c>
      <c r="Q6" s="59">
        <f t="shared" si="0"/>
        <v>0.16145833333333334</v>
      </c>
      <c r="R6" s="60"/>
    </row>
    <row r="7" spans="1:20">
      <c r="B7" s="58" t="s">
        <v>50</v>
      </c>
      <c r="C7" s="58" t="s">
        <v>49</v>
      </c>
      <c r="D7" s="58">
        <v>5.5</v>
      </c>
      <c r="E7" s="58">
        <v>3.5</v>
      </c>
      <c r="F7" s="58">
        <v>3.5</v>
      </c>
      <c r="G7" s="58">
        <v>5.5</v>
      </c>
      <c r="H7" s="58">
        <v>3.5</v>
      </c>
      <c r="I7" s="58">
        <v>4</v>
      </c>
      <c r="J7" s="58">
        <v>5.5</v>
      </c>
      <c r="K7" s="58">
        <v>3.5</v>
      </c>
      <c r="L7" s="58">
        <v>3.5</v>
      </c>
      <c r="M7" s="58">
        <v>4</v>
      </c>
      <c r="N7" s="58">
        <v>3.5</v>
      </c>
      <c r="O7" s="58"/>
      <c r="P7" s="58">
        <f t="shared" si="1"/>
        <v>45.5</v>
      </c>
      <c r="Q7" s="59">
        <f t="shared" si="0"/>
        <v>0.47395833333333331</v>
      </c>
      <c r="R7" s="60"/>
    </row>
    <row r="8" spans="1:20">
      <c r="B8" s="58" t="s">
        <v>51</v>
      </c>
      <c r="C8" s="58" t="s">
        <v>52</v>
      </c>
      <c r="D8" s="58"/>
      <c r="E8" s="58">
        <v>1</v>
      </c>
      <c r="F8" s="58">
        <v>1</v>
      </c>
      <c r="G8" s="58"/>
      <c r="H8" s="58">
        <v>1</v>
      </c>
      <c r="I8" s="58">
        <v>1</v>
      </c>
      <c r="J8" s="58"/>
      <c r="K8" s="58">
        <v>1</v>
      </c>
      <c r="L8" s="58">
        <v>1</v>
      </c>
      <c r="M8" s="58">
        <v>1</v>
      </c>
      <c r="N8" s="58">
        <v>1.5</v>
      </c>
      <c r="O8" s="58">
        <v>1.5</v>
      </c>
      <c r="P8" s="58">
        <f>SUM(D8:O8)</f>
        <v>10</v>
      </c>
      <c r="Q8" s="59">
        <f t="shared" si="0"/>
        <v>0.10416666666666667</v>
      </c>
      <c r="R8" s="60"/>
    </row>
    <row r="9" spans="1:20">
      <c r="B9" s="58" t="s">
        <v>53</v>
      </c>
      <c r="C9" s="58" t="s">
        <v>52</v>
      </c>
      <c r="D9" s="58"/>
      <c r="E9" s="58"/>
      <c r="F9" s="58"/>
      <c r="G9" s="58"/>
      <c r="H9" s="58"/>
      <c r="I9" s="58"/>
      <c r="J9" s="58"/>
      <c r="K9" s="58"/>
      <c r="L9" s="58"/>
      <c r="M9" s="58"/>
      <c r="N9" s="58"/>
      <c r="O9" s="58">
        <v>5</v>
      </c>
      <c r="P9" s="58">
        <f t="shared" si="1"/>
        <v>5</v>
      </c>
      <c r="Q9" s="59">
        <f t="shared" si="0"/>
        <v>5.2083333333333336E-2</v>
      </c>
      <c r="R9" s="60"/>
    </row>
    <row r="10" spans="1:20" ht="15">
      <c r="C10" s="61" t="s">
        <v>54</v>
      </c>
      <c r="D10" s="62">
        <f t="shared" ref="D10:P10" si="2">SUM(D3:D9)</f>
        <v>8</v>
      </c>
      <c r="E10" s="62">
        <f t="shared" si="2"/>
        <v>8</v>
      </c>
      <c r="F10" s="62">
        <f t="shared" si="2"/>
        <v>8</v>
      </c>
      <c r="G10" s="62">
        <f t="shared" si="2"/>
        <v>8</v>
      </c>
      <c r="H10" s="62">
        <f t="shared" si="2"/>
        <v>8</v>
      </c>
      <c r="I10" s="62">
        <f t="shared" si="2"/>
        <v>8</v>
      </c>
      <c r="J10" s="62">
        <f t="shared" si="2"/>
        <v>8</v>
      </c>
      <c r="K10" s="62">
        <f t="shared" si="2"/>
        <v>8</v>
      </c>
      <c r="L10" s="62">
        <f t="shared" si="2"/>
        <v>8</v>
      </c>
      <c r="M10" s="62">
        <f t="shared" si="2"/>
        <v>8</v>
      </c>
      <c r="N10" s="62">
        <f t="shared" si="2"/>
        <v>8</v>
      </c>
      <c r="O10" s="62">
        <f t="shared" si="2"/>
        <v>8</v>
      </c>
      <c r="P10" s="62">
        <f t="shared" si="2"/>
        <v>96</v>
      </c>
      <c r="Q10" s="63">
        <f t="shared" si="0"/>
        <v>1</v>
      </c>
      <c r="R10" s="63"/>
    </row>
    <row r="11" spans="1:20" ht="15">
      <c r="C11" s="61"/>
      <c r="D11" s="62"/>
      <c r="E11" s="62"/>
      <c r="F11" s="62"/>
      <c r="G11" s="62"/>
      <c r="H11" s="62"/>
      <c r="I11" s="62"/>
      <c r="J11" s="62"/>
      <c r="K11" s="62"/>
      <c r="L11" s="62"/>
      <c r="M11" s="62"/>
      <c r="N11" s="62"/>
      <c r="O11" s="62"/>
      <c r="P11" s="62"/>
      <c r="Q11" s="63"/>
      <c r="R11" s="63"/>
    </row>
    <row r="12" spans="1:20" ht="15">
      <c r="C12" s="64"/>
      <c r="D12" s="56" t="s">
        <v>30</v>
      </c>
      <c r="E12" s="56" t="s">
        <v>31</v>
      </c>
      <c r="F12" s="56" t="s">
        <v>32</v>
      </c>
      <c r="G12" s="56" t="s">
        <v>33</v>
      </c>
      <c r="H12" s="56" t="s">
        <v>34</v>
      </c>
      <c r="I12" s="56" t="s">
        <v>35</v>
      </c>
      <c r="J12" s="56" t="s">
        <v>36</v>
      </c>
      <c r="K12" s="56" t="s">
        <v>37</v>
      </c>
      <c r="L12" s="56" t="s">
        <v>38</v>
      </c>
      <c r="M12" s="56" t="s">
        <v>39</v>
      </c>
      <c r="N12" s="56" t="s">
        <v>40</v>
      </c>
      <c r="O12" s="56" t="s">
        <v>41</v>
      </c>
      <c r="P12" s="56" t="s">
        <v>42</v>
      </c>
      <c r="Q12" s="56" t="s">
        <v>43</v>
      </c>
      <c r="R12" s="65"/>
      <c r="S12" s="57" t="s">
        <v>55</v>
      </c>
    </row>
    <row r="13" spans="1:20">
      <c r="C13" s="64" t="s">
        <v>45</v>
      </c>
      <c r="D13" s="58">
        <f t="shared" ref="D13:O15" si="3">SUMIF($C$3:$C$9,$C13,D$3:D$9)</f>
        <v>2.5</v>
      </c>
      <c r="E13" s="58">
        <f t="shared" si="3"/>
        <v>1.5</v>
      </c>
      <c r="F13" s="58">
        <f t="shared" si="3"/>
        <v>1.5</v>
      </c>
      <c r="G13" s="58">
        <f t="shared" si="3"/>
        <v>2.5</v>
      </c>
      <c r="H13" s="58">
        <f t="shared" si="3"/>
        <v>1.5</v>
      </c>
      <c r="I13" s="58">
        <f t="shared" si="3"/>
        <v>1.5</v>
      </c>
      <c r="J13" s="58">
        <f t="shared" si="3"/>
        <v>2.5</v>
      </c>
      <c r="K13" s="58">
        <f t="shared" si="3"/>
        <v>1.5</v>
      </c>
      <c r="L13" s="58">
        <f t="shared" si="3"/>
        <v>1.5</v>
      </c>
      <c r="M13" s="58">
        <f t="shared" si="3"/>
        <v>1.5</v>
      </c>
      <c r="N13" s="58">
        <f t="shared" si="3"/>
        <v>1.5</v>
      </c>
      <c r="O13" s="58">
        <f t="shared" si="3"/>
        <v>0.5</v>
      </c>
      <c r="P13" s="58">
        <f>SUM(D13:O13)</f>
        <v>20</v>
      </c>
      <c r="Q13" s="59">
        <f>P13/$P$16</f>
        <v>0.20833333333333334</v>
      </c>
      <c r="R13" s="60"/>
      <c r="S13" s="66">
        <f>Q13*8</f>
        <v>1.6666666666666667</v>
      </c>
      <c r="T13" s="67">
        <f>S13*200</f>
        <v>333.33333333333337</v>
      </c>
    </row>
    <row r="14" spans="1:20">
      <c r="C14" s="64" t="s">
        <v>49</v>
      </c>
      <c r="D14" s="58">
        <f t="shared" si="3"/>
        <v>5.5</v>
      </c>
      <c r="E14" s="58">
        <f t="shared" si="3"/>
        <v>5.5</v>
      </c>
      <c r="F14" s="58">
        <f t="shared" si="3"/>
        <v>5.5</v>
      </c>
      <c r="G14" s="58">
        <f t="shared" si="3"/>
        <v>5.5</v>
      </c>
      <c r="H14" s="58">
        <f t="shared" si="3"/>
        <v>5.5</v>
      </c>
      <c r="I14" s="58">
        <f t="shared" si="3"/>
        <v>5.5</v>
      </c>
      <c r="J14" s="58">
        <f t="shared" si="3"/>
        <v>5.5</v>
      </c>
      <c r="K14" s="58">
        <f t="shared" si="3"/>
        <v>5.5</v>
      </c>
      <c r="L14" s="58">
        <f t="shared" si="3"/>
        <v>5.5</v>
      </c>
      <c r="M14" s="58">
        <f t="shared" si="3"/>
        <v>5.5</v>
      </c>
      <c r="N14" s="58">
        <f t="shared" si="3"/>
        <v>5</v>
      </c>
      <c r="O14" s="58">
        <f t="shared" si="3"/>
        <v>1</v>
      </c>
      <c r="P14" s="58">
        <f t="shared" ref="P14:P15" si="4">SUM(D14:O14)</f>
        <v>61</v>
      </c>
      <c r="Q14" s="59">
        <f t="shared" ref="Q14:Q16" si="5">P14/$P$16</f>
        <v>0.63541666666666663</v>
      </c>
      <c r="R14" s="60"/>
      <c r="S14" s="66">
        <f t="shared" ref="S14:S15" si="6">Q14*8</f>
        <v>5.083333333333333</v>
      </c>
      <c r="T14" s="67">
        <f>S14*100</f>
        <v>508.33333333333331</v>
      </c>
    </row>
    <row r="15" spans="1:20">
      <c r="C15" s="64" t="s">
        <v>52</v>
      </c>
      <c r="D15" s="58">
        <f t="shared" si="3"/>
        <v>0</v>
      </c>
      <c r="E15" s="58">
        <f t="shared" si="3"/>
        <v>1</v>
      </c>
      <c r="F15" s="58">
        <f t="shared" si="3"/>
        <v>1</v>
      </c>
      <c r="G15" s="58">
        <f t="shared" si="3"/>
        <v>0</v>
      </c>
      <c r="H15" s="58">
        <f t="shared" si="3"/>
        <v>1</v>
      </c>
      <c r="I15" s="58">
        <f t="shared" si="3"/>
        <v>1</v>
      </c>
      <c r="J15" s="58">
        <f t="shared" si="3"/>
        <v>0</v>
      </c>
      <c r="K15" s="58">
        <f t="shared" si="3"/>
        <v>1</v>
      </c>
      <c r="L15" s="58">
        <f t="shared" si="3"/>
        <v>1</v>
      </c>
      <c r="M15" s="58">
        <f t="shared" si="3"/>
        <v>1</v>
      </c>
      <c r="N15" s="58">
        <f t="shared" si="3"/>
        <v>1.5</v>
      </c>
      <c r="O15" s="58">
        <f t="shared" si="3"/>
        <v>6.5</v>
      </c>
      <c r="P15" s="58">
        <f t="shared" si="4"/>
        <v>15</v>
      </c>
      <c r="Q15" s="59">
        <f t="shared" si="5"/>
        <v>0.15625</v>
      </c>
      <c r="R15" s="60"/>
      <c r="S15" s="66">
        <f t="shared" si="6"/>
        <v>1.25</v>
      </c>
      <c r="T15" s="67">
        <f>S15*100</f>
        <v>125</v>
      </c>
    </row>
    <row r="16" spans="1:20" ht="15">
      <c r="C16" s="61" t="s">
        <v>56</v>
      </c>
      <c r="D16" s="62">
        <f>SUM(D13:D15)</f>
        <v>8</v>
      </c>
      <c r="E16" s="62">
        <f t="shared" ref="E16:O16" si="7">SUM(E13:E15)</f>
        <v>8</v>
      </c>
      <c r="F16" s="62">
        <f t="shared" si="7"/>
        <v>8</v>
      </c>
      <c r="G16" s="62">
        <f t="shared" si="7"/>
        <v>8</v>
      </c>
      <c r="H16" s="62">
        <f t="shared" si="7"/>
        <v>8</v>
      </c>
      <c r="I16" s="62">
        <f t="shared" si="7"/>
        <v>8</v>
      </c>
      <c r="J16" s="62">
        <f t="shared" si="7"/>
        <v>8</v>
      </c>
      <c r="K16" s="62">
        <f t="shared" si="7"/>
        <v>8</v>
      </c>
      <c r="L16" s="62">
        <f t="shared" si="7"/>
        <v>8</v>
      </c>
      <c r="M16" s="62">
        <f t="shared" si="7"/>
        <v>8</v>
      </c>
      <c r="N16" s="62">
        <f t="shared" si="7"/>
        <v>8</v>
      </c>
      <c r="O16" s="62">
        <f t="shared" si="7"/>
        <v>8</v>
      </c>
      <c r="P16" s="62">
        <f>SUM(P13:P15)</f>
        <v>96</v>
      </c>
      <c r="Q16" s="63">
        <f t="shared" si="5"/>
        <v>1</v>
      </c>
      <c r="R16" s="63"/>
      <c r="T16" s="68">
        <f>SUM(T13:T15)</f>
        <v>966.66666666666674</v>
      </c>
    </row>
    <row r="18" spans="1:20">
      <c r="A18" s="69" t="s">
        <v>9</v>
      </c>
    </row>
    <row r="19" spans="1:20" ht="15">
      <c r="A19" s="26"/>
      <c r="B19" s="56" t="s">
        <v>28</v>
      </c>
      <c r="C19" s="56" t="s">
        <v>29</v>
      </c>
      <c r="D19" s="56" t="s">
        <v>30</v>
      </c>
      <c r="E19" s="56" t="s">
        <v>31</v>
      </c>
      <c r="F19" s="56" t="s">
        <v>32</v>
      </c>
      <c r="G19" s="56" t="s">
        <v>33</v>
      </c>
      <c r="H19" s="56" t="s">
        <v>34</v>
      </c>
      <c r="I19" s="56" t="s">
        <v>35</v>
      </c>
      <c r="J19" s="56" t="s">
        <v>36</v>
      </c>
      <c r="K19" s="56" t="s">
        <v>37</v>
      </c>
      <c r="L19" s="56" t="s">
        <v>38</v>
      </c>
      <c r="M19" s="56" t="s">
        <v>39</v>
      </c>
      <c r="N19" s="56" t="s">
        <v>40</v>
      </c>
      <c r="O19" s="56" t="s">
        <v>41</v>
      </c>
      <c r="P19" s="56" t="s">
        <v>42</v>
      </c>
      <c r="Q19" s="56" t="s">
        <v>43</v>
      </c>
      <c r="R19" s="57"/>
    </row>
    <row r="20" spans="1:20">
      <c r="B20" s="58" t="s">
        <v>44</v>
      </c>
      <c r="C20" s="58" t="s">
        <v>45</v>
      </c>
      <c r="D20" s="58">
        <v>0.5</v>
      </c>
      <c r="E20" s="58">
        <v>0.5</v>
      </c>
      <c r="F20" s="58">
        <v>0.5</v>
      </c>
      <c r="G20" s="58">
        <v>0.5</v>
      </c>
      <c r="H20" s="58">
        <v>0.5</v>
      </c>
      <c r="I20" s="58">
        <v>0.5</v>
      </c>
      <c r="J20" s="58">
        <v>0.5</v>
      </c>
      <c r="K20" s="58">
        <v>0.5</v>
      </c>
      <c r="L20" s="58">
        <v>0.5</v>
      </c>
      <c r="M20" s="58">
        <v>0.5</v>
      </c>
      <c r="N20" s="58">
        <v>0.5</v>
      </c>
      <c r="O20" s="58">
        <v>0.5</v>
      </c>
      <c r="P20" s="58">
        <f>SUM(D20:O20)</f>
        <v>6</v>
      </c>
      <c r="Q20" s="59">
        <f t="shared" ref="Q20:Q27" si="8">P20/$P$10</f>
        <v>6.25E-2</v>
      </c>
      <c r="R20" s="60"/>
    </row>
    <row r="21" spans="1:20">
      <c r="B21" s="58" t="s">
        <v>46</v>
      </c>
      <c r="C21" s="58" t="s">
        <v>45</v>
      </c>
      <c r="D21" s="58">
        <v>2</v>
      </c>
      <c r="E21" s="58">
        <v>0.5</v>
      </c>
      <c r="F21" s="58">
        <v>0.5</v>
      </c>
      <c r="G21" s="58">
        <v>0.5</v>
      </c>
      <c r="H21" s="58">
        <v>0.5</v>
      </c>
      <c r="I21" s="58">
        <v>0.5</v>
      </c>
      <c r="J21" s="58">
        <v>2</v>
      </c>
      <c r="K21" s="58">
        <v>0.5</v>
      </c>
      <c r="L21" s="58">
        <v>0.5</v>
      </c>
      <c r="M21" s="58"/>
      <c r="N21" s="58">
        <v>0.5</v>
      </c>
      <c r="O21" s="58"/>
      <c r="P21" s="58">
        <f>SUM(D21:O21)</f>
        <v>8</v>
      </c>
      <c r="Q21" s="59">
        <f t="shared" si="8"/>
        <v>8.3333333333333329E-2</v>
      </c>
      <c r="R21" s="60"/>
    </row>
    <row r="22" spans="1:20">
      <c r="B22" s="58" t="s">
        <v>47</v>
      </c>
      <c r="C22" s="58" t="s">
        <v>45</v>
      </c>
      <c r="D22" s="58"/>
      <c r="E22" s="58">
        <v>1</v>
      </c>
      <c r="F22" s="58">
        <v>1</v>
      </c>
      <c r="G22" s="58">
        <v>1</v>
      </c>
      <c r="H22" s="58">
        <v>1</v>
      </c>
      <c r="I22" s="58">
        <v>1</v>
      </c>
      <c r="J22" s="58"/>
      <c r="K22" s="58">
        <v>1</v>
      </c>
      <c r="L22" s="58">
        <v>1</v>
      </c>
      <c r="M22" s="58">
        <v>2</v>
      </c>
      <c r="N22" s="58">
        <v>1</v>
      </c>
      <c r="O22" s="58">
        <v>1.5</v>
      </c>
      <c r="P22" s="58">
        <f>SUM(D22:O22)</f>
        <v>11.5</v>
      </c>
      <c r="Q22" s="59">
        <f t="shared" si="8"/>
        <v>0.11979166666666667</v>
      </c>
      <c r="R22" s="60"/>
    </row>
    <row r="23" spans="1:20">
      <c r="B23" s="58" t="s">
        <v>48</v>
      </c>
      <c r="C23" s="58" t="s">
        <v>49</v>
      </c>
      <c r="D23" s="58"/>
      <c r="E23" s="58"/>
      <c r="F23" s="58"/>
      <c r="G23" s="58"/>
      <c r="H23" s="58"/>
      <c r="I23" s="58"/>
      <c r="J23" s="58"/>
      <c r="K23" s="58"/>
      <c r="L23" s="58"/>
      <c r="M23" s="58"/>
      <c r="N23" s="58"/>
      <c r="O23" s="58"/>
      <c r="P23" s="58">
        <f>SUM(D23:O23)</f>
        <v>0</v>
      </c>
      <c r="Q23" s="59">
        <f t="shared" si="8"/>
        <v>0</v>
      </c>
      <c r="R23" s="60"/>
    </row>
    <row r="24" spans="1:20">
      <c r="B24" s="58" t="s">
        <v>50</v>
      </c>
      <c r="C24" s="58" t="s">
        <v>49</v>
      </c>
      <c r="D24" s="58"/>
      <c r="E24" s="58"/>
      <c r="F24" s="58"/>
      <c r="G24" s="58"/>
      <c r="H24" s="58"/>
      <c r="I24" s="58"/>
      <c r="J24" s="58"/>
      <c r="K24" s="58"/>
      <c r="L24" s="58"/>
      <c r="M24" s="58"/>
      <c r="N24" s="58"/>
      <c r="O24" s="58"/>
      <c r="P24" s="58"/>
      <c r="Q24" s="59">
        <f t="shared" si="8"/>
        <v>0</v>
      </c>
      <c r="R24" s="60"/>
    </row>
    <row r="25" spans="1:20">
      <c r="B25" s="58" t="s">
        <v>51</v>
      </c>
      <c r="C25" s="58" t="s">
        <v>52</v>
      </c>
      <c r="D25" s="58"/>
      <c r="E25" s="58">
        <v>1</v>
      </c>
      <c r="F25" s="58">
        <v>1</v>
      </c>
      <c r="G25" s="58"/>
      <c r="H25" s="58">
        <v>1</v>
      </c>
      <c r="I25" s="58">
        <v>1</v>
      </c>
      <c r="J25" s="58"/>
      <c r="K25" s="58">
        <v>1</v>
      </c>
      <c r="L25" s="58">
        <v>1</v>
      </c>
      <c r="M25" s="58">
        <v>1</v>
      </c>
      <c r="N25" s="58">
        <v>1.5</v>
      </c>
      <c r="O25" s="58">
        <v>1.5</v>
      </c>
      <c r="P25" s="58">
        <f>SUM(D25:O25)</f>
        <v>10</v>
      </c>
      <c r="Q25" s="59">
        <f t="shared" si="8"/>
        <v>0.10416666666666667</v>
      </c>
      <c r="R25" s="60"/>
    </row>
    <row r="26" spans="1:20">
      <c r="B26" s="58" t="s">
        <v>53</v>
      </c>
      <c r="C26" s="58" t="s">
        <v>52</v>
      </c>
      <c r="D26" s="58"/>
      <c r="E26" s="58"/>
      <c r="F26" s="58"/>
      <c r="G26" s="58"/>
      <c r="H26" s="58"/>
      <c r="I26" s="58"/>
      <c r="J26" s="58"/>
      <c r="K26" s="58"/>
      <c r="L26" s="58"/>
      <c r="M26" s="58"/>
      <c r="N26" s="58"/>
      <c r="O26" s="58">
        <v>5</v>
      </c>
      <c r="P26" s="58">
        <f t="shared" ref="P26" si="9">SUM(D26:O26)</f>
        <v>5</v>
      </c>
      <c r="Q26" s="59">
        <f t="shared" si="8"/>
        <v>5.2083333333333336E-2</v>
      </c>
      <c r="R26" s="60"/>
    </row>
    <row r="27" spans="1:20" ht="15">
      <c r="C27" s="61" t="s">
        <v>54</v>
      </c>
      <c r="D27" s="62">
        <f t="shared" ref="D27:P27" si="10">SUM(D20:D26)</f>
        <v>2.5</v>
      </c>
      <c r="E27" s="62">
        <f t="shared" si="10"/>
        <v>3</v>
      </c>
      <c r="F27" s="62">
        <f t="shared" si="10"/>
        <v>3</v>
      </c>
      <c r="G27" s="62">
        <f t="shared" si="10"/>
        <v>2</v>
      </c>
      <c r="H27" s="62">
        <f t="shared" si="10"/>
        <v>3</v>
      </c>
      <c r="I27" s="62">
        <f t="shared" si="10"/>
        <v>3</v>
      </c>
      <c r="J27" s="62">
        <f t="shared" si="10"/>
        <v>2.5</v>
      </c>
      <c r="K27" s="62">
        <f t="shared" si="10"/>
        <v>3</v>
      </c>
      <c r="L27" s="62">
        <f t="shared" si="10"/>
        <v>3</v>
      </c>
      <c r="M27" s="62">
        <f t="shared" si="10"/>
        <v>3.5</v>
      </c>
      <c r="N27" s="62">
        <f t="shared" si="10"/>
        <v>3.5</v>
      </c>
      <c r="O27" s="62">
        <f t="shared" si="10"/>
        <v>8.5</v>
      </c>
      <c r="P27" s="62">
        <f t="shared" si="10"/>
        <v>40.5</v>
      </c>
      <c r="Q27" s="63">
        <f t="shared" si="8"/>
        <v>0.421875</v>
      </c>
      <c r="R27" s="63"/>
    </row>
    <row r="28" spans="1:20" ht="15">
      <c r="C28" s="61"/>
      <c r="D28" s="62"/>
      <c r="E28" s="62"/>
      <c r="F28" s="62"/>
      <c r="G28" s="62"/>
      <c r="H28" s="62"/>
      <c r="I28" s="62"/>
      <c r="J28" s="62"/>
      <c r="K28" s="62"/>
      <c r="L28" s="62"/>
      <c r="M28" s="62"/>
      <c r="N28" s="62"/>
      <c r="O28" s="62"/>
      <c r="P28" s="62"/>
      <c r="Q28" s="63"/>
      <c r="R28" s="63"/>
    </row>
    <row r="29" spans="1:20" ht="15">
      <c r="C29" s="64"/>
      <c r="D29" s="56" t="s">
        <v>30</v>
      </c>
      <c r="E29" s="56" t="s">
        <v>31</v>
      </c>
      <c r="F29" s="56" t="s">
        <v>32</v>
      </c>
      <c r="G29" s="56" t="s">
        <v>33</v>
      </c>
      <c r="H29" s="56" t="s">
        <v>34</v>
      </c>
      <c r="I29" s="56" t="s">
        <v>35</v>
      </c>
      <c r="J29" s="56" t="s">
        <v>36</v>
      </c>
      <c r="K29" s="56" t="s">
        <v>37</v>
      </c>
      <c r="L29" s="56" t="s">
        <v>38</v>
      </c>
      <c r="M29" s="56" t="s">
        <v>39</v>
      </c>
      <c r="N29" s="56" t="s">
        <v>40</v>
      </c>
      <c r="O29" s="56" t="s">
        <v>41</v>
      </c>
      <c r="P29" s="56" t="s">
        <v>42</v>
      </c>
      <c r="Q29" s="56" t="s">
        <v>43</v>
      </c>
      <c r="R29" s="65"/>
      <c r="S29" s="57" t="s">
        <v>55</v>
      </c>
    </row>
    <row r="30" spans="1:20">
      <c r="C30" s="64" t="s">
        <v>45</v>
      </c>
      <c r="D30" s="58">
        <f t="shared" ref="D30:J30" si="11">SUMIF($C$3:$C$9,$C30,D$3:D$9)</f>
        <v>2.5</v>
      </c>
      <c r="E30" s="58">
        <v>2</v>
      </c>
      <c r="F30" s="58">
        <v>2</v>
      </c>
      <c r="G30" s="58">
        <v>2</v>
      </c>
      <c r="H30" s="58">
        <v>2</v>
      </c>
      <c r="I30" s="58">
        <v>2</v>
      </c>
      <c r="J30" s="58">
        <f t="shared" si="11"/>
        <v>2.5</v>
      </c>
      <c r="K30" s="58">
        <v>2</v>
      </c>
      <c r="L30" s="58">
        <v>2</v>
      </c>
      <c r="M30" s="58">
        <v>2.5</v>
      </c>
      <c r="N30" s="58">
        <v>2</v>
      </c>
      <c r="O30" s="58">
        <v>2</v>
      </c>
      <c r="P30" s="58">
        <f>SUM(D30:O30)</f>
        <v>25.5</v>
      </c>
      <c r="Q30" s="59">
        <f>P30/$P$16</f>
        <v>0.265625</v>
      </c>
      <c r="R30" s="60"/>
      <c r="S30" s="66">
        <f>Q30*8</f>
        <v>2.125</v>
      </c>
      <c r="T30" s="67">
        <f>S30*200</f>
        <v>425</v>
      </c>
    </row>
    <row r="31" spans="1:20">
      <c r="C31" s="64" t="s">
        <v>49</v>
      </c>
      <c r="D31" s="58"/>
      <c r="E31" s="58"/>
      <c r="F31" s="58"/>
      <c r="G31" s="58"/>
      <c r="H31" s="58"/>
      <c r="I31" s="58"/>
      <c r="J31" s="58"/>
      <c r="K31" s="58"/>
      <c r="L31" s="58"/>
      <c r="M31" s="58"/>
      <c r="N31" s="58"/>
      <c r="O31" s="58"/>
      <c r="P31" s="58">
        <f t="shared" ref="P31:P32" si="12">SUM(D31:O31)</f>
        <v>0</v>
      </c>
      <c r="Q31" s="59">
        <f t="shared" ref="Q31:Q33" si="13">P31/$P$16</f>
        <v>0</v>
      </c>
      <c r="R31" s="60"/>
      <c r="S31" s="66">
        <f t="shared" ref="S31:S32" si="14">Q31*8</f>
        <v>0</v>
      </c>
      <c r="T31" s="67">
        <f>S31*100</f>
        <v>0</v>
      </c>
    </row>
    <row r="32" spans="1:20">
      <c r="C32" s="64" t="s">
        <v>52</v>
      </c>
      <c r="D32" s="58">
        <f t="shared" ref="D32:O32" si="15">SUMIF($C$3:$C$9,$C32,D$3:D$9)</f>
        <v>0</v>
      </c>
      <c r="E32" s="58">
        <f t="shared" si="15"/>
        <v>1</v>
      </c>
      <c r="F32" s="58">
        <f t="shared" si="15"/>
        <v>1</v>
      </c>
      <c r="G32" s="58">
        <f t="shared" si="15"/>
        <v>0</v>
      </c>
      <c r="H32" s="58">
        <f t="shared" si="15"/>
        <v>1</v>
      </c>
      <c r="I32" s="58">
        <f t="shared" si="15"/>
        <v>1</v>
      </c>
      <c r="J32" s="58">
        <f t="shared" si="15"/>
        <v>0</v>
      </c>
      <c r="K32" s="58">
        <f t="shared" si="15"/>
        <v>1</v>
      </c>
      <c r="L32" s="58">
        <f t="shared" si="15"/>
        <v>1</v>
      </c>
      <c r="M32" s="58">
        <f t="shared" si="15"/>
        <v>1</v>
      </c>
      <c r="N32" s="58">
        <f t="shared" si="15"/>
        <v>1.5</v>
      </c>
      <c r="O32" s="58">
        <f t="shared" si="15"/>
        <v>6.5</v>
      </c>
      <c r="P32" s="58">
        <f t="shared" si="12"/>
        <v>15</v>
      </c>
      <c r="Q32" s="59">
        <f t="shared" si="13"/>
        <v>0.15625</v>
      </c>
      <c r="R32" s="60"/>
      <c r="S32" s="66">
        <f t="shared" si="14"/>
        <v>1.25</v>
      </c>
      <c r="T32" s="67">
        <f>S32*100</f>
        <v>125</v>
      </c>
    </row>
    <row r="33" spans="3:20" ht="15">
      <c r="C33" s="61" t="s">
        <v>56</v>
      </c>
      <c r="D33" s="62">
        <f>SUM(D30:D32)</f>
        <v>2.5</v>
      </c>
      <c r="E33" s="62">
        <f t="shared" ref="E33:O33" si="16">SUM(E30:E32)</f>
        <v>3</v>
      </c>
      <c r="F33" s="62">
        <f t="shared" si="16"/>
        <v>3</v>
      </c>
      <c r="G33" s="62">
        <f t="shared" si="16"/>
        <v>2</v>
      </c>
      <c r="H33" s="62">
        <f t="shared" si="16"/>
        <v>3</v>
      </c>
      <c r="I33" s="62">
        <f t="shared" si="16"/>
        <v>3</v>
      </c>
      <c r="J33" s="62">
        <f t="shared" si="16"/>
        <v>2.5</v>
      </c>
      <c r="K33" s="62">
        <f t="shared" si="16"/>
        <v>3</v>
      </c>
      <c r="L33" s="62">
        <f t="shared" si="16"/>
        <v>3</v>
      </c>
      <c r="M33" s="62">
        <f t="shared" si="16"/>
        <v>3.5</v>
      </c>
      <c r="N33" s="62">
        <f t="shared" si="16"/>
        <v>3.5</v>
      </c>
      <c r="O33" s="62">
        <f t="shared" si="16"/>
        <v>8.5</v>
      </c>
      <c r="P33" s="62">
        <f>SUM(P30:P32)</f>
        <v>40.5</v>
      </c>
      <c r="Q33" s="63">
        <f t="shared" si="13"/>
        <v>0.421875</v>
      </c>
      <c r="R33" s="63"/>
      <c r="T33" s="68">
        <f>SUM(T30:T32)</f>
        <v>550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3"/>
  <sheetViews>
    <sheetView topLeftCell="A10" workbookViewId="0">
      <selection activeCell="B29" sqref="B29"/>
    </sheetView>
  </sheetViews>
  <sheetFormatPr defaultRowHeight="12.75"/>
  <cols>
    <col min="2" max="2" width="18" customWidth="1"/>
    <col min="3" max="3" width="11.28515625" bestFit="1" customWidth="1"/>
    <col min="4" max="12" width="4" bestFit="1" customWidth="1"/>
    <col min="13" max="15" width="4.28515625" bestFit="1" customWidth="1"/>
    <col min="16" max="16" width="5.42578125" bestFit="1" customWidth="1"/>
    <col min="17" max="18" width="7.7109375" customWidth="1"/>
    <col min="19" max="19" width="6.140625" customWidth="1"/>
  </cols>
  <sheetData>
    <row r="1" spans="1:20">
      <c r="A1" s="69" t="s">
        <v>57</v>
      </c>
    </row>
    <row r="2" spans="1:20" ht="15">
      <c r="A2" s="26"/>
      <c r="B2" s="56" t="s">
        <v>28</v>
      </c>
      <c r="C2" s="56" t="s">
        <v>29</v>
      </c>
      <c r="D2" s="56" t="s">
        <v>30</v>
      </c>
      <c r="E2" s="56" t="s">
        <v>31</v>
      </c>
      <c r="F2" s="56" t="s">
        <v>32</v>
      </c>
      <c r="G2" s="56" t="s">
        <v>33</v>
      </c>
      <c r="H2" s="56" t="s">
        <v>34</v>
      </c>
      <c r="I2" s="56" t="s">
        <v>35</v>
      </c>
      <c r="J2" s="56" t="s">
        <v>36</v>
      </c>
      <c r="K2" s="56" t="s">
        <v>37</v>
      </c>
      <c r="L2" s="56" t="s">
        <v>38</v>
      </c>
      <c r="M2" s="56" t="s">
        <v>39</v>
      </c>
      <c r="N2" s="56" t="s">
        <v>40</v>
      </c>
      <c r="O2" s="56" t="s">
        <v>41</v>
      </c>
      <c r="P2" s="56" t="s">
        <v>42</v>
      </c>
      <c r="Q2" s="56" t="s">
        <v>43</v>
      </c>
      <c r="R2" s="57"/>
    </row>
    <row r="3" spans="1:20">
      <c r="B3" s="58" t="s">
        <v>44</v>
      </c>
      <c r="C3" s="58" t="s">
        <v>45</v>
      </c>
      <c r="D3" s="58">
        <v>0.5</v>
      </c>
      <c r="E3" s="58">
        <v>0.5</v>
      </c>
      <c r="F3" s="58">
        <v>0.5</v>
      </c>
      <c r="G3" s="58">
        <v>0.5</v>
      </c>
      <c r="H3" s="58">
        <v>0.5</v>
      </c>
      <c r="I3" s="58">
        <v>0.5</v>
      </c>
      <c r="J3" s="58">
        <v>0.5</v>
      </c>
      <c r="K3" s="58">
        <v>0.5</v>
      </c>
      <c r="L3" s="58">
        <v>0.5</v>
      </c>
      <c r="M3" s="58">
        <v>0.5</v>
      </c>
      <c r="N3" s="58">
        <v>0.5</v>
      </c>
      <c r="O3" s="58">
        <v>0.5</v>
      </c>
      <c r="P3" s="58">
        <f>SUM(D3:O3)</f>
        <v>6</v>
      </c>
      <c r="Q3" s="59">
        <f t="shared" ref="Q3:Q10" si="0">P3/$P$10</f>
        <v>6.25E-2</v>
      </c>
      <c r="R3" s="60"/>
    </row>
    <row r="4" spans="1:20">
      <c r="B4" s="58" t="s">
        <v>46</v>
      </c>
      <c r="C4" s="58" t="s">
        <v>45</v>
      </c>
      <c r="D4" s="58">
        <v>2</v>
      </c>
      <c r="E4" s="58">
        <v>1</v>
      </c>
      <c r="F4" s="58">
        <v>1</v>
      </c>
      <c r="G4" s="58">
        <v>1</v>
      </c>
      <c r="H4" s="58">
        <v>1</v>
      </c>
      <c r="I4" s="58">
        <v>1</v>
      </c>
      <c r="J4" s="58">
        <v>2</v>
      </c>
      <c r="K4" s="58">
        <v>1</v>
      </c>
      <c r="L4" s="58">
        <v>1</v>
      </c>
      <c r="M4" s="58"/>
      <c r="N4" s="58">
        <v>1</v>
      </c>
      <c r="O4" s="58"/>
      <c r="P4" s="58">
        <f>SUM(D4:O4)</f>
        <v>12</v>
      </c>
      <c r="Q4" s="59">
        <f t="shared" si="0"/>
        <v>0.125</v>
      </c>
      <c r="R4" s="60"/>
    </row>
    <row r="5" spans="1:20">
      <c r="B5" s="58" t="s">
        <v>47</v>
      </c>
      <c r="C5" s="58" t="s">
        <v>45</v>
      </c>
      <c r="D5" s="58"/>
      <c r="E5" s="58"/>
      <c r="F5" s="58"/>
      <c r="G5" s="58">
        <v>1</v>
      </c>
      <c r="H5" s="58"/>
      <c r="I5" s="58"/>
      <c r="J5" s="58"/>
      <c r="K5" s="58"/>
      <c r="L5" s="58"/>
      <c r="M5" s="58">
        <v>1</v>
      </c>
      <c r="N5" s="58"/>
      <c r="O5" s="58"/>
      <c r="P5" s="58">
        <f>SUM(D5:O5)</f>
        <v>2</v>
      </c>
      <c r="Q5" s="59">
        <f t="shared" si="0"/>
        <v>2.0833333333333332E-2</v>
      </c>
      <c r="R5" s="60"/>
    </row>
    <row r="6" spans="1:20">
      <c r="B6" s="58" t="s">
        <v>48</v>
      </c>
      <c r="C6" s="58" t="s">
        <v>49</v>
      </c>
      <c r="D6" s="58"/>
      <c r="E6" s="58">
        <v>2</v>
      </c>
      <c r="F6" s="58">
        <v>2</v>
      </c>
      <c r="G6" s="58"/>
      <c r="H6" s="58">
        <v>2</v>
      </c>
      <c r="I6" s="58">
        <v>1.5</v>
      </c>
      <c r="J6" s="58"/>
      <c r="K6" s="58">
        <v>2</v>
      </c>
      <c r="L6" s="58">
        <v>2</v>
      </c>
      <c r="M6" s="58">
        <v>1.5</v>
      </c>
      <c r="N6" s="58">
        <v>1.5</v>
      </c>
      <c r="O6" s="58">
        <v>1</v>
      </c>
      <c r="P6" s="58">
        <f t="shared" ref="P6:P9" si="1">SUM(D6:O6)</f>
        <v>15.5</v>
      </c>
      <c r="Q6" s="59">
        <f t="shared" si="0"/>
        <v>0.16145833333333334</v>
      </c>
      <c r="R6" s="60"/>
    </row>
    <row r="7" spans="1:20">
      <c r="B7" s="58" t="s">
        <v>50</v>
      </c>
      <c r="C7" s="58" t="s">
        <v>49</v>
      </c>
      <c r="D7" s="58">
        <v>5.5</v>
      </c>
      <c r="E7" s="58">
        <v>3.5</v>
      </c>
      <c r="F7" s="58">
        <v>3.5</v>
      </c>
      <c r="G7" s="58">
        <v>5.5</v>
      </c>
      <c r="H7" s="58">
        <v>3.5</v>
      </c>
      <c r="I7" s="58">
        <v>4</v>
      </c>
      <c r="J7" s="58">
        <v>5.5</v>
      </c>
      <c r="K7" s="58">
        <v>3.5</v>
      </c>
      <c r="L7" s="58">
        <v>3.5</v>
      </c>
      <c r="M7" s="58">
        <v>4</v>
      </c>
      <c r="N7" s="58">
        <v>3.5</v>
      </c>
      <c r="O7" s="58"/>
      <c r="P7" s="58">
        <f t="shared" si="1"/>
        <v>45.5</v>
      </c>
      <c r="Q7" s="59">
        <f t="shared" si="0"/>
        <v>0.47395833333333331</v>
      </c>
      <c r="R7" s="60"/>
    </row>
    <row r="8" spans="1:20">
      <c r="B8" s="58" t="s">
        <v>51</v>
      </c>
      <c r="C8" s="58" t="s">
        <v>52</v>
      </c>
      <c r="D8" s="58"/>
      <c r="E8" s="58">
        <v>1</v>
      </c>
      <c r="F8" s="58">
        <v>1</v>
      </c>
      <c r="G8" s="58"/>
      <c r="H8" s="58">
        <v>1</v>
      </c>
      <c r="I8" s="58">
        <v>1</v>
      </c>
      <c r="J8" s="58"/>
      <c r="K8" s="58">
        <v>1</v>
      </c>
      <c r="L8" s="58">
        <v>1</v>
      </c>
      <c r="M8" s="58">
        <v>1</v>
      </c>
      <c r="N8" s="58">
        <v>1.5</v>
      </c>
      <c r="O8" s="58">
        <v>1.5</v>
      </c>
      <c r="P8" s="58">
        <f>SUM(D8:O8)</f>
        <v>10</v>
      </c>
      <c r="Q8" s="59">
        <f t="shared" si="0"/>
        <v>0.10416666666666667</v>
      </c>
      <c r="R8" s="60"/>
    </row>
    <row r="9" spans="1:20">
      <c r="B9" s="58" t="s">
        <v>53</v>
      </c>
      <c r="C9" s="58" t="s">
        <v>52</v>
      </c>
      <c r="D9" s="58"/>
      <c r="E9" s="58"/>
      <c r="F9" s="58"/>
      <c r="G9" s="58"/>
      <c r="H9" s="58"/>
      <c r="I9" s="58"/>
      <c r="J9" s="58"/>
      <c r="K9" s="58"/>
      <c r="L9" s="58"/>
      <c r="M9" s="58"/>
      <c r="N9" s="58"/>
      <c r="O9" s="58">
        <v>5</v>
      </c>
      <c r="P9" s="58">
        <f t="shared" si="1"/>
        <v>5</v>
      </c>
      <c r="Q9" s="59">
        <f t="shared" si="0"/>
        <v>5.2083333333333336E-2</v>
      </c>
      <c r="R9" s="60"/>
    </row>
    <row r="10" spans="1:20" ht="15">
      <c r="C10" s="61" t="s">
        <v>54</v>
      </c>
      <c r="D10" s="62">
        <f t="shared" ref="D10:P10" si="2">SUM(D3:D9)</f>
        <v>8</v>
      </c>
      <c r="E10" s="62">
        <f t="shared" si="2"/>
        <v>8</v>
      </c>
      <c r="F10" s="62">
        <f t="shared" si="2"/>
        <v>8</v>
      </c>
      <c r="G10" s="62">
        <f t="shared" si="2"/>
        <v>8</v>
      </c>
      <c r="H10" s="62">
        <f t="shared" si="2"/>
        <v>8</v>
      </c>
      <c r="I10" s="62">
        <f t="shared" si="2"/>
        <v>8</v>
      </c>
      <c r="J10" s="62">
        <f t="shared" si="2"/>
        <v>8</v>
      </c>
      <c r="K10" s="62">
        <f t="shared" si="2"/>
        <v>8</v>
      </c>
      <c r="L10" s="62">
        <f t="shared" si="2"/>
        <v>8</v>
      </c>
      <c r="M10" s="62">
        <f t="shared" si="2"/>
        <v>8</v>
      </c>
      <c r="N10" s="62">
        <f t="shared" si="2"/>
        <v>8</v>
      </c>
      <c r="O10" s="62">
        <f t="shared" si="2"/>
        <v>8</v>
      </c>
      <c r="P10" s="62">
        <f t="shared" si="2"/>
        <v>96</v>
      </c>
      <c r="Q10" s="63">
        <f t="shared" si="0"/>
        <v>1</v>
      </c>
      <c r="R10" s="63"/>
    </row>
    <row r="11" spans="1:20" ht="15">
      <c r="C11" s="61"/>
      <c r="D11" s="62"/>
      <c r="E11" s="62"/>
      <c r="F11" s="62"/>
      <c r="G11" s="62"/>
      <c r="H11" s="62"/>
      <c r="I11" s="62"/>
      <c r="J11" s="62"/>
      <c r="K11" s="62"/>
      <c r="L11" s="62"/>
      <c r="M11" s="62"/>
      <c r="N11" s="62"/>
      <c r="O11" s="62"/>
      <c r="P11" s="62"/>
      <c r="Q11" s="63"/>
      <c r="R11" s="63"/>
    </row>
    <row r="12" spans="1:20" ht="15">
      <c r="C12" s="64"/>
      <c r="D12" s="56" t="s">
        <v>30</v>
      </c>
      <c r="E12" s="56" t="s">
        <v>31</v>
      </c>
      <c r="F12" s="56" t="s">
        <v>32</v>
      </c>
      <c r="G12" s="56" t="s">
        <v>33</v>
      </c>
      <c r="H12" s="56" t="s">
        <v>34</v>
      </c>
      <c r="I12" s="56" t="s">
        <v>35</v>
      </c>
      <c r="J12" s="56" t="s">
        <v>36</v>
      </c>
      <c r="K12" s="56" t="s">
        <v>37</v>
      </c>
      <c r="L12" s="56" t="s">
        <v>38</v>
      </c>
      <c r="M12" s="56" t="s">
        <v>39</v>
      </c>
      <c r="N12" s="56" t="s">
        <v>40</v>
      </c>
      <c r="O12" s="56" t="s">
        <v>41</v>
      </c>
      <c r="P12" s="56" t="s">
        <v>42</v>
      </c>
      <c r="Q12" s="56" t="s">
        <v>43</v>
      </c>
      <c r="R12" s="65"/>
      <c r="S12" s="57" t="s">
        <v>55</v>
      </c>
    </row>
    <row r="13" spans="1:20">
      <c r="C13" s="64" t="s">
        <v>45</v>
      </c>
      <c r="D13" s="58">
        <f t="shared" ref="D13:O15" si="3">SUMIF($C$3:$C$9,$C13,D$3:D$9)</f>
        <v>2.5</v>
      </c>
      <c r="E13" s="58">
        <f t="shared" si="3"/>
        <v>1.5</v>
      </c>
      <c r="F13" s="58">
        <f t="shared" si="3"/>
        <v>1.5</v>
      </c>
      <c r="G13" s="58">
        <f t="shared" si="3"/>
        <v>2.5</v>
      </c>
      <c r="H13" s="58">
        <f t="shared" si="3"/>
        <v>1.5</v>
      </c>
      <c r="I13" s="58">
        <f t="shared" si="3"/>
        <v>1.5</v>
      </c>
      <c r="J13" s="58">
        <f t="shared" si="3"/>
        <v>2.5</v>
      </c>
      <c r="K13" s="58">
        <f t="shared" si="3"/>
        <v>1.5</v>
      </c>
      <c r="L13" s="58">
        <f t="shared" si="3"/>
        <v>1.5</v>
      </c>
      <c r="M13" s="58">
        <f t="shared" si="3"/>
        <v>1.5</v>
      </c>
      <c r="N13" s="58">
        <f t="shared" si="3"/>
        <v>1.5</v>
      </c>
      <c r="O13" s="58">
        <f t="shared" si="3"/>
        <v>0.5</v>
      </c>
      <c r="P13" s="58">
        <f>SUM(D13:O13)</f>
        <v>20</v>
      </c>
      <c r="Q13" s="59">
        <f>P13/$P$16</f>
        <v>0.20833333333333334</v>
      </c>
      <c r="R13" s="60"/>
      <c r="S13" s="66">
        <f>Q13*8</f>
        <v>1.6666666666666667</v>
      </c>
      <c r="T13" s="67">
        <f>S13*200</f>
        <v>333.33333333333337</v>
      </c>
    </row>
    <row r="14" spans="1:20">
      <c r="C14" s="64" t="s">
        <v>49</v>
      </c>
      <c r="D14" s="58">
        <f t="shared" si="3"/>
        <v>5.5</v>
      </c>
      <c r="E14" s="58">
        <f t="shared" si="3"/>
        <v>5.5</v>
      </c>
      <c r="F14" s="58">
        <f t="shared" si="3"/>
        <v>5.5</v>
      </c>
      <c r="G14" s="58">
        <f t="shared" si="3"/>
        <v>5.5</v>
      </c>
      <c r="H14" s="58">
        <f t="shared" si="3"/>
        <v>5.5</v>
      </c>
      <c r="I14" s="58">
        <f t="shared" si="3"/>
        <v>5.5</v>
      </c>
      <c r="J14" s="58">
        <f t="shared" si="3"/>
        <v>5.5</v>
      </c>
      <c r="K14" s="58">
        <f t="shared" si="3"/>
        <v>5.5</v>
      </c>
      <c r="L14" s="58">
        <f t="shared" si="3"/>
        <v>5.5</v>
      </c>
      <c r="M14" s="58">
        <f t="shared" si="3"/>
        <v>5.5</v>
      </c>
      <c r="N14" s="58">
        <f t="shared" si="3"/>
        <v>5</v>
      </c>
      <c r="O14" s="58">
        <f t="shared" si="3"/>
        <v>1</v>
      </c>
      <c r="P14" s="58">
        <f t="shared" ref="P14:P15" si="4">SUM(D14:O14)</f>
        <v>61</v>
      </c>
      <c r="Q14" s="59">
        <f t="shared" ref="Q14:Q16" si="5">P14/$P$16</f>
        <v>0.63541666666666663</v>
      </c>
      <c r="R14" s="60"/>
      <c r="S14" s="66">
        <f t="shared" ref="S14:S15" si="6">Q14*8</f>
        <v>5.083333333333333</v>
      </c>
      <c r="T14" s="67">
        <f>S14*100</f>
        <v>508.33333333333331</v>
      </c>
    </row>
    <row r="15" spans="1:20">
      <c r="C15" s="64" t="s">
        <v>52</v>
      </c>
      <c r="D15" s="58">
        <f t="shared" si="3"/>
        <v>0</v>
      </c>
      <c r="E15" s="58">
        <f t="shared" si="3"/>
        <v>1</v>
      </c>
      <c r="F15" s="58">
        <f t="shared" si="3"/>
        <v>1</v>
      </c>
      <c r="G15" s="58">
        <f t="shared" si="3"/>
        <v>0</v>
      </c>
      <c r="H15" s="58">
        <f t="shared" si="3"/>
        <v>1</v>
      </c>
      <c r="I15" s="58">
        <f t="shared" si="3"/>
        <v>1</v>
      </c>
      <c r="J15" s="58">
        <f t="shared" si="3"/>
        <v>0</v>
      </c>
      <c r="K15" s="58">
        <f t="shared" si="3"/>
        <v>1</v>
      </c>
      <c r="L15" s="58">
        <f t="shared" si="3"/>
        <v>1</v>
      </c>
      <c r="M15" s="58">
        <f t="shared" si="3"/>
        <v>1</v>
      </c>
      <c r="N15" s="58">
        <f t="shared" si="3"/>
        <v>1.5</v>
      </c>
      <c r="O15" s="58">
        <f t="shared" si="3"/>
        <v>6.5</v>
      </c>
      <c r="P15" s="58">
        <f t="shared" si="4"/>
        <v>15</v>
      </c>
      <c r="Q15" s="59">
        <f t="shared" si="5"/>
        <v>0.15625</v>
      </c>
      <c r="R15" s="60"/>
      <c r="S15" s="66">
        <f t="shared" si="6"/>
        <v>1.25</v>
      </c>
      <c r="T15" s="67">
        <f>S15*100</f>
        <v>125</v>
      </c>
    </row>
    <row r="16" spans="1:20" ht="15">
      <c r="C16" s="61" t="s">
        <v>56</v>
      </c>
      <c r="D16" s="62">
        <f>SUM(D13:D15)</f>
        <v>8</v>
      </c>
      <c r="E16" s="62">
        <f t="shared" ref="E16:O16" si="7">SUM(E13:E15)</f>
        <v>8</v>
      </c>
      <c r="F16" s="62">
        <f t="shared" si="7"/>
        <v>8</v>
      </c>
      <c r="G16" s="62">
        <f t="shared" si="7"/>
        <v>8</v>
      </c>
      <c r="H16" s="62">
        <f t="shared" si="7"/>
        <v>8</v>
      </c>
      <c r="I16" s="62">
        <f t="shared" si="7"/>
        <v>8</v>
      </c>
      <c r="J16" s="62">
        <f t="shared" si="7"/>
        <v>8</v>
      </c>
      <c r="K16" s="62">
        <f t="shared" si="7"/>
        <v>8</v>
      </c>
      <c r="L16" s="62">
        <f t="shared" si="7"/>
        <v>8</v>
      </c>
      <c r="M16" s="62">
        <f t="shared" si="7"/>
        <v>8</v>
      </c>
      <c r="N16" s="62">
        <f t="shared" si="7"/>
        <v>8</v>
      </c>
      <c r="O16" s="62">
        <f t="shared" si="7"/>
        <v>8</v>
      </c>
      <c r="P16" s="62">
        <f>SUM(P13:P15)</f>
        <v>96</v>
      </c>
      <c r="Q16" s="63">
        <f t="shared" si="5"/>
        <v>1</v>
      </c>
      <c r="R16" s="63"/>
      <c r="T16" s="68">
        <f>SUM(T13:T15)</f>
        <v>966.66666666666674</v>
      </c>
    </row>
    <row r="18" spans="1:20">
      <c r="A18" s="69" t="s">
        <v>9</v>
      </c>
    </row>
    <row r="19" spans="1:20" ht="15">
      <c r="A19" s="26"/>
      <c r="B19" s="56" t="s">
        <v>28</v>
      </c>
      <c r="C19" s="56" t="s">
        <v>29</v>
      </c>
      <c r="D19" s="56" t="s">
        <v>30</v>
      </c>
      <c r="E19" s="56" t="s">
        <v>31</v>
      </c>
      <c r="F19" s="56" t="s">
        <v>32</v>
      </c>
      <c r="G19" s="56" t="s">
        <v>33</v>
      </c>
      <c r="H19" s="56" t="s">
        <v>34</v>
      </c>
      <c r="I19" s="56" t="s">
        <v>35</v>
      </c>
      <c r="J19" s="56" t="s">
        <v>36</v>
      </c>
      <c r="K19" s="56" t="s">
        <v>37</v>
      </c>
      <c r="L19" s="56" t="s">
        <v>38</v>
      </c>
      <c r="M19" s="56" t="s">
        <v>39</v>
      </c>
      <c r="N19" s="56" t="s">
        <v>40</v>
      </c>
      <c r="O19" s="56" t="s">
        <v>41</v>
      </c>
      <c r="P19" s="56" t="s">
        <v>42</v>
      </c>
      <c r="Q19" s="56" t="s">
        <v>43</v>
      </c>
      <c r="R19" s="57"/>
    </row>
    <row r="20" spans="1:20">
      <c r="B20" s="58" t="s">
        <v>44</v>
      </c>
      <c r="C20" s="58" t="s">
        <v>45</v>
      </c>
      <c r="D20" s="58">
        <v>0.5</v>
      </c>
      <c r="E20" s="58">
        <v>0.5</v>
      </c>
      <c r="F20" s="58">
        <v>0.5</v>
      </c>
      <c r="G20" s="58">
        <v>0.5</v>
      </c>
      <c r="H20" s="58">
        <v>0.5</v>
      </c>
      <c r="I20" s="58">
        <v>0.5</v>
      </c>
      <c r="J20" s="58">
        <v>0.5</v>
      </c>
      <c r="K20" s="58">
        <v>0.5</v>
      </c>
      <c r="L20" s="58">
        <v>0.5</v>
      </c>
      <c r="M20" s="58">
        <v>0.5</v>
      </c>
      <c r="N20" s="58">
        <v>0.5</v>
      </c>
      <c r="O20" s="58">
        <v>0.5</v>
      </c>
      <c r="P20" s="58">
        <f>SUM(D20:O20)</f>
        <v>6</v>
      </c>
      <c r="Q20" s="59">
        <f t="shared" ref="Q20:Q27" si="8">P20/$P$10</f>
        <v>6.25E-2</v>
      </c>
      <c r="R20" s="60"/>
    </row>
    <row r="21" spans="1:20">
      <c r="B21" s="58" t="s">
        <v>46</v>
      </c>
      <c r="C21" s="58" t="s">
        <v>45</v>
      </c>
      <c r="D21" s="58">
        <v>2</v>
      </c>
      <c r="E21" s="58">
        <v>0.5</v>
      </c>
      <c r="F21" s="58">
        <v>0.5</v>
      </c>
      <c r="G21" s="58">
        <v>0.5</v>
      </c>
      <c r="H21" s="58">
        <v>0.5</v>
      </c>
      <c r="I21" s="58">
        <v>0.5</v>
      </c>
      <c r="J21" s="58">
        <v>2</v>
      </c>
      <c r="K21" s="58">
        <v>0.5</v>
      </c>
      <c r="L21" s="58">
        <v>0.5</v>
      </c>
      <c r="M21" s="58"/>
      <c r="N21" s="58">
        <v>0.5</v>
      </c>
      <c r="O21" s="58"/>
      <c r="P21" s="58">
        <f>SUM(D21:O21)</f>
        <v>8</v>
      </c>
      <c r="Q21" s="59">
        <f t="shared" si="8"/>
        <v>8.3333333333333329E-2</v>
      </c>
      <c r="R21" s="60"/>
    </row>
    <row r="22" spans="1:20">
      <c r="B22" s="58" t="s">
        <v>47</v>
      </c>
      <c r="C22" s="58" t="s">
        <v>45</v>
      </c>
      <c r="D22" s="58"/>
      <c r="E22" s="58">
        <v>1</v>
      </c>
      <c r="F22" s="58">
        <v>1</v>
      </c>
      <c r="G22" s="58">
        <v>1</v>
      </c>
      <c r="H22" s="58">
        <v>1</v>
      </c>
      <c r="I22" s="58">
        <v>1</v>
      </c>
      <c r="J22" s="58"/>
      <c r="K22" s="58">
        <v>1</v>
      </c>
      <c r="L22" s="58">
        <v>1</v>
      </c>
      <c r="M22" s="58">
        <v>2</v>
      </c>
      <c r="N22" s="58">
        <v>1</v>
      </c>
      <c r="O22" s="58">
        <v>1.5</v>
      </c>
      <c r="P22" s="58">
        <f>SUM(D22:O22)</f>
        <v>11.5</v>
      </c>
      <c r="Q22" s="59">
        <f t="shared" si="8"/>
        <v>0.11979166666666667</v>
      </c>
      <c r="R22" s="60"/>
    </row>
    <row r="23" spans="1:20">
      <c r="B23" s="58" t="s">
        <v>48</v>
      </c>
      <c r="C23" s="58" t="s">
        <v>49</v>
      </c>
      <c r="D23" s="58"/>
      <c r="E23" s="58"/>
      <c r="F23" s="58"/>
      <c r="G23" s="58"/>
      <c r="H23" s="58"/>
      <c r="I23" s="58"/>
      <c r="J23" s="58"/>
      <c r="K23" s="58"/>
      <c r="L23" s="58"/>
      <c r="M23" s="58"/>
      <c r="N23" s="58"/>
      <c r="O23" s="58"/>
      <c r="P23" s="58">
        <f>SUM(D23:O23)</f>
        <v>0</v>
      </c>
      <c r="Q23" s="59">
        <f t="shared" si="8"/>
        <v>0</v>
      </c>
      <c r="R23" s="60"/>
    </row>
    <row r="24" spans="1:20">
      <c r="B24" s="58" t="s">
        <v>50</v>
      </c>
      <c r="C24" s="58" t="s">
        <v>49</v>
      </c>
      <c r="D24" s="58"/>
      <c r="E24" s="58"/>
      <c r="F24" s="58"/>
      <c r="G24" s="58"/>
      <c r="H24" s="58"/>
      <c r="I24" s="58"/>
      <c r="J24" s="58"/>
      <c r="K24" s="58"/>
      <c r="L24" s="58"/>
      <c r="M24" s="58"/>
      <c r="N24" s="58"/>
      <c r="O24" s="58"/>
      <c r="P24" s="58"/>
      <c r="Q24" s="59">
        <f t="shared" si="8"/>
        <v>0</v>
      </c>
      <c r="R24" s="60"/>
    </row>
    <row r="25" spans="1:20">
      <c r="B25" s="58" t="s">
        <v>51</v>
      </c>
      <c r="C25" s="58" t="s">
        <v>52</v>
      </c>
      <c r="D25" s="58"/>
      <c r="E25" s="58">
        <v>1</v>
      </c>
      <c r="F25" s="58">
        <v>1</v>
      </c>
      <c r="G25" s="58"/>
      <c r="H25" s="58">
        <v>1</v>
      </c>
      <c r="I25" s="58">
        <v>1</v>
      </c>
      <c r="J25" s="58"/>
      <c r="K25" s="58">
        <v>1</v>
      </c>
      <c r="L25" s="58">
        <v>1</v>
      </c>
      <c r="M25" s="58">
        <v>1</v>
      </c>
      <c r="N25" s="58">
        <v>1.5</v>
      </c>
      <c r="O25" s="58">
        <v>1.5</v>
      </c>
      <c r="P25" s="58">
        <f>SUM(D25:O25)</f>
        <v>10</v>
      </c>
      <c r="Q25" s="59">
        <f t="shared" si="8"/>
        <v>0.10416666666666667</v>
      </c>
      <c r="R25" s="60"/>
    </row>
    <row r="26" spans="1:20">
      <c r="B26" s="58" t="s">
        <v>53</v>
      </c>
      <c r="C26" s="58" t="s">
        <v>52</v>
      </c>
      <c r="D26" s="58"/>
      <c r="E26" s="58"/>
      <c r="F26" s="58"/>
      <c r="G26" s="58"/>
      <c r="H26" s="58"/>
      <c r="I26" s="58"/>
      <c r="J26" s="58"/>
      <c r="K26" s="58"/>
      <c r="L26" s="58"/>
      <c r="M26" s="58"/>
      <c r="N26" s="58"/>
      <c r="O26" s="58">
        <v>5</v>
      </c>
      <c r="P26" s="58">
        <f t="shared" ref="P26" si="9">SUM(D26:O26)</f>
        <v>5</v>
      </c>
      <c r="Q26" s="59">
        <f t="shared" si="8"/>
        <v>5.2083333333333336E-2</v>
      </c>
      <c r="R26" s="60"/>
    </row>
    <row r="27" spans="1:20" ht="15">
      <c r="C27" s="61" t="s">
        <v>54</v>
      </c>
      <c r="D27" s="62">
        <f t="shared" ref="D27:P27" si="10">SUM(D20:D26)</f>
        <v>2.5</v>
      </c>
      <c r="E27" s="62">
        <f t="shared" si="10"/>
        <v>3</v>
      </c>
      <c r="F27" s="62">
        <f t="shared" si="10"/>
        <v>3</v>
      </c>
      <c r="G27" s="62">
        <f t="shared" si="10"/>
        <v>2</v>
      </c>
      <c r="H27" s="62">
        <f t="shared" si="10"/>
        <v>3</v>
      </c>
      <c r="I27" s="62">
        <f t="shared" si="10"/>
        <v>3</v>
      </c>
      <c r="J27" s="62">
        <f t="shared" si="10"/>
        <v>2.5</v>
      </c>
      <c r="K27" s="62">
        <f t="shared" si="10"/>
        <v>3</v>
      </c>
      <c r="L27" s="62">
        <f t="shared" si="10"/>
        <v>3</v>
      </c>
      <c r="M27" s="62">
        <f t="shared" si="10"/>
        <v>3.5</v>
      </c>
      <c r="N27" s="62">
        <f t="shared" si="10"/>
        <v>3.5</v>
      </c>
      <c r="O27" s="62">
        <f t="shared" si="10"/>
        <v>8.5</v>
      </c>
      <c r="P27" s="62">
        <f t="shared" si="10"/>
        <v>40.5</v>
      </c>
      <c r="Q27" s="63">
        <f t="shared" si="8"/>
        <v>0.421875</v>
      </c>
      <c r="R27" s="63"/>
    </row>
    <row r="28" spans="1:20" ht="15">
      <c r="C28" s="61"/>
      <c r="D28" s="62"/>
      <c r="E28" s="62"/>
      <c r="F28" s="62"/>
      <c r="G28" s="62"/>
      <c r="H28" s="62"/>
      <c r="I28" s="62"/>
      <c r="J28" s="62"/>
      <c r="K28" s="62"/>
      <c r="L28" s="62"/>
      <c r="M28" s="62"/>
      <c r="N28" s="62"/>
      <c r="O28" s="62"/>
      <c r="P28" s="62"/>
      <c r="Q28" s="63"/>
      <c r="R28" s="63"/>
    </row>
    <row r="29" spans="1:20" ht="15">
      <c r="C29" s="64"/>
      <c r="D29" s="56" t="s">
        <v>30</v>
      </c>
      <c r="E29" s="56" t="s">
        <v>31</v>
      </c>
      <c r="F29" s="56" t="s">
        <v>32</v>
      </c>
      <c r="G29" s="56" t="s">
        <v>33</v>
      </c>
      <c r="H29" s="56" t="s">
        <v>34</v>
      </c>
      <c r="I29" s="56" t="s">
        <v>35</v>
      </c>
      <c r="J29" s="56" t="s">
        <v>36</v>
      </c>
      <c r="K29" s="56" t="s">
        <v>37</v>
      </c>
      <c r="L29" s="56" t="s">
        <v>38</v>
      </c>
      <c r="M29" s="56" t="s">
        <v>39</v>
      </c>
      <c r="N29" s="56" t="s">
        <v>40</v>
      </c>
      <c r="O29" s="56" t="s">
        <v>41</v>
      </c>
      <c r="P29" s="56" t="s">
        <v>42</v>
      </c>
      <c r="Q29" s="56" t="s">
        <v>43</v>
      </c>
      <c r="R29" s="65"/>
      <c r="S29" s="57" t="s">
        <v>55</v>
      </c>
    </row>
    <row r="30" spans="1:20">
      <c r="C30" s="64" t="s">
        <v>45</v>
      </c>
      <c r="D30" s="58">
        <f t="shared" ref="D30:J30" si="11">SUMIF($C$3:$C$9,$C30,D$3:D$9)</f>
        <v>2.5</v>
      </c>
      <c r="E30" s="58">
        <v>2</v>
      </c>
      <c r="F30" s="58">
        <v>2</v>
      </c>
      <c r="G30" s="58">
        <v>2</v>
      </c>
      <c r="H30" s="58">
        <v>2</v>
      </c>
      <c r="I30" s="58">
        <v>2</v>
      </c>
      <c r="J30" s="58">
        <f t="shared" si="11"/>
        <v>2.5</v>
      </c>
      <c r="K30" s="58">
        <v>2</v>
      </c>
      <c r="L30" s="58">
        <v>2</v>
      </c>
      <c r="M30" s="58">
        <v>2.5</v>
      </c>
      <c r="N30" s="58">
        <v>2</v>
      </c>
      <c r="O30" s="58">
        <v>2</v>
      </c>
      <c r="P30" s="58">
        <f>SUM(D30:O30)</f>
        <v>25.5</v>
      </c>
      <c r="Q30" s="59">
        <f>P30/$P$16</f>
        <v>0.265625</v>
      </c>
      <c r="R30" s="60"/>
      <c r="S30" s="66">
        <f>Q30*8</f>
        <v>2.125</v>
      </c>
      <c r="T30" s="67">
        <f>S30*200</f>
        <v>425</v>
      </c>
    </row>
    <row r="31" spans="1:20">
      <c r="C31" s="64" t="s">
        <v>49</v>
      </c>
      <c r="D31" s="58"/>
      <c r="E31" s="58"/>
      <c r="F31" s="58"/>
      <c r="G31" s="58"/>
      <c r="H31" s="58"/>
      <c r="I31" s="58"/>
      <c r="J31" s="58"/>
      <c r="K31" s="58"/>
      <c r="L31" s="58"/>
      <c r="M31" s="58"/>
      <c r="N31" s="58"/>
      <c r="O31" s="58"/>
      <c r="P31" s="58">
        <f t="shared" ref="P31:P32" si="12">SUM(D31:O31)</f>
        <v>0</v>
      </c>
      <c r="Q31" s="59">
        <f t="shared" ref="Q31:Q33" si="13">P31/$P$16</f>
        <v>0</v>
      </c>
      <c r="R31" s="60"/>
      <c r="S31" s="66">
        <f t="shared" ref="S31:S32" si="14">Q31*8</f>
        <v>0</v>
      </c>
      <c r="T31" s="67">
        <f>S31*100</f>
        <v>0</v>
      </c>
    </row>
    <row r="32" spans="1:20">
      <c r="C32" s="64" t="s">
        <v>52</v>
      </c>
      <c r="D32" s="58">
        <f t="shared" ref="D32:O32" si="15">SUMIF($C$3:$C$9,$C32,D$3:D$9)</f>
        <v>0</v>
      </c>
      <c r="E32" s="58">
        <f t="shared" si="15"/>
        <v>1</v>
      </c>
      <c r="F32" s="58">
        <f t="shared" si="15"/>
        <v>1</v>
      </c>
      <c r="G32" s="58">
        <f t="shared" si="15"/>
        <v>0</v>
      </c>
      <c r="H32" s="58">
        <f t="shared" si="15"/>
        <v>1</v>
      </c>
      <c r="I32" s="58">
        <f t="shared" si="15"/>
        <v>1</v>
      </c>
      <c r="J32" s="58">
        <f t="shared" si="15"/>
        <v>0</v>
      </c>
      <c r="K32" s="58">
        <f t="shared" si="15"/>
        <v>1</v>
      </c>
      <c r="L32" s="58">
        <f t="shared" si="15"/>
        <v>1</v>
      </c>
      <c r="M32" s="58">
        <f t="shared" si="15"/>
        <v>1</v>
      </c>
      <c r="N32" s="58">
        <f t="shared" si="15"/>
        <v>1.5</v>
      </c>
      <c r="O32" s="58">
        <f t="shared" si="15"/>
        <v>6.5</v>
      </c>
      <c r="P32" s="58">
        <f t="shared" si="12"/>
        <v>15</v>
      </c>
      <c r="Q32" s="59">
        <f t="shared" si="13"/>
        <v>0.15625</v>
      </c>
      <c r="R32" s="60"/>
      <c r="S32" s="66">
        <f t="shared" si="14"/>
        <v>1.25</v>
      </c>
      <c r="T32" s="67">
        <f>S32*100</f>
        <v>125</v>
      </c>
    </row>
    <row r="33" spans="3:20" ht="15">
      <c r="C33" s="61" t="s">
        <v>56</v>
      </c>
      <c r="D33" s="62">
        <f>SUM(D30:D32)</f>
        <v>2.5</v>
      </c>
      <c r="E33" s="62">
        <f t="shared" ref="E33:O33" si="16">SUM(E30:E32)</f>
        <v>3</v>
      </c>
      <c r="F33" s="62">
        <f t="shared" si="16"/>
        <v>3</v>
      </c>
      <c r="G33" s="62">
        <f t="shared" si="16"/>
        <v>2</v>
      </c>
      <c r="H33" s="62">
        <f t="shared" si="16"/>
        <v>3</v>
      </c>
      <c r="I33" s="62">
        <f t="shared" si="16"/>
        <v>3</v>
      </c>
      <c r="J33" s="62">
        <f t="shared" si="16"/>
        <v>2.5</v>
      </c>
      <c r="K33" s="62">
        <f t="shared" si="16"/>
        <v>3</v>
      </c>
      <c r="L33" s="62">
        <f t="shared" si="16"/>
        <v>3</v>
      </c>
      <c r="M33" s="62">
        <f t="shared" si="16"/>
        <v>3.5</v>
      </c>
      <c r="N33" s="62">
        <f t="shared" si="16"/>
        <v>3.5</v>
      </c>
      <c r="O33" s="62">
        <f t="shared" si="16"/>
        <v>8.5</v>
      </c>
      <c r="P33" s="62">
        <f>SUM(P30:P32)</f>
        <v>40.5</v>
      </c>
      <c r="Q33" s="63">
        <f t="shared" si="13"/>
        <v>0.421875</v>
      </c>
      <c r="R33" s="63"/>
      <c r="T33" s="68">
        <f>SUM(T30:T32)</f>
        <v>550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mplateUrl xmlns="http://schemas.microsoft.com/sharepoint/v3" xsi:nil="true"/>
    <Number_x0020_Of_x0020_Viewer xmlns="cd6d2771-e08b-42a3-90f8-eca630337659">0</Number_x0020_Of_x0020_Viewer>
    <_SourceUrl xmlns="http://schemas.microsoft.com/sharepoint/v3" xsi:nil="true"/>
    <Priority xmlns="41A7A25E-88C5-415C-AB9A-358CCBEA8A85" xsi:nil="true"/>
    <xd_ProgID xmlns="http://schemas.microsoft.com/sharepoint/v3" xsi:nil="true"/>
    <Order xmlns="http://schemas.microsoft.com/sharepoint/v3" xsi:nil="true"/>
    <_SharedFileIndex xmlns="http://schemas.microsoft.com/sharepoint/v3" xsi:nil="true"/>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4" ma:contentTypeDescription="Create a new document." ma:contentTypeScope="" ma:versionID="1696f36ed93db054fc8f4d62be39c1ae">
  <xsd:schema xmlns:xsd="http://www.w3.org/2001/XMLSchema" xmlns:p="http://schemas.microsoft.com/office/2006/metadata/properties" xmlns:ns1="http://schemas.microsoft.com/sharepoint/v3" xmlns:ns2="41A7A25E-88C5-415C-AB9A-358CCBEA8A85" xmlns:ns3="cd6d2771-e08b-42a3-90f8-eca630337659" targetNamespace="http://schemas.microsoft.com/office/2006/metadata/properties" ma:root="true" ma:fieldsID="bffc5b2d08ab4fb7daf98c77989d8342" ns1:_="" ns2:_="" ns3:_="">
    <xsd:import namespace="http://schemas.microsoft.com/sharepoint/v3"/>
    <xsd:import namespace="41A7A25E-88C5-415C-AB9A-358CCBEA8A85"/>
    <xsd:import namespace="cd6d2771-e08b-42a3-90f8-eca630337659"/>
    <xsd:element name="properties">
      <xsd:complexType>
        <xsd:sequence>
          <xsd:element name="documentManagement">
            <xsd:complexType>
              <xsd:all>
                <xsd:element ref="ns1:_ModerationComments" minOccurs="0"/>
                <xsd:element ref="ns1:File_x0020_Type" minOccurs="0"/>
                <xsd:element ref="ns1:HTML_x0020_File_x0020_Type" minOccurs="0"/>
                <xsd:element ref="ns1:_SourceUrl" minOccurs="0"/>
                <xsd:element ref="ns1:_SharedFileIndex" minOccurs="0"/>
                <xsd:element ref="ns2:Priority" minOccurs="0"/>
                <xsd:element ref="ns1:ContentTypeId" minOccurs="0"/>
                <xsd:element ref="ns1:TemplateUrl" minOccurs="0"/>
                <xsd:element ref="ns1:xd_ProgID" minOccurs="0"/>
                <xsd:element ref="ns1:xd_Signature" minOccurs="0"/>
                <xsd:element ref="ns3:Number_x0020_Of_x0020_Viewer"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CheckedOutUserId" minOccurs="0"/>
                <xsd:element ref="ns1:IsCheckedoutToLocal" minOccurs="0"/>
                <xsd:element ref="ns1:CheckoutUser" minOccurs="0"/>
                <xsd:element ref="ns1:Unique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_ModerationComments" ma:index="0" nillable="true" ma:displayName="Approver Comments" ma:hidden="true" ma:internalName="_ModerationComments" ma:readOnly="true">
      <xsd:simpleType>
        <xsd:restriction base="dms:Note"/>
      </xsd:simpleType>
    </xsd:element>
    <xsd:element name="File_x0020_Type" ma:index="4" nillable="true" ma:displayName="File Type" ma:hidden="true" ma:internalName="File_x0020_Type" ma:readOnly="true">
      <xsd:simpleType>
        <xsd:restriction base="dms:Text"/>
      </xsd:simpleType>
    </xsd:element>
    <xsd:element name="HTML_x0020_File_x0020_Type" ma:index="5" nillable="true" ma:displayName="HTML File Type" ma:hidden="true" ma:internalName="HTML_x0020_File_x0020_Type" ma:readOnly="true">
      <xsd:simpleType>
        <xsd:restriction base="dms:Text"/>
      </xsd:simpleType>
    </xsd:element>
    <xsd:element name="_SourceUrl" ma:index="6" nillable="true" ma:displayName="Source Url" ma:hidden="true" ma:internalName="_SourceUrl">
      <xsd:simpleType>
        <xsd:restriction base="dms:Text"/>
      </xsd:simpleType>
    </xsd:element>
    <xsd:element name="_SharedFileIndex" ma:index="7" nillable="true" ma:displayName="Shared File Index" ma:hidden="true" ma:internalName="_SharedFileIndex">
      <xsd:simpleType>
        <xsd:restriction base="dms:Text"/>
      </xsd:simpleType>
    </xsd:element>
    <xsd:element name="ContentTypeId" ma:index="10" nillable="true" ma:displayName="Content Type ID" ma:hidden="true" ma:internalName="ContentTypeId" ma:readOnly="true">
      <xsd:simpleType>
        <xsd:restriction base="dms:Unknown"/>
      </xsd:simpleType>
    </xsd:element>
    <xsd:element name="TemplateUrl" ma:index="11" nillable="true" ma:displayName="Template Link" ma:hidden="true" ma:internalName="TemplateUrl">
      <xsd:simpleType>
        <xsd:restriction base="dms:Text"/>
      </xsd:simpleType>
    </xsd:element>
    <xsd:element name="xd_ProgID" ma:index="12" nillable="true" ma:displayName="Html File Link" ma:hidden="true" ma:internalName="xd_ProgID">
      <xsd:simpleType>
        <xsd:restriction base="dms:Text"/>
      </xsd:simpleType>
    </xsd:element>
    <xsd:element name="xd_Signature" ma:index="13" nillable="true" ma:displayName="Is Signed" ma:hidden="true" ma:internalName="xd_Signature" ma:readOnly="true">
      <xsd:simpleType>
        <xsd:restriction base="dms:Boolean"/>
      </xsd:simpleType>
    </xsd:element>
    <xsd:element name="ID" ma:index="15" nillable="true" ma:displayName="ID" ma:internalName="ID" ma:readOnly="true">
      <xsd:simpleType>
        <xsd:restriction base="dms:Unknown"/>
      </xsd:simpleType>
    </xsd:element>
    <xsd:element name="Author" ma:index="1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2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1" nillable="true" ma:displayName="Has Copy Destinations" ma:hidden="true" ma:internalName="_HasCopyDestinations" ma:readOnly="true">
      <xsd:simpleType>
        <xsd:restriction base="dms:Boolean"/>
      </xsd:simpleType>
    </xsd:element>
    <xsd:element name="_CopySource" ma:index="22" nillable="true" ma:displayName="Copy Source" ma:description="" ma:internalName="_CopySource" ma:readOnly="true">
      <xsd:simpleType>
        <xsd:restriction base="dms:Text"/>
      </xsd:simpleType>
    </xsd:element>
    <xsd:element name="_ModerationStatus" ma:index="23" nillable="true" ma:displayName="Approval Status" ma:default="0" ma:hidden="true" ma:internalName="_ModerationStatus" ma:readOnly="true">
      <xsd:simpleType>
        <xsd:restriction base="dms:Unknown"/>
      </xsd:simpleType>
    </xsd:element>
    <xsd:element name="FileRef" ma:index="24" nillable="true" ma:displayName="URL Path" ma:hidden="true" ma:list="Docs" ma:internalName="FileRef" ma:readOnly="true" ma:showField="FullUrl">
      <xsd:simpleType>
        <xsd:restriction base="dms:Lookup"/>
      </xsd:simpleType>
    </xsd:element>
    <xsd:element name="FileDirRef" ma:index="25" nillable="true" ma:displayName="Path" ma:hidden="true" ma:list="Docs" ma:internalName="FileDirRef" ma:readOnly="true" ma:showField="DirName">
      <xsd:simpleType>
        <xsd:restriction base="dms:Lookup"/>
      </xsd:simpleType>
    </xsd:element>
    <xsd:element name="Last_x0020_Modified" ma:index="26" nillable="true" ma:displayName="Modified" ma:format="TRUE" ma:hidden="true" ma:list="Docs" ma:internalName="Last_x0020_Modified" ma:readOnly="true" ma:showField="TimeLastModified">
      <xsd:simpleType>
        <xsd:restriction base="dms:Lookup"/>
      </xsd:simpleType>
    </xsd:element>
    <xsd:element name="Created_x0020_Date" ma:index="27" nillable="true" ma:displayName="Created" ma:format="TRUE" ma:hidden="true" ma:list="Docs" ma:internalName="Created_x0020_Date" ma:readOnly="true" ma:showField="TimeCreated">
      <xsd:simpleType>
        <xsd:restriction base="dms:Lookup"/>
      </xsd:simpleType>
    </xsd:element>
    <xsd:element name="File_x0020_Size" ma:index="28" nillable="true" ma:displayName="File Size" ma:format="TRUE" ma:hidden="true" ma:list="Docs" ma:internalName="File_x0020_Size" ma:readOnly="true" ma:showField="SizeInKB">
      <xsd:simpleType>
        <xsd:restriction base="dms:Lookup"/>
      </xsd:simpleType>
    </xsd:element>
    <xsd:element name="FSObjType" ma:index="29" nillable="true" ma:displayName="Item Type" ma:hidden="true" ma:list="Docs" ma:internalName="FSObjType" ma:readOnly="true" ma:showField="FSType">
      <xsd:simpleType>
        <xsd:restriction base="dms:Lookup"/>
      </xsd:simpleType>
    </xsd:element>
    <xsd:element name="CheckedOutUserId" ma:index="31" nillable="true" ma:displayName="ID of the User who has the item Checked Out" ma:hidden="true" ma:list="Docs" ma:internalName="CheckedOutUserId" ma:readOnly="true" ma:showField="CheckoutUserId">
      <xsd:simpleType>
        <xsd:restriction base="dms:Lookup"/>
      </xsd:simpleType>
    </xsd:element>
    <xsd:element name="IsCheckedoutToLocal" ma:index="32" nillable="true" ma:displayName="Is Checked out to local" ma:hidden="true" ma:list="Docs" ma:internalName="IsCheckedoutToLocal" ma:readOnly="true" ma:showField="IsCheckoutToLocal">
      <xsd:simpleType>
        <xsd:restriction base="dms:Lookup"/>
      </xsd:simpleType>
    </xsd:element>
    <xsd:element name="CheckoutUser" ma:index="33"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4" nillable="true" ma:displayName="Unique Id" ma:hidden="true" ma:list="Docs" ma:internalName="UniqueId" ma:readOnly="true" ma:showField="UniqueId">
      <xsd:simpleType>
        <xsd:restriction base="dms:Lookup"/>
      </xsd:simpleType>
    </xsd:element>
    <xsd:element name="ProgId" ma:index="35" nillable="true" ma:displayName="ProgId" ma:hidden="true" ma:list="Docs" ma:internalName="ProgId" ma:readOnly="true" ma:showField="ProgId">
      <xsd:simpleType>
        <xsd:restriction base="dms:Lookup"/>
      </xsd:simpleType>
    </xsd:element>
    <xsd:element name="ScopeId" ma:index="36" nillable="true" ma:displayName="ScopeId" ma:hidden="true" ma:list="Docs" ma:internalName="ScopeId" ma:readOnly="true" ma:showField="ScopeId">
      <xsd:simpleType>
        <xsd:restriction base="dms:Lookup"/>
      </xsd:simpleType>
    </xsd:element>
    <xsd:element name="VirusStatus" ma:index="37" nillable="true" ma:displayName="Virus Status" ma:format="TRUE" ma:hidden="true" ma:list="Docs" ma:internalName="VirusStatus" ma:readOnly="true" ma:showField="Size">
      <xsd:simpleType>
        <xsd:restriction base="dms:Lookup"/>
      </xsd:simpleType>
    </xsd:element>
    <xsd:element name="CheckedOutTitle" ma:index="38" nillable="true" ma:displayName="Checked Out To" ma:format="TRUE" ma:hidden="true" ma:list="Docs" ma:internalName="CheckedOutTitle" ma:readOnly="true" ma:showField="CheckedOutTitle">
      <xsd:simpleType>
        <xsd:restriction base="dms:Lookup"/>
      </xsd:simpleType>
    </xsd:element>
    <xsd:element name="_CheckinComment" ma:index="39" nillable="true" ma:displayName="Check In Comment" ma:format="TRUE" ma:list="Docs" ma:internalName="_CheckinComment" ma:readOnly="true" ma:showField="CheckinComment">
      <xsd:simpleType>
        <xsd:restriction base="dms:Lookup"/>
      </xsd:simpleType>
    </xsd:element>
    <xsd:element name="MetaInfo" ma:index="50" nillable="true" ma:displayName="Property Bag" ma:hidden="true" ma:list="Docs" ma:internalName="MetaInfo" ma:showField="MetaInfo">
      <xsd:simpleType>
        <xsd:restriction base="dms:Lookup"/>
      </xsd:simpleType>
    </xsd:element>
    <xsd:element name="_Level" ma:index="51" nillable="true" ma:displayName="Level" ma:hidden="true" ma:internalName="_Level" ma:readOnly="true">
      <xsd:simpleType>
        <xsd:restriction base="dms:Unknown"/>
      </xsd:simpleType>
    </xsd:element>
    <xsd:element name="_IsCurrentVersion" ma:index="52" nillable="true" ma:displayName="Is Current Version" ma:hidden="true" ma:internalName="_IsCurrentVersion" ma:readOnly="true">
      <xsd:simpleType>
        <xsd:restriction base="dms:Boolean"/>
      </xsd:simpleType>
    </xsd:element>
    <xsd:element name="owshiddenversion" ma:index="56" nillable="true" ma:displayName="owshiddenversion" ma:hidden="true" ma:internalName="owshiddenversion" ma:readOnly="true">
      <xsd:simpleType>
        <xsd:restriction base="dms:Unknown"/>
      </xsd:simpleType>
    </xsd:element>
    <xsd:element name="_UIVersion" ma:index="57" nillable="true" ma:displayName="UI Version" ma:hidden="true" ma:internalName="_UIVersion" ma:readOnly="true">
      <xsd:simpleType>
        <xsd:restriction base="dms:Unknown"/>
      </xsd:simpleType>
    </xsd:element>
    <xsd:element name="_UIVersionString" ma:index="58" nillable="true" ma:displayName="Version" ma:internalName="_UIVersionString" ma:readOnly="true">
      <xsd:simpleType>
        <xsd:restriction base="dms:Text"/>
      </xsd:simpleType>
    </xsd:element>
    <xsd:element name="InstanceID" ma:index="59" nillable="true" ma:displayName="Instance ID" ma:hidden="true" ma:internalName="InstanceID" ma:readOnly="true">
      <xsd:simpleType>
        <xsd:restriction base="dms:Unknown"/>
      </xsd:simpleType>
    </xsd:element>
    <xsd:element name="Order" ma:index="60" nillable="true" ma:displayName="Order" ma:hidden="true" ma:internalName="Order">
      <xsd:simpleType>
        <xsd:restriction base="dms:Number"/>
      </xsd:simpleType>
    </xsd:element>
    <xsd:element name="GUID" ma:index="61" nillable="true" ma:displayName="GUID" ma:hidden="true" ma:internalName="GUID" ma:readOnly="true">
      <xsd:simpleType>
        <xsd:restriction base="dms:Unknown"/>
      </xsd:simpleType>
    </xsd:element>
    <xsd:element name="WorkflowVersion" ma:index="62" nillable="true" ma:displayName="Workflow Version" ma:hidden="true" ma:internalName="WorkflowVersion" ma:readOnly="true">
      <xsd:simpleType>
        <xsd:restriction base="dms:Unknown"/>
      </xsd:simpleType>
    </xsd:element>
    <xsd:element name="WorkflowInstanceID" ma:index="63" nillable="true" ma:displayName="Workflow Instance ID" ma:hidden="true" ma:internalName="WorkflowInstanceID" ma:readOnly="true">
      <xsd:simpleType>
        <xsd:restriction base="dms:Unknown"/>
      </xsd:simpleType>
    </xsd:element>
    <xsd:element name="ParentVersionString" ma:index="64" nillable="true" ma:displayName="Source Version (Converted Document)" ma:hidden="true" ma:list="Docs" ma:internalName="ParentVersionString" ma:readOnly="true" ma:showField="ParentVersionString">
      <xsd:simpleType>
        <xsd:restriction base="dms:Lookup"/>
      </xsd:simpleType>
    </xsd:element>
    <xsd:element name="ParentLeafName" ma:index="65" nillable="true" ma:displayName="Source Name (Converted Document)" ma:hidden="true" ma:list="Docs" ma:internalName="ParentLeafName" ma:readOnly="true" ma:showField="ParentLeafName">
      <xsd:simpleType>
        <xsd:restriction base="dms:Lookup"/>
      </xsd:simple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9" nillable="true" ma:displayName="Priority" ma:internalName="Priority">
      <xsd:simpleType>
        <xsd:restriction base="dms:Number"/>
      </xsd:simpleType>
    </xsd:element>
  </xsd:schema>
  <xsd:schema xmlns:xsd="http://www.w3.org/2001/XMLSchema" xmlns:dms="http://schemas.microsoft.com/office/2006/documentManagement/types" targetNamespace="cd6d2771-e08b-42a3-90f8-eca630337659" elementFormDefault="qualified">
    <xsd:import namespace="http://schemas.microsoft.com/office/2006/documentManagement/types"/>
    <xsd:element name="Number_x0020_Of_x0020_Viewer" ma:index="14" nillable="true" ma:displayName="Number Of Viewer" ma:default="0" ma:internalName="Number_x0020_Of_x0020_Viewer">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ma:readOnly="tru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EA2471-BE2C-4637-BAE1-1F0AAFD677BA}">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41A7A25E-88C5-415C-AB9A-358CCBEA8A85"/>
    <ds:schemaRef ds:uri="cd6d2771-e08b-42a3-90f8-eca630337659"/>
    <ds:schemaRef ds:uri="http://schemas.openxmlformats.org/package/2006/metadata/core-properties"/>
  </ds:schemaRefs>
</ds:datastoreItem>
</file>

<file path=customXml/itemProps2.xml><?xml version="1.0" encoding="utf-8"?>
<ds:datastoreItem xmlns:ds="http://schemas.openxmlformats.org/officeDocument/2006/customXml" ds:itemID="{506FBF7A-947C-49A3-A5CE-AD21EF54F7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1A7A25E-88C5-415C-AB9A-358CCBEA8A85"/>
    <ds:schemaRef ds:uri="cd6d2771-e08b-42a3-90f8-eca63033765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52D79D5E-ACB1-4C2D-9CE5-29EC5ED833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FUK6b1jP1-3</vt:lpstr>
      <vt:lpstr>FUK6b1jP4-5</vt:lpstr>
      <vt:lpstr>FUK6b1jP6</vt:lpstr>
      <vt:lpstr>FUK6b1cP1-3</vt:lpstr>
      <vt:lpstr>FUK6b1cP3-6</vt:lpstr>
      <vt:lpstr>Summary!Print_Area</vt:lpstr>
    </vt:vector>
  </TitlesOfParts>
  <Manager>Nguyen Thanh Nam</Manager>
  <Company>FPT Software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Milestone Report</dc:title>
  <dc:subject>v1/1</dc:subject>
  <dc:creator>Nguyen Thi Thu Ha</dc:creator>
  <cp:keywords>Milestone</cp:keywords>
  <dc:description>Update to consistent with Quantitative project management</dc:description>
  <cp:lastModifiedBy>Thinkpad T420</cp:lastModifiedBy>
  <cp:lastPrinted>2010-12-07T13:09:29Z</cp:lastPrinted>
  <dcterms:created xsi:type="dcterms:W3CDTF">2006-07-05T03:42:31Z</dcterms:created>
  <dcterms:modified xsi:type="dcterms:W3CDTF">2013-04-09T09:17:24Z</dcterms:modified>
  <cp:category>Template</cp:category>
  <cp:contentStatus>Final</cp:contentStatus>
</cp:coreProperties>
</file>