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drawings/drawing2.xml" ContentType="application/vnd.openxmlformats-officedocument.drawing+xml"/>
  <Override PartName="/xl/embeddings/oleObject2.bin" ContentType="application/vnd.openxmlformats-officedocument.oleObject"/>
  <Override PartName="/xl/ctrlProps/ctrlProp4.xml" ContentType="application/vnd.ms-excel.controlproperties+xml"/>
  <Override PartName="/xl/ctrlProps/ctrlProp5.xml" ContentType="application/vnd.ms-excel.controlproperties+xml"/>
  <Override PartName="/xl/drawings/drawing3.xml" ContentType="application/vnd.openxmlformats-officedocument.drawing+xml"/>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drawings/drawing4.xml" ContentType="application/vnd.openxmlformats-officedocument.drawing+xml"/>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drawings/drawing5.xml" ContentType="application/vnd.openxmlformats-officedocument.drawing+xml"/>
  <Override PartName="/xl/embeddings/oleObject21.bin" ContentType="application/vnd.openxmlformats-officedocument.oleObject"/>
  <Override PartName="/xl/drawings/drawing6.xml" ContentType="application/vnd.openxmlformats-officedocument.drawing+xml"/>
  <Override PartName="/xl/embeddings/oleObject22.bin" ContentType="application/vnd.openxmlformats-officedocument.oleObject"/>
  <Override PartName="/xl/embeddings/oleObject23.bin" ContentType="application/vnd.openxmlformats-officedocument.oleObject"/>
  <Override PartName="/xl/drawings/drawing7.xml" ContentType="application/vnd.openxmlformats-officedocument.drawing+xml"/>
  <Override PartName="/xl/embeddings/oleObject24.bin" ContentType="application/vnd.openxmlformats-officedocument.oleObject"/>
  <Override PartName="/xl/embeddings/oleObject25.bin" ContentType="application/vnd.openxmlformats-officedocument.oleObject"/>
  <Override PartName="/xl/drawings/drawing8.xml" ContentType="application/vnd.openxmlformats-officedocument.drawing+xml"/>
  <Override PartName="/xl/embeddings/oleObject26.bin" ContentType="application/vnd.openxmlformats-officedocument.oleObject"/>
  <Override PartName="/xl/embeddings/oleObject27.bin" ContentType="application/vnd.openxmlformats-officedocument.oleObject"/>
  <Override PartName="/xl/drawings/drawing9.xml" ContentType="application/vnd.openxmlformats-officedocument.drawing+xml"/>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drawings/drawing10.xml" ContentType="application/vnd.openxmlformats-officedocument.drawing+xml"/>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drawings/drawing11.xml" ContentType="application/vnd.openxmlformats-officedocument.drawing+xml"/>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drawings/drawing12.xml" ContentType="application/vnd.openxmlformats-officedocument.drawing+xml"/>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drawings/drawing13.xml" ContentType="application/vnd.openxmlformats-officedocument.drawing+xml"/>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drawings/drawing14.xml" ContentType="application/vnd.openxmlformats-officedocument.drawing+xml"/>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drawings/drawing15.xml" ContentType="application/vnd.openxmlformats-officedocument.drawing+xml"/>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drawings/drawing16.xml" ContentType="application/vnd.openxmlformats-officedocument.drawing+xml"/>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drawings/drawing17.xml" ContentType="application/vnd.openxmlformats-officedocument.drawing+xml"/>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drawings/drawing18.xml" ContentType="application/vnd.openxmlformats-officedocument.drawing+xml"/>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drawings/drawing19.xml" ContentType="application/vnd.openxmlformats-officedocument.drawing+xml"/>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drawings/drawing20.xml" ContentType="application/vnd.openxmlformats-officedocument.drawing+xml"/>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drawings/drawing21.xml" ContentType="application/vnd.openxmlformats-officedocument.drawing+xml"/>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drawings/drawing22.xml" ContentType="application/vnd.openxmlformats-officedocument.drawing+xml"/>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drawings/drawing23.xml" ContentType="application/vnd.openxmlformats-officedocument.drawing+xml"/>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drawings/drawing24.xml" ContentType="application/vnd.openxmlformats-officedocument.drawing+xml"/>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drawings/drawing25.xml" ContentType="application/vnd.openxmlformats-officedocument.drawing+xml"/>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drawings/drawing26.xml" ContentType="application/vnd.openxmlformats-officedocument.drawing+xml"/>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drawings/drawing27.xml" ContentType="application/vnd.openxmlformats-officedocument.drawing+xml"/>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drawings/drawing28.xml" ContentType="application/vnd.openxmlformats-officedocument.drawing+xml"/>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updateLinks="never" codeName="ThisWorkbook"/>
  <bookViews>
    <workbookView xWindow="0" yWindow="495" windowWidth="11880" windowHeight="6420" tabRatio="760" firstSheet="1" activeTab="1"/>
  </bookViews>
  <sheets>
    <sheet name="CCC COMMON WOs RCs &amp; Responsib" sheetId="38" state="hidden" r:id="rId1"/>
    <sheet name="Travel Authority &amp; Advance" sheetId="1" r:id="rId2"/>
    <sheet name="Travel Claim Summary" sheetId="22" r:id="rId3"/>
    <sheet name="Travel Expense Claim Detail" sheetId="3" r:id="rId4"/>
    <sheet name="Hospitality Form (1)" sheetId="43" r:id="rId5"/>
    <sheet name="Hospitality Form (2)" sheetId="44" r:id="rId6"/>
    <sheet name="Hospitality Form (3)" sheetId="45" r:id="rId7"/>
    <sheet name="Hospitality Form (4)" sheetId="46" r:id="rId8"/>
    <sheet name="Hospitality Form (5)" sheetId="47" r:id="rId9"/>
    <sheet name="Hospitality Form (6)" sheetId="48" r:id="rId10"/>
    <sheet name="Hospitality Form (7)" sheetId="49" r:id="rId11"/>
    <sheet name="Hospitality Form (8)" sheetId="50" r:id="rId12"/>
    <sheet name="Hospitality Form (9)" sheetId="51" r:id="rId13"/>
    <sheet name="Hospitality Form (10)" sheetId="52" r:id="rId14"/>
    <sheet name="Hospitality Form (11)" sheetId="53" r:id="rId15"/>
    <sheet name="Hospitality Form (12)" sheetId="54" r:id="rId16"/>
    <sheet name="Hospitality Form (13)" sheetId="55" r:id="rId17"/>
    <sheet name="Hospitality Form (14)" sheetId="56" r:id="rId18"/>
    <sheet name="Hospitality Form (15)" sheetId="57" r:id="rId19"/>
    <sheet name="Hospitality Form (16)" sheetId="58" r:id="rId20"/>
    <sheet name="Hospitality Form (17)" sheetId="59" r:id="rId21"/>
    <sheet name="Hospitality Form (18)" sheetId="60" r:id="rId22"/>
    <sheet name="Hospitality Form (19)" sheetId="61" r:id="rId23"/>
    <sheet name="Hospitality Form (20)" sheetId="62" r:id="rId24"/>
    <sheet name="Hospitality Form (21)" sheetId="63" r:id="rId25"/>
    <sheet name="Hospitality Form (22)" sheetId="64" r:id="rId26"/>
    <sheet name="Hospitality Form (23)" sheetId="65" r:id="rId27"/>
    <sheet name="Hospitality Form (24)" sheetId="66" r:id="rId28"/>
    <sheet name="Hospitality Form (25)" sheetId="67" r:id="rId29"/>
    <sheet name="Sheet1" sheetId="68" r:id="rId30"/>
  </sheets>
  <definedNames>
    <definedName name="_xlnm._FilterDatabase" localSheetId="1" hidden="1">'Travel Authority &amp; Advance'!$A$75:$A$80</definedName>
    <definedName name="_xlnm.Print_Area" localSheetId="4">'Hospitality Form (1)'!$A$1:$O$95</definedName>
    <definedName name="_xlnm.Print_Area" localSheetId="13">'Hospitality Form (10)'!$A$1:$O$94</definedName>
    <definedName name="_xlnm.Print_Area" localSheetId="14">'Hospitality Form (11)'!$A$1:$O$94</definedName>
    <definedName name="_xlnm.Print_Area" localSheetId="15">'Hospitality Form (12)'!$A$1:$O$94</definedName>
    <definedName name="_xlnm.Print_Area" localSheetId="16">'Hospitality Form (13)'!$A$1:$O$94</definedName>
    <definedName name="_xlnm.Print_Area" localSheetId="17">'Hospitality Form (14)'!$A$1:$O$94</definedName>
    <definedName name="_xlnm.Print_Area" localSheetId="18">'Hospitality Form (15)'!$A$1:$O$94</definedName>
    <definedName name="_xlnm.Print_Area" localSheetId="19">'Hospitality Form (16)'!$A$1:$O$94</definedName>
    <definedName name="_xlnm.Print_Area" localSheetId="20">'Hospitality Form (17)'!$A$1:$O$94</definedName>
    <definedName name="_xlnm.Print_Area" localSheetId="21">'Hospitality Form (18)'!$A$1:$O$94</definedName>
    <definedName name="_xlnm.Print_Area" localSheetId="22">'Hospitality Form (19)'!$A$1:$O$94</definedName>
    <definedName name="_xlnm.Print_Area" localSheetId="5">'Hospitality Form (2)'!$A$1:$O$95</definedName>
    <definedName name="_xlnm.Print_Area" localSheetId="23">'Hospitality Form (20)'!$A$1:$O$94</definedName>
    <definedName name="_xlnm.Print_Area" localSheetId="24">'Hospitality Form (21)'!$A$1:$O$94</definedName>
    <definedName name="_xlnm.Print_Area" localSheetId="25">'Hospitality Form (22)'!$A$1:$O$94</definedName>
    <definedName name="_xlnm.Print_Area" localSheetId="26">'Hospitality Form (23)'!$A$1:$O$94</definedName>
    <definedName name="_xlnm.Print_Area" localSheetId="27">'Hospitality Form (24)'!$A$1:$O$94</definedName>
    <definedName name="_xlnm.Print_Area" localSheetId="28">'Hospitality Form (25)'!$A$1:$O$94</definedName>
    <definedName name="_xlnm.Print_Area" localSheetId="6">'Hospitality Form (3)'!$A$1:$O$94</definedName>
    <definedName name="_xlnm.Print_Area" localSheetId="7">'Hospitality Form (4)'!$A$1:$O$94</definedName>
    <definedName name="_xlnm.Print_Area" localSheetId="8">'Hospitality Form (5)'!$A$1:$O$94</definedName>
    <definedName name="_xlnm.Print_Area" localSheetId="9">'Hospitality Form (6)'!$A$1:$O$94</definedName>
    <definedName name="_xlnm.Print_Area" localSheetId="10">'Hospitality Form (7)'!$A$1:$O$94</definedName>
    <definedName name="_xlnm.Print_Area" localSheetId="11">'Hospitality Form (8)'!$A$1:$O$94</definedName>
    <definedName name="_xlnm.Print_Area" localSheetId="12">'Hospitality Form (9)'!$A$1:$O$94</definedName>
    <definedName name="_xlnm.Print_Area" localSheetId="1">'Travel Authority &amp; Advance'!$A$1:$Q$72</definedName>
    <definedName name="_xlnm.Print_Area" localSheetId="2">'Travel Claim Summary'!$A$1:$N$57</definedName>
  </definedNames>
  <calcPr calcId="145621"/>
</workbook>
</file>

<file path=xl/calcChain.xml><?xml version="1.0" encoding="utf-8"?>
<calcChain xmlns="http://schemas.openxmlformats.org/spreadsheetml/2006/main">
  <c r="N83" i="67" l="1"/>
  <c r="N83" i="66"/>
  <c r="N83" i="65"/>
  <c r="N83" i="64"/>
  <c r="N83" i="63"/>
  <c r="N83" i="62"/>
  <c r="N83" i="61"/>
  <c r="N83" i="60"/>
  <c r="N83" i="59"/>
  <c r="N83" i="58"/>
  <c r="N83" i="57"/>
  <c r="N83" i="56"/>
  <c r="N83" i="55"/>
  <c r="N83" i="54"/>
  <c r="N83" i="53"/>
  <c r="N83" i="52"/>
  <c r="N83" i="51"/>
  <c r="N83" i="50"/>
  <c r="N83" i="49"/>
  <c r="N83" i="48"/>
  <c r="N83" i="47"/>
  <c r="N83" i="46"/>
  <c r="N83" i="45"/>
  <c r="N83" i="44"/>
  <c r="N83" i="43"/>
  <c r="K874" i="3"/>
  <c r="J874" i="3"/>
  <c r="I874" i="3"/>
  <c r="H874" i="3"/>
  <c r="G874" i="3"/>
  <c r="K815" i="3"/>
  <c r="J815" i="3"/>
  <c r="I815" i="3"/>
  <c r="H815" i="3"/>
  <c r="G815" i="3"/>
  <c r="K756" i="3"/>
  <c r="J756" i="3"/>
  <c r="I756" i="3"/>
  <c r="H756" i="3"/>
  <c r="G756" i="3"/>
  <c r="K697" i="3"/>
  <c r="J697" i="3"/>
  <c r="I697" i="3"/>
  <c r="H697" i="3"/>
  <c r="G697" i="3"/>
  <c r="K638" i="3"/>
  <c r="J638" i="3"/>
  <c r="I638" i="3"/>
  <c r="H638" i="3"/>
  <c r="G638" i="3"/>
  <c r="K579" i="3"/>
  <c r="J579" i="3"/>
  <c r="I579" i="3"/>
  <c r="H579" i="3"/>
  <c r="G579" i="3"/>
  <c r="K520" i="3"/>
  <c r="J520" i="3"/>
  <c r="I520" i="3"/>
  <c r="H520" i="3"/>
  <c r="G520" i="3"/>
  <c r="K461" i="3"/>
  <c r="J461" i="3"/>
  <c r="I461" i="3"/>
  <c r="H461" i="3"/>
  <c r="G461" i="3"/>
  <c r="K402" i="3"/>
  <c r="J402" i="3"/>
  <c r="I402" i="3"/>
  <c r="H402" i="3"/>
  <c r="G402" i="3"/>
  <c r="K343" i="3"/>
  <c r="J343" i="3"/>
  <c r="I343" i="3"/>
  <c r="H343" i="3"/>
  <c r="G343" i="3"/>
  <c r="K284" i="3"/>
  <c r="J284" i="3"/>
  <c r="I284" i="3"/>
  <c r="H284" i="3"/>
  <c r="G284" i="3"/>
  <c r="K225" i="3"/>
  <c r="J225" i="3"/>
  <c r="I225" i="3"/>
  <c r="H225" i="3"/>
  <c r="G225" i="3"/>
  <c r="K166" i="3"/>
  <c r="J166" i="3"/>
  <c r="I166" i="3"/>
  <c r="H166" i="3"/>
  <c r="G166" i="3"/>
  <c r="N27" i="22" l="1"/>
  <c r="E7" i="22" l="1"/>
  <c r="E8" i="22"/>
  <c r="F841" i="3" l="1"/>
  <c r="G841" i="3"/>
  <c r="H841" i="3"/>
  <c r="I841" i="3"/>
  <c r="F782" i="3"/>
  <c r="G782" i="3"/>
  <c r="H782" i="3"/>
  <c r="I782" i="3"/>
  <c r="F723" i="3"/>
  <c r="G723" i="3"/>
  <c r="H723" i="3"/>
  <c r="F664" i="3"/>
  <c r="G664" i="3"/>
  <c r="H664" i="3"/>
  <c r="I664" i="3"/>
  <c r="F605" i="3"/>
  <c r="G605" i="3"/>
  <c r="H605" i="3"/>
  <c r="I605" i="3"/>
  <c r="F546" i="3"/>
  <c r="G546" i="3"/>
  <c r="H546" i="3"/>
  <c r="I546" i="3"/>
  <c r="F487" i="3"/>
  <c r="G487" i="3"/>
  <c r="H487" i="3"/>
  <c r="I487" i="3"/>
  <c r="F428" i="3"/>
  <c r="G428" i="3"/>
  <c r="H428" i="3"/>
  <c r="I428" i="3"/>
  <c r="F369" i="3"/>
  <c r="G369" i="3"/>
  <c r="H369" i="3"/>
  <c r="I369" i="3"/>
  <c r="F310" i="3"/>
  <c r="G310" i="3"/>
  <c r="H310" i="3"/>
  <c r="I310" i="3"/>
  <c r="F251" i="3"/>
  <c r="G251" i="3"/>
  <c r="H251" i="3"/>
  <c r="I251" i="3"/>
  <c r="F192" i="3"/>
  <c r="G192" i="3"/>
  <c r="H192" i="3"/>
  <c r="I192" i="3"/>
  <c r="I133" i="3"/>
  <c r="H133" i="3"/>
  <c r="G133" i="3"/>
  <c r="F133" i="3"/>
  <c r="H74" i="3"/>
  <c r="G74" i="3"/>
  <c r="F74" i="3"/>
  <c r="I74" i="3"/>
  <c r="I28" i="44" l="1"/>
  <c r="I28" i="45"/>
  <c r="I28" i="46"/>
  <c r="I28" i="47"/>
  <c r="I28" i="48"/>
  <c r="I28" i="49"/>
  <c r="I28" i="50"/>
  <c r="I28" i="51"/>
  <c r="I28" i="52"/>
  <c r="I28" i="53"/>
  <c r="I28" i="54"/>
  <c r="I28" i="55"/>
  <c r="I28" i="56"/>
  <c r="I28" i="57"/>
  <c r="I28" i="58"/>
  <c r="I28" i="59"/>
  <c r="I28" i="60"/>
  <c r="I28" i="61"/>
  <c r="I28" i="62"/>
  <c r="I28" i="63"/>
  <c r="I28" i="64"/>
  <c r="I28" i="65"/>
  <c r="I28" i="66"/>
  <c r="I28" i="67"/>
  <c r="I28" i="43"/>
  <c r="L29" i="44" l="1"/>
  <c r="L29" i="45"/>
  <c r="L29" i="46"/>
  <c r="L29" i="47"/>
  <c r="L29" i="48"/>
  <c r="L29" i="49"/>
  <c r="L29" i="50"/>
  <c r="L29" i="51"/>
  <c r="L29" i="52"/>
  <c r="L29" i="53"/>
  <c r="L29" i="54"/>
  <c r="L29" i="55"/>
  <c r="L29" i="56"/>
  <c r="L29" i="57"/>
  <c r="L29" i="58"/>
  <c r="L29" i="59"/>
  <c r="L29" i="60"/>
  <c r="L29" i="61"/>
  <c r="L29" i="62"/>
  <c r="L29" i="63"/>
  <c r="L29" i="64"/>
  <c r="L29" i="65"/>
  <c r="L29" i="66"/>
  <c r="L29" i="67"/>
  <c r="L29" i="43"/>
  <c r="E29" i="44"/>
  <c r="E29" i="45"/>
  <c r="E29" i="46"/>
  <c r="E29" i="47"/>
  <c r="E29" i="48"/>
  <c r="E29" i="49"/>
  <c r="E29" i="50"/>
  <c r="E29" i="51"/>
  <c r="E29" i="52"/>
  <c r="E29" i="53"/>
  <c r="E29" i="54"/>
  <c r="E29" i="55"/>
  <c r="E29" i="56"/>
  <c r="E29" i="57"/>
  <c r="E29" i="58"/>
  <c r="E29" i="59"/>
  <c r="E29" i="60"/>
  <c r="E29" i="61"/>
  <c r="E29" i="62"/>
  <c r="E29" i="63"/>
  <c r="E29" i="64"/>
  <c r="E29" i="65"/>
  <c r="E29" i="66"/>
  <c r="E29" i="67"/>
  <c r="E29" i="43"/>
  <c r="D831" i="3" l="1"/>
  <c r="D772" i="3"/>
  <c r="D713" i="3"/>
  <c r="D654" i="3"/>
  <c r="D595" i="3"/>
  <c r="D536" i="3"/>
  <c r="D477" i="3"/>
  <c r="D418" i="3"/>
  <c r="D359" i="3"/>
  <c r="D300" i="3"/>
  <c r="D241" i="3"/>
  <c r="D182" i="3"/>
  <c r="D123" i="3"/>
  <c r="D64" i="3"/>
  <c r="D5" i="3"/>
  <c r="E5" i="22"/>
  <c r="D47" i="1" l="1"/>
  <c r="H22" i="22" l="1"/>
  <c r="H23" i="22"/>
  <c r="O25" i="44" l="1"/>
  <c r="O25" i="45"/>
  <c r="O25" i="46"/>
  <c r="O25" i="47"/>
  <c r="O25" i="48"/>
  <c r="O25" i="49"/>
  <c r="O25" i="50"/>
  <c r="O25" i="51"/>
  <c r="O25" i="52"/>
  <c r="O25" i="53"/>
  <c r="O25" i="54"/>
  <c r="O25" i="55"/>
  <c r="O25" i="56"/>
  <c r="O25" i="57"/>
  <c r="O25" i="58"/>
  <c r="O25" i="59"/>
  <c r="O25" i="60"/>
  <c r="O25" i="61"/>
  <c r="O25" i="62"/>
  <c r="O25" i="63"/>
  <c r="O25" i="64"/>
  <c r="O25" i="65"/>
  <c r="O25" i="66"/>
  <c r="O25" i="67"/>
  <c r="O25" i="43"/>
  <c r="M25" i="44"/>
  <c r="M25" i="45"/>
  <c r="M25" i="46"/>
  <c r="M25" i="47"/>
  <c r="M25" i="48"/>
  <c r="M25" i="49"/>
  <c r="M25" i="50"/>
  <c r="M25" i="51"/>
  <c r="M25" i="52"/>
  <c r="M25" i="53"/>
  <c r="M25" i="54"/>
  <c r="M25" i="55"/>
  <c r="M25" i="56"/>
  <c r="M25" i="57"/>
  <c r="M25" i="58"/>
  <c r="M25" i="59"/>
  <c r="M25" i="60"/>
  <c r="M25" i="61"/>
  <c r="M25" i="62"/>
  <c r="M25" i="63"/>
  <c r="M25" i="64"/>
  <c r="M25" i="65"/>
  <c r="M25" i="66"/>
  <c r="M25" i="67"/>
  <c r="M25" i="43"/>
  <c r="I148" i="67" l="1"/>
  <c r="I147" i="67"/>
  <c r="I146" i="67"/>
  <c r="I145" i="67"/>
  <c r="I144" i="67"/>
  <c r="I143" i="67"/>
  <c r="I142" i="67"/>
  <c r="I141" i="67"/>
  <c r="I140" i="67"/>
  <c r="I139" i="67"/>
  <c r="I138" i="67"/>
  <c r="I137" i="67"/>
  <c r="I136" i="67"/>
  <c r="I135" i="67"/>
  <c r="I134" i="67"/>
  <c r="I133" i="67"/>
  <c r="I132" i="67"/>
  <c r="I131" i="67"/>
  <c r="I130" i="67"/>
  <c r="I129" i="67"/>
  <c r="I128" i="67"/>
  <c r="I127" i="67"/>
  <c r="I126" i="67"/>
  <c r="I125" i="67"/>
  <c r="I124" i="67"/>
  <c r="I123" i="67"/>
  <c r="I122" i="67"/>
  <c r="I121" i="67"/>
  <c r="I120" i="67"/>
  <c r="I119" i="67"/>
  <c r="I118" i="67"/>
  <c r="I117" i="67"/>
  <c r="I116" i="67"/>
  <c r="I115" i="67"/>
  <c r="I114" i="67"/>
  <c r="I113" i="67"/>
  <c r="I112" i="67"/>
  <c r="I111" i="67"/>
  <c r="I110" i="67"/>
  <c r="I109" i="67"/>
  <c r="I108" i="67"/>
  <c r="I107" i="67"/>
  <c r="I106" i="67"/>
  <c r="I105" i="67"/>
  <c r="I104" i="67"/>
  <c r="I103" i="67"/>
  <c r="I102" i="67"/>
  <c r="I101" i="67"/>
  <c r="I100" i="67"/>
  <c r="I99" i="67"/>
  <c r="I98" i="67"/>
  <c r="J97" i="67"/>
  <c r="N86" i="67"/>
  <c r="L84" i="67"/>
  <c r="N77" i="67"/>
  <c r="O78" i="67" s="1"/>
  <c r="L57" i="67"/>
  <c r="L56" i="67"/>
  <c r="L55" i="67"/>
  <c r="L54" i="67"/>
  <c r="L53" i="67"/>
  <c r="L52" i="67"/>
  <c r="L51" i="67"/>
  <c r="L50" i="67"/>
  <c r="L49" i="67"/>
  <c r="L48" i="67"/>
  <c r="I148" i="66"/>
  <c r="I147" i="66"/>
  <c r="I146" i="66"/>
  <c r="I145" i="66"/>
  <c r="I144" i="66"/>
  <c r="I143" i="66"/>
  <c r="I142" i="66"/>
  <c r="I141" i="66"/>
  <c r="I140" i="66"/>
  <c r="I139" i="66"/>
  <c r="I138" i="66"/>
  <c r="I137" i="66"/>
  <c r="I136" i="66"/>
  <c r="I135" i="66"/>
  <c r="I134" i="66"/>
  <c r="I133" i="66"/>
  <c r="I132" i="66"/>
  <c r="I131" i="66"/>
  <c r="I130" i="66"/>
  <c r="I129" i="66"/>
  <c r="I128" i="66"/>
  <c r="I127" i="66"/>
  <c r="I126" i="66"/>
  <c r="I125" i="66"/>
  <c r="I124" i="66"/>
  <c r="I123" i="66"/>
  <c r="I122" i="66"/>
  <c r="I121" i="66"/>
  <c r="I120" i="66"/>
  <c r="I119" i="66"/>
  <c r="I118" i="66"/>
  <c r="I117" i="66"/>
  <c r="I116" i="66"/>
  <c r="I115" i="66"/>
  <c r="I114" i="66"/>
  <c r="I113" i="66"/>
  <c r="I112" i="66"/>
  <c r="I111" i="66"/>
  <c r="I110" i="66"/>
  <c r="I109" i="66"/>
  <c r="I108" i="66"/>
  <c r="I107" i="66"/>
  <c r="I106" i="66"/>
  <c r="I105" i="66"/>
  <c r="I104" i="66"/>
  <c r="I103" i="66"/>
  <c r="I102" i="66"/>
  <c r="I101" i="66"/>
  <c r="I100" i="66"/>
  <c r="I99" i="66"/>
  <c r="I98" i="66"/>
  <c r="J97" i="66"/>
  <c r="N86" i="66"/>
  <c r="L84" i="66"/>
  <c r="N77" i="66"/>
  <c r="O78" i="66" s="1"/>
  <c r="L57" i="66"/>
  <c r="L56" i="66"/>
  <c r="L55" i="66"/>
  <c r="L54" i="66"/>
  <c r="L53" i="66"/>
  <c r="L52" i="66"/>
  <c r="L51" i="66"/>
  <c r="L50" i="66"/>
  <c r="L49" i="66"/>
  <c r="L48" i="66"/>
  <c r="I148" i="65"/>
  <c r="I147" i="65"/>
  <c r="I146" i="65"/>
  <c r="I145" i="65"/>
  <c r="I144" i="65"/>
  <c r="I143" i="65"/>
  <c r="I142" i="65"/>
  <c r="I141" i="65"/>
  <c r="I140" i="65"/>
  <c r="I139" i="65"/>
  <c r="I138" i="65"/>
  <c r="I137" i="65"/>
  <c r="I136" i="65"/>
  <c r="I135" i="65"/>
  <c r="I134" i="65"/>
  <c r="I133" i="65"/>
  <c r="I132" i="65"/>
  <c r="I131" i="65"/>
  <c r="I130" i="65"/>
  <c r="I129" i="65"/>
  <c r="I128" i="65"/>
  <c r="I127" i="65"/>
  <c r="I126" i="65"/>
  <c r="I125" i="65"/>
  <c r="I124" i="65"/>
  <c r="I123" i="65"/>
  <c r="I122" i="65"/>
  <c r="I121" i="65"/>
  <c r="I120" i="65"/>
  <c r="I119" i="65"/>
  <c r="I118" i="65"/>
  <c r="I117" i="65"/>
  <c r="I116" i="65"/>
  <c r="I115" i="65"/>
  <c r="I114" i="65"/>
  <c r="I113" i="65"/>
  <c r="I112" i="65"/>
  <c r="I111" i="65"/>
  <c r="I110" i="65"/>
  <c r="I109" i="65"/>
  <c r="I108" i="65"/>
  <c r="I107" i="65"/>
  <c r="I106" i="65"/>
  <c r="I105" i="65"/>
  <c r="I104" i="65"/>
  <c r="I103" i="65"/>
  <c r="I102" i="65"/>
  <c r="I101" i="65"/>
  <c r="I100" i="65"/>
  <c r="I99" i="65"/>
  <c r="I98" i="65"/>
  <c r="J97" i="65"/>
  <c r="N86" i="65"/>
  <c r="L84" i="65"/>
  <c r="N77" i="65"/>
  <c r="O78" i="65" s="1"/>
  <c r="L57" i="65"/>
  <c r="L56" i="65"/>
  <c r="L55" i="65"/>
  <c r="L54" i="65"/>
  <c r="L53" i="65"/>
  <c r="L52" i="65"/>
  <c r="L51" i="65"/>
  <c r="L50" i="65"/>
  <c r="L49" i="65"/>
  <c r="L48" i="65"/>
  <c r="I148" i="64"/>
  <c r="I147" i="64"/>
  <c r="I146" i="64"/>
  <c r="I145" i="64"/>
  <c r="I144" i="64"/>
  <c r="I143" i="64"/>
  <c r="I142" i="64"/>
  <c r="I141" i="64"/>
  <c r="I140" i="64"/>
  <c r="I139" i="64"/>
  <c r="I138" i="64"/>
  <c r="I137" i="64"/>
  <c r="I136" i="64"/>
  <c r="I135" i="64"/>
  <c r="I134" i="64"/>
  <c r="I133" i="64"/>
  <c r="I132" i="64"/>
  <c r="I131" i="64"/>
  <c r="I130" i="64"/>
  <c r="I129" i="64"/>
  <c r="I128" i="64"/>
  <c r="I127" i="64"/>
  <c r="I126" i="64"/>
  <c r="I125" i="64"/>
  <c r="I124" i="64"/>
  <c r="I123" i="64"/>
  <c r="I122" i="64"/>
  <c r="I121" i="64"/>
  <c r="I120" i="64"/>
  <c r="I119" i="64"/>
  <c r="I118" i="64"/>
  <c r="I117" i="64"/>
  <c r="I116" i="64"/>
  <c r="I115" i="64"/>
  <c r="I114" i="64"/>
  <c r="I113" i="64"/>
  <c r="I112" i="64"/>
  <c r="I111" i="64"/>
  <c r="I110" i="64"/>
  <c r="I109" i="64"/>
  <c r="I108" i="64"/>
  <c r="I107" i="64"/>
  <c r="I106" i="64"/>
  <c r="I105" i="64"/>
  <c r="I104" i="64"/>
  <c r="I103" i="64"/>
  <c r="I102" i="64"/>
  <c r="I101" i="64"/>
  <c r="I100" i="64"/>
  <c r="I99" i="64"/>
  <c r="I98" i="64"/>
  <c r="J97" i="64"/>
  <c r="N86" i="64"/>
  <c r="L84" i="64"/>
  <c r="N77" i="64"/>
  <c r="O78" i="64" s="1"/>
  <c r="L57" i="64"/>
  <c r="L56" i="64"/>
  <c r="L55" i="64"/>
  <c r="L54" i="64"/>
  <c r="L53" i="64"/>
  <c r="L52" i="64"/>
  <c r="L51" i="64"/>
  <c r="L50" i="64"/>
  <c r="L49" i="64"/>
  <c r="L48" i="64"/>
  <c r="I148" i="63"/>
  <c r="I147" i="63"/>
  <c r="I146" i="63"/>
  <c r="I145" i="63"/>
  <c r="I144" i="63"/>
  <c r="I143" i="63"/>
  <c r="I142" i="63"/>
  <c r="I141" i="63"/>
  <c r="I140" i="63"/>
  <c r="I139" i="63"/>
  <c r="I138" i="63"/>
  <c r="I137" i="63"/>
  <c r="I136" i="63"/>
  <c r="I135" i="63"/>
  <c r="I134" i="63"/>
  <c r="I133" i="63"/>
  <c r="I132" i="63"/>
  <c r="I131" i="63"/>
  <c r="I130" i="63"/>
  <c r="I129" i="63"/>
  <c r="I128" i="63"/>
  <c r="I127" i="63"/>
  <c r="I126" i="63"/>
  <c r="I125" i="63"/>
  <c r="I124" i="63"/>
  <c r="I123" i="63"/>
  <c r="I122" i="63"/>
  <c r="I121" i="63"/>
  <c r="I120" i="63"/>
  <c r="I119" i="63"/>
  <c r="I118" i="63"/>
  <c r="I117" i="63"/>
  <c r="I116" i="63"/>
  <c r="I115" i="63"/>
  <c r="I114" i="63"/>
  <c r="I113" i="63"/>
  <c r="I112" i="63"/>
  <c r="I111" i="63"/>
  <c r="I110" i="63"/>
  <c r="I109" i="63"/>
  <c r="I108" i="63"/>
  <c r="I107" i="63"/>
  <c r="I106" i="63"/>
  <c r="I105" i="63"/>
  <c r="I104" i="63"/>
  <c r="I103" i="63"/>
  <c r="I102" i="63"/>
  <c r="I101" i="63"/>
  <c r="I100" i="63"/>
  <c r="I99" i="63"/>
  <c r="I98" i="63"/>
  <c r="J97" i="63"/>
  <c r="N86" i="63"/>
  <c r="L84" i="63"/>
  <c r="N77" i="63"/>
  <c r="O78" i="63" s="1"/>
  <c r="L57" i="63"/>
  <c r="L56" i="63"/>
  <c r="L55" i="63"/>
  <c r="L54" i="63"/>
  <c r="L53" i="63"/>
  <c r="L52" i="63"/>
  <c r="L51" i="63"/>
  <c r="L50" i="63"/>
  <c r="L49" i="63"/>
  <c r="L48" i="63"/>
  <c r="I148" i="62"/>
  <c r="I147" i="62"/>
  <c r="I146" i="62"/>
  <c r="I145" i="62"/>
  <c r="I144" i="62"/>
  <c r="I143" i="62"/>
  <c r="I142" i="62"/>
  <c r="I141" i="62"/>
  <c r="I140" i="62"/>
  <c r="I139" i="62"/>
  <c r="I138" i="62"/>
  <c r="I137" i="62"/>
  <c r="I136" i="62"/>
  <c r="I135" i="62"/>
  <c r="I134" i="62"/>
  <c r="I133" i="62"/>
  <c r="I132" i="62"/>
  <c r="I131" i="62"/>
  <c r="I130" i="62"/>
  <c r="I129" i="62"/>
  <c r="I128" i="62"/>
  <c r="I127" i="62"/>
  <c r="I126" i="62"/>
  <c r="I125" i="62"/>
  <c r="I124" i="62"/>
  <c r="I123" i="62"/>
  <c r="I122" i="62"/>
  <c r="I121" i="62"/>
  <c r="I120" i="62"/>
  <c r="I119" i="62"/>
  <c r="I118" i="62"/>
  <c r="I117" i="62"/>
  <c r="I116" i="62"/>
  <c r="I115" i="62"/>
  <c r="I114" i="62"/>
  <c r="I113" i="62"/>
  <c r="I112" i="62"/>
  <c r="I111" i="62"/>
  <c r="I110" i="62"/>
  <c r="I109" i="62"/>
  <c r="I108" i="62"/>
  <c r="I107" i="62"/>
  <c r="I106" i="62"/>
  <c r="I105" i="62"/>
  <c r="I104" i="62"/>
  <c r="I103" i="62"/>
  <c r="I102" i="62"/>
  <c r="I101" i="62"/>
  <c r="I100" i="62"/>
  <c r="I99" i="62"/>
  <c r="I98" i="62"/>
  <c r="J97" i="62"/>
  <c r="N86" i="62"/>
  <c r="L84" i="62"/>
  <c r="N77" i="62"/>
  <c r="O78" i="62" s="1"/>
  <c r="L57" i="62"/>
  <c r="L56" i="62"/>
  <c r="L55" i="62"/>
  <c r="L54" i="62"/>
  <c r="L53" i="62"/>
  <c r="L52" i="62"/>
  <c r="L51" i="62"/>
  <c r="L50" i="62"/>
  <c r="L49" i="62"/>
  <c r="L48" i="62"/>
  <c r="I148" i="61"/>
  <c r="I147" i="61"/>
  <c r="I146" i="61"/>
  <c r="I145" i="61"/>
  <c r="I144" i="61"/>
  <c r="I143" i="61"/>
  <c r="I142" i="61"/>
  <c r="I141" i="61"/>
  <c r="I140" i="61"/>
  <c r="I139" i="61"/>
  <c r="I138" i="61"/>
  <c r="I137" i="61"/>
  <c r="I136" i="61"/>
  <c r="I135" i="61"/>
  <c r="I134" i="61"/>
  <c r="I133" i="61"/>
  <c r="I132" i="61"/>
  <c r="I131" i="61"/>
  <c r="I130" i="61"/>
  <c r="I129" i="61"/>
  <c r="I128" i="61"/>
  <c r="I127" i="61"/>
  <c r="I126" i="61"/>
  <c r="I125" i="61"/>
  <c r="I124" i="61"/>
  <c r="I123" i="61"/>
  <c r="I122" i="61"/>
  <c r="I121" i="61"/>
  <c r="I120" i="61"/>
  <c r="I119" i="61"/>
  <c r="I118" i="61"/>
  <c r="I117" i="61"/>
  <c r="I116" i="61"/>
  <c r="I115" i="61"/>
  <c r="I114" i="61"/>
  <c r="I113" i="61"/>
  <c r="I112" i="61"/>
  <c r="I111" i="61"/>
  <c r="I110" i="61"/>
  <c r="I109" i="61"/>
  <c r="I108" i="61"/>
  <c r="I107" i="61"/>
  <c r="I106" i="61"/>
  <c r="I105" i="61"/>
  <c r="I104" i="61"/>
  <c r="I103" i="61"/>
  <c r="I102" i="61"/>
  <c r="I101" i="61"/>
  <c r="I100" i="61"/>
  <c r="I99" i="61"/>
  <c r="I98" i="61"/>
  <c r="J97" i="61"/>
  <c r="N86" i="61"/>
  <c r="L84" i="61"/>
  <c r="N77" i="61"/>
  <c r="O78" i="61" s="1"/>
  <c r="L57" i="61"/>
  <c r="L56" i="61"/>
  <c r="L55" i="61"/>
  <c r="L54" i="61"/>
  <c r="L53" i="61"/>
  <c r="L52" i="61"/>
  <c r="L51" i="61"/>
  <c r="L50" i="61"/>
  <c r="L49" i="61"/>
  <c r="L48" i="61"/>
  <c r="I148" i="60"/>
  <c r="I147" i="60"/>
  <c r="I146" i="60"/>
  <c r="I145" i="60"/>
  <c r="I144" i="60"/>
  <c r="I143" i="60"/>
  <c r="I142" i="60"/>
  <c r="I141" i="60"/>
  <c r="I140" i="60"/>
  <c r="I139" i="60"/>
  <c r="I138" i="60"/>
  <c r="I137" i="60"/>
  <c r="I136" i="60"/>
  <c r="I135" i="60"/>
  <c r="I134" i="60"/>
  <c r="I133" i="60"/>
  <c r="I132" i="60"/>
  <c r="I131" i="60"/>
  <c r="I130" i="60"/>
  <c r="I129" i="60"/>
  <c r="I128" i="60"/>
  <c r="I127" i="60"/>
  <c r="I126" i="60"/>
  <c r="I125" i="60"/>
  <c r="I124" i="60"/>
  <c r="I123" i="60"/>
  <c r="I122" i="60"/>
  <c r="I121" i="60"/>
  <c r="I120" i="60"/>
  <c r="I119" i="60"/>
  <c r="I118" i="60"/>
  <c r="I117" i="60"/>
  <c r="I116" i="60"/>
  <c r="I115" i="60"/>
  <c r="I114" i="60"/>
  <c r="I113" i="60"/>
  <c r="I112" i="60"/>
  <c r="I111" i="60"/>
  <c r="I110" i="60"/>
  <c r="I109" i="60"/>
  <c r="I108" i="60"/>
  <c r="I107" i="60"/>
  <c r="I106" i="60"/>
  <c r="I105" i="60"/>
  <c r="I104" i="60"/>
  <c r="I103" i="60"/>
  <c r="I102" i="60"/>
  <c r="I101" i="60"/>
  <c r="I100" i="60"/>
  <c r="I99" i="60"/>
  <c r="I98" i="60"/>
  <c r="J97" i="60"/>
  <c r="N86" i="60"/>
  <c r="L84" i="60"/>
  <c r="N77" i="60"/>
  <c r="O78" i="60" s="1"/>
  <c r="L57" i="60"/>
  <c r="L56" i="60"/>
  <c r="L55" i="60"/>
  <c r="L54" i="60"/>
  <c r="L53" i="60"/>
  <c r="L52" i="60"/>
  <c r="L51" i="60"/>
  <c r="L50" i="60"/>
  <c r="L49" i="60"/>
  <c r="L48" i="60"/>
  <c r="I148" i="59"/>
  <c r="I147" i="59"/>
  <c r="I146" i="59"/>
  <c r="I145" i="59"/>
  <c r="I144" i="59"/>
  <c r="I143" i="59"/>
  <c r="I142" i="59"/>
  <c r="I141" i="59"/>
  <c r="I140" i="59"/>
  <c r="I139" i="59"/>
  <c r="I138" i="59"/>
  <c r="I137" i="59"/>
  <c r="I136" i="59"/>
  <c r="I135" i="59"/>
  <c r="I134" i="59"/>
  <c r="I133" i="59"/>
  <c r="I132" i="59"/>
  <c r="I131" i="59"/>
  <c r="I130" i="59"/>
  <c r="I129" i="59"/>
  <c r="I128" i="59"/>
  <c r="I127" i="59"/>
  <c r="I126" i="59"/>
  <c r="I125" i="59"/>
  <c r="I124" i="59"/>
  <c r="I123" i="59"/>
  <c r="I122" i="59"/>
  <c r="I121" i="59"/>
  <c r="I120" i="59"/>
  <c r="I119" i="59"/>
  <c r="I118" i="59"/>
  <c r="I117" i="59"/>
  <c r="I116" i="59"/>
  <c r="I115" i="59"/>
  <c r="I114" i="59"/>
  <c r="I113" i="59"/>
  <c r="I112" i="59"/>
  <c r="I111" i="59"/>
  <c r="I110" i="59"/>
  <c r="I109" i="59"/>
  <c r="I108" i="59"/>
  <c r="I107" i="59"/>
  <c r="I106" i="59"/>
  <c r="I105" i="59"/>
  <c r="I104" i="59"/>
  <c r="I103" i="59"/>
  <c r="I102" i="59"/>
  <c r="I101" i="59"/>
  <c r="I100" i="59"/>
  <c r="I99" i="59"/>
  <c r="I98" i="59"/>
  <c r="J97" i="59"/>
  <c r="N86" i="59"/>
  <c r="L84" i="59"/>
  <c r="N77" i="59"/>
  <c r="O78" i="59" s="1"/>
  <c r="L57" i="59"/>
  <c r="L56" i="59"/>
  <c r="L55" i="59"/>
  <c r="L54" i="59"/>
  <c r="L53" i="59"/>
  <c r="L52" i="59"/>
  <c r="L51" i="59"/>
  <c r="L50" i="59"/>
  <c r="L49" i="59"/>
  <c r="L48" i="59"/>
  <c r="I148" i="58"/>
  <c r="I147" i="58"/>
  <c r="I146" i="58"/>
  <c r="I145" i="58"/>
  <c r="I144" i="58"/>
  <c r="I143" i="58"/>
  <c r="I142" i="58"/>
  <c r="I141" i="58"/>
  <c r="I140" i="58"/>
  <c r="I139" i="58"/>
  <c r="I138" i="58"/>
  <c r="I137" i="58"/>
  <c r="I136" i="58"/>
  <c r="I135" i="58"/>
  <c r="I134" i="58"/>
  <c r="I133" i="58"/>
  <c r="I132" i="58"/>
  <c r="I131" i="58"/>
  <c r="I130" i="58"/>
  <c r="I129" i="58"/>
  <c r="I128" i="58"/>
  <c r="I127" i="58"/>
  <c r="I126" i="58"/>
  <c r="I125" i="58"/>
  <c r="I124" i="58"/>
  <c r="I123" i="58"/>
  <c r="I122" i="58"/>
  <c r="I121" i="58"/>
  <c r="I120" i="58"/>
  <c r="I119" i="58"/>
  <c r="I118" i="58"/>
  <c r="I117" i="58"/>
  <c r="I116" i="58"/>
  <c r="I115" i="58"/>
  <c r="I114" i="58"/>
  <c r="I113" i="58"/>
  <c r="I112" i="58"/>
  <c r="I111" i="58"/>
  <c r="I110" i="58"/>
  <c r="I109" i="58"/>
  <c r="I108" i="58"/>
  <c r="I107" i="58"/>
  <c r="I106" i="58"/>
  <c r="I105" i="58"/>
  <c r="I104" i="58"/>
  <c r="I103" i="58"/>
  <c r="I102" i="58"/>
  <c r="I101" i="58"/>
  <c r="I100" i="58"/>
  <c r="I99" i="58"/>
  <c r="I98" i="58"/>
  <c r="J97" i="58"/>
  <c r="N86" i="58"/>
  <c r="L84" i="58"/>
  <c r="N77" i="58"/>
  <c r="O78" i="58" s="1"/>
  <c r="L57" i="58"/>
  <c r="L56" i="58"/>
  <c r="L55" i="58"/>
  <c r="L54" i="58"/>
  <c r="L53" i="58"/>
  <c r="L52" i="58"/>
  <c r="L51" i="58"/>
  <c r="L50" i="58"/>
  <c r="L49" i="58"/>
  <c r="L48" i="58"/>
  <c r="I148" i="57"/>
  <c r="I147" i="57"/>
  <c r="I146" i="57"/>
  <c r="I145" i="57"/>
  <c r="I144" i="57"/>
  <c r="I143" i="57"/>
  <c r="I142" i="57"/>
  <c r="I141" i="57"/>
  <c r="I140" i="57"/>
  <c r="I139" i="57"/>
  <c r="I138" i="57"/>
  <c r="I137" i="57"/>
  <c r="I136" i="57"/>
  <c r="I135" i="57"/>
  <c r="I134" i="57"/>
  <c r="I133" i="57"/>
  <c r="I132" i="57"/>
  <c r="I131" i="57"/>
  <c r="I130" i="57"/>
  <c r="I129" i="57"/>
  <c r="I128" i="57"/>
  <c r="I127" i="57"/>
  <c r="I126" i="57"/>
  <c r="I125" i="57"/>
  <c r="I124" i="57"/>
  <c r="I123" i="57"/>
  <c r="I122" i="57"/>
  <c r="I121" i="57"/>
  <c r="I120" i="57"/>
  <c r="I119" i="57"/>
  <c r="I118" i="57"/>
  <c r="I117" i="57"/>
  <c r="I116" i="57"/>
  <c r="I115" i="57"/>
  <c r="I114" i="57"/>
  <c r="I113" i="57"/>
  <c r="I112" i="57"/>
  <c r="I111" i="57"/>
  <c r="I110" i="57"/>
  <c r="I109" i="57"/>
  <c r="I108" i="57"/>
  <c r="I107" i="57"/>
  <c r="I106" i="57"/>
  <c r="I105" i="57"/>
  <c r="I104" i="57"/>
  <c r="I103" i="57"/>
  <c r="I102" i="57"/>
  <c r="I101" i="57"/>
  <c r="I100" i="57"/>
  <c r="I99" i="57"/>
  <c r="I98" i="57"/>
  <c r="J97" i="57"/>
  <c r="N86" i="57"/>
  <c r="L84" i="57"/>
  <c r="N77" i="57"/>
  <c r="O78" i="57" s="1"/>
  <c r="L57" i="57"/>
  <c r="L56" i="57"/>
  <c r="L55" i="57"/>
  <c r="L54" i="57"/>
  <c r="L53" i="57"/>
  <c r="L52" i="57"/>
  <c r="L51" i="57"/>
  <c r="L50" i="57"/>
  <c r="L49" i="57"/>
  <c r="L48" i="57"/>
  <c r="I148" i="56"/>
  <c r="I147" i="56"/>
  <c r="I146" i="56"/>
  <c r="I145" i="56"/>
  <c r="I144" i="56"/>
  <c r="I143" i="56"/>
  <c r="I142" i="56"/>
  <c r="I141" i="56"/>
  <c r="I140" i="56"/>
  <c r="I139" i="56"/>
  <c r="I138" i="56"/>
  <c r="I137" i="56"/>
  <c r="I136" i="56"/>
  <c r="I135" i="56"/>
  <c r="I134" i="56"/>
  <c r="I133" i="56"/>
  <c r="I132" i="56"/>
  <c r="I131" i="56"/>
  <c r="I130" i="56"/>
  <c r="I129" i="56"/>
  <c r="I128" i="56"/>
  <c r="I127" i="56"/>
  <c r="I126" i="56"/>
  <c r="I125" i="56"/>
  <c r="I124" i="56"/>
  <c r="I123" i="56"/>
  <c r="I122" i="56"/>
  <c r="I121" i="56"/>
  <c r="I120" i="56"/>
  <c r="I119" i="56"/>
  <c r="I118" i="56"/>
  <c r="I117" i="56"/>
  <c r="I116" i="56"/>
  <c r="I115" i="56"/>
  <c r="I114" i="56"/>
  <c r="I113" i="56"/>
  <c r="I112" i="56"/>
  <c r="I111" i="56"/>
  <c r="I110" i="56"/>
  <c r="I109" i="56"/>
  <c r="I108" i="56"/>
  <c r="I107" i="56"/>
  <c r="I106" i="56"/>
  <c r="I105" i="56"/>
  <c r="I104" i="56"/>
  <c r="I103" i="56"/>
  <c r="I102" i="56"/>
  <c r="I101" i="56"/>
  <c r="I100" i="56"/>
  <c r="I99" i="56"/>
  <c r="I98" i="56"/>
  <c r="J97" i="56"/>
  <c r="N86" i="56"/>
  <c r="L84" i="56"/>
  <c r="N77" i="56"/>
  <c r="O78" i="56" s="1"/>
  <c r="L57" i="56"/>
  <c r="L56" i="56"/>
  <c r="L55" i="56"/>
  <c r="L54" i="56"/>
  <c r="L53" i="56"/>
  <c r="L52" i="56"/>
  <c r="L51" i="56"/>
  <c r="L50" i="56"/>
  <c r="L49" i="56"/>
  <c r="L48" i="56"/>
  <c r="I148" i="55"/>
  <c r="I147" i="55"/>
  <c r="I146" i="55"/>
  <c r="I145" i="55"/>
  <c r="I144" i="55"/>
  <c r="I143" i="55"/>
  <c r="I142" i="55"/>
  <c r="I141" i="55"/>
  <c r="I140" i="55"/>
  <c r="I139" i="55"/>
  <c r="I138" i="55"/>
  <c r="I137" i="55"/>
  <c r="I136" i="55"/>
  <c r="I135" i="55"/>
  <c r="I134" i="55"/>
  <c r="I133" i="55"/>
  <c r="I132" i="55"/>
  <c r="I131" i="55"/>
  <c r="I130" i="55"/>
  <c r="I129" i="55"/>
  <c r="I128" i="55"/>
  <c r="I127" i="55"/>
  <c r="I126" i="55"/>
  <c r="I125" i="55"/>
  <c r="I124" i="55"/>
  <c r="I123" i="55"/>
  <c r="I122" i="55"/>
  <c r="I121" i="55"/>
  <c r="I120" i="55"/>
  <c r="I119" i="55"/>
  <c r="I118" i="55"/>
  <c r="I117" i="55"/>
  <c r="I116" i="55"/>
  <c r="I115" i="55"/>
  <c r="I114" i="55"/>
  <c r="I113" i="55"/>
  <c r="I112" i="55"/>
  <c r="I111" i="55"/>
  <c r="I110" i="55"/>
  <c r="I109" i="55"/>
  <c r="I108" i="55"/>
  <c r="I107" i="55"/>
  <c r="I106" i="55"/>
  <c r="I105" i="55"/>
  <c r="I104" i="55"/>
  <c r="I103" i="55"/>
  <c r="I102" i="55"/>
  <c r="I101" i="55"/>
  <c r="I100" i="55"/>
  <c r="I99" i="55"/>
  <c r="I98" i="55"/>
  <c r="J97" i="55"/>
  <c r="N86" i="55"/>
  <c r="L84" i="55"/>
  <c r="N77" i="55"/>
  <c r="O78" i="55" s="1"/>
  <c r="L57" i="55"/>
  <c r="L56" i="55"/>
  <c r="L55" i="55"/>
  <c r="L54" i="55"/>
  <c r="L53" i="55"/>
  <c r="L52" i="55"/>
  <c r="L51" i="55"/>
  <c r="L50" i="55"/>
  <c r="L49" i="55"/>
  <c r="L48" i="55"/>
  <c r="I148" i="54"/>
  <c r="I147" i="54"/>
  <c r="I146" i="54"/>
  <c r="I145" i="54"/>
  <c r="I144" i="54"/>
  <c r="I143" i="54"/>
  <c r="I142" i="54"/>
  <c r="I141" i="54"/>
  <c r="I140" i="54"/>
  <c r="I139" i="54"/>
  <c r="I138" i="54"/>
  <c r="I137" i="54"/>
  <c r="I136" i="54"/>
  <c r="I135" i="54"/>
  <c r="I134" i="54"/>
  <c r="I133" i="54"/>
  <c r="I132" i="54"/>
  <c r="I131" i="54"/>
  <c r="I130" i="54"/>
  <c r="I129" i="54"/>
  <c r="I128" i="54"/>
  <c r="I127" i="54"/>
  <c r="I126" i="54"/>
  <c r="I125" i="54"/>
  <c r="I124" i="54"/>
  <c r="I123" i="54"/>
  <c r="I122" i="54"/>
  <c r="I121" i="54"/>
  <c r="I120" i="54"/>
  <c r="I119" i="54"/>
  <c r="I118" i="54"/>
  <c r="I117" i="54"/>
  <c r="I116" i="54"/>
  <c r="I115" i="54"/>
  <c r="I114" i="54"/>
  <c r="I113" i="54"/>
  <c r="I112" i="54"/>
  <c r="I111" i="54"/>
  <c r="I110" i="54"/>
  <c r="I109" i="54"/>
  <c r="I108" i="54"/>
  <c r="I107" i="54"/>
  <c r="I106" i="54"/>
  <c r="I105" i="54"/>
  <c r="I104" i="54"/>
  <c r="I103" i="54"/>
  <c r="I102" i="54"/>
  <c r="I101" i="54"/>
  <c r="I100" i="54"/>
  <c r="I99" i="54"/>
  <c r="I98" i="54"/>
  <c r="J97" i="54"/>
  <c r="N86" i="54"/>
  <c r="L84" i="54"/>
  <c r="N77" i="54"/>
  <c r="O78" i="54" s="1"/>
  <c r="L57" i="54"/>
  <c r="L56" i="54"/>
  <c r="L55" i="54"/>
  <c r="L54" i="54"/>
  <c r="L53" i="54"/>
  <c r="L52" i="54"/>
  <c r="L51" i="54"/>
  <c r="L50" i="54"/>
  <c r="L49" i="54"/>
  <c r="L48" i="54"/>
  <c r="I148" i="53"/>
  <c r="I147" i="53"/>
  <c r="I146" i="53"/>
  <c r="I145" i="53"/>
  <c r="I144" i="53"/>
  <c r="I143" i="53"/>
  <c r="I142" i="53"/>
  <c r="I141" i="53"/>
  <c r="I140" i="53"/>
  <c r="I139" i="53"/>
  <c r="I138" i="53"/>
  <c r="I137" i="53"/>
  <c r="I136" i="53"/>
  <c r="I135" i="53"/>
  <c r="I134" i="53"/>
  <c r="I133" i="53"/>
  <c r="I132" i="53"/>
  <c r="I131" i="53"/>
  <c r="I130" i="53"/>
  <c r="I129" i="53"/>
  <c r="I128" i="53"/>
  <c r="I127" i="53"/>
  <c r="I126" i="53"/>
  <c r="I125" i="53"/>
  <c r="I124" i="53"/>
  <c r="I123" i="53"/>
  <c r="I122" i="53"/>
  <c r="I121" i="53"/>
  <c r="I120" i="53"/>
  <c r="I119" i="53"/>
  <c r="I118" i="53"/>
  <c r="I117" i="53"/>
  <c r="I116" i="53"/>
  <c r="I115" i="53"/>
  <c r="I114" i="53"/>
  <c r="I113" i="53"/>
  <c r="I112" i="53"/>
  <c r="I111" i="53"/>
  <c r="I110" i="53"/>
  <c r="I109" i="53"/>
  <c r="I108" i="53"/>
  <c r="I107" i="53"/>
  <c r="I106" i="53"/>
  <c r="I105" i="53"/>
  <c r="I104" i="53"/>
  <c r="I103" i="53"/>
  <c r="I102" i="53"/>
  <c r="I101" i="53"/>
  <c r="I100" i="53"/>
  <c r="I99" i="53"/>
  <c r="I98" i="53"/>
  <c r="J97" i="53"/>
  <c r="N86" i="53"/>
  <c r="L84" i="53"/>
  <c r="N77" i="53"/>
  <c r="O78" i="53" s="1"/>
  <c r="L57" i="53"/>
  <c r="L56" i="53"/>
  <c r="L55" i="53"/>
  <c r="L54" i="53"/>
  <c r="L53" i="53"/>
  <c r="L52" i="53"/>
  <c r="L51" i="53"/>
  <c r="L50" i="53"/>
  <c r="L49" i="53"/>
  <c r="L48" i="53"/>
  <c r="I148" i="52"/>
  <c r="I147" i="52"/>
  <c r="I146" i="52"/>
  <c r="I145" i="52"/>
  <c r="I144" i="52"/>
  <c r="I143" i="52"/>
  <c r="I142" i="52"/>
  <c r="I141" i="52"/>
  <c r="I140" i="52"/>
  <c r="I139" i="52"/>
  <c r="I138" i="52"/>
  <c r="I137" i="52"/>
  <c r="I136" i="52"/>
  <c r="I135" i="52"/>
  <c r="I134" i="52"/>
  <c r="I133" i="52"/>
  <c r="I132" i="52"/>
  <c r="I131" i="52"/>
  <c r="I130" i="52"/>
  <c r="I129" i="52"/>
  <c r="I128" i="52"/>
  <c r="I127" i="52"/>
  <c r="I126" i="52"/>
  <c r="I125" i="52"/>
  <c r="I124" i="52"/>
  <c r="I123" i="52"/>
  <c r="I122" i="52"/>
  <c r="I121" i="52"/>
  <c r="I120" i="52"/>
  <c r="I119" i="52"/>
  <c r="I118" i="52"/>
  <c r="I117" i="52"/>
  <c r="I116" i="52"/>
  <c r="I115" i="52"/>
  <c r="I114" i="52"/>
  <c r="I113" i="52"/>
  <c r="I112" i="52"/>
  <c r="I111" i="52"/>
  <c r="I110" i="52"/>
  <c r="I109" i="52"/>
  <c r="I108" i="52"/>
  <c r="I107" i="52"/>
  <c r="I106" i="52"/>
  <c r="I105" i="52"/>
  <c r="I104" i="52"/>
  <c r="I103" i="52"/>
  <c r="I102" i="52"/>
  <c r="I101" i="52"/>
  <c r="I100" i="52"/>
  <c r="I99" i="52"/>
  <c r="I98" i="52"/>
  <c r="J97" i="52"/>
  <c r="N86" i="52"/>
  <c r="L84" i="52"/>
  <c r="N77" i="52"/>
  <c r="O78" i="52" s="1"/>
  <c r="L57" i="52"/>
  <c r="L56" i="52"/>
  <c r="L55" i="52"/>
  <c r="L54" i="52"/>
  <c r="L53" i="52"/>
  <c r="L52" i="52"/>
  <c r="L51" i="52"/>
  <c r="L50" i="52"/>
  <c r="L49" i="52"/>
  <c r="L48" i="52"/>
  <c r="I148" i="51"/>
  <c r="I147" i="51"/>
  <c r="I146" i="51"/>
  <c r="I145" i="51"/>
  <c r="I144" i="51"/>
  <c r="I143" i="51"/>
  <c r="I142" i="51"/>
  <c r="I141" i="51"/>
  <c r="I140" i="51"/>
  <c r="I139" i="51"/>
  <c r="I138" i="51"/>
  <c r="I137" i="51"/>
  <c r="I136" i="51"/>
  <c r="I135" i="51"/>
  <c r="I134" i="51"/>
  <c r="I133" i="51"/>
  <c r="I132" i="51"/>
  <c r="I131" i="51"/>
  <c r="I130" i="51"/>
  <c r="I129" i="51"/>
  <c r="I128" i="51"/>
  <c r="I127" i="51"/>
  <c r="I126" i="51"/>
  <c r="I125" i="51"/>
  <c r="I124" i="51"/>
  <c r="I123" i="51"/>
  <c r="I122" i="51"/>
  <c r="I121" i="51"/>
  <c r="I120" i="51"/>
  <c r="I119" i="51"/>
  <c r="I118" i="51"/>
  <c r="I117" i="51"/>
  <c r="I116" i="51"/>
  <c r="I115" i="51"/>
  <c r="I114" i="51"/>
  <c r="I113" i="51"/>
  <c r="I112" i="51"/>
  <c r="I111" i="51"/>
  <c r="I110" i="51"/>
  <c r="I109" i="51"/>
  <c r="I108" i="51"/>
  <c r="I107" i="51"/>
  <c r="I106" i="51"/>
  <c r="I105" i="51"/>
  <c r="I104" i="51"/>
  <c r="I103" i="51"/>
  <c r="I102" i="51"/>
  <c r="I101" i="51"/>
  <c r="I100" i="51"/>
  <c r="I99" i="51"/>
  <c r="I98" i="51"/>
  <c r="J97" i="51"/>
  <c r="N86" i="51"/>
  <c r="L84" i="51"/>
  <c r="N77" i="51"/>
  <c r="O78" i="51" s="1"/>
  <c r="L57" i="51"/>
  <c r="L56" i="51"/>
  <c r="L55" i="51"/>
  <c r="L54" i="51"/>
  <c r="L53" i="51"/>
  <c r="L52" i="51"/>
  <c r="L51" i="51"/>
  <c r="L50" i="51"/>
  <c r="L49" i="51"/>
  <c r="L48" i="51"/>
  <c r="I148" i="50"/>
  <c r="I147" i="50"/>
  <c r="I146" i="50"/>
  <c r="I145" i="50"/>
  <c r="I144" i="50"/>
  <c r="I143" i="50"/>
  <c r="I142" i="50"/>
  <c r="I141" i="50"/>
  <c r="I140" i="50"/>
  <c r="I139" i="50"/>
  <c r="I138" i="50"/>
  <c r="I137" i="50"/>
  <c r="I136" i="50"/>
  <c r="I135" i="50"/>
  <c r="I134" i="50"/>
  <c r="I133" i="50"/>
  <c r="I132" i="50"/>
  <c r="I131" i="50"/>
  <c r="I130" i="50"/>
  <c r="I129" i="50"/>
  <c r="I128" i="50"/>
  <c r="I127" i="50"/>
  <c r="I126" i="50"/>
  <c r="I125" i="50"/>
  <c r="I124" i="50"/>
  <c r="I123" i="50"/>
  <c r="I122" i="50"/>
  <c r="I121" i="50"/>
  <c r="I120" i="50"/>
  <c r="I119" i="50"/>
  <c r="I118" i="50"/>
  <c r="I117" i="50"/>
  <c r="I116" i="50"/>
  <c r="I115" i="50"/>
  <c r="I114" i="50"/>
  <c r="I113" i="50"/>
  <c r="I112" i="50"/>
  <c r="I111" i="50"/>
  <c r="I110" i="50"/>
  <c r="I109" i="50"/>
  <c r="I108" i="50"/>
  <c r="I107" i="50"/>
  <c r="I106" i="50"/>
  <c r="I105" i="50"/>
  <c r="I104" i="50"/>
  <c r="I103" i="50"/>
  <c r="I102" i="50"/>
  <c r="I101" i="50"/>
  <c r="I100" i="50"/>
  <c r="I99" i="50"/>
  <c r="I98" i="50"/>
  <c r="J97" i="50"/>
  <c r="N86" i="50"/>
  <c r="L84" i="50"/>
  <c r="N77" i="50"/>
  <c r="O78" i="50" s="1"/>
  <c r="L57" i="50"/>
  <c r="L56" i="50"/>
  <c r="L55" i="50"/>
  <c r="L54" i="50"/>
  <c r="L53" i="50"/>
  <c r="L52" i="50"/>
  <c r="L51" i="50"/>
  <c r="L50" i="50"/>
  <c r="L49" i="50"/>
  <c r="L48" i="50"/>
  <c r="I148" i="49"/>
  <c r="I147" i="49"/>
  <c r="I146" i="49"/>
  <c r="I145" i="49"/>
  <c r="I144" i="49"/>
  <c r="I143" i="49"/>
  <c r="I142" i="49"/>
  <c r="I141" i="49"/>
  <c r="I140" i="49"/>
  <c r="I139" i="49"/>
  <c r="I138" i="49"/>
  <c r="I137" i="49"/>
  <c r="I136" i="49"/>
  <c r="I135" i="49"/>
  <c r="I134" i="49"/>
  <c r="I133" i="49"/>
  <c r="I132" i="49"/>
  <c r="I131" i="49"/>
  <c r="I130" i="49"/>
  <c r="I129" i="49"/>
  <c r="I128" i="49"/>
  <c r="I127" i="49"/>
  <c r="I126" i="49"/>
  <c r="I125" i="49"/>
  <c r="I124" i="49"/>
  <c r="I123" i="49"/>
  <c r="I122" i="49"/>
  <c r="I121" i="49"/>
  <c r="I120" i="49"/>
  <c r="I119" i="49"/>
  <c r="I118" i="49"/>
  <c r="I117" i="49"/>
  <c r="I116" i="49"/>
  <c r="I115" i="49"/>
  <c r="I114" i="49"/>
  <c r="I113" i="49"/>
  <c r="I112" i="49"/>
  <c r="I111" i="49"/>
  <c r="I110" i="49"/>
  <c r="I109" i="49"/>
  <c r="I108" i="49"/>
  <c r="I107" i="49"/>
  <c r="I106" i="49"/>
  <c r="I105" i="49"/>
  <c r="I104" i="49"/>
  <c r="I103" i="49"/>
  <c r="I102" i="49"/>
  <c r="I101" i="49"/>
  <c r="I100" i="49"/>
  <c r="I99" i="49"/>
  <c r="I98" i="49"/>
  <c r="J97" i="49"/>
  <c r="N86" i="49"/>
  <c r="L84" i="49"/>
  <c r="N77" i="49"/>
  <c r="O78" i="49" s="1"/>
  <c r="L57" i="49"/>
  <c r="L56" i="49"/>
  <c r="L55" i="49"/>
  <c r="L54" i="49"/>
  <c r="L53" i="49"/>
  <c r="L52" i="49"/>
  <c r="L51" i="49"/>
  <c r="L50" i="49"/>
  <c r="L49" i="49"/>
  <c r="L48" i="49"/>
  <c r="I148" i="48"/>
  <c r="I147" i="48"/>
  <c r="I146" i="48"/>
  <c r="I145" i="48"/>
  <c r="I144" i="48"/>
  <c r="I143" i="48"/>
  <c r="I142" i="48"/>
  <c r="I141" i="48"/>
  <c r="I140" i="48"/>
  <c r="I139" i="48"/>
  <c r="I138" i="48"/>
  <c r="I137" i="48"/>
  <c r="I136" i="48"/>
  <c r="I135" i="48"/>
  <c r="I134" i="48"/>
  <c r="I133" i="48"/>
  <c r="I132" i="48"/>
  <c r="I131" i="48"/>
  <c r="I130" i="48"/>
  <c r="I129" i="48"/>
  <c r="I128" i="48"/>
  <c r="I127" i="48"/>
  <c r="I126" i="48"/>
  <c r="I125" i="48"/>
  <c r="I124" i="48"/>
  <c r="I123" i="48"/>
  <c r="I122" i="48"/>
  <c r="I121" i="48"/>
  <c r="I120" i="48"/>
  <c r="I119" i="48"/>
  <c r="I118" i="48"/>
  <c r="I117" i="48"/>
  <c r="I116" i="48"/>
  <c r="I115" i="48"/>
  <c r="I114" i="48"/>
  <c r="I113" i="48"/>
  <c r="I112" i="48"/>
  <c r="I111" i="48"/>
  <c r="I110" i="48"/>
  <c r="I109" i="48"/>
  <c r="I108" i="48"/>
  <c r="I107" i="48"/>
  <c r="I106" i="48"/>
  <c r="I105" i="48"/>
  <c r="I104" i="48"/>
  <c r="I103" i="48"/>
  <c r="I102" i="48"/>
  <c r="I101" i="48"/>
  <c r="I100" i="48"/>
  <c r="I99" i="48"/>
  <c r="I98" i="48"/>
  <c r="J97" i="48"/>
  <c r="N86" i="48"/>
  <c r="L84" i="48"/>
  <c r="N77" i="48"/>
  <c r="O78" i="48" s="1"/>
  <c r="L57" i="48"/>
  <c r="L56" i="48"/>
  <c r="L55" i="48"/>
  <c r="L54" i="48"/>
  <c r="L53" i="48"/>
  <c r="L52" i="48"/>
  <c r="L51" i="48"/>
  <c r="L50" i="48"/>
  <c r="L49" i="48"/>
  <c r="L48" i="48"/>
  <c r="I148" i="47"/>
  <c r="I147" i="47"/>
  <c r="I146" i="47"/>
  <c r="I145" i="47"/>
  <c r="I144" i="47"/>
  <c r="I143" i="47"/>
  <c r="I142" i="47"/>
  <c r="I141" i="47"/>
  <c r="I140" i="47"/>
  <c r="I139" i="47"/>
  <c r="I138" i="47"/>
  <c r="I137" i="47"/>
  <c r="I136" i="47"/>
  <c r="I135" i="47"/>
  <c r="I134" i="47"/>
  <c r="I133" i="47"/>
  <c r="I132" i="47"/>
  <c r="I131" i="47"/>
  <c r="I130" i="47"/>
  <c r="I129" i="47"/>
  <c r="I128" i="47"/>
  <c r="I127" i="47"/>
  <c r="I126" i="47"/>
  <c r="I125" i="47"/>
  <c r="I124" i="47"/>
  <c r="I123" i="47"/>
  <c r="I122" i="47"/>
  <c r="I121" i="47"/>
  <c r="I120" i="47"/>
  <c r="I119" i="47"/>
  <c r="I118" i="47"/>
  <c r="I117" i="47"/>
  <c r="I116" i="47"/>
  <c r="I115" i="47"/>
  <c r="I114" i="47"/>
  <c r="I113" i="47"/>
  <c r="I112" i="47"/>
  <c r="I111" i="47"/>
  <c r="I110" i="47"/>
  <c r="I109" i="47"/>
  <c r="I108" i="47"/>
  <c r="I107" i="47"/>
  <c r="I106" i="47"/>
  <c r="I105" i="47"/>
  <c r="I104" i="47"/>
  <c r="I103" i="47"/>
  <c r="I102" i="47"/>
  <c r="I101" i="47"/>
  <c r="I100" i="47"/>
  <c r="I99" i="47"/>
  <c r="I98" i="47"/>
  <c r="J97" i="47"/>
  <c r="N86" i="47"/>
  <c r="L84" i="47"/>
  <c r="N77" i="47"/>
  <c r="O78" i="47" s="1"/>
  <c r="L57" i="47"/>
  <c r="L56" i="47"/>
  <c r="L55" i="47"/>
  <c r="L54" i="47"/>
  <c r="L53" i="47"/>
  <c r="L52" i="47"/>
  <c r="L51" i="47"/>
  <c r="L50" i="47"/>
  <c r="L49" i="47"/>
  <c r="L48" i="47"/>
  <c r="I148" i="46"/>
  <c r="I147" i="46"/>
  <c r="I146" i="46"/>
  <c r="I145" i="46"/>
  <c r="I144" i="46"/>
  <c r="I143" i="46"/>
  <c r="I142" i="46"/>
  <c r="I141" i="46"/>
  <c r="I140" i="46"/>
  <c r="I139" i="46"/>
  <c r="I138" i="46"/>
  <c r="I137" i="46"/>
  <c r="I136" i="46"/>
  <c r="I135" i="46"/>
  <c r="I134" i="46"/>
  <c r="I133" i="46"/>
  <c r="I132" i="46"/>
  <c r="I131" i="46"/>
  <c r="I130" i="46"/>
  <c r="I129" i="46"/>
  <c r="I128" i="46"/>
  <c r="I127" i="46"/>
  <c r="I126" i="46"/>
  <c r="I125" i="46"/>
  <c r="I124" i="46"/>
  <c r="I123" i="46"/>
  <c r="I122" i="46"/>
  <c r="I121" i="46"/>
  <c r="I120" i="46"/>
  <c r="I119" i="46"/>
  <c r="I118" i="46"/>
  <c r="I117" i="46"/>
  <c r="I116" i="46"/>
  <c r="I115" i="46"/>
  <c r="I114" i="46"/>
  <c r="I113" i="46"/>
  <c r="I112" i="46"/>
  <c r="I111" i="46"/>
  <c r="I110" i="46"/>
  <c r="I109" i="46"/>
  <c r="I108" i="46"/>
  <c r="I107" i="46"/>
  <c r="I106" i="46"/>
  <c r="I105" i="46"/>
  <c r="I104" i="46"/>
  <c r="I103" i="46"/>
  <c r="I102" i="46"/>
  <c r="I101" i="46"/>
  <c r="I100" i="46"/>
  <c r="I99" i="46"/>
  <c r="I98" i="46"/>
  <c r="J97" i="46"/>
  <c r="N86" i="46"/>
  <c r="L84" i="46"/>
  <c r="N77" i="46"/>
  <c r="O78" i="46" s="1"/>
  <c r="L57" i="46"/>
  <c r="L56" i="46"/>
  <c r="L55" i="46"/>
  <c r="L54" i="46"/>
  <c r="L53" i="46"/>
  <c r="L52" i="46"/>
  <c r="L51" i="46"/>
  <c r="L50" i="46"/>
  <c r="L49" i="46"/>
  <c r="L48" i="46"/>
  <c r="I148" i="45"/>
  <c r="I147" i="45"/>
  <c r="I146" i="45"/>
  <c r="I145" i="45"/>
  <c r="I144" i="45"/>
  <c r="I143" i="45"/>
  <c r="I142" i="45"/>
  <c r="I141" i="45"/>
  <c r="I140" i="45"/>
  <c r="I139" i="45"/>
  <c r="I138" i="45"/>
  <c r="I137" i="45"/>
  <c r="I136" i="45"/>
  <c r="I135" i="45"/>
  <c r="I134" i="45"/>
  <c r="I133" i="45"/>
  <c r="I132" i="45"/>
  <c r="I131" i="45"/>
  <c r="I130" i="45"/>
  <c r="I129" i="45"/>
  <c r="I128" i="45"/>
  <c r="I127" i="45"/>
  <c r="I126" i="45"/>
  <c r="I125" i="45"/>
  <c r="I124" i="45"/>
  <c r="I123" i="45"/>
  <c r="I122" i="45"/>
  <c r="I121" i="45"/>
  <c r="I120" i="45"/>
  <c r="I119" i="45"/>
  <c r="I118" i="45"/>
  <c r="I117" i="45"/>
  <c r="I116" i="45"/>
  <c r="I115" i="45"/>
  <c r="I114" i="45"/>
  <c r="I113" i="45"/>
  <c r="I112" i="45"/>
  <c r="I111" i="45"/>
  <c r="I110" i="45"/>
  <c r="I109" i="45"/>
  <c r="I108" i="45"/>
  <c r="I107" i="45"/>
  <c r="I106" i="45"/>
  <c r="I105" i="45"/>
  <c r="I104" i="45"/>
  <c r="I103" i="45"/>
  <c r="I102" i="45"/>
  <c r="I101" i="45"/>
  <c r="I100" i="45"/>
  <c r="I99" i="45"/>
  <c r="I98" i="45"/>
  <c r="J97" i="45"/>
  <c r="N86" i="45"/>
  <c r="L84" i="45"/>
  <c r="N77" i="45"/>
  <c r="O78" i="45" s="1"/>
  <c r="L57" i="45"/>
  <c r="L56" i="45"/>
  <c r="L55" i="45"/>
  <c r="L54" i="45"/>
  <c r="L53" i="45"/>
  <c r="L52" i="45"/>
  <c r="L51" i="45"/>
  <c r="L50" i="45"/>
  <c r="L49" i="45"/>
  <c r="L48" i="45"/>
  <c r="L58" i="49" l="1"/>
  <c r="L59" i="49" s="1"/>
  <c r="L60" i="49" s="1"/>
  <c r="L58" i="50"/>
  <c r="L59" i="50" s="1"/>
  <c r="L60" i="50" s="1"/>
  <c r="L58" i="51"/>
  <c r="L59" i="51" s="1"/>
  <c r="L60" i="51" s="1"/>
  <c r="L58" i="52"/>
  <c r="L59" i="52" s="1"/>
  <c r="L60" i="52" s="1"/>
  <c r="L58" i="53"/>
  <c r="L59" i="53" s="1"/>
  <c r="L60" i="53" s="1"/>
  <c r="L58" i="54"/>
  <c r="L59" i="54" s="1"/>
  <c r="L60" i="54" s="1"/>
  <c r="L58" i="55"/>
  <c r="L59" i="55" s="1"/>
  <c r="L60" i="55" s="1"/>
  <c r="L58" i="56"/>
  <c r="L59" i="56" s="1"/>
  <c r="L60" i="56" s="1"/>
  <c r="L58" i="57"/>
  <c r="L59" i="57" s="1"/>
  <c r="L60" i="57" s="1"/>
  <c r="L58" i="58"/>
  <c r="L59" i="58" s="1"/>
  <c r="L60" i="58" s="1"/>
  <c r="L58" i="59"/>
  <c r="L59" i="59" s="1"/>
  <c r="L60" i="59" s="1"/>
  <c r="L58" i="60"/>
  <c r="L59" i="60" s="1"/>
  <c r="L60" i="60" s="1"/>
  <c r="L58" i="61"/>
  <c r="L59" i="61" s="1"/>
  <c r="L60" i="61" s="1"/>
  <c r="L58" i="62"/>
  <c r="L59" i="62" s="1"/>
  <c r="L60" i="62" s="1"/>
  <c r="L58" i="63"/>
  <c r="L59" i="63" s="1"/>
  <c r="L60" i="63" s="1"/>
  <c r="L58" i="64"/>
  <c r="L59" i="64" s="1"/>
  <c r="L60" i="64" s="1"/>
  <c r="L58" i="65"/>
  <c r="L59" i="65" s="1"/>
  <c r="L60" i="65" s="1"/>
  <c r="L58" i="66"/>
  <c r="L59" i="66" s="1"/>
  <c r="L60" i="66" s="1"/>
  <c r="L58" i="67"/>
  <c r="L59" i="67" s="1"/>
  <c r="L60" i="67" s="1"/>
  <c r="L58" i="45"/>
  <c r="L59" i="45" s="1"/>
  <c r="L60" i="45" s="1"/>
  <c r="L58" i="46"/>
  <c r="L59" i="46" s="1"/>
  <c r="L60" i="46" s="1"/>
  <c r="L58" i="47"/>
  <c r="L59" i="47" s="1"/>
  <c r="L60" i="47" s="1"/>
  <c r="L58" i="48"/>
  <c r="L59" i="48" s="1"/>
  <c r="L60" i="48" s="1"/>
  <c r="C873" i="3" l="1"/>
  <c r="C814" i="3"/>
  <c r="C755" i="3"/>
  <c r="C696" i="3"/>
  <c r="C637" i="3"/>
  <c r="C578" i="3"/>
  <c r="C519" i="3"/>
  <c r="C460" i="3"/>
  <c r="C401" i="3"/>
  <c r="C342" i="3"/>
  <c r="C283" i="3"/>
  <c r="C224" i="3"/>
  <c r="C165" i="3"/>
  <c r="C106" i="3"/>
  <c r="L84" i="43" l="1"/>
  <c r="I875" i="3" l="1"/>
  <c r="F874" i="3"/>
  <c r="K872" i="3"/>
  <c r="K873" i="3" s="1"/>
  <c r="J872" i="3"/>
  <c r="J873" i="3" s="1"/>
  <c r="I872" i="3"/>
  <c r="I873" i="3" s="1"/>
  <c r="H872" i="3"/>
  <c r="H873" i="3" s="1"/>
  <c r="G872" i="3"/>
  <c r="G873" i="3" s="1"/>
  <c r="F872" i="3"/>
  <c r="F873" i="3" s="1"/>
  <c r="E872" i="3"/>
  <c r="E873" i="3" s="1"/>
  <c r="D872" i="3"/>
  <c r="D882" i="3"/>
  <c r="E882" i="3" s="1"/>
  <c r="D880" i="3"/>
  <c r="D878" i="3"/>
  <c r="D876" i="3"/>
  <c r="J831" i="3"/>
  <c r="I816" i="3"/>
  <c r="F815" i="3"/>
  <c r="K813" i="3"/>
  <c r="K814" i="3" s="1"/>
  <c r="J813" i="3"/>
  <c r="J814" i="3" s="1"/>
  <c r="I813" i="3"/>
  <c r="I814" i="3" s="1"/>
  <c r="H813" i="3"/>
  <c r="H814" i="3" s="1"/>
  <c r="G813" i="3"/>
  <c r="G814" i="3" s="1"/>
  <c r="F813" i="3"/>
  <c r="F814" i="3" s="1"/>
  <c r="E813" i="3"/>
  <c r="E814" i="3" s="1"/>
  <c r="D813" i="3"/>
  <c r="D823" i="3"/>
  <c r="E823" i="3" s="1"/>
  <c r="D821" i="3"/>
  <c r="D819" i="3"/>
  <c r="D817" i="3"/>
  <c r="J772" i="3"/>
  <c r="I757" i="3"/>
  <c r="F756" i="3"/>
  <c r="K754" i="3"/>
  <c r="K755" i="3" s="1"/>
  <c r="J754" i="3"/>
  <c r="J755" i="3" s="1"/>
  <c r="I754" i="3"/>
  <c r="I755" i="3" s="1"/>
  <c r="H754" i="3"/>
  <c r="H755" i="3" s="1"/>
  <c r="G754" i="3"/>
  <c r="G755" i="3" s="1"/>
  <c r="F754" i="3"/>
  <c r="F755" i="3" s="1"/>
  <c r="E754" i="3"/>
  <c r="E755" i="3" s="1"/>
  <c r="D754" i="3"/>
  <c r="I723" i="3"/>
  <c r="D764" i="3" s="1"/>
  <c r="E764" i="3" s="1"/>
  <c r="D762" i="3"/>
  <c r="D760" i="3"/>
  <c r="D758" i="3"/>
  <c r="J713" i="3"/>
  <c r="I698" i="3"/>
  <c r="F697" i="3"/>
  <c r="K695" i="3"/>
  <c r="K696" i="3" s="1"/>
  <c r="J695" i="3"/>
  <c r="J696" i="3" s="1"/>
  <c r="I695" i="3"/>
  <c r="I696" i="3" s="1"/>
  <c r="H695" i="3"/>
  <c r="H696" i="3" s="1"/>
  <c r="G695" i="3"/>
  <c r="G696" i="3" s="1"/>
  <c r="F695" i="3"/>
  <c r="F696" i="3" s="1"/>
  <c r="E695" i="3"/>
  <c r="E696" i="3" s="1"/>
  <c r="D695" i="3"/>
  <c r="D705" i="3"/>
  <c r="E705" i="3" s="1"/>
  <c r="D703" i="3"/>
  <c r="D701" i="3"/>
  <c r="D699" i="3"/>
  <c r="J654" i="3"/>
  <c r="I639" i="3"/>
  <c r="F638" i="3"/>
  <c r="K636" i="3"/>
  <c r="K637" i="3" s="1"/>
  <c r="J636" i="3"/>
  <c r="J637" i="3" s="1"/>
  <c r="I636" i="3"/>
  <c r="I637" i="3" s="1"/>
  <c r="H636" i="3"/>
  <c r="H637" i="3" s="1"/>
  <c r="G636" i="3"/>
  <c r="G637" i="3" s="1"/>
  <c r="F636" i="3"/>
  <c r="F637" i="3" s="1"/>
  <c r="E636" i="3"/>
  <c r="E637" i="3" s="1"/>
  <c r="D636" i="3"/>
  <c r="D646" i="3"/>
  <c r="E646" i="3" s="1"/>
  <c r="D644" i="3"/>
  <c r="D642" i="3"/>
  <c r="D640" i="3"/>
  <c r="J595" i="3"/>
  <c r="I580" i="3"/>
  <c r="F579" i="3"/>
  <c r="K577" i="3"/>
  <c r="K578" i="3" s="1"/>
  <c r="J577" i="3"/>
  <c r="J578" i="3" s="1"/>
  <c r="I577" i="3"/>
  <c r="I578" i="3" s="1"/>
  <c r="H577" i="3"/>
  <c r="H578" i="3" s="1"/>
  <c r="G577" i="3"/>
  <c r="G578" i="3" s="1"/>
  <c r="F577" i="3"/>
  <c r="F578" i="3" s="1"/>
  <c r="E577" i="3"/>
  <c r="E578" i="3" s="1"/>
  <c r="D577" i="3"/>
  <c r="D587" i="3"/>
  <c r="E587" i="3" s="1"/>
  <c r="D585" i="3"/>
  <c r="D583" i="3"/>
  <c r="D581" i="3"/>
  <c r="J536" i="3"/>
  <c r="I521" i="3"/>
  <c r="F520" i="3"/>
  <c r="K518" i="3"/>
  <c r="K519" i="3" s="1"/>
  <c r="J518" i="3"/>
  <c r="J519" i="3" s="1"/>
  <c r="I518" i="3"/>
  <c r="I519" i="3" s="1"/>
  <c r="H518" i="3"/>
  <c r="H519" i="3" s="1"/>
  <c r="G518" i="3"/>
  <c r="G519" i="3" s="1"/>
  <c r="F518" i="3"/>
  <c r="F519" i="3" s="1"/>
  <c r="E518" i="3"/>
  <c r="E519" i="3" s="1"/>
  <c r="D518" i="3"/>
  <c r="D528" i="3"/>
  <c r="E528" i="3" s="1"/>
  <c r="D526" i="3"/>
  <c r="D524" i="3"/>
  <c r="D522" i="3"/>
  <c r="J477" i="3"/>
  <c r="I462" i="3"/>
  <c r="F461" i="3"/>
  <c r="K459" i="3"/>
  <c r="K460" i="3" s="1"/>
  <c r="J459" i="3"/>
  <c r="J460" i="3" s="1"/>
  <c r="I459" i="3"/>
  <c r="I460" i="3" s="1"/>
  <c r="H459" i="3"/>
  <c r="H460" i="3" s="1"/>
  <c r="G459" i="3"/>
  <c r="G460" i="3" s="1"/>
  <c r="F459" i="3"/>
  <c r="F460" i="3" s="1"/>
  <c r="E459" i="3"/>
  <c r="E460" i="3" s="1"/>
  <c r="D459" i="3"/>
  <c r="D469" i="3"/>
  <c r="E469" i="3" s="1"/>
  <c r="D467" i="3"/>
  <c r="D465" i="3"/>
  <c r="D463" i="3"/>
  <c r="J418" i="3"/>
  <c r="I403" i="3"/>
  <c r="F402" i="3"/>
  <c r="K400" i="3"/>
  <c r="K401" i="3" s="1"/>
  <c r="J400" i="3"/>
  <c r="J401" i="3" s="1"/>
  <c r="I400" i="3"/>
  <c r="I401" i="3" s="1"/>
  <c r="H400" i="3"/>
  <c r="H401" i="3" s="1"/>
  <c r="G400" i="3"/>
  <c r="G401" i="3" s="1"/>
  <c r="F400" i="3"/>
  <c r="F401" i="3" s="1"/>
  <c r="E400" i="3"/>
  <c r="E401" i="3" s="1"/>
  <c r="D400" i="3"/>
  <c r="D410" i="3"/>
  <c r="E410" i="3" s="1"/>
  <c r="D408" i="3"/>
  <c r="D406" i="3"/>
  <c r="D404" i="3"/>
  <c r="J359" i="3"/>
  <c r="I344" i="3"/>
  <c r="F343" i="3"/>
  <c r="K341" i="3"/>
  <c r="K342" i="3" s="1"/>
  <c r="J341" i="3"/>
  <c r="J342" i="3" s="1"/>
  <c r="I341" i="3"/>
  <c r="I342" i="3" s="1"/>
  <c r="H341" i="3"/>
  <c r="H342" i="3" s="1"/>
  <c r="G341" i="3"/>
  <c r="G342" i="3" s="1"/>
  <c r="F341" i="3"/>
  <c r="F342" i="3" s="1"/>
  <c r="E341" i="3"/>
  <c r="E342" i="3" s="1"/>
  <c r="D341" i="3"/>
  <c r="D351" i="3"/>
  <c r="E351" i="3" s="1"/>
  <c r="D349" i="3"/>
  <c r="D347" i="3"/>
  <c r="D345" i="3"/>
  <c r="J300" i="3"/>
  <c r="I285" i="3"/>
  <c r="F284" i="3"/>
  <c r="K282" i="3"/>
  <c r="K283" i="3" s="1"/>
  <c r="J282" i="3"/>
  <c r="J283" i="3" s="1"/>
  <c r="I282" i="3"/>
  <c r="I283" i="3" s="1"/>
  <c r="H282" i="3"/>
  <c r="H283" i="3" s="1"/>
  <c r="G282" i="3"/>
  <c r="G283" i="3" s="1"/>
  <c r="F282" i="3"/>
  <c r="F283" i="3" s="1"/>
  <c r="E282" i="3"/>
  <c r="E283" i="3" s="1"/>
  <c r="D282" i="3"/>
  <c r="D292" i="3"/>
  <c r="E292" i="3" s="1"/>
  <c r="D290" i="3"/>
  <c r="D288" i="3"/>
  <c r="D286" i="3"/>
  <c r="J241" i="3"/>
  <c r="I226" i="3"/>
  <c r="F225" i="3"/>
  <c r="K223" i="3"/>
  <c r="K224" i="3" s="1"/>
  <c r="J223" i="3"/>
  <c r="I223" i="3"/>
  <c r="H223" i="3"/>
  <c r="H224" i="3" s="1"/>
  <c r="G223" i="3"/>
  <c r="G224" i="3" s="1"/>
  <c r="F223" i="3"/>
  <c r="E223" i="3"/>
  <c r="E224" i="3" s="1"/>
  <c r="D223" i="3"/>
  <c r="D233" i="3"/>
  <c r="E233" i="3" s="1"/>
  <c r="D231" i="3"/>
  <c r="D229" i="3"/>
  <c r="D227" i="3"/>
  <c r="J182" i="3"/>
  <c r="I167" i="3"/>
  <c r="F166" i="3"/>
  <c r="K164" i="3"/>
  <c r="K165" i="3" s="1"/>
  <c r="J164" i="3"/>
  <c r="J165" i="3" s="1"/>
  <c r="I164" i="3"/>
  <c r="I165" i="3" s="1"/>
  <c r="H164" i="3"/>
  <c r="H165" i="3" s="1"/>
  <c r="G164" i="3"/>
  <c r="F164" i="3"/>
  <c r="F165" i="3" s="1"/>
  <c r="E164" i="3"/>
  <c r="D164" i="3"/>
  <c r="D174" i="3"/>
  <c r="D172" i="3"/>
  <c r="D170" i="3"/>
  <c r="D168" i="3"/>
  <c r="J123" i="3"/>
  <c r="L84" i="44"/>
  <c r="I148" i="43"/>
  <c r="I147" i="43"/>
  <c r="I146" i="43"/>
  <c r="I145" i="43"/>
  <c r="I144" i="43"/>
  <c r="I143" i="43"/>
  <c r="I142" i="43"/>
  <c r="I141" i="43"/>
  <c r="I140" i="43"/>
  <c r="I139" i="43"/>
  <c r="I138" i="43"/>
  <c r="I137" i="43"/>
  <c r="I136" i="43"/>
  <c r="I135" i="43"/>
  <c r="I134" i="43"/>
  <c r="I133" i="43"/>
  <c r="I132" i="43"/>
  <c r="I131" i="43"/>
  <c r="I130" i="43"/>
  <c r="I129" i="43"/>
  <c r="I128" i="43"/>
  <c r="I127" i="43"/>
  <c r="I126" i="43"/>
  <c r="I125" i="43"/>
  <c r="I124" i="43"/>
  <c r="I123" i="43"/>
  <c r="I122" i="43"/>
  <c r="I121" i="43"/>
  <c r="I120" i="43"/>
  <c r="I119" i="43"/>
  <c r="I118" i="43"/>
  <c r="I117" i="43"/>
  <c r="I116" i="43"/>
  <c r="I115" i="43"/>
  <c r="I114" i="43"/>
  <c r="I113" i="43"/>
  <c r="I112" i="43"/>
  <c r="I111" i="43"/>
  <c r="I110" i="43"/>
  <c r="I109" i="43"/>
  <c r="I108" i="43"/>
  <c r="I107" i="43"/>
  <c r="I106" i="43"/>
  <c r="I105" i="43"/>
  <c r="I104" i="43"/>
  <c r="I103" i="43"/>
  <c r="I102" i="43"/>
  <c r="I101" i="43"/>
  <c r="I100" i="43"/>
  <c r="I99" i="43"/>
  <c r="I98" i="43"/>
  <c r="J97" i="43"/>
  <c r="N86" i="43"/>
  <c r="N77" i="43"/>
  <c r="O78" i="43" s="1"/>
  <c r="L57" i="43"/>
  <c r="L56" i="43"/>
  <c r="L55" i="43"/>
  <c r="L54" i="43"/>
  <c r="L53" i="43"/>
  <c r="L52" i="43"/>
  <c r="L51" i="43"/>
  <c r="L50" i="43"/>
  <c r="L49" i="43"/>
  <c r="L48" i="43"/>
  <c r="N86" i="44"/>
  <c r="K105" i="3"/>
  <c r="J105" i="3"/>
  <c r="I105" i="3"/>
  <c r="H105" i="3"/>
  <c r="G105" i="3"/>
  <c r="F105" i="3"/>
  <c r="F106" i="3" s="1"/>
  <c r="F107" i="3" s="1"/>
  <c r="E105" i="3"/>
  <c r="E106" i="3" s="1"/>
  <c r="D105" i="3"/>
  <c r="F351" i="3" l="1"/>
  <c r="H351" i="3"/>
  <c r="J351" i="3"/>
  <c r="I352" i="3"/>
  <c r="F469" i="3"/>
  <c r="H469" i="3"/>
  <c r="J469" i="3"/>
  <c r="I470" i="3"/>
  <c r="F587" i="3"/>
  <c r="H587" i="3"/>
  <c r="J587" i="3"/>
  <c r="I588" i="3"/>
  <c r="F705" i="3"/>
  <c r="L58" i="43"/>
  <c r="L59" i="43" s="1"/>
  <c r="L60" i="43" s="1"/>
  <c r="H174" i="3"/>
  <c r="F174" i="3"/>
  <c r="F292" i="3"/>
  <c r="H292" i="3"/>
  <c r="J292" i="3"/>
  <c r="I293" i="3"/>
  <c r="F410" i="3"/>
  <c r="H410" i="3"/>
  <c r="J410" i="3"/>
  <c r="I411" i="3"/>
  <c r="F528" i="3"/>
  <c r="H528" i="3"/>
  <c r="J528" i="3"/>
  <c r="I529" i="3"/>
  <c r="F646" i="3"/>
  <c r="H646" i="3"/>
  <c r="J646" i="3"/>
  <c r="I647" i="3"/>
  <c r="K174" i="3"/>
  <c r="I175" i="3"/>
  <c r="G292" i="3"/>
  <c r="I292" i="3"/>
  <c r="K292" i="3"/>
  <c r="G351" i="3"/>
  <c r="I351" i="3"/>
  <c r="K351" i="3"/>
  <c r="G410" i="3"/>
  <c r="I410" i="3"/>
  <c r="K410" i="3"/>
  <c r="G469" i="3"/>
  <c r="I469" i="3"/>
  <c r="K469" i="3"/>
  <c r="G528" i="3"/>
  <c r="I528" i="3"/>
  <c r="K528" i="3"/>
  <c r="G587" i="3"/>
  <c r="I587" i="3"/>
  <c r="K587" i="3"/>
  <c r="G646" i="3"/>
  <c r="I646" i="3"/>
  <c r="K646" i="3"/>
  <c r="G705" i="3"/>
  <c r="I705" i="3"/>
  <c r="K705" i="3"/>
  <c r="G764" i="3"/>
  <c r="I764" i="3"/>
  <c r="K764" i="3"/>
  <c r="G823" i="3"/>
  <c r="I823" i="3"/>
  <c r="K823" i="3"/>
  <c r="G882" i="3"/>
  <c r="I882" i="3"/>
  <c r="K882" i="3"/>
  <c r="H705" i="3"/>
  <c r="J705" i="3"/>
  <c r="I706" i="3"/>
  <c r="F764" i="3"/>
  <c r="H764" i="3"/>
  <c r="J764" i="3"/>
  <c r="I765" i="3"/>
  <c r="F823" i="3"/>
  <c r="H823" i="3"/>
  <c r="J823" i="3"/>
  <c r="I824" i="3"/>
  <c r="F882" i="3"/>
  <c r="H882" i="3"/>
  <c r="J882" i="3"/>
  <c r="I883" i="3"/>
  <c r="F233" i="3"/>
  <c r="F224" i="3"/>
  <c r="G233" i="3"/>
  <c r="K233" i="3"/>
  <c r="I234" i="3"/>
  <c r="H233" i="3"/>
  <c r="I174" i="3"/>
  <c r="J174" i="3"/>
  <c r="I106" i="3"/>
  <c r="I107" i="3" s="1"/>
  <c r="G106" i="3"/>
  <c r="G107" i="3" s="1"/>
  <c r="J106" i="3"/>
  <c r="J107" i="3" s="1"/>
  <c r="K106" i="3"/>
  <c r="K107" i="3" s="1"/>
  <c r="H106" i="3"/>
  <c r="H107" i="3" s="1"/>
  <c r="J224" i="3"/>
  <c r="J233" i="3" s="1"/>
  <c r="I224" i="3"/>
  <c r="I227" i="3" s="1"/>
  <c r="G165" i="3"/>
  <c r="G170" i="3" s="1"/>
  <c r="E165" i="3"/>
  <c r="E172" i="3" s="1"/>
  <c r="J347" i="3"/>
  <c r="G347" i="3"/>
  <c r="E347" i="3"/>
  <c r="H347" i="3"/>
  <c r="F347" i="3"/>
  <c r="K347" i="3"/>
  <c r="I347" i="3"/>
  <c r="I348" i="3"/>
  <c r="J170" i="3"/>
  <c r="K170" i="3"/>
  <c r="H170" i="3"/>
  <c r="E170" i="3"/>
  <c r="F170" i="3"/>
  <c r="I170" i="3"/>
  <c r="I171" i="3"/>
  <c r="I230" i="3"/>
  <c r="G229" i="3"/>
  <c r="F229" i="3"/>
  <c r="E229" i="3"/>
  <c r="H229" i="3"/>
  <c r="K229" i="3"/>
  <c r="J288" i="3"/>
  <c r="F288" i="3"/>
  <c r="K288" i="3"/>
  <c r="E288" i="3"/>
  <c r="I288" i="3"/>
  <c r="H288" i="3"/>
  <c r="I289" i="3"/>
  <c r="G288" i="3"/>
  <c r="J406" i="3"/>
  <c r="F406" i="3"/>
  <c r="E406" i="3"/>
  <c r="I406" i="3"/>
  <c r="H406" i="3"/>
  <c r="I407" i="3"/>
  <c r="G406" i="3"/>
  <c r="K406" i="3"/>
  <c r="J465" i="3"/>
  <c r="I466" i="3"/>
  <c r="E465" i="3"/>
  <c r="H465" i="3"/>
  <c r="F465" i="3"/>
  <c r="K465" i="3"/>
  <c r="I465" i="3"/>
  <c r="G465" i="3"/>
  <c r="J524" i="3"/>
  <c r="E524" i="3"/>
  <c r="K524" i="3"/>
  <c r="H524" i="3"/>
  <c r="F524" i="3"/>
  <c r="I524" i="3"/>
  <c r="I525" i="3"/>
  <c r="G524" i="3"/>
  <c r="J583" i="3"/>
  <c r="E583" i="3"/>
  <c r="K583" i="3"/>
  <c r="H583" i="3"/>
  <c r="F583" i="3"/>
  <c r="I583" i="3"/>
  <c r="I584" i="3"/>
  <c r="G583" i="3"/>
  <c r="J642" i="3"/>
  <c r="E642" i="3"/>
  <c r="K642" i="3"/>
  <c r="I643" i="3"/>
  <c r="G642" i="3"/>
  <c r="H642" i="3"/>
  <c r="F642" i="3"/>
  <c r="I642" i="3"/>
  <c r="J701" i="3"/>
  <c r="E701" i="3"/>
  <c r="H701" i="3"/>
  <c r="F701" i="3"/>
  <c r="K701" i="3"/>
  <c r="I701" i="3"/>
  <c r="I702" i="3"/>
  <c r="G701" i="3"/>
  <c r="J760" i="3"/>
  <c r="F760" i="3"/>
  <c r="I761" i="3"/>
  <c r="I760" i="3"/>
  <c r="E760" i="3"/>
  <c r="H760" i="3"/>
  <c r="G760" i="3"/>
  <c r="K760" i="3"/>
  <c r="J819" i="3"/>
  <c r="H819" i="3"/>
  <c r="F819" i="3"/>
  <c r="K819" i="3"/>
  <c r="I819" i="3"/>
  <c r="I820" i="3"/>
  <c r="G819" i="3"/>
  <c r="E819" i="3"/>
  <c r="J878" i="3"/>
  <c r="F878" i="3"/>
  <c r="I879" i="3"/>
  <c r="I878" i="3"/>
  <c r="K878" i="3"/>
  <c r="G878" i="3"/>
  <c r="E878" i="3"/>
  <c r="H878" i="3"/>
  <c r="J349" i="3"/>
  <c r="I349" i="3"/>
  <c r="H349" i="3"/>
  <c r="I350" i="3"/>
  <c r="F349" i="3"/>
  <c r="K349" i="3"/>
  <c r="E349" i="3"/>
  <c r="G349" i="3"/>
  <c r="K172" i="3"/>
  <c r="I172" i="3"/>
  <c r="F172" i="3"/>
  <c r="J172" i="3"/>
  <c r="I173" i="3"/>
  <c r="H172" i="3"/>
  <c r="F231" i="3"/>
  <c r="E231" i="3"/>
  <c r="K231" i="3"/>
  <c r="H231" i="3"/>
  <c r="I232" i="3"/>
  <c r="G231" i="3"/>
  <c r="K290" i="3"/>
  <c r="F290" i="3"/>
  <c r="E290" i="3"/>
  <c r="I290" i="3"/>
  <c r="H290" i="3"/>
  <c r="I291" i="3"/>
  <c r="G290" i="3"/>
  <c r="J290" i="3"/>
  <c r="J408" i="3"/>
  <c r="E408" i="3"/>
  <c r="I408" i="3"/>
  <c r="H408" i="3"/>
  <c r="F408" i="3"/>
  <c r="K408" i="3"/>
  <c r="I409" i="3"/>
  <c r="G408" i="3"/>
  <c r="K526" i="3"/>
  <c r="I527" i="3"/>
  <c r="E526" i="3"/>
  <c r="I526" i="3"/>
  <c r="H526" i="3"/>
  <c r="F526" i="3"/>
  <c r="G526" i="3"/>
  <c r="J526" i="3"/>
  <c r="J585" i="3"/>
  <c r="H585" i="3"/>
  <c r="F585" i="3"/>
  <c r="K585" i="3"/>
  <c r="E585" i="3"/>
  <c r="I585" i="3"/>
  <c r="G585" i="3"/>
  <c r="I586" i="3"/>
  <c r="J644" i="3"/>
  <c r="H644" i="3"/>
  <c r="I645" i="3"/>
  <c r="F644" i="3"/>
  <c r="K644" i="3"/>
  <c r="E644" i="3"/>
  <c r="I644" i="3"/>
  <c r="G644" i="3"/>
  <c r="J703" i="3"/>
  <c r="F703" i="3"/>
  <c r="K703" i="3"/>
  <c r="E703" i="3"/>
  <c r="I703" i="3"/>
  <c r="H703" i="3"/>
  <c r="G703" i="3"/>
  <c r="I704" i="3"/>
  <c r="K762" i="3"/>
  <c r="F762" i="3"/>
  <c r="E762" i="3"/>
  <c r="I762" i="3"/>
  <c r="G762" i="3"/>
  <c r="H762" i="3"/>
  <c r="I763" i="3"/>
  <c r="J762" i="3"/>
  <c r="J821" i="3"/>
  <c r="H821" i="3"/>
  <c r="F821" i="3"/>
  <c r="E821" i="3"/>
  <c r="K821" i="3"/>
  <c r="I821" i="3"/>
  <c r="I822" i="3"/>
  <c r="G821" i="3"/>
  <c r="K880" i="3"/>
  <c r="F880" i="3"/>
  <c r="I880" i="3"/>
  <c r="G880" i="3"/>
  <c r="E880" i="3"/>
  <c r="I881" i="3"/>
  <c r="J880" i="3"/>
  <c r="H880" i="3"/>
  <c r="J467" i="3"/>
  <c r="K467" i="3"/>
  <c r="H467" i="3"/>
  <c r="E467" i="3"/>
  <c r="I467" i="3"/>
  <c r="I468" i="3"/>
  <c r="F467" i="3"/>
  <c r="G467" i="3"/>
  <c r="I346" i="3"/>
  <c r="F345" i="3"/>
  <c r="E345" i="3"/>
  <c r="G345" i="3"/>
  <c r="H345" i="3"/>
  <c r="J345" i="3"/>
  <c r="K345" i="3"/>
  <c r="I345" i="3"/>
  <c r="I169" i="3"/>
  <c r="K168" i="3"/>
  <c r="F168" i="3"/>
  <c r="J168" i="3"/>
  <c r="I168" i="3"/>
  <c r="H168" i="3"/>
  <c r="K227" i="3"/>
  <c r="I228" i="3"/>
  <c r="F227" i="3"/>
  <c r="E227" i="3"/>
  <c r="H227" i="3"/>
  <c r="G227" i="3"/>
  <c r="I287" i="3"/>
  <c r="H286" i="3"/>
  <c r="F286" i="3"/>
  <c r="G286" i="3"/>
  <c r="K286" i="3"/>
  <c r="I286" i="3"/>
  <c r="J286" i="3"/>
  <c r="E286" i="3"/>
  <c r="K404" i="3"/>
  <c r="I405" i="3"/>
  <c r="I404" i="3"/>
  <c r="F404" i="3"/>
  <c r="J404" i="3"/>
  <c r="E404" i="3"/>
  <c r="H404" i="3"/>
  <c r="G404" i="3"/>
  <c r="K463" i="3"/>
  <c r="I464" i="3"/>
  <c r="I463" i="3"/>
  <c r="F463" i="3"/>
  <c r="E463" i="3"/>
  <c r="G463" i="3"/>
  <c r="J463" i="3"/>
  <c r="H463" i="3"/>
  <c r="I523" i="3"/>
  <c r="E522" i="3"/>
  <c r="J522" i="3"/>
  <c r="H522" i="3"/>
  <c r="K522" i="3"/>
  <c r="F522" i="3"/>
  <c r="G522" i="3"/>
  <c r="I522" i="3"/>
  <c r="I582" i="3"/>
  <c r="I581" i="3"/>
  <c r="J581" i="3"/>
  <c r="E581" i="3"/>
  <c r="H581" i="3"/>
  <c r="K581" i="3"/>
  <c r="F581" i="3"/>
  <c r="G581" i="3"/>
  <c r="I641" i="3"/>
  <c r="G640" i="3"/>
  <c r="E640" i="3"/>
  <c r="H640" i="3"/>
  <c r="J640" i="3"/>
  <c r="K640" i="3"/>
  <c r="F640" i="3"/>
  <c r="I640" i="3"/>
  <c r="I700" i="3"/>
  <c r="G699" i="3"/>
  <c r="H699" i="3"/>
  <c r="K699" i="3"/>
  <c r="F699" i="3"/>
  <c r="J699" i="3"/>
  <c r="I699" i="3"/>
  <c r="E699" i="3"/>
  <c r="I759" i="3"/>
  <c r="K758" i="3"/>
  <c r="E758" i="3"/>
  <c r="I758" i="3"/>
  <c r="H758" i="3"/>
  <c r="F758" i="3"/>
  <c r="J758" i="3"/>
  <c r="G758" i="3"/>
  <c r="K817" i="3"/>
  <c r="I818" i="3"/>
  <c r="I817" i="3"/>
  <c r="F817" i="3"/>
  <c r="J817" i="3"/>
  <c r="H817" i="3"/>
  <c r="G817" i="3"/>
  <c r="E817" i="3"/>
  <c r="J876" i="3"/>
  <c r="K876" i="3"/>
  <c r="E876" i="3"/>
  <c r="I876" i="3"/>
  <c r="H876" i="3"/>
  <c r="I877" i="3"/>
  <c r="F876" i="3"/>
  <c r="G876" i="3"/>
  <c r="N22" i="22"/>
  <c r="K22" i="22" s="1"/>
  <c r="J310" i="3"/>
  <c r="J841" i="3"/>
  <c r="J782" i="3"/>
  <c r="J723" i="3"/>
  <c r="J664" i="3"/>
  <c r="J605" i="3"/>
  <c r="J546" i="3"/>
  <c r="J487" i="3"/>
  <c r="J428" i="3"/>
  <c r="J369" i="3"/>
  <c r="J251" i="3"/>
  <c r="J192" i="3"/>
  <c r="J133" i="3"/>
  <c r="I148" i="44"/>
  <c r="I147" i="44"/>
  <c r="I146" i="44"/>
  <c r="I145" i="44"/>
  <c r="I144" i="44"/>
  <c r="I143" i="44"/>
  <c r="I142" i="44"/>
  <c r="I141" i="44"/>
  <c r="I140" i="44"/>
  <c r="I139" i="44"/>
  <c r="I138" i="44"/>
  <c r="I137" i="44"/>
  <c r="I136" i="44"/>
  <c r="I135" i="44"/>
  <c r="I134" i="44"/>
  <c r="I133" i="44"/>
  <c r="I132" i="44"/>
  <c r="I131" i="44"/>
  <c r="I130" i="44"/>
  <c r="I129" i="44"/>
  <c r="I128" i="44"/>
  <c r="I127" i="44"/>
  <c r="I126" i="44"/>
  <c r="I125" i="44"/>
  <c r="I124" i="44"/>
  <c r="I123" i="44"/>
  <c r="I122" i="44"/>
  <c r="I121" i="44"/>
  <c r="I120" i="44"/>
  <c r="I119" i="44"/>
  <c r="I118" i="44"/>
  <c r="I117" i="44"/>
  <c r="I116" i="44"/>
  <c r="I115" i="44"/>
  <c r="I114" i="44"/>
  <c r="I113" i="44"/>
  <c r="I112" i="44"/>
  <c r="I111" i="44"/>
  <c r="I110" i="44"/>
  <c r="I109" i="44"/>
  <c r="I108" i="44"/>
  <c r="I107" i="44"/>
  <c r="I106" i="44"/>
  <c r="I105" i="44"/>
  <c r="I104" i="44"/>
  <c r="I103" i="44"/>
  <c r="I102" i="44"/>
  <c r="I101" i="44"/>
  <c r="I100" i="44"/>
  <c r="I99" i="44"/>
  <c r="I98" i="44"/>
  <c r="J97" i="44"/>
  <c r="N77" i="44"/>
  <c r="O78" i="44" s="1"/>
  <c r="L57" i="44"/>
  <c r="L56" i="44"/>
  <c r="L55" i="44"/>
  <c r="L54" i="44"/>
  <c r="L53" i="44"/>
  <c r="L52" i="44"/>
  <c r="L51" i="44"/>
  <c r="L50" i="44"/>
  <c r="L49" i="44"/>
  <c r="L48" i="44"/>
  <c r="N19" i="22"/>
  <c r="D115" i="3"/>
  <c r="F115" i="3" s="1"/>
  <c r="D113" i="3"/>
  <c r="D111" i="3"/>
  <c r="D109" i="3"/>
  <c r="I108" i="3" l="1"/>
  <c r="I112" i="3" s="1"/>
  <c r="L58" i="44"/>
  <c r="L59" i="44" s="1"/>
  <c r="L60" i="44" s="1"/>
  <c r="K115" i="3"/>
  <c r="G115" i="3"/>
  <c r="E115" i="3"/>
  <c r="H115" i="3"/>
  <c r="J115" i="3"/>
  <c r="I115" i="3"/>
  <c r="I116" i="3"/>
  <c r="G172" i="3"/>
  <c r="J227" i="3"/>
  <c r="J231" i="3"/>
  <c r="J229" i="3"/>
  <c r="I229" i="3"/>
  <c r="I233" i="3"/>
  <c r="I231" i="3"/>
  <c r="G168" i="3"/>
  <c r="G174" i="3"/>
  <c r="E174" i="3"/>
  <c r="E168" i="3"/>
  <c r="J111" i="3"/>
  <c r="K111" i="3"/>
  <c r="H111" i="3"/>
  <c r="F111" i="3"/>
  <c r="E111" i="3"/>
  <c r="G111" i="3"/>
  <c r="I111" i="3"/>
  <c r="K113" i="3"/>
  <c r="F113" i="3"/>
  <c r="J113" i="3"/>
  <c r="I113" i="3"/>
  <c r="E113" i="3"/>
  <c r="H113" i="3"/>
  <c r="G113" i="3"/>
  <c r="I110" i="3"/>
  <c r="F109" i="3"/>
  <c r="J109" i="3"/>
  <c r="I109" i="3"/>
  <c r="E109" i="3"/>
  <c r="H109" i="3"/>
  <c r="G109" i="3"/>
  <c r="K109" i="3"/>
  <c r="J74" i="3"/>
  <c r="J64" i="3"/>
  <c r="C47" i="3"/>
  <c r="D56" i="3"/>
  <c r="D54" i="3"/>
  <c r="D52" i="3"/>
  <c r="D50" i="3"/>
  <c r="J15" i="3"/>
  <c r="D46" i="3"/>
  <c r="J5" i="3"/>
  <c r="H8" i="22"/>
  <c r="G13" i="3" s="1"/>
  <c r="H9" i="22"/>
  <c r="H13" i="3" s="1"/>
  <c r="H10" i="22"/>
  <c r="I13" i="3" s="1"/>
  <c r="H7" i="22"/>
  <c r="F13" i="3" s="1"/>
  <c r="F12" i="22"/>
  <c r="F46" i="3"/>
  <c r="E46" i="3"/>
  <c r="M10" i="22"/>
  <c r="I11" i="3" s="1"/>
  <c r="M9" i="22"/>
  <c r="H11" i="3" s="1"/>
  <c r="M8" i="22"/>
  <c r="G11" i="3" s="1"/>
  <c r="M7" i="22"/>
  <c r="F11" i="3" s="1"/>
  <c r="E10" i="22"/>
  <c r="I9" i="3" s="1"/>
  <c r="E9" i="22"/>
  <c r="G9" i="3"/>
  <c r="A52" i="3" s="1"/>
  <c r="F9" i="3"/>
  <c r="M4" i="22"/>
  <c r="I114" i="3" l="1"/>
  <c r="A50" i="3"/>
  <c r="F422" i="3"/>
  <c r="A463" i="3" s="1"/>
  <c r="A56" i="3"/>
  <c r="I245" i="3"/>
  <c r="A292" i="3" s="1"/>
  <c r="I304" i="3"/>
  <c r="A351" i="3" s="1"/>
  <c r="I186" i="3"/>
  <c r="A233" i="3" s="1"/>
  <c r="F47" i="3"/>
  <c r="N17" i="22" s="1"/>
  <c r="I839" i="3"/>
  <c r="B882" i="3" s="1"/>
  <c r="I780" i="3"/>
  <c r="B823" i="3" s="1"/>
  <c r="I721" i="3"/>
  <c r="B764" i="3" s="1"/>
  <c r="I662" i="3"/>
  <c r="B705" i="3" s="1"/>
  <c r="I603" i="3"/>
  <c r="B646" i="3" s="1"/>
  <c r="I544" i="3"/>
  <c r="B587" i="3" s="1"/>
  <c r="I485" i="3"/>
  <c r="B528" i="3" s="1"/>
  <c r="I426" i="3"/>
  <c r="B469" i="3" s="1"/>
  <c r="I367" i="3"/>
  <c r="B410" i="3" s="1"/>
  <c r="I308" i="3"/>
  <c r="B351" i="3" s="1"/>
  <c r="I249" i="3"/>
  <c r="B292" i="3" s="1"/>
  <c r="I190" i="3"/>
  <c r="B233" i="3" s="1"/>
  <c r="I131" i="3"/>
  <c r="B174" i="3" s="1"/>
  <c r="E56" i="3"/>
  <c r="E47" i="3"/>
  <c r="N16" i="22" s="1"/>
  <c r="I837" i="3"/>
  <c r="I601" i="3"/>
  <c r="I365" i="3"/>
  <c r="I129" i="3"/>
  <c r="I660" i="3"/>
  <c r="I424" i="3"/>
  <c r="I188" i="3"/>
  <c r="I719" i="3"/>
  <c r="I483" i="3"/>
  <c r="I247" i="3"/>
  <c r="I778" i="3"/>
  <c r="I542" i="3"/>
  <c r="I306" i="3"/>
  <c r="E52" i="3"/>
  <c r="E54" i="3"/>
  <c r="E50" i="3"/>
  <c r="H660" i="3"/>
  <c r="H424" i="3"/>
  <c r="H306" i="3"/>
  <c r="H188" i="3"/>
  <c r="H837" i="3"/>
  <c r="H601" i="3"/>
  <c r="H365" i="3"/>
  <c r="H778" i="3"/>
  <c r="H542" i="3"/>
  <c r="H129" i="3"/>
  <c r="H719" i="3"/>
  <c r="H483" i="3"/>
  <c r="H247" i="3"/>
  <c r="F188" i="3"/>
  <c r="F247" i="3"/>
  <c r="F245" i="3"/>
  <c r="A286" i="3" s="1"/>
  <c r="F186" i="3"/>
  <c r="A227" i="3" s="1"/>
  <c r="F304" i="3"/>
  <c r="A345" i="3" s="1"/>
  <c r="G778" i="3"/>
  <c r="G660" i="3"/>
  <c r="G542" i="3"/>
  <c r="G424" i="3"/>
  <c r="G188" i="3"/>
  <c r="G837" i="3"/>
  <c r="G719" i="3"/>
  <c r="G601" i="3"/>
  <c r="G483" i="3"/>
  <c r="G365" i="3"/>
  <c r="G306" i="3"/>
  <c r="G247" i="3"/>
  <c r="G129" i="3"/>
  <c r="G304" i="3"/>
  <c r="A347" i="3" s="1"/>
  <c r="G245" i="3"/>
  <c r="A288" i="3" s="1"/>
  <c r="G186" i="3"/>
  <c r="A229" i="3" s="1"/>
  <c r="E648" i="3"/>
  <c r="E530" i="3"/>
  <c r="E412" i="3"/>
  <c r="E294" i="3"/>
  <c r="E117" i="3"/>
  <c r="E766" i="3"/>
  <c r="E235" i="3"/>
  <c r="E825" i="3"/>
  <c r="E589" i="3"/>
  <c r="E471" i="3"/>
  <c r="E884" i="3"/>
  <c r="E707" i="3"/>
  <c r="E353" i="3"/>
  <c r="E176" i="3"/>
  <c r="K884" i="3"/>
  <c r="H707" i="3"/>
  <c r="H589" i="3"/>
  <c r="H471" i="3"/>
  <c r="K176" i="3"/>
  <c r="K235" i="3"/>
  <c r="K294" i="3"/>
  <c r="K412" i="3"/>
  <c r="K707" i="3"/>
  <c r="K589" i="3"/>
  <c r="K471" i="3"/>
  <c r="H766" i="3"/>
  <c r="H648" i="3"/>
  <c r="H530" i="3"/>
  <c r="H825" i="3"/>
  <c r="K766" i="3"/>
  <c r="K648" i="3"/>
  <c r="K530" i="3"/>
  <c r="K825" i="3"/>
  <c r="H884" i="3"/>
  <c r="H176" i="3"/>
  <c r="H235" i="3"/>
  <c r="H294" i="3"/>
  <c r="H353" i="3"/>
  <c r="H412" i="3"/>
  <c r="K353" i="3"/>
  <c r="H839" i="3"/>
  <c r="B880" i="3" s="1"/>
  <c r="H780" i="3"/>
  <c r="B821" i="3" s="1"/>
  <c r="H603" i="3"/>
  <c r="B644" i="3" s="1"/>
  <c r="H662" i="3"/>
  <c r="B703" i="3" s="1"/>
  <c r="H426" i="3"/>
  <c r="B467" i="3" s="1"/>
  <c r="H249" i="3"/>
  <c r="B290" i="3" s="1"/>
  <c r="H131" i="3"/>
  <c r="B172" i="3" s="1"/>
  <c r="H485" i="3"/>
  <c r="B526" i="3" s="1"/>
  <c r="H721" i="3"/>
  <c r="B762" i="3" s="1"/>
  <c r="H544" i="3"/>
  <c r="B585" i="3" s="1"/>
  <c r="H308" i="3"/>
  <c r="B349" i="3" s="1"/>
  <c r="H367" i="3"/>
  <c r="B408" i="3" s="1"/>
  <c r="H190" i="3"/>
  <c r="B231" i="3" s="1"/>
  <c r="I835" i="3"/>
  <c r="A882" i="3" s="1"/>
  <c r="I658" i="3"/>
  <c r="A705" i="3" s="1"/>
  <c r="I599" i="3"/>
  <c r="A646" i="3" s="1"/>
  <c r="I540" i="3"/>
  <c r="A587" i="3" s="1"/>
  <c r="I422" i="3"/>
  <c r="A469" i="3" s="1"/>
  <c r="I776" i="3"/>
  <c r="A823" i="3" s="1"/>
  <c r="I717" i="3"/>
  <c r="A764" i="3" s="1"/>
  <c r="I127" i="3"/>
  <c r="A174" i="3" s="1"/>
  <c r="I481" i="3"/>
  <c r="A528" i="3" s="1"/>
  <c r="I363" i="3"/>
  <c r="A410" i="3" s="1"/>
  <c r="G658" i="3"/>
  <c r="A701" i="3" s="1"/>
  <c r="G776" i="3"/>
  <c r="A819" i="3" s="1"/>
  <c r="G835" i="3"/>
  <c r="A878" i="3" s="1"/>
  <c r="G599" i="3"/>
  <c r="A642" i="3" s="1"/>
  <c r="G481" i="3"/>
  <c r="A524" i="3" s="1"/>
  <c r="G363" i="3"/>
  <c r="A406" i="3" s="1"/>
  <c r="G717" i="3"/>
  <c r="A760" i="3" s="1"/>
  <c r="G127" i="3"/>
  <c r="A170" i="3" s="1"/>
  <c r="G540" i="3"/>
  <c r="A583" i="3" s="1"/>
  <c r="G422" i="3"/>
  <c r="A465" i="3" s="1"/>
  <c r="F839" i="3"/>
  <c r="B876" i="3" s="1"/>
  <c r="F780" i="3"/>
  <c r="B817" i="3" s="1"/>
  <c r="F603" i="3"/>
  <c r="B640" i="3" s="1"/>
  <c r="F367" i="3"/>
  <c r="B404" i="3" s="1"/>
  <c r="F190" i="3"/>
  <c r="B227" i="3" s="1"/>
  <c r="F662" i="3"/>
  <c r="B699" i="3" s="1"/>
  <c r="F426" i="3"/>
  <c r="B463" i="3" s="1"/>
  <c r="F249" i="3"/>
  <c r="B286" i="3" s="1"/>
  <c r="F131" i="3"/>
  <c r="B168" i="3" s="1"/>
  <c r="F485" i="3"/>
  <c r="B522" i="3" s="1"/>
  <c r="F721" i="3"/>
  <c r="B758" i="3" s="1"/>
  <c r="F544" i="3"/>
  <c r="B581" i="3" s="1"/>
  <c r="F308" i="3"/>
  <c r="B345" i="3" s="1"/>
  <c r="F835" i="3"/>
  <c r="A876" i="3" s="1"/>
  <c r="F658" i="3"/>
  <c r="A699" i="3" s="1"/>
  <c r="F599" i="3"/>
  <c r="A640" i="3" s="1"/>
  <c r="F540" i="3"/>
  <c r="A581" i="3" s="1"/>
  <c r="F481" i="3"/>
  <c r="A522" i="3" s="1"/>
  <c r="F363" i="3"/>
  <c r="A404" i="3" s="1"/>
  <c r="F776" i="3"/>
  <c r="A817" i="3" s="1"/>
  <c r="F717" i="3"/>
  <c r="A758" i="3" s="1"/>
  <c r="F127" i="3"/>
  <c r="A168" i="3" s="1"/>
  <c r="G839" i="3"/>
  <c r="B878" i="3" s="1"/>
  <c r="G721" i="3"/>
  <c r="B760" i="3" s="1"/>
  <c r="G544" i="3"/>
  <c r="B583" i="3" s="1"/>
  <c r="G367" i="3"/>
  <c r="B406" i="3" s="1"/>
  <c r="G249" i="3"/>
  <c r="B288" i="3" s="1"/>
  <c r="G662" i="3"/>
  <c r="B701" i="3" s="1"/>
  <c r="G485" i="3"/>
  <c r="B524" i="3" s="1"/>
  <c r="G190" i="3"/>
  <c r="B229" i="3" s="1"/>
  <c r="G131" i="3"/>
  <c r="B170" i="3" s="1"/>
  <c r="G780" i="3"/>
  <c r="B819" i="3" s="1"/>
  <c r="G603" i="3"/>
  <c r="B642" i="3" s="1"/>
  <c r="G426" i="3"/>
  <c r="B465" i="3" s="1"/>
  <c r="G308" i="3"/>
  <c r="B347" i="3" s="1"/>
  <c r="F660" i="3"/>
  <c r="F483" i="3"/>
  <c r="F129" i="3"/>
  <c r="F719" i="3"/>
  <c r="F542" i="3"/>
  <c r="F365" i="3"/>
  <c r="F306" i="3"/>
  <c r="F837" i="3"/>
  <c r="F778" i="3"/>
  <c r="F601" i="3"/>
  <c r="F424" i="3"/>
  <c r="I72" i="3"/>
  <c r="B115" i="3" s="1"/>
  <c r="I70" i="3"/>
  <c r="F70" i="3"/>
  <c r="H70" i="3"/>
  <c r="G70" i="3"/>
  <c r="G68" i="3"/>
  <c r="A111" i="3" s="1"/>
  <c r="F68" i="3"/>
  <c r="A109" i="3" s="1"/>
  <c r="I68" i="3"/>
  <c r="A115" i="3" s="1"/>
  <c r="B54" i="3"/>
  <c r="H72" i="3"/>
  <c r="B113" i="3" s="1"/>
  <c r="B50" i="3"/>
  <c r="F72" i="3"/>
  <c r="B109" i="3" s="1"/>
  <c r="B52" i="3"/>
  <c r="G72" i="3"/>
  <c r="B111" i="3" s="1"/>
  <c r="H9" i="3"/>
  <c r="A54" i="3" s="1"/>
  <c r="B56" i="3"/>
  <c r="F48" i="3" l="1"/>
  <c r="F50" i="3" s="1"/>
  <c r="E58" i="3"/>
  <c r="H304" i="3"/>
  <c r="A349" i="3" s="1"/>
  <c r="H186" i="3"/>
  <c r="A231" i="3" s="1"/>
  <c r="H245" i="3"/>
  <c r="A290" i="3" s="1"/>
  <c r="H717" i="3"/>
  <c r="A762" i="3" s="1"/>
  <c r="H835" i="3"/>
  <c r="A880" i="3" s="1"/>
  <c r="H599" i="3"/>
  <c r="A644" i="3" s="1"/>
  <c r="H363" i="3"/>
  <c r="A408" i="3" s="1"/>
  <c r="H540" i="3"/>
  <c r="A585" i="3" s="1"/>
  <c r="H127" i="3"/>
  <c r="A172" i="3" s="1"/>
  <c r="H776" i="3"/>
  <c r="A821" i="3" s="1"/>
  <c r="H481" i="3"/>
  <c r="A526" i="3" s="1"/>
  <c r="H658" i="3"/>
  <c r="A703" i="3" s="1"/>
  <c r="H422" i="3"/>
  <c r="A467" i="3" s="1"/>
  <c r="H68" i="3"/>
  <c r="A113" i="3" s="1"/>
  <c r="F52" i="3" l="1"/>
  <c r="F54" i="3"/>
  <c r="F56" i="3"/>
  <c r="F294" i="3"/>
  <c r="F471" i="3"/>
  <c r="F176" i="3"/>
  <c r="F412" i="3"/>
  <c r="F235" i="3"/>
  <c r="F530" i="3"/>
  <c r="F648" i="3"/>
  <c r="F353" i="3"/>
  <c r="F589" i="3"/>
  <c r="F825" i="3"/>
  <c r="F766" i="3"/>
  <c r="F884" i="3"/>
  <c r="F707" i="3"/>
  <c r="F117" i="3"/>
  <c r="F58" i="3" l="1"/>
  <c r="H46" i="3"/>
  <c r="G46" i="3"/>
  <c r="G47" i="3" s="1"/>
  <c r="G48" i="3" s="1"/>
  <c r="J46" i="3"/>
  <c r="J47" i="3" s="1"/>
  <c r="J48" i="3" s="1"/>
  <c r="I46" i="3"/>
  <c r="K46" i="3"/>
  <c r="K47" i="3" s="1"/>
  <c r="K48" i="3" s="1"/>
  <c r="A52" i="38"/>
  <c r="A53" i="38" s="1"/>
  <c r="I47" i="3" l="1"/>
  <c r="H47" i="3"/>
  <c r="N25" i="22"/>
  <c r="N18" i="22"/>
  <c r="N24" i="22"/>
  <c r="M22" i="22"/>
  <c r="N21" i="22" l="1"/>
  <c r="I48" i="3"/>
  <c r="I52" i="3" s="1"/>
  <c r="N20" i="22"/>
  <c r="H48" i="3"/>
  <c r="I49" i="3"/>
  <c r="I53" i="3" s="1"/>
  <c r="J50" i="3"/>
  <c r="J56" i="3"/>
  <c r="J54" i="3"/>
  <c r="J52" i="3"/>
  <c r="I56" i="3"/>
  <c r="I54" i="3"/>
  <c r="K56" i="3"/>
  <c r="K54" i="3"/>
  <c r="K52" i="3"/>
  <c r="K50" i="3"/>
  <c r="G50" i="3"/>
  <c r="G56" i="3"/>
  <c r="G54" i="3"/>
  <c r="G52" i="3"/>
  <c r="I51" i="3"/>
  <c r="I50" i="3"/>
  <c r="G294" i="3"/>
  <c r="J884" i="3"/>
  <c r="J412" i="3"/>
  <c r="J294" i="3"/>
  <c r="N26" i="22" l="1"/>
  <c r="N28" i="22" s="1"/>
  <c r="K29" i="22" s="1"/>
  <c r="I57" i="3"/>
  <c r="I55" i="3"/>
  <c r="I58" i="3" s="1"/>
  <c r="H50" i="3"/>
  <c r="H56" i="3"/>
  <c r="H52" i="3"/>
  <c r="H54" i="3"/>
  <c r="K58" i="3"/>
  <c r="J58" i="3"/>
  <c r="J648" i="3"/>
  <c r="J530" i="3"/>
  <c r="G58" i="3"/>
  <c r="J589" i="3"/>
  <c r="G412" i="3"/>
  <c r="G825" i="3"/>
  <c r="G471" i="3"/>
  <c r="G530" i="3"/>
  <c r="G235" i="3"/>
  <c r="G589" i="3"/>
  <c r="G648" i="3"/>
  <c r="G176" i="3"/>
  <c r="G884" i="3"/>
  <c r="G707" i="3"/>
  <c r="G766" i="3"/>
  <c r="G353" i="3"/>
  <c r="J235" i="3"/>
  <c r="J353" i="3"/>
  <c r="J707" i="3"/>
  <c r="J825" i="3"/>
  <c r="J766" i="3"/>
  <c r="J176" i="3"/>
  <c r="J471" i="3"/>
  <c r="I884" i="3"/>
  <c r="I707" i="3"/>
  <c r="I412" i="3"/>
  <c r="I648" i="3"/>
  <c r="I825" i="3"/>
  <c r="I766" i="3"/>
  <c r="I294" i="3"/>
  <c r="I471" i="3"/>
  <c r="I353" i="3"/>
  <c r="I530" i="3"/>
  <c r="I176" i="3"/>
  <c r="I589" i="3"/>
  <c r="I235" i="3"/>
  <c r="G117" i="3"/>
  <c r="H117" i="3"/>
  <c r="K117" i="3"/>
  <c r="I117" i="3"/>
  <c r="J117" i="3"/>
  <c r="K23" i="22" l="1"/>
  <c r="M23" i="22" s="1"/>
  <c r="H58" i="3"/>
  <c r="F29" i="22"/>
</calcChain>
</file>

<file path=xl/sharedStrings.xml><?xml version="1.0" encoding="utf-8"?>
<sst xmlns="http://schemas.openxmlformats.org/spreadsheetml/2006/main" count="11686" uniqueCount="850">
  <si>
    <t>Variance/Écart:</t>
  </si>
  <si>
    <t>%</t>
  </si>
  <si>
    <t>To be pre-approved and approved in accordance with the Hospitality and DFA policies in effect.</t>
  </si>
  <si>
    <t>To be pre-approved in accordance with the Travel and DFA policies in effect.</t>
  </si>
  <si>
    <t>À être pré-approuvé conformément aux politiques sur les voyages et la DPF en vigueur.</t>
  </si>
  <si>
    <t>À être approuvé conformément à la politique sur la DPF en vigueur.</t>
  </si>
  <si>
    <t>À être pré-approuvé et approuvé conformément aux politiques d'accueil et sur la DPF en vigueur .</t>
  </si>
  <si>
    <t>HIDE for Stand-alone Hospitality form</t>
  </si>
  <si>
    <t>HIDE for Hospitality form included in travel claim</t>
  </si>
  <si>
    <t>HIDE COLUMN</t>
  </si>
  <si>
    <t>(dd/mm/yy)
(jj/mm/aa)</t>
  </si>
  <si>
    <t>(dd/mm/yy - jj/mm/aa)</t>
  </si>
  <si>
    <t>Approved by:</t>
  </si>
  <si>
    <t>Approuvé par:</t>
  </si>
  <si>
    <t>Date   (dd/mm/yyyy - jj/mm/aa)</t>
  </si>
  <si>
    <t>Date   (dd/mm/yy - jj/mm/aa)</t>
  </si>
  <si>
    <t>TRAVEL AUTHORITY AND ADVANCE</t>
  </si>
  <si>
    <t xml:space="preserve">          AUTORISATION DE VOYAGER ET AVANCE DE FONDS</t>
  </si>
  <si>
    <t>Nom du voyageur:</t>
  </si>
  <si>
    <t>DEPARTURE/DÉPART</t>
  </si>
  <si>
    <t>ARRIVAL/ARRIVÉE</t>
  </si>
  <si>
    <t>Time/</t>
  </si>
  <si>
    <t>Mode &amp;</t>
  </si>
  <si>
    <t>Date</t>
  </si>
  <si>
    <t>Heure</t>
  </si>
  <si>
    <t>City/Ville</t>
  </si>
  <si>
    <t>Class(e)</t>
  </si>
  <si>
    <t>Logement</t>
  </si>
  <si>
    <t>Advance/avance</t>
  </si>
  <si>
    <t>Amount/montant:</t>
  </si>
  <si>
    <t>Car Rental/location</t>
  </si>
  <si>
    <t>Total</t>
  </si>
  <si>
    <t>Signature of Traveller/Signature du voyageur</t>
  </si>
  <si>
    <t>Approving Signature/Signature d'approbation</t>
  </si>
  <si>
    <t xml:space="preserve">                     TRAVEL EXPENSE CLAIM</t>
  </si>
  <si>
    <t xml:space="preserve">   DEMANDE D'INDEMNITÉ DE DÉPLACEMENT</t>
  </si>
  <si>
    <t>No. de voyage:</t>
  </si>
  <si>
    <t>CAD</t>
  </si>
  <si>
    <t>/km</t>
  </si>
  <si>
    <t>TOTAL COST/COUT TOTAL:</t>
  </si>
  <si>
    <t>LESS ADVANCE/MOINS L'AVANCE</t>
  </si>
  <si>
    <t>BALANCE/SOLDE:</t>
  </si>
  <si>
    <t>Due to Canadian Commercial Corporation:</t>
  </si>
  <si>
    <t>Dû à la Corporation commercial canadienne:</t>
  </si>
  <si>
    <t>Due to Traveller:</t>
  </si>
  <si>
    <t xml:space="preserve">                           RELEVÉ DÉTAILLÉ DE FRAIS DE DÉPLACEMENT</t>
  </si>
  <si>
    <t xml:space="preserve">                                DETAILED TRAVEL EXPENSE CLAIM</t>
  </si>
  <si>
    <t>Details</t>
  </si>
  <si>
    <t>Détails</t>
  </si>
  <si>
    <t xml:space="preserve">Other </t>
  </si>
  <si>
    <t>Autres</t>
  </si>
  <si>
    <t>Rate/Taux:</t>
  </si>
  <si>
    <t>Currency/Devise:</t>
  </si>
  <si>
    <t>REPORT OF HOSPITALITY EXPENSES</t>
  </si>
  <si>
    <t>Hosted by:</t>
  </si>
  <si>
    <t>Hôte:</t>
  </si>
  <si>
    <t>Date:</t>
  </si>
  <si>
    <t>Nature:</t>
  </si>
  <si>
    <t>Pre-Approved By:</t>
  </si>
  <si>
    <t>Host's Signature:</t>
  </si>
  <si>
    <t>Signature de l'Hôte:</t>
  </si>
  <si>
    <t>Cheque payable to:</t>
  </si>
  <si>
    <t>Cheque payable à:</t>
  </si>
  <si>
    <t>Total Actual Cost:</t>
  </si>
  <si>
    <t>Signature of Traveller/signature du voyageur</t>
  </si>
  <si>
    <t>(CAD $)</t>
  </si>
  <si>
    <t>Accommodation/logement</t>
  </si>
  <si>
    <t>Work Order No:</t>
  </si>
  <si>
    <t>No. du work order:</t>
  </si>
  <si>
    <t>Raison du voyage:</t>
  </si>
  <si>
    <t>Incidentals</t>
  </si>
  <si>
    <t>Indemnité de faux frais</t>
  </si>
  <si>
    <t>Incidentals/Indemnité de faux frais</t>
  </si>
  <si>
    <t xml:space="preserve">      Private vehicule/véhicule privé </t>
  </si>
  <si>
    <t>RC:</t>
  </si>
  <si>
    <t>SELECT / SÉLECTIONNEZ</t>
  </si>
  <si>
    <t>CR:</t>
  </si>
  <si>
    <t>Title / Titre</t>
  </si>
  <si>
    <t>*</t>
  </si>
  <si>
    <t>Pré-approuvé par:</t>
  </si>
  <si>
    <t>For an estimated amount of:</t>
  </si>
  <si>
    <t>Pour un montant estimé de:</t>
  </si>
  <si>
    <t>Note:  Incomplete forms will be returned for correction. / Les formulaires incomplets seront retournés pour correction.</t>
  </si>
  <si>
    <t>PURPOSE</t>
  </si>
  <si>
    <t>EXTER - External</t>
  </si>
  <si>
    <t>INTER - Internal</t>
  </si>
  <si>
    <t>Board of Directors</t>
  </si>
  <si>
    <t>ACTIVITY</t>
  </si>
  <si>
    <t>HP_BREAK - Breakfast</t>
  </si>
  <si>
    <t>HP_ LUNCH - Lunch</t>
  </si>
  <si>
    <t>HP_DINER - Dinner</t>
  </si>
  <si>
    <t>HP_OTHER - Other</t>
  </si>
  <si>
    <t>Business Support</t>
  </si>
  <si>
    <t>Procurement</t>
  </si>
  <si>
    <t>VP Office - S &amp; OD</t>
  </si>
  <si>
    <t>Human Resources</t>
  </si>
  <si>
    <t>Information Technology</t>
  </si>
  <si>
    <t>Risk</t>
  </si>
  <si>
    <t>Organization / Organisation</t>
  </si>
  <si>
    <t>Please attach a list of additional attendees. /  S.V.P. attachez une liste des participants additionnels.</t>
  </si>
  <si>
    <t>RECOVERABLE  OR NOT</t>
  </si>
  <si>
    <t>Coût réel total:</t>
  </si>
  <si>
    <t>RAPPORT DE FRAIS D'ACCUEIL</t>
  </si>
  <si>
    <t>LAV</t>
  </si>
  <si>
    <t>Business Promotion</t>
  </si>
  <si>
    <t>1111</t>
  </si>
  <si>
    <t>President´s Office</t>
  </si>
  <si>
    <t>1121</t>
  </si>
  <si>
    <t>Facilities &amp; Records</t>
  </si>
  <si>
    <t>2111</t>
  </si>
  <si>
    <t>3111</t>
  </si>
  <si>
    <t>3211</t>
  </si>
  <si>
    <t>3311</t>
  </si>
  <si>
    <t>3321</t>
  </si>
  <si>
    <t>3341</t>
  </si>
  <si>
    <t>3411</t>
  </si>
  <si>
    <t>3421</t>
  </si>
  <si>
    <t>3431</t>
  </si>
  <si>
    <t>3441</t>
  </si>
  <si>
    <t>4211</t>
  </si>
  <si>
    <t>4311</t>
  </si>
  <si>
    <t>4321</t>
  </si>
  <si>
    <t>4411</t>
  </si>
  <si>
    <t>4421</t>
  </si>
  <si>
    <t>4431</t>
  </si>
  <si>
    <t>4441</t>
  </si>
  <si>
    <t>Contract Management</t>
  </si>
  <si>
    <t>4451</t>
  </si>
  <si>
    <t>4511</t>
  </si>
  <si>
    <t>RO - China - Headquarters Ottawa</t>
  </si>
  <si>
    <t>4512</t>
  </si>
  <si>
    <t>RO - China - Chengdu</t>
  </si>
  <si>
    <t>4513</t>
  </si>
  <si>
    <t>RO - China - Quingdao</t>
  </si>
  <si>
    <t>4514</t>
  </si>
  <si>
    <t>RO - China - Wuhan</t>
  </si>
  <si>
    <t>4515</t>
  </si>
  <si>
    <t>RO - China - Shenyang</t>
  </si>
  <si>
    <t>4516</t>
  </si>
  <si>
    <t>RO - China - Nanjing</t>
  </si>
  <si>
    <t>4517</t>
  </si>
  <si>
    <t>RO - China - Shenzhen</t>
  </si>
  <si>
    <t>4711</t>
  </si>
  <si>
    <t>5111</t>
  </si>
  <si>
    <t>5211</t>
  </si>
  <si>
    <t>5212</t>
  </si>
  <si>
    <t>5214</t>
  </si>
  <si>
    <t>5311</t>
  </si>
  <si>
    <t>5312</t>
  </si>
  <si>
    <t>Policy &amp; Planning Procurement &amp; Contracting</t>
  </si>
  <si>
    <t>5411</t>
  </si>
  <si>
    <t>5511</t>
  </si>
  <si>
    <t>5611</t>
  </si>
  <si>
    <t>Quality Management</t>
  </si>
  <si>
    <t>6111</t>
  </si>
  <si>
    <t>7111</t>
  </si>
  <si>
    <t>7211</t>
  </si>
  <si>
    <t>7311</t>
  </si>
  <si>
    <t>8111</t>
  </si>
  <si>
    <t>VP Office - Business Development &amp; Sales</t>
  </si>
  <si>
    <t xml:space="preserve">Justification </t>
  </si>
  <si>
    <t>Business Rationale/</t>
  </si>
  <si>
    <t>Comments/Commentaires:</t>
  </si>
  <si>
    <t xml:space="preserve">As traveller, I hereby certify that I have performed due diligence to reasonably ensure the accuracy of this travel claim and its compliance with the CCC Travel and Hospitality policies in effect.  </t>
  </si>
  <si>
    <t>En tant que voyageur, je certifie par la présente que j'ai effectué la diligence voulue pour raisonnablement assurer l'exactitude de cette demande de remboursement ainsi que sa conformité avec les politiques, en vigueur, sur les voyages et d'accueil de la CCC.</t>
  </si>
  <si>
    <t>1121-Facilities &amp; Records</t>
  </si>
  <si>
    <t>2111-Board of Directors</t>
  </si>
  <si>
    <t>3111-VP Office - Defence, Procurement and Contract Management</t>
  </si>
  <si>
    <t>3211-Director, U.S. Government Relations</t>
  </si>
  <si>
    <t>3311-Director, DPSA Contract Structuring</t>
  </si>
  <si>
    <t>3321-DPSA Contract Structuring</t>
  </si>
  <si>
    <t>3341-LAV</t>
  </si>
  <si>
    <t>3411-Director, DPSA Contract Management</t>
  </si>
  <si>
    <t>3421-Business Support</t>
  </si>
  <si>
    <t>3431-DPSA Contract Management Team A</t>
  </si>
  <si>
    <t>3441-DPSA Contract Management Team B</t>
  </si>
  <si>
    <t>4211-Director, Strategic BD and Marketing</t>
  </si>
  <si>
    <t>4311-Director, International Commercial Business</t>
  </si>
  <si>
    <t>4321-Business Promotion</t>
  </si>
  <si>
    <t>4411-Director, Contract Management &amp; Procurement</t>
  </si>
  <si>
    <t>4421-Cuba Contracting</t>
  </si>
  <si>
    <t>4431-Procurement</t>
  </si>
  <si>
    <t>4441-Contract Management</t>
  </si>
  <si>
    <t>4451-Partnership Development &amp; Account Management OGDs</t>
  </si>
  <si>
    <t>4511-RO - China - Headquarters Ottawa</t>
  </si>
  <si>
    <t>4512-RO - China - Chengdu</t>
  </si>
  <si>
    <t>4513-RO - China - Quingdao</t>
  </si>
  <si>
    <t>4514-RO - China - Wuhan</t>
  </si>
  <si>
    <t>4515-RO - China - Shenyang</t>
  </si>
  <si>
    <t>4516-RO - China - Nanjing</t>
  </si>
  <si>
    <t>4517-RO - China - Shenzhen</t>
  </si>
  <si>
    <t>4711-Director, Cuba Regional Office</t>
  </si>
  <si>
    <t>5111-VP Office - S &amp; OD</t>
  </si>
  <si>
    <t>5211-Strategy</t>
  </si>
  <si>
    <t>5212-Corporate Communications</t>
  </si>
  <si>
    <t>5214-Director, Corporate Strategy and Performance Management</t>
  </si>
  <si>
    <t>5311-Director, Business Process Improvement and Performance Management</t>
  </si>
  <si>
    <t>5312-Policy &amp; Planning Procurement &amp; Contracting</t>
  </si>
  <si>
    <t>5411-Human Resources</t>
  </si>
  <si>
    <t>5511-Information Technology</t>
  </si>
  <si>
    <t>5611-Quality Management</t>
  </si>
  <si>
    <t>6111-Legal Services, General Counsel &amp; Corporate Secretary</t>
  </si>
  <si>
    <t>7111-VP Office - Risk and Finance &amp; CFO</t>
  </si>
  <si>
    <t>7211-Risk</t>
  </si>
  <si>
    <t>7311-Financial Accounting and Reporting</t>
  </si>
  <si>
    <t>7411-Financial Planning &amp; Analysis</t>
  </si>
  <si>
    <t>7511-Director, Finance</t>
  </si>
  <si>
    <t>8111-VP Office - Business Development &amp; Sales</t>
  </si>
  <si>
    <t>8311-Director, Global Defence &amp; Security</t>
  </si>
  <si>
    <t>8321-Sales &amp; Contract Structuring</t>
  </si>
  <si>
    <t>8411-Director, Planning and Business Intelligence</t>
  </si>
  <si>
    <t>8511-Director, Outreach &amp; Promotion</t>
  </si>
  <si>
    <t>9111-VP Office - Executive VP and COO</t>
  </si>
  <si>
    <t>9211-Manager, Cuba Contracting and China Offices</t>
  </si>
  <si>
    <t>Owner Match</t>
  </si>
  <si>
    <t>Resp Cntr</t>
  </si>
  <si>
    <t>Resp Cntr(T)</t>
  </si>
  <si>
    <t>Work order</t>
  </si>
  <si>
    <t>Work order(T)</t>
  </si>
  <si>
    <t>Order resp.</t>
  </si>
  <si>
    <t>Order resp.(T)</t>
  </si>
  <si>
    <t>RC Owner</t>
  </si>
  <si>
    <t>RC Owner(T)</t>
  </si>
  <si>
    <t>Date from</t>
  </si>
  <si>
    <t>Date to</t>
  </si>
  <si>
    <t>S</t>
  </si>
  <si>
    <t>Updated</t>
  </si>
  <si>
    <t>User</t>
  </si>
  <si>
    <t>COMMON.110</t>
  </si>
  <si>
    <t>1111-President´s Office</t>
  </si>
  <si>
    <t>63</t>
  </si>
  <si>
    <t>Marc Whittingham</t>
  </si>
  <si>
    <t>N</t>
  </si>
  <si>
    <t>IELHAJE</t>
  </si>
  <si>
    <t>COMMON.138</t>
  </si>
  <si>
    <t>75</t>
  </si>
  <si>
    <t>Michel Gauthier</t>
  </si>
  <si>
    <t>PAUL</t>
  </si>
  <si>
    <t>COMMON.111</t>
  </si>
  <si>
    <t>105</t>
  </si>
  <si>
    <t>Tamara Parschin-Rybkin</t>
  </si>
  <si>
    <t>VP Office - Defence, Procurement and Contract Management</t>
  </si>
  <si>
    <t>COMMON.112</t>
  </si>
  <si>
    <t>168</t>
  </si>
  <si>
    <t>Jacques Greffe</t>
  </si>
  <si>
    <t>Director, U.S. Government Relations</t>
  </si>
  <si>
    <t>COMMON.113</t>
  </si>
  <si>
    <t>108</t>
  </si>
  <si>
    <t>Thomas DeWolf</t>
  </si>
  <si>
    <t>MRIOUX</t>
  </si>
  <si>
    <t>Director, DPSA Contract Structuring</t>
  </si>
  <si>
    <t>COMMON.114</t>
  </si>
  <si>
    <t>51</t>
  </si>
  <si>
    <t>Kelly Hewitt</t>
  </si>
  <si>
    <t>DPSA Contract Structuring</t>
  </si>
  <si>
    <t>COMMON.115</t>
  </si>
  <si>
    <t>111</t>
  </si>
  <si>
    <t>Victoria MacKenzie</t>
  </si>
  <si>
    <t>COMMON.117</t>
  </si>
  <si>
    <t>26</t>
  </si>
  <si>
    <t>Don Henry</t>
  </si>
  <si>
    <t>Director, DPSA Contract Management</t>
  </si>
  <si>
    <t>COMMON.118</t>
  </si>
  <si>
    <t>44</t>
  </si>
  <si>
    <t>Jim Kightley</t>
  </si>
  <si>
    <t>COMMON.119</t>
  </si>
  <si>
    <t>39</t>
  </si>
  <si>
    <t>Jacinthe Waldron</t>
  </si>
  <si>
    <t>DPSA Contract Management Team A</t>
  </si>
  <si>
    <t>COMMON.120</t>
  </si>
  <si>
    <t>22</t>
  </si>
  <si>
    <t>David Brophy</t>
  </si>
  <si>
    <t>DPSA Contract Management Team B</t>
  </si>
  <si>
    <t>COMMON.121</t>
  </si>
  <si>
    <t>8</t>
  </si>
  <si>
    <t>Blaine Feltmate</t>
  </si>
  <si>
    <t>Director, Strategic BD and Marketing</t>
  </si>
  <si>
    <t>COMMON.123</t>
  </si>
  <si>
    <t>104</t>
  </si>
  <si>
    <t>Susannah Denovan Fortier</t>
  </si>
  <si>
    <t>Director, International Commercial Business</t>
  </si>
  <si>
    <t>COMMON.124</t>
  </si>
  <si>
    <t>27</t>
  </si>
  <si>
    <t>Don Olsen</t>
  </si>
  <si>
    <t>COMMON.125</t>
  </si>
  <si>
    <t>132</t>
  </si>
  <si>
    <t>Lisa Rhoades</t>
  </si>
  <si>
    <t>Director, Contract Management &amp; Procurement</t>
  </si>
  <si>
    <t>COMMON.127</t>
  </si>
  <si>
    <t>102</t>
  </si>
  <si>
    <t>Sue Elgar</t>
  </si>
  <si>
    <t>Cuba Contracting</t>
  </si>
  <si>
    <t>COMMON.128</t>
  </si>
  <si>
    <t>20</t>
  </si>
  <si>
    <t>Darren Boomer</t>
  </si>
  <si>
    <t>COMMON.129</t>
  </si>
  <si>
    <t>57</t>
  </si>
  <si>
    <t>Linda Watson</t>
  </si>
  <si>
    <t>COMMON.130</t>
  </si>
  <si>
    <t>Partnership Development &amp; Account Management OGDs</t>
  </si>
  <si>
    <t>COMMON.154</t>
  </si>
  <si>
    <t>COMMON.144</t>
  </si>
  <si>
    <t>COMMON.145</t>
  </si>
  <si>
    <t>COMMON.146</t>
  </si>
  <si>
    <t>COMMON.147</t>
  </si>
  <si>
    <t>COMMON.148</t>
  </si>
  <si>
    <t>COMMON.149</t>
  </si>
  <si>
    <t>COMMON.150</t>
  </si>
  <si>
    <t>Director, Cuba Regional Office</t>
  </si>
  <si>
    <t>COMMON.156</t>
  </si>
  <si>
    <t>60</t>
  </si>
  <si>
    <t>Luc Allary</t>
  </si>
  <si>
    <t>COMMON.131</t>
  </si>
  <si>
    <t>170</t>
  </si>
  <si>
    <t>Mariette Fyfe-Fortin</t>
  </si>
  <si>
    <t>Strategy</t>
  </si>
  <si>
    <t>COMMON.132</t>
  </si>
  <si>
    <t>46</t>
  </si>
  <si>
    <t>Joanne Lostracco</t>
  </si>
  <si>
    <t>Corporate Communications</t>
  </si>
  <si>
    <t>COMMON.133</t>
  </si>
  <si>
    <t>Director, Corporate Strategy and Performance Management</t>
  </si>
  <si>
    <t>COMMON.167</t>
  </si>
  <si>
    <t>238</t>
  </si>
  <si>
    <t>Keith Clark</t>
  </si>
  <si>
    <t>Director, Business Process Improvement and Performance Management</t>
  </si>
  <si>
    <t>COMMON.135</t>
  </si>
  <si>
    <t>90</t>
  </si>
  <si>
    <t>Renato Tavares</t>
  </si>
  <si>
    <t>COMMON.136</t>
  </si>
  <si>
    <t>COMMON.137</t>
  </si>
  <si>
    <t>68</t>
  </si>
  <si>
    <t>Mark Surch</t>
  </si>
  <si>
    <t>COMMON.139</t>
  </si>
  <si>
    <t>COMMON.158</t>
  </si>
  <si>
    <t>86</t>
  </si>
  <si>
    <t>Paul McKenna</t>
  </si>
  <si>
    <t>Legal Services, General Counsel &amp; Corporate Secretary</t>
  </si>
  <si>
    <t>COMMON.140</t>
  </si>
  <si>
    <t>VP Office - Risk and Finance &amp; CFO</t>
  </si>
  <si>
    <t>COMMON.141</t>
  </si>
  <si>
    <t>232</t>
  </si>
  <si>
    <t>Anthony Carty</t>
  </si>
  <si>
    <t>COMMON.142</t>
  </si>
  <si>
    <t>30</t>
  </si>
  <si>
    <t>Erik Husband</t>
  </si>
  <si>
    <t>TKINGSBERRY</t>
  </si>
  <si>
    <t>Financial Accounting and Reporting</t>
  </si>
  <si>
    <t>COMMON.143</t>
  </si>
  <si>
    <t>153</t>
  </si>
  <si>
    <t>John Bouchard</t>
  </si>
  <si>
    <t>COMMON.999</t>
  </si>
  <si>
    <t>7311-GENERAL</t>
  </si>
  <si>
    <t>7411</t>
  </si>
  <si>
    <t>Financial Planning &amp; Analysis</t>
  </si>
  <si>
    <t>COMMON.161</t>
  </si>
  <si>
    <t>79</t>
  </si>
  <si>
    <t>Nick Karadimitriou</t>
  </si>
  <si>
    <t>7511</t>
  </si>
  <si>
    <t>Director, Finance</t>
  </si>
  <si>
    <t>COMMON.166</t>
  </si>
  <si>
    <t>106</t>
  </si>
  <si>
    <t>Tania Kingsberry</t>
  </si>
  <si>
    <t>COMMON.151</t>
  </si>
  <si>
    <t>166</t>
  </si>
  <si>
    <t>Pierre Alarie</t>
  </si>
  <si>
    <t>8311</t>
  </si>
  <si>
    <t>Director, Global Defence &amp; Security</t>
  </si>
  <si>
    <t>COMMON.157</t>
  </si>
  <si>
    <t>193</t>
  </si>
  <si>
    <t>Stan Jacobson</t>
  </si>
  <si>
    <t>8321</t>
  </si>
  <si>
    <t>Sales &amp; Contract Structuring</t>
  </si>
  <si>
    <t>COMMON.160</t>
  </si>
  <si>
    <t>74</t>
  </si>
  <si>
    <t>Michel Fairfield</t>
  </si>
  <si>
    <t>8411</t>
  </si>
  <si>
    <t>Director, Planning and Business Intelligence</t>
  </si>
  <si>
    <t>COMMON.162</t>
  </si>
  <si>
    <t>183</t>
  </si>
  <si>
    <t>Goran Samuel Pesic</t>
  </si>
  <si>
    <t>8511</t>
  </si>
  <si>
    <t>Director, Outreach &amp; Promotion</t>
  </si>
  <si>
    <t>COMMON.165</t>
  </si>
  <si>
    <t>243</t>
  </si>
  <si>
    <t>Andrew Shisko</t>
  </si>
  <si>
    <t>9111</t>
  </si>
  <si>
    <t>VP Office - Executive VP and COO</t>
  </si>
  <si>
    <t>COMMON.163</t>
  </si>
  <si>
    <t>121</t>
  </si>
  <si>
    <t>Martin Zablocki</t>
  </si>
  <si>
    <t>9211</t>
  </si>
  <si>
    <t>Manager, Cuba Contracting and China Offices</t>
  </si>
  <si>
    <t>COMMON.164</t>
  </si>
  <si>
    <t>As at</t>
  </si>
  <si>
    <t>Cut out COMMON.999 - Duplicate for RC 7311, not required for forms containing RC listings:</t>
  </si>
  <si>
    <r>
      <t>RCs</t>
    </r>
    <r>
      <rPr>
        <b/>
        <sz val="11"/>
        <color indexed="48"/>
        <rFont val="Arial"/>
        <family val="2"/>
      </rPr>
      <t xml:space="preserve">            </t>
    </r>
    <r>
      <rPr>
        <sz val="11"/>
        <color indexed="48"/>
        <rFont val="Arial"/>
        <family val="2"/>
      </rPr>
      <t>As at:</t>
    </r>
  </si>
  <si>
    <t>HIDE TAB</t>
  </si>
  <si>
    <t>Dû au voyageur:</t>
  </si>
  <si>
    <t>Private vehicle/véhicule privé</t>
  </si>
  <si>
    <t>km at</t>
  </si>
  <si>
    <t>Hospitality/frais d'accueil</t>
  </si>
  <si>
    <t>Other expenses/autres dépenses</t>
  </si>
  <si>
    <t>Date required/date requise:</t>
  </si>
  <si>
    <t>Trip Budget/budget de voyage (CAD)</t>
  </si>
  <si>
    <r>
      <t>Meals/repas</t>
    </r>
    <r>
      <rPr>
        <b/>
        <sz val="10"/>
        <rFont val="Arial"/>
        <family val="2"/>
      </rPr>
      <t xml:space="preserve"> </t>
    </r>
    <r>
      <rPr>
        <b/>
        <sz val="9.5"/>
        <color indexed="10"/>
        <rFont val="Arial"/>
        <family val="2"/>
      </rPr>
      <t>* exclude all meals provided (i.e. hospitality)/ exclure tout repas fournis (ex. accueil)</t>
    </r>
  </si>
  <si>
    <t>To be approved in accordance with the DFA policy in effect.</t>
  </si>
  <si>
    <t>PLEASE ATTACH FLIGHT/TRAIN ITINERARY / S.V.P. JOINDRE L'ITINÉRAIRE DE VOL/TRAIN</t>
  </si>
  <si>
    <t>Fare (flight/train)/tarif (vol/train)</t>
  </si>
  <si>
    <t>Name of Attendees / Nom des participants*</t>
  </si>
  <si>
    <t>Contact Name:</t>
  </si>
  <si>
    <t>Caterer:</t>
  </si>
  <si>
    <t>Personne contact:</t>
  </si>
  <si>
    <t>Traiteur:</t>
  </si>
  <si>
    <t>Menu:</t>
  </si>
  <si>
    <t>Quantity/quantité:</t>
  </si>
  <si>
    <t>Product/produit:</t>
  </si>
  <si>
    <t>Unit price/prix unitaire:</t>
  </si>
  <si>
    <t>Total cost/prix total:</t>
  </si>
  <si>
    <t>Subtotal/Sous-total</t>
  </si>
  <si>
    <t xml:space="preserve">Total </t>
  </si>
  <si>
    <t>HST/TVH</t>
  </si>
  <si>
    <t>Tel Nr./No. Tél.</t>
  </si>
  <si>
    <t xml:space="preserve">Delivery/Livraison: </t>
  </si>
  <si>
    <t>Time/heure:</t>
  </si>
  <si>
    <t>(dd/mm/yy-jj/mm/aa)</t>
  </si>
  <si>
    <t>HOSPITALITY EXPENSES AND CATERING FORM</t>
  </si>
  <si>
    <t>FORMULAIRE DE FRAIS D'ACCUEIL ET DE RESTAURATION</t>
  </si>
  <si>
    <t>(dd/mm/yy)</t>
  </si>
  <si>
    <t>(jj/mm/aa)</t>
  </si>
  <si>
    <t>Variance
/écart:</t>
  </si>
  <si>
    <t>Estimate/estimé</t>
  </si>
  <si>
    <t>Treasury Board Website-Travel Directive and related rates/Site Web du Conseil du Trésor-Directive sur les voyages et tarifs connexes:</t>
  </si>
  <si>
    <t>(Orignal currency/Devise originale)</t>
  </si>
  <si>
    <r>
      <t xml:space="preserve">Total Actual Cost/Coût réel total:
</t>
    </r>
    <r>
      <rPr>
        <sz val="8"/>
        <rFont val="Arial"/>
        <family val="2"/>
      </rPr>
      <t>(Orignal currency/Devise originale)</t>
    </r>
  </si>
  <si>
    <t>Variance Explanation/explication d'écart:</t>
  </si>
  <si>
    <r>
      <t xml:space="preserve">Rate/Taux: </t>
    </r>
    <r>
      <rPr>
        <sz val="8"/>
        <rFont val="Arial"/>
        <family val="2"/>
      </rPr>
      <t>(non-CAD: amend/amender)</t>
    </r>
  </si>
  <si>
    <r>
      <t xml:space="preserve">Currency/Devise: </t>
    </r>
    <r>
      <rPr>
        <sz val="8"/>
        <rFont val="Arial"/>
        <family val="2"/>
      </rPr>
      <t>(non-CAD: amend/amender)</t>
    </r>
  </si>
  <si>
    <t>No. du work order(s):</t>
  </si>
  <si>
    <r>
      <t>RCs</t>
    </r>
    <r>
      <rPr>
        <b/>
        <sz val="11"/>
        <color indexed="48"/>
        <rFont val="Arial"/>
        <family val="2"/>
      </rPr>
      <t xml:space="preserve">         </t>
    </r>
    <r>
      <rPr>
        <sz val="11"/>
        <color indexed="48"/>
        <rFont val="Arial"/>
        <family val="2"/>
      </rPr>
      <t>As at:</t>
    </r>
  </si>
  <si>
    <t>SIGNED AGREEMENT</t>
  </si>
  <si>
    <t>N/A (non-recoverable/non-recouvrable)</t>
  </si>
  <si>
    <t>Yes - in Agresso/Oui - dans Agresso</t>
  </si>
  <si>
    <t>Purpose/Raison du voyage:</t>
  </si>
  <si>
    <t>C/R(s) chargé(s):</t>
  </si>
  <si>
    <t>1)</t>
  </si>
  <si>
    <t>2)</t>
  </si>
  <si>
    <t>3)</t>
  </si>
  <si>
    <t>4)</t>
  </si>
  <si>
    <t>http://cccportal/Employee-Corner/For-our-Travellers.aspx</t>
  </si>
  <si>
    <t>Please note: One currency one province per page/ S.V.P. noter: une devise et une province par page</t>
  </si>
  <si>
    <t>Airfare</t>
  </si>
  <si>
    <t>Transport
aérien</t>
  </si>
  <si>
    <t>Frais
d'agence</t>
  </si>
  <si>
    <t>Agency
Fee</t>
  </si>
  <si>
    <t>Other
Transportation</t>
  </si>
  <si>
    <t xml:space="preserve">Autre
Transport   </t>
  </si>
  <si>
    <t>Accom
-modation</t>
  </si>
  <si>
    <t xml:space="preserve">Province/International: </t>
  </si>
  <si>
    <t>ON-Ontario</t>
  </si>
  <si>
    <t>Travel No./No. de voyage:</t>
  </si>
  <si>
    <t>Provinces</t>
  </si>
  <si>
    <t>QC-Quebec</t>
  </si>
  <si>
    <t>NB-New Brunswick</t>
  </si>
  <si>
    <t>NS-Nova Scotia</t>
  </si>
  <si>
    <t>PE-PEI</t>
  </si>
  <si>
    <t>NL-Newfoundland</t>
  </si>
  <si>
    <t>MN-Manitoba</t>
  </si>
  <si>
    <t>SK-Saskatchewan</t>
  </si>
  <si>
    <t>AB-Alberta</t>
  </si>
  <si>
    <t>BC-British Columbia</t>
  </si>
  <si>
    <t>INTL-International</t>
  </si>
  <si>
    <t>Work Order No(s)/No. du work order(s):</t>
  </si>
  <si>
    <t>Total in original currency/
Total en devise originale</t>
  </si>
  <si>
    <t>Total in CAD currency/
Total en devise CAD</t>
  </si>
  <si>
    <t>Purpose/</t>
  </si>
  <si>
    <t>Travel No./</t>
  </si>
  <si>
    <t>Name of Traveller/</t>
  </si>
  <si>
    <t>R/C(s) charged/</t>
  </si>
  <si>
    <t>Work Order No(s)/</t>
  </si>
  <si>
    <t>(Add additional R/Cs in "Business Rational" if required/Ajoutez C/Rs supplémentaires sous "Justification opérationnelle" si nécessaire)</t>
  </si>
  <si>
    <t>Vr.
No</t>
  </si>
  <si>
    <t>P.
No.</t>
  </si>
  <si>
    <t>Signed agreement(s) in AGRESSO/Entente(s) signée(s) dans AGRESSO:</t>
  </si>
  <si>
    <t>Recoverable/Recouvrable?</t>
  </si>
  <si>
    <t>Recoverable/ Recouvrable-71310</t>
  </si>
  <si>
    <t>Recoverable/
Recouvrable?</t>
  </si>
  <si>
    <t>Partially/ Partiellement-71310</t>
  </si>
  <si>
    <t>SELECT/ SÉLECTIONNEZ</t>
  </si>
  <si>
    <t>Name of Traveller/Nom du voyageur:</t>
  </si>
  <si>
    <t>Meals (50%) of Total CAD</t>
  </si>
  <si>
    <t>* Must/doit = 100%</t>
  </si>
  <si>
    <t>VERIFICATION</t>
  </si>
  <si>
    <t>CAD (pre-tax/avant taxes)
* meals/repas 50%</t>
  </si>
  <si>
    <r>
      <t>*</t>
    </r>
    <r>
      <rPr>
        <b/>
        <sz val="10"/>
        <rFont val="Arial"/>
        <family val="2"/>
      </rPr>
      <t xml:space="preserve"> All meals provided without cost to the traveler through hospitality or other means are not eligible for reimbursement and no meal allowance should be claimed by the traveller for these meals. / Tout repas fournis sans frais au voyageur soit comme accueil ou par autres moyens ne sont pas éligibles pour rembousement et aucune indemnité de repas ne devrait être réclamée par le voyageur pour ces repas.</t>
    </r>
  </si>
  <si>
    <t>% of costs per WO/ % des coûts par WO:</t>
  </si>
  <si>
    <t>Agency Fees/Frais d'agence</t>
  </si>
  <si>
    <t>Airfare/Transport aérien</t>
  </si>
  <si>
    <t>Other Transportation/Autre transport</t>
  </si>
  <si>
    <t>CAD Pre-tax/avant taxes:</t>
  </si>
  <si>
    <t>Purpose/Raison:</t>
  </si>
  <si>
    <t>RC(s)/CR(s):</t>
  </si>
  <si>
    <t>(50%)</t>
  </si>
  <si>
    <t>Activity/Activité:</t>
  </si>
  <si>
    <t>CAD 50% of cost/du coût:</t>
  </si>
  <si>
    <t xml:space="preserve">
No/Non-71320</t>
  </si>
  <si>
    <r>
      <t xml:space="preserve">Meals
</t>
    </r>
    <r>
      <rPr>
        <b/>
        <sz val="8"/>
        <color indexed="10"/>
        <rFont val="Arial"/>
        <family val="2"/>
      </rPr>
      <t>(exclude all meals provided*)</t>
    </r>
  </si>
  <si>
    <r>
      <t xml:space="preserve">Repas
</t>
    </r>
    <r>
      <rPr>
        <b/>
        <sz val="8"/>
        <color indexed="10"/>
        <rFont val="Arial"/>
        <family val="2"/>
      </rPr>
      <t>(exclure tout repas fournis*)</t>
    </r>
  </si>
  <si>
    <t xml:space="preserve"> </t>
  </si>
  <si>
    <t>Vr. No/P. No.:</t>
  </si>
  <si>
    <t>1111-PRESIDENT´S OFFICE</t>
  </si>
  <si>
    <t>1121-FACILITIES &amp; RECORDS</t>
  </si>
  <si>
    <t>2111-BOARD OF DIRECTORS</t>
  </si>
  <si>
    <t>3111-VP OFFICE - DEFENCE, PROCUREMENT AND CONTRACT MANAGEMENT</t>
  </si>
  <si>
    <t>3211-DIRECTOR, U.S. GOVERNMENT RELATIONS</t>
  </si>
  <si>
    <t>3311-DIRECTOR, DPSA CONTRACT STRUCTURING</t>
  </si>
  <si>
    <t>3321-DPSA CONTRACT STRUCTURING</t>
  </si>
  <si>
    <t>3361-ARMORED BRIGADES PROGRAM</t>
  </si>
  <si>
    <t>3411-DIRECTOR, DPSA CONTRACT MANAGEMENT</t>
  </si>
  <si>
    <t>3421-BUSINESS SUPPORT</t>
  </si>
  <si>
    <t>3431-DPSA CONTRACT MANAGEMENT TEAM A</t>
  </si>
  <si>
    <t>3441-DPSA CONTRACT MANAGEMENT TEAM B</t>
  </si>
  <si>
    <t>4411-DIRECTOR, CONTRACT MANAGEMENT &amp; PROCUREMENT</t>
  </si>
  <si>
    <t>4421-CUBA CONTRACTING</t>
  </si>
  <si>
    <t>4431-PROCUREMENT</t>
  </si>
  <si>
    <t>4441-CONTRACT MANAGEMENT</t>
  </si>
  <si>
    <t>4511-RO - CHINA - HEADQUARTERS OTTAWA</t>
  </si>
  <si>
    <t>5211-STRATEGY</t>
  </si>
  <si>
    <t>5212-CORPORATE COMMUNICATIONS</t>
  </si>
  <si>
    <t>7311-FINANCIAL ACCOUNTING AND REPORTING</t>
  </si>
  <si>
    <t>7411-FINANCIAL PLANNING &amp; ANALYSIS</t>
  </si>
  <si>
    <t>8111-VP OFFICE - BUSINESS DEVELOPMENT &amp; SALES</t>
  </si>
  <si>
    <t>9211-MANAGER, CUBA CONTRACTING AND CHINA OFFICES</t>
  </si>
  <si>
    <t>7111-VP OFFICE - CORPORATE SERVICES &amp; CFO</t>
  </si>
  <si>
    <t># of attendees /       # de participants</t>
  </si>
  <si>
    <t>Cost per person /      coût par personne</t>
  </si>
  <si>
    <t>Standard cost per person /              Coût standard par personne</t>
  </si>
  <si>
    <t>Max. cost / Coût maximum</t>
  </si>
  <si>
    <t>Reason/circumstances/occasion? - Raison/circonstances/occasion?</t>
  </si>
  <si>
    <t>Maximum Food and Beverage Cost per Person</t>
  </si>
  <si>
    <t>Food and Beverages</t>
  </si>
  <si>
    <t>Breakfast</t>
  </si>
  <si>
    <t>Refreshment</t>
  </si>
  <si>
    <t>Lunch</t>
  </si>
  <si>
    <t>Reception</t>
  </si>
  <si>
    <t>Dinner</t>
  </si>
  <si>
    <r>
      <t>1.5 x</t>
    </r>
    <r>
      <rPr>
        <sz val="11"/>
        <rFont val="Arial"/>
        <family val="2"/>
      </rPr>
      <t xml:space="preserve"> Breakfast Allowance</t>
    </r>
  </si>
  <si>
    <r>
      <t xml:space="preserve">0.5 x </t>
    </r>
    <r>
      <rPr>
        <sz val="11"/>
        <rFont val="Arial"/>
        <family val="2"/>
      </rPr>
      <t>Breakfast Allowance</t>
    </r>
  </si>
  <si>
    <r>
      <t xml:space="preserve">2.0 x </t>
    </r>
    <r>
      <rPr>
        <sz val="11"/>
        <rFont val="Arial"/>
        <family val="2"/>
      </rPr>
      <t>Lunch Allowance</t>
    </r>
  </si>
  <si>
    <r>
      <t xml:space="preserve">2.0 x </t>
    </r>
    <r>
      <rPr>
        <sz val="11"/>
        <rFont val="Arial"/>
        <family val="2"/>
      </rPr>
      <t>Breakfast Allowance</t>
    </r>
  </si>
  <si>
    <r>
      <t xml:space="preserve">1.75 x </t>
    </r>
    <r>
      <rPr>
        <sz val="11"/>
        <rFont val="Arial"/>
        <family val="2"/>
      </rPr>
      <t>Dinner Allowance</t>
    </r>
  </si>
  <si>
    <t>Countries            As at:7/26/2016</t>
  </si>
  <si>
    <t>Canada &amp; USA</t>
  </si>
  <si>
    <t>Yukon &amp; Alaska</t>
  </si>
  <si>
    <t>N.W.T.</t>
  </si>
  <si>
    <t>Nunavut</t>
  </si>
  <si>
    <t>Afghanistan</t>
  </si>
  <si>
    <t>Albania</t>
  </si>
  <si>
    <t>Algeria</t>
  </si>
  <si>
    <t>Angola</t>
  </si>
  <si>
    <t>Anguilla</t>
  </si>
  <si>
    <t>Antartica</t>
  </si>
  <si>
    <t>Antigua and Barbuda</t>
  </si>
  <si>
    <t>Argentina</t>
  </si>
  <si>
    <t>Armenia</t>
  </si>
  <si>
    <t>Aruba</t>
  </si>
  <si>
    <t>Australia</t>
  </si>
  <si>
    <t>Austria</t>
  </si>
  <si>
    <t>Azerbaijan</t>
  </si>
  <si>
    <t>Azores</t>
  </si>
  <si>
    <t>Bahamas</t>
  </si>
  <si>
    <t>Bahrain</t>
  </si>
  <si>
    <t>Bangladesh</t>
  </si>
  <si>
    <t>Barbados</t>
  </si>
  <si>
    <t>Belarus</t>
  </si>
  <si>
    <t>Belgium</t>
  </si>
  <si>
    <t>Belize</t>
  </si>
  <si>
    <t>Benin</t>
  </si>
  <si>
    <t>Bermuda</t>
  </si>
  <si>
    <t>Bhutan</t>
  </si>
  <si>
    <t>Bolivia</t>
  </si>
  <si>
    <t>Bonaire</t>
  </si>
  <si>
    <t>Bosnia and Herzegovina</t>
  </si>
  <si>
    <t>Botswana</t>
  </si>
  <si>
    <t>Brazil</t>
  </si>
  <si>
    <t>Brunei Darassalam</t>
  </si>
  <si>
    <t>Bulgaria</t>
  </si>
  <si>
    <t>Burkina Faso</t>
  </si>
  <si>
    <t>Burma</t>
  </si>
  <si>
    <t>Burundi</t>
  </si>
  <si>
    <t>Cambodia</t>
  </si>
  <si>
    <t>Cameroon</t>
  </si>
  <si>
    <t>Canary Islands</t>
  </si>
  <si>
    <t>Cape Verde</t>
  </si>
  <si>
    <t>Cayman Islands</t>
  </si>
  <si>
    <t>Central African Replublic</t>
  </si>
  <si>
    <t>Chad</t>
  </si>
  <si>
    <t>Chile</t>
  </si>
  <si>
    <t>China</t>
  </si>
  <si>
    <t>Christmas Island</t>
  </si>
  <si>
    <t>Colombia</t>
  </si>
  <si>
    <t>Congo</t>
  </si>
  <si>
    <t>Cook Islands</t>
  </si>
  <si>
    <t>Costa Rica</t>
  </si>
  <si>
    <t xml:space="preserve">Côte d'Ivoire </t>
  </si>
  <si>
    <t>Croatia</t>
  </si>
  <si>
    <t>Cuba</t>
  </si>
  <si>
    <t xml:space="preserve">Curaçao </t>
  </si>
  <si>
    <t>Cyprus</t>
  </si>
  <si>
    <t>Czech Republic</t>
  </si>
  <si>
    <t>Denmark</t>
  </si>
  <si>
    <t>Djibouti</t>
  </si>
  <si>
    <t>Dominica</t>
  </si>
  <si>
    <t>Dominican Republic</t>
  </si>
  <si>
    <t>Ecuador</t>
  </si>
  <si>
    <t>Egypt</t>
  </si>
  <si>
    <t>El Salvador</t>
  </si>
  <si>
    <t>Equatorial Guinea</t>
  </si>
  <si>
    <t>Eritrea</t>
  </si>
  <si>
    <t>Estonia</t>
  </si>
  <si>
    <t>Ethiopia</t>
  </si>
  <si>
    <t>Falkland Islands</t>
  </si>
  <si>
    <t>Fiji</t>
  </si>
  <si>
    <t>Finland</t>
  </si>
  <si>
    <t>France</t>
  </si>
  <si>
    <t>French Guiana</t>
  </si>
  <si>
    <t>French Polynesia</t>
  </si>
  <si>
    <t>Gabon</t>
  </si>
  <si>
    <t>Gambia</t>
  </si>
  <si>
    <t>Georgia</t>
  </si>
  <si>
    <t>Germany</t>
  </si>
  <si>
    <t>Ghana</t>
  </si>
  <si>
    <t>Gibraltar</t>
  </si>
  <si>
    <t>Greece</t>
  </si>
  <si>
    <t>Greenland</t>
  </si>
  <si>
    <t>Grenada</t>
  </si>
  <si>
    <t>Guadeloupe</t>
  </si>
  <si>
    <t>Guam</t>
  </si>
  <si>
    <t>Guatemala</t>
  </si>
  <si>
    <t>Guinea</t>
  </si>
  <si>
    <t>Guinea-Bissau</t>
  </si>
  <si>
    <t>Guyana</t>
  </si>
  <si>
    <t>Haiti</t>
  </si>
  <si>
    <t>Hawaii</t>
  </si>
  <si>
    <t>Honduras</t>
  </si>
  <si>
    <t>Hong Kong</t>
  </si>
  <si>
    <t>Hungary</t>
  </si>
  <si>
    <t>Iceland</t>
  </si>
  <si>
    <t>India</t>
  </si>
  <si>
    <t>Indonesia</t>
  </si>
  <si>
    <t>Iran</t>
  </si>
  <si>
    <t>Iraq</t>
  </si>
  <si>
    <t>Ireland</t>
  </si>
  <si>
    <t>Israel</t>
  </si>
  <si>
    <t>Italy</t>
  </si>
  <si>
    <t>Jamaica</t>
  </si>
  <si>
    <t>Japan</t>
  </si>
  <si>
    <t>Jordan</t>
  </si>
  <si>
    <t>Kazakhstan</t>
  </si>
  <si>
    <t>Kenya</t>
  </si>
  <si>
    <t>Kiribati</t>
  </si>
  <si>
    <t>Korea (North)</t>
  </si>
  <si>
    <t>Korea (South)</t>
  </si>
  <si>
    <t>Kosovo</t>
  </si>
  <si>
    <t>Kuwait</t>
  </si>
  <si>
    <t>Kyrgyz Republic</t>
  </si>
  <si>
    <t>Laos</t>
  </si>
  <si>
    <t>Latvia</t>
  </si>
  <si>
    <t>Lebanon</t>
  </si>
  <si>
    <t>Lesotho</t>
  </si>
  <si>
    <t>Liberia</t>
  </si>
  <si>
    <t>Libya</t>
  </si>
  <si>
    <t>Lichtenstein</t>
  </si>
  <si>
    <t>Lithuania</t>
  </si>
  <si>
    <t>Luxembourg</t>
  </si>
  <si>
    <t>Macao</t>
  </si>
  <si>
    <t>Macedonia</t>
  </si>
  <si>
    <t>Madagascar</t>
  </si>
  <si>
    <t>Malawi</t>
  </si>
  <si>
    <t>Malaysia</t>
  </si>
  <si>
    <t>Maldives</t>
  </si>
  <si>
    <t>Mali</t>
  </si>
  <si>
    <t>Malta</t>
  </si>
  <si>
    <t>Marshall Islands</t>
  </si>
  <si>
    <t>Martinique</t>
  </si>
  <si>
    <t>Mauritania</t>
  </si>
  <si>
    <t>Mauritius</t>
  </si>
  <si>
    <t>Mexico</t>
  </si>
  <si>
    <t>Micronesia</t>
  </si>
  <si>
    <t>Moldova</t>
  </si>
  <si>
    <t>Monaco</t>
  </si>
  <si>
    <t>Mongolia</t>
  </si>
  <si>
    <t>Montenegro</t>
  </si>
  <si>
    <t>Montserrat</t>
  </si>
  <si>
    <t>Morocco</t>
  </si>
  <si>
    <t>Mozambique</t>
  </si>
  <si>
    <t>Namibia</t>
  </si>
  <si>
    <t>Nauru</t>
  </si>
  <si>
    <t>Nepal</t>
  </si>
  <si>
    <t>Netherlands</t>
  </si>
  <si>
    <t>New Caledonia</t>
  </si>
  <si>
    <t>New Zealand</t>
  </si>
  <si>
    <t>Nicaragua</t>
  </si>
  <si>
    <t>Niger</t>
  </si>
  <si>
    <t>Nigeria</t>
  </si>
  <si>
    <t>Niue</t>
  </si>
  <si>
    <t>Northern Ireland</t>
  </si>
  <si>
    <t>Northern Marianas</t>
  </si>
  <si>
    <t>Norway</t>
  </si>
  <si>
    <t>Oman</t>
  </si>
  <si>
    <t>Pakistan</t>
  </si>
  <si>
    <t>Palau</t>
  </si>
  <si>
    <t>Panama</t>
  </si>
  <si>
    <t>Papua New Guinea</t>
  </si>
  <si>
    <t>Paraguay</t>
  </si>
  <si>
    <t>Peru</t>
  </si>
  <si>
    <t>Philippines</t>
  </si>
  <si>
    <t>Pitcairn Islands</t>
  </si>
  <si>
    <t>Poland</t>
  </si>
  <si>
    <t>Portugal</t>
  </si>
  <si>
    <t>Puerto Rico</t>
  </si>
  <si>
    <t>Qatar</t>
  </si>
  <si>
    <t>Réunion</t>
  </si>
  <si>
    <t>Romania</t>
  </si>
  <si>
    <t>Russia</t>
  </si>
  <si>
    <t>Rwanda</t>
  </si>
  <si>
    <t>Saint Helena</t>
  </si>
  <si>
    <t>Saint Kitts and Nevis</t>
  </si>
  <si>
    <t>Saint Lucia</t>
  </si>
  <si>
    <t>Saint Martin</t>
  </si>
  <si>
    <t>Saint Vincent and the Grenadines</t>
  </si>
  <si>
    <t>Saint-Pierre-et-Miquelon</t>
  </si>
  <si>
    <t>Samoa</t>
  </si>
  <si>
    <t>San Marino</t>
  </si>
  <si>
    <t>Sao Tomé and Principe</t>
  </si>
  <si>
    <t>Saudi Arabia</t>
  </si>
  <si>
    <t>Senegal</t>
  </si>
  <si>
    <t>Serbia</t>
  </si>
  <si>
    <t>Seychelles</t>
  </si>
  <si>
    <t>Sierra Leone</t>
  </si>
  <si>
    <t>Singapore</t>
  </si>
  <si>
    <t>Sint Maarten</t>
  </si>
  <si>
    <t>Slovakia</t>
  </si>
  <si>
    <t>Slovenia</t>
  </si>
  <si>
    <t>Soloman Islands</t>
  </si>
  <si>
    <t>Somalia</t>
  </si>
  <si>
    <t>South Africa</t>
  </si>
  <si>
    <t>South Sudan</t>
  </si>
  <si>
    <t>Spain</t>
  </si>
  <si>
    <t>Sri Lanka</t>
  </si>
  <si>
    <t>Sudan</t>
  </si>
  <si>
    <t>Suriname</t>
  </si>
  <si>
    <t>Swaziland</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</si>
  <si>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</si>
  <si>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</si>
  <si>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</si>
  <si>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</si>
  <si>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</si>
  <si>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</si>
  <si>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</si>
  <si>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</si>
  <si>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</si>
  <si>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</si>
  <si>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</si>
  <si>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</si>
  <si>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</si>
  <si>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</si>
  <si>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</si>
  <si>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(Grand Turk)</t>
  </si>
  <si>
    <t>Turks and Caicos (Providenciales)</t>
  </si>
  <si>
    <t>Tuvalu</t>
  </si>
  <si>
    <t>Uganda</t>
  </si>
  <si>
    <t>Ukraine</t>
  </si>
  <si>
    <t>United Arab Emirates</t>
  </si>
  <si>
    <t>United Kingdom</t>
  </si>
  <si>
    <t>Uruguay</t>
  </si>
  <si>
    <t>Uzbekistan</t>
  </si>
  <si>
    <t>Vanuatu</t>
  </si>
  <si>
    <t>Venezuela</t>
  </si>
  <si>
    <t>Vietnam</t>
  </si>
  <si>
    <t>Virgin Islands (British)</t>
  </si>
  <si>
    <t>Virgin Islands (USA)</t>
  </si>
  <si>
    <t>Yemen</t>
  </si>
  <si>
    <t>Zambia</t>
  </si>
  <si>
    <t>Zimbabwe</t>
  </si>
  <si>
    <t>Area of World /    Région du monde</t>
  </si>
  <si>
    <t>TA</t>
  </si>
  <si>
    <t>Mandate/Mandat</t>
  </si>
  <si>
    <t>Policy&amp;prog./Politique&amp;prog.</t>
  </si>
  <si>
    <t>Governance/Gouvernance</t>
  </si>
  <si>
    <t>Training/Formation</t>
  </si>
  <si>
    <r>
      <t>Other/Autre</t>
    </r>
    <r>
      <rPr>
        <sz val="9"/>
        <color indexed="48"/>
        <rFont val="Arial"/>
        <family val="2"/>
      </rPr>
      <t>(specify/spécifiez)</t>
    </r>
  </si>
  <si>
    <t>(Check if consultant/ coché si consultant)</t>
  </si>
  <si>
    <r>
      <t xml:space="preserve">Date
</t>
    </r>
    <r>
      <rPr>
        <sz val="10"/>
        <rFont val="Arial"/>
        <family val="2"/>
      </rPr>
      <t>(dd/mm/yy)
(jj/mm/aa)</t>
    </r>
  </si>
  <si>
    <t>Time /
Heure</t>
  </si>
  <si>
    <t>Accommodation/
Logement</t>
  </si>
  <si>
    <t>Most Economical Means of Travel / Solution la plus économique</t>
  </si>
  <si>
    <t>Means to avoid or minimize travel, hospitality, conference and event costs have been 
considered (given nature of trip) / Des solutions permettant d'éviter, de réduire ou de 
minimiser les coûts des voyages, d'accueil, des conférences et des événements ont 
été envisagées (selon la nature du voyage)</t>
  </si>
  <si>
    <t>Trip budget/budget de
voyage</t>
  </si>
  <si>
    <t>(Add additional WOs in "Business Rational" if required/ Ajoutez WOs supplémentaires sous "Justification opérationnelle" si nécessaire)</t>
  </si>
  <si>
    <t>No. of hours/ no.d'heures:</t>
  </si>
  <si>
    <t>opérationnelle*:</t>
  </si>
  <si>
    <t xml:space="preserve">Employee #/ </t>
  </si>
  <si>
    <t xml:space="preserve"># Employé </t>
  </si>
  <si>
    <t>Name(s) of CCC Co-Traveller(s)/</t>
  </si>
  <si>
    <t>Nom(s) du/des co-voyageur(s) de la CCC:</t>
  </si>
  <si>
    <t>No of CCC Travellers / No. de voyageurs de la CCC</t>
  </si>
  <si>
    <t xml:space="preserve">Dates: </t>
  </si>
  <si>
    <t>(include details if partially recoverable/ inclure détails si partiellement recouvrable)</t>
  </si>
  <si>
    <t>Rationale: selected mode of transportation / Justification du choix de transport:</t>
  </si>
  <si>
    <t>Standard Cost per Person</t>
  </si>
  <si>
    <t>Maximum Cost per Person (Internal)</t>
  </si>
  <si>
    <t>Maximum Cost per Person (External)</t>
  </si>
  <si>
    <r>
      <t xml:space="preserve">2.0 x </t>
    </r>
    <r>
      <rPr>
        <sz val="11"/>
        <rFont val="Arial"/>
        <family val="2"/>
      </rPr>
      <t>Standard Cost per Person</t>
    </r>
  </si>
  <si>
    <t>See the TRAVEL AUTHORITY AND ADVANCE form
                                      Voir le formulaire d'AUTORISATION DE VOYAGER ET AVANCE DE FONDS</t>
  </si>
  <si>
    <t>Link to TBS Allowance / Lien pour les indemnités du SCT :</t>
  </si>
  <si>
    <r>
      <t xml:space="preserve">1.5 x </t>
    </r>
    <r>
      <rPr>
        <sz val="11"/>
        <rFont val="Arial"/>
        <family val="2"/>
      </rPr>
      <t>Standard Cost per Person</t>
    </r>
  </si>
  <si>
    <t>See the TRAVEL AUTHORITY AND ADVANCE form
                                        Voir le formulaire d'AUTORISATION DE VOYAGER ET AVANCE DE FONDS</t>
  </si>
  <si>
    <t># of attendees /        # de participants</t>
  </si>
  <si>
    <t>Rationale: if 5 or more CCC travellers / Justification: si 5 voyageurs ou plus de la CCC:</t>
  </si>
  <si>
    <t>Rationale: non-use of remote meeting technologies / Justification: non-utilisation de mode de réunion à distance:</t>
  </si>
  <si>
    <t>Overtime Authorization/Autorisation des heures supplémentaires:</t>
  </si>
  <si>
    <r>
      <t xml:space="preserve">Meals/repas </t>
    </r>
    <r>
      <rPr>
        <sz val="9"/>
        <rFont val="Arial"/>
        <family val="2"/>
      </rPr>
      <t>(per diems/indeminités)</t>
    </r>
  </si>
  <si>
    <r>
      <t>Incidentals</t>
    </r>
    <r>
      <rPr>
        <sz val="7"/>
        <rFont val="Arial"/>
        <family val="2"/>
      </rPr>
      <t xml:space="preserve"> &amp; </t>
    </r>
    <r>
      <rPr>
        <sz val="10"/>
        <rFont val="Arial"/>
        <family val="2"/>
      </rPr>
      <t>Other/faux frais</t>
    </r>
    <r>
      <rPr>
        <sz val="7"/>
        <rFont val="Arial"/>
        <family val="2"/>
      </rPr>
      <t xml:space="preserve"> &amp; </t>
    </r>
    <r>
      <rPr>
        <sz val="10"/>
        <rFont val="Arial"/>
        <family val="2"/>
      </rPr>
      <t>autre</t>
    </r>
  </si>
  <si>
    <t>HP_EVENT - Reception</t>
  </si>
  <si>
    <t>HP_SNACK - Refreshment</t>
  </si>
  <si>
    <t>(See "Business Rational" for additional WOs/Voir "Justification opérationnelle" WOs supplémentaires)</t>
  </si>
  <si>
    <t>(See "Business Rational" for additional R/Cs/Voir "Justification opérationnelle" C/Rs supplémentaires)</t>
  </si>
  <si>
    <t>Excludes all meals provided (i.e. hospitality). When claimed, unless specifically noted otherwise, original receipts for meals exclude alcohol, costs associated with guests or co-workers, and the additional cost of room service.</t>
  </si>
  <si>
    <t>Exclu tout repas fournis (ex. accueil). Lorsque réclamés, sauf indication contraire, les reçus originaux pour fin de repas excluent les boissons alcoolisées, les frais liés aux invités ou aux collègues, et les frais supplémentaires pour le service aux chambres.</t>
  </si>
  <si>
    <t>4211-DIRECTOR, STRATEGIC BD AND MARKETING AND STRATEGIC BUSINESS DEVELOPMENT, BUSINESS DEVELOPMENT &amp; SALES</t>
  </si>
  <si>
    <t>4311-DIRECTOR, ACCOUNT AND SECTOR MANAGEMENT, BUSINESS DEVELOPMENT &amp; SALES</t>
  </si>
  <si>
    <t>5411-DIRECTOR, HUMAN RESOURCES</t>
  </si>
  <si>
    <t>5511-DIRECTOR, INFORMATION TECHNOLOGY &amp; FACILITIES</t>
  </si>
  <si>
    <t>6111-VP OFFICE - LEGAL SERVICES, GENERAL COUNSEL &amp; CORPORATE SECRETARY</t>
  </si>
  <si>
    <t>7211-DIRECTOR, RISK &amp; CORPORATE STRATEGY</t>
  </si>
  <si>
    <t>4711-DIRECTOR, BUSINESS DEVELOPMENT &amp; SALES, CARIBBEAN &amp; CENTRAL AMERICA</t>
  </si>
  <si>
    <t>8311-DIRECTOR, BUSINESS DEVELOPMENT &amp; SALES, GLOBAL DEFENCE AND SECURITY</t>
  </si>
  <si>
    <t>5611-DIRECTOR, QUALITY MANAGEMENT &amp; POLICY</t>
  </si>
  <si>
    <t>8411-DIRECTOR, BUSINESS DEVELOPMENT &amp; SALES, ASIA</t>
  </si>
  <si>
    <t>8511-DIRECTOR, GLOBAL BUSINESS DEVELOPMENT &amp; SALES</t>
  </si>
  <si>
    <t>7511-DIRECTOR, FINANCE &amp; PERFORMANCE MANAGEMENT</t>
  </si>
  <si>
    <t>8611-DIRECTOR, BUSINESS DEVELOPMENT &amp; SALES, MIDDLE EAST &amp; AFRICA</t>
  </si>
  <si>
    <t>1211-DIRECTOR, INTERNAL AUDIT</t>
  </si>
  <si>
    <t>8711-DIRECTOR, OPERATIONS, COMMUNICATIONS AND GOVERNMENTAL RELATIONS MANAGEMENT, BUSINESS DEVELOPMENT &amp; SALES</t>
  </si>
  <si>
    <r>
      <t xml:space="preserve">Date
</t>
    </r>
    <r>
      <rPr>
        <sz val="8"/>
        <rFont val="Arial"/>
        <family val="2"/>
      </rPr>
      <t>dd/MMM/yyyy</t>
    </r>
  </si>
  <si>
    <r>
      <t xml:space="preserve">Date
</t>
    </r>
    <r>
      <rPr>
        <sz val="8"/>
        <rFont val="Arial"/>
        <family val="2"/>
      </rPr>
      <t>jj/MMM/aaaa</t>
    </r>
  </si>
  <si>
    <t>8211-DIRECTOR, BUSINESS DEVELOPMENT &amp; SALES, SOUTH AMERICA</t>
  </si>
  <si>
    <t>8231- DIRECTOR, BUSINESS DEVELOPMENT &amp; SALES, ASIA</t>
  </si>
  <si>
    <t>8221- DIRECTOR, BUSINESS DEVELOPMENT &amp; SALES, MIDDLE EAST</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</si>
</sst>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7" formatCode="&quot;$&quot;#,##0.00_);\(&quot;$&quot;#,##0.00\)"/>
    <numFmt numFmtId="44" formatCode="_(&quot;$&quot;* #,##0.00_);_(&quot;$&quot;* \(#,##0.00\);_(&quot;$&quot;* &quot;-&quot;??_);_(@_)"/>
    <numFmt numFmtId="43" formatCode="_(* #,##0.00_);_(* \(#,##0.00\);_(* &quot;-&quot;??_);_(@_)"/>
    <numFmt numFmtId="164" formatCode="d/mmm/yyyy"/>
    <numFmt numFmtId="165" formatCode="_(* #,##0.00000_);_(* \(#,##0.00000\);_(* &quot;-&quot;??_);_(@_)"/>
    <numFmt numFmtId="166" formatCode="_(* #,##0.000000_);_(* \(#,##0.000000\);_(* &quot;-&quot;??_);_(@_)"/>
    <numFmt numFmtId="167" formatCode="0.00000"/>
    <numFmt numFmtId="168" formatCode="_(* #,##0.00000_);_(* \(#,##0.00000\);_(* &quot;-&quot;?????_);_(@_)"/>
    <numFmt numFmtId="169" formatCode="0.000"/>
    <numFmt numFmtId="170" formatCode="d\-mmm\-yyyy"/>
    <numFmt numFmtId="171" formatCode="_(* #,##0.0000_);_(* \(#,##0.0000\);_(* &quot;-&quot;??_);_(@_)"/>
    <numFmt numFmtId="172" formatCode="dd/mmm/yyyy"/>
    <numFmt numFmtId="173" formatCode="000000.000"/>
    <numFmt numFmtId="174" formatCode="000000.000;;;@"/>
  </numFmts>
  <fonts count="61" x14ac:knownFonts="1">
    <font>
      <sz val="10"/>
      <name val="Arial"/>
    </font>
    <font>
      <sz val="10"/>
      <name val="Arial"/>
      <family val="2"/>
    </font>
    <font>
      <b/>
      <sz val="10"/>
      <name val="Arial"/>
      <family val="2"/>
    </font>
    <font>
      <b/>
      <sz val="12"/>
      <name val="Arial"/>
      <family val="2"/>
    </font>
    <font>
      <sz val="12"/>
      <name val="Arial"/>
      <family val="2"/>
    </font>
    <font>
      <sz val="10"/>
      <name val="Arial"/>
      <family val="2"/>
    </font>
    <font>
      <b/>
      <sz val="11"/>
      <name val="Arial"/>
      <family val="2"/>
    </font>
    <font>
      <b/>
      <sz val="8"/>
      <name val="Arial"/>
      <family val="2"/>
    </font>
    <font>
      <i/>
      <sz val="10"/>
      <name val="Arial"/>
      <family val="2"/>
    </font>
    <font>
      <b/>
      <i/>
      <sz val="9"/>
      <name val="Arial"/>
      <family val="2"/>
    </font>
    <font>
      <i/>
      <sz val="11"/>
      <name val="Arial"/>
      <family val="2"/>
    </font>
    <font>
      <sz val="11"/>
      <name val="Arial"/>
      <family val="2"/>
    </font>
    <font>
      <sz val="10"/>
      <color indexed="9"/>
      <name val="Arial"/>
      <family val="2"/>
    </font>
    <font>
      <u/>
      <sz val="10"/>
      <color indexed="12"/>
      <name val="Arial"/>
      <family val="2"/>
    </font>
    <font>
      <sz val="12"/>
      <name val="Arial"/>
      <family val="2"/>
    </font>
    <font>
      <b/>
      <sz val="12"/>
      <name val="Arial"/>
      <family val="2"/>
    </font>
    <font>
      <sz val="9"/>
      <name val="Arial"/>
      <family val="2"/>
    </font>
    <font>
      <sz val="13"/>
      <name val="Arial"/>
      <family val="2"/>
    </font>
    <font>
      <sz val="14"/>
      <name val="Arial"/>
      <family val="2"/>
    </font>
    <font>
      <b/>
      <sz val="13"/>
      <name val="Arial"/>
      <family val="2"/>
    </font>
    <font>
      <sz val="11"/>
      <name val="Arial"/>
      <family val="2"/>
    </font>
    <font>
      <sz val="13"/>
      <name val="Arial"/>
      <family val="2"/>
    </font>
    <font>
      <sz val="14"/>
      <color indexed="48"/>
      <name val="Arial"/>
      <family val="2"/>
    </font>
    <font>
      <b/>
      <u/>
      <sz val="11"/>
      <color indexed="48"/>
      <name val="Arial"/>
      <family val="2"/>
    </font>
    <font>
      <sz val="11"/>
      <color indexed="48"/>
      <name val="Arial"/>
      <family val="2"/>
    </font>
    <font>
      <sz val="12"/>
      <color indexed="48"/>
      <name val="Arial"/>
      <family val="2"/>
    </font>
    <font>
      <b/>
      <u/>
      <sz val="8"/>
      <color indexed="9"/>
      <name val="Arial"/>
      <family val="2"/>
    </font>
    <font>
      <sz val="8"/>
      <color indexed="9"/>
      <name val="Arial"/>
      <family val="2"/>
    </font>
    <font>
      <b/>
      <sz val="11"/>
      <color indexed="48"/>
      <name val="Arial"/>
      <family val="2"/>
    </font>
    <font>
      <sz val="14"/>
      <color indexed="9"/>
      <name val="Arial"/>
      <family val="2"/>
    </font>
    <font>
      <sz val="11"/>
      <color indexed="44"/>
      <name val="Arial"/>
      <family val="2"/>
    </font>
    <font>
      <sz val="10"/>
      <color indexed="44"/>
      <name val="Arial"/>
      <family val="2"/>
    </font>
    <font>
      <sz val="10"/>
      <color indexed="10"/>
      <name val="Arial"/>
      <family val="2"/>
    </font>
    <font>
      <b/>
      <sz val="10"/>
      <color indexed="10"/>
      <name val="Arial"/>
      <family val="2"/>
    </font>
    <font>
      <i/>
      <sz val="12"/>
      <name val="Times New Roman"/>
      <family val="1"/>
    </font>
    <font>
      <sz val="10"/>
      <color indexed="48"/>
      <name val="Arial"/>
      <family val="2"/>
    </font>
    <font>
      <sz val="8"/>
      <name val="Arial"/>
      <family val="2"/>
    </font>
    <font>
      <u/>
      <sz val="10"/>
      <name val="Arial"/>
      <family val="2"/>
    </font>
    <font>
      <b/>
      <u/>
      <sz val="10"/>
      <name val="Arial"/>
      <family val="2"/>
    </font>
    <font>
      <b/>
      <sz val="9.5"/>
      <color indexed="10"/>
      <name val="Arial"/>
      <family val="2"/>
    </font>
    <font>
      <b/>
      <i/>
      <sz val="10"/>
      <name val="Arial"/>
      <family val="2"/>
    </font>
    <font>
      <b/>
      <sz val="13"/>
      <name val="Arial"/>
      <family val="2"/>
    </font>
    <font>
      <sz val="10.5"/>
      <name val="Arial"/>
      <family val="2"/>
    </font>
    <font>
      <i/>
      <sz val="12"/>
      <name val="Arial"/>
      <family val="2"/>
    </font>
    <font>
      <sz val="11.5"/>
      <name val="Arial"/>
      <family val="2"/>
    </font>
    <font>
      <b/>
      <sz val="9"/>
      <name val="Arial"/>
      <family val="2"/>
    </font>
    <font>
      <sz val="9.5"/>
      <name val="Arial"/>
      <family val="2"/>
    </font>
    <font>
      <b/>
      <u/>
      <sz val="10"/>
      <color indexed="48"/>
      <name val="Arial"/>
      <family val="2"/>
    </font>
    <font>
      <b/>
      <sz val="10"/>
      <color indexed="48"/>
      <name val="Arial"/>
      <family val="2"/>
    </font>
    <font>
      <sz val="7.5"/>
      <name val="Arial"/>
      <family val="2"/>
    </font>
    <font>
      <sz val="7.9"/>
      <name val="Arial"/>
      <family val="2"/>
    </font>
    <font>
      <sz val="8.5"/>
      <name val="Arial"/>
      <family val="2"/>
    </font>
    <font>
      <b/>
      <sz val="9.5"/>
      <name val="Arial"/>
      <family val="2"/>
    </font>
    <font>
      <b/>
      <sz val="8"/>
      <color indexed="10"/>
      <name val="Arial"/>
      <family val="2"/>
    </font>
    <font>
      <b/>
      <sz val="11.5"/>
      <name val="Arial"/>
      <family val="2"/>
    </font>
    <font>
      <sz val="11"/>
      <name val="Calibri"/>
      <family val="2"/>
    </font>
    <font>
      <b/>
      <u/>
      <sz val="13"/>
      <color rgb="FF0000FF"/>
      <name val="Arial"/>
      <family val="2"/>
    </font>
    <font>
      <sz val="9"/>
      <color indexed="48"/>
      <name val="Arial"/>
      <family val="2"/>
    </font>
    <font>
      <sz val="8"/>
      <color rgb="FF000000"/>
      <name val="Tahoma"/>
      <family val="2"/>
    </font>
    <font>
      <sz val="10"/>
      <color rgb="FFFF0000"/>
      <name val="Arial"/>
      <family val="2"/>
    </font>
    <font>
      <sz val="7"/>
      <name val="Arial"/>
      <family val="2"/>
    </font>
  </fonts>
  <fills count="14">
    <fill>
      <patternFill patternType="none"/>
    </fill>
    <fill>
      <patternFill patternType="gray125"/>
    </fill>
    <fill>
      <patternFill patternType="solid">
        <fgColor indexed="22"/>
        <bgColor indexed="64"/>
      </patternFill>
    </fill>
    <fill>
      <patternFill patternType="solid">
        <fgColor indexed="47"/>
        <bgColor indexed="64"/>
      </patternFill>
    </fill>
    <fill>
      <patternFill patternType="solid">
        <fgColor indexed="9"/>
        <bgColor indexed="64"/>
      </patternFill>
    </fill>
    <fill>
      <patternFill patternType="solid">
        <fgColor indexed="13"/>
        <bgColor indexed="64"/>
      </patternFill>
    </fill>
    <fill>
      <patternFill patternType="solid">
        <fgColor indexed="43"/>
        <bgColor indexed="64"/>
      </patternFill>
    </fill>
    <fill>
      <patternFill patternType="solid">
        <fgColor indexed="42"/>
        <bgColor indexed="64"/>
      </patternFill>
    </fill>
    <fill>
      <patternFill patternType="solid">
        <fgColor theme="0" tint="-0.14999847407452621"/>
        <bgColor indexed="64"/>
      </patternFill>
    </fill>
    <fill>
      <patternFill patternType="solid">
        <fgColor theme="0"/>
        <bgColor indexed="64"/>
      </patternFill>
    </fill>
    <fill>
      <patternFill patternType="solid">
        <fgColor theme="6" tint="0.59999389629810485"/>
        <bgColor indexed="64"/>
      </patternFill>
    </fill>
    <fill>
      <patternFill patternType="solid">
        <fgColor rgb="FFDDDDDD"/>
        <bgColor indexed="64"/>
      </patternFill>
    </fill>
    <fill>
      <patternFill patternType="solid">
        <fgColor theme="9" tint="0.39997558519241921"/>
        <bgColor indexed="64"/>
      </patternFill>
    </fill>
    <fill>
      <patternFill patternType="solid">
        <fgColor theme="6" tint="0.39997558519241921"/>
        <bgColor indexed="64"/>
      </patternFill>
    </fill>
  </fills>
  <borders count="50">
    <border>
      <left/>
      <right/>
      <top/>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diagonal/>
    </border>
    <border>
      <left/>
      <right/>
      <top/>
      <bottom style="medium">
        <color indexed="64"/>
      </bottom>
      <diagonal/>
    </border>
    <border>
      <left/>
      <right/>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right/>
      <top style="thin">
        <color indexed="64"/>
      </top>
      <bottom style="thin">
        <color indexed="64"/>
      </bottom>
      <diagonal/>
    </border>
    <border>
      <left/>
      <right style="thin">
        <color indexed="64"/>
      </right>
      <top/>
      <bottom style="thin">
        <color indexed="64"/>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bottom style="double">
        <color indexed="64"/>
      </bottom>
      <diagonal/>
    </border>
    <border>
      <left/>
      <right style="thin">
        <color indexed="64"/>
      </right>
      <top/>
      <bottom style="double">
        <color indexed="64"/>
      </bottom>
      <diagonal/>
    </border>
    <border>
      <left/>
      <right/>
      <top style="double">
        <color indexed="64"/>
      </top>
      <bottom/>
      <diagonal/>
    </border>
    <border>
      <left/>
      <right style="thin">
        <color indexed="64"/>
      </right>
      <top style="double">
        <color indexed="64"/>
      </top>
      <bottom/>
      <diagonal/>
    </border>
    <border>
      <left style="thin">
        <color indexed="64"/>
      </left>
      <right/>
      <top style="double">
        <color indexed="64"/>
      </top>
      <bottom/>
      <diagonal/>
    </border>
    <border>
      <left style="thin">
        <color indexed="64"/>
      </left>
      <right/>
      <top style="thin">
        <color indexed="64"/>
      </top>
      <bottom/>
      <diagonal/>
    </border>
    <border>
      <left/>
      <right/>
      <top style="thin">
        <color indexed="64"/>
      </top>
      <bottom style="double">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style="double">
        <color indexed="64"/>
      </top>
      <bottom style="medium">
        <color indexed="64"/>
      </bottom>
      <diagonal/>
    </border>
    <border>
      <left/>
      <right/>
      <top style="double">
        <color indexed="64"/>
      </top>
      <bottom style="medium">
        <color indexed="64"/>
      </bottom>
      <diagonal/>
    </border>
    <border>
      <left/>
      <right style="thin">
        <color indexed="64"/>
      </right>
      <top style="double">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double">
        <color indexed="64"/>
      </top>
      <bottom style="thin">
        <color indexed="64"/>
      </bottom>
      <diagonal/>
    </border>
    <border>
      <left/>
      <right/>
      <top style="medium">
        <color indexed="64"/>
      </top>
      <bottom/>
      <diagonal/>
    </border>
    <border>
      <left/>
      <right/>
      <top style="medium">
        <color indexed="64"/>
      </top>
      <bottom style="medium">
        <color indexed="64"/>
      </bottom>
      <diagonal/>
    </border>
    <border>
      <left style="thin">
        <color indexed="64"/>
      </left>
      <right style="thin">
        <color indexed="64"/>
      </right>
      <top style="double">
        <color indexed="64"/>
      </top>
      <bottom style="thin">
        <color indexed="64"/>
      </bottom>
      <diagonal/>
    </border>
    <border>
      <left style="thin">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diagonalUp="1" diagonalDown="1">
      <left style="thin">
        <color indexed="64"/>
      </left>
      <right style="thin">
        <color indexed="64"/>
      </right>
      <top style="thin">
        <color indexed="64"/>
      </top>
      <bottom style="thin">
        <color indexed="64"/>
      </bottom>
      <diagonal style="thin">
        <color indexed="64"/>
      </diagonal>
    </border>
  </borders>
  <cellStyleXfs count="6">
    <xf numFmtId="0" fontId="0" fillId="0" borderId="0"/>
    <xf numFmtId="43" fontId="1" fillId="0" borderId="0" applyFont="0" applyFill="0" applyBorder="0" applyAlignment="0" applyProtection="0"/>
    <xf numFmtId="44" fontId="1" fillId="0" borderId="0" applyFont="0" applyFill="0" applyBorder="0" applyAlignment="0" applyProtection="0"/>
    <xf numFmtId="0" fontId="13" fillId="0" borderId="0" applyNumberFormat="0" applyFill="0" applyBorder="0" applyAlignment="0" applyProtection="0">
      <alignment vertical="top"/>
      <protection locked="0"/>
    </xf>
    <xf numFmtId="9" fontId="1" fillId="0" borderId="0" applyFont="0" applyFill="0" applyBorder="0" applyAlignment="0" applyProtection="0"/>
    <xf numFmtId="0" fontId="55" fillId="0" borderId="0"/>
  </cellStyleXfs>
  <cellXfs count="953">
    <xf numFmtId="0" fontId="0" fillId="0" borderId="0" xfId="0"/>
    <xf numFmtId="0" fontId="0" fillId="0" borderId="0" xfId="0" applyAlignment="1">
      <alignment horizontal="right"/>
    </xf>
    <xf numFmtId="0" fontId="11" fillId="0" borderId="7" xfId="0" applyFont="1" applyBorder="1" applyAlignment="1" applyProtection="1">
      <alignment horizontal="center"/>
    </xf>
    <xf numFmtId="0" fontId="0" fillId="0" borderId="0" xfId="0" applyBorder="1" applyProtection="1"/>
    <xf numFmtId="0" fontId="22" fillId="0" borderId="0" xfId="0" applyFont="1" applyBorder="1" applyProtection="1"/>
    <xf numFmtId="0" fontId="23" fillId="0" borderId="0" xfId="0" applyFont="1" applyBorder="1" applyProtection="1"/>
    <xf numFmtId="0" fontId="24" fillId="0" borderId="0" xfId="0" applyFont="1" applyBorder="1" applyProtection="1"/>
    <xf numFmtId="0" fontId="28" fillId="0" borderId="0" xfId="0" applyFont="1" applyBorder="1" applyProtection="1"/>
    <xf numFmtId="0" fontId="28" fillId="0" borderId="0" xfId="0" applyFont="1" applyFill="1" applyBorder="1" applyProtection="1"/>
    <xf numFmtId="0" fontId="24" fillId="0" borderId="0" xfId="0" applyFont="1" applyProtection="1"/>
    <xf numFmtId="0" fontId="24" fillId="0" borderId="0" xfId="0" applyFont="1" applyFill="1" applyBorder="1" applyProtection="1"/>
    <xf numFmtId="0" fontId="11" fillId="0" borderId="0" xfId="0" applyFont="1" applyBorder="1" applyProtection="1"/>
    <xf numFmtId="169" fontId="17" fillId="3" borderId="4" xfId="0" applyNumberFormat="1" applyFont="1" applyFill="1" applyBorder="1" applyProtection="1"/>
    <xf numFmtId="0" fontId="0" fillId="0" borderId="0" xfId="0" applyProtection="1"/>
    <xf numFmtId="0" fontId="0" fillId="0" borderId="0" xfId="0" applyFill="1"/>
    <xf numFmtId="0" fontId="30" fillId="0" borderId="0" xfId="0" applyFont="1" applyBorder="1" applyProtection="1"/>
    <xf numFmtId="0" fontId="2" fillId="2" borderId="12" xfId="0" applyFont="1" applyFill="1" applyBorder="1" applyAlignment="1">
      <alignment horizontal="center"/>
    </xf>
    <xf numFmtId="0" fontId="2" fillId="2" borderId="13" xfId="0" applyFont="1" applyFill="1" applyBorder="1" applyAlignment="1">
      <alignment horizontal="center"/>
    </xf>
    <xf numFmtId="0" fontId="0" fillId="0" borderId="14" xfId="0" applyBorder="1" applyAlignment="1">
      <alignment horizontal="right"/>
    </xf>
    <xf numFmtId="49" fontId="0" fillId="0" borderId="0" xfId="0" applyNumberFormat="1" applyAlignment="1">
      <alignment horizontal="left"/>
    </xf>
    <xf numFmtId="14" fontId="0" fillId="0" borderId="0" xfId="0" applyNumberFormat="1"/>
    <xf numFmtId="49" fontId="0" fillId="0" borderId="15" xfId="0" applyNumberFormat="1" applyBorder="1" applyAlignment="1">
      <alignment horizontal="left"/>
    </xf>
    <xf numFmtId="0" fontId="0" fillId="2" borderId="14" xfId="0" applyFill="1" applyBorder="1" applyAlignment="1">
      <alignment horizontal="right"/>
    </xf>
    <xf numFmtId="49" fontId="0" fillId="2" borderId="0" xfId="0" applyNumberFormat="1" applyFill="1" applyAlignment="1">
      <alignment horizontal="left"/>
    </xf>
    <xf numFmtId="0" fontId="0" fillId="2" borderId="0" xfId="0" applyFill="1" applyAlignment="1">
      <alignment horizontal="right"/>
    </xf>
    <xf numFmtId="14" fontId="0" fillId="2" borderId="0" xfId="0" applyNumberFormat="1" applyFill="1"/>
    <xf numFmtId="49" fontId="0" fillId="2" borderId="15" xfId="0" applyNumberFormat="1" applyFill="1" applyBorder="1" applyAlignment="1">
      <alignment horizontal="left"/>
    </xf>
    <xf numFmtId="0" fontId="0" fillId="2" borderId="16" xfId="0" applyFill="1" applyBorder="1" applyAlignment="1">
      <alignment horizontal="right"/>
    </xf>
    <xf numFmtId="49" fontId="0" fillId="2" borderId="17" xfId="0" applyNumberFormat="1" applyFill="1" applyBorder="1" applyAlignment="1">
      <alignment horizontal="left"/>
    </xf>
    <xf numFmtId="0" fontId="0" fillId="2" borderId="17" xfId="0" applyFill="1" applyBorder="1" applyAlignment="1">
      <alignment horizontal="right"/>
    </xf>
    <xf numFmtId="14" fontId="0" fillId="2" borderId="17" xfId="0" applyNumberFormat="1" applyFill="1" applyBorder="1"/>
    <xf numFmtId="49" fontId="0" fillId="2" borderId="13" xfId="0" applyNumberFormat="1" applyFill="1" applyBorder="1" applyAlignment="1">
      <alignment horizontal="left"/>
    </xf>
    <xf numFmtId="0" fontId="0" fillId="5" borderId="0" xfId="0" applyFill="1"/>
    <xf numFmtId="15" fontId="0" fillId="5" borderId="0" xfId="0" applyNumberFormat="1" applyFill="1"/>
    <xf numFmtId="15" fontId="0" fillId="0" borderId="0" xfId="0" applyNumberFormat="1" applyFill="1"/>
    <xf numFmtId="0" fontId="2" fillId="0" borderId="0" xfId="0" applyFont="1" applyFill="1"/>
    <xf numFmtId="164" fontId="15" fillId="0" borderId="0" xfId="0" applyNumberFormat="1" applyFont="1" applyFill="1" applyProtection="1"/>
    <xf numFmtId="18" fontId="14" fillId="0" borderId="0" xfId="0" applyNumberFormat="1" applyFont="1" applyFill="1" applyProtection="1"/>
    <xf numFmtId="0" fontId="14" fillId="0" borderId="0" xfId="0" applyFont="1" applyFill="1" applyProtection="1"/>
    <xf numFmtId="164" fontId="14" fillId="0" borderId="0" xfId="0" applyNumberFormat="1" applyFont="1" applyFill="1" applyProtection="1"/>
    <xf numFmtId="0" fontId="15" fillId="0" borderId="0" xfId="0" applyFont="1" applyFill="1" applyAlignment="1" applyProtection="1">
      <alignment horizontal="right"/>
    </xf>
    <xf numFmtId="0" fontId="14" fillId="0" borderId="0" xfId="0" applyFont="1" applyFill="1" applyAlignment="1" applyProtection="1">
      <alignment horizontal="left" vertical="top" wrapText="1"/>
    </xf>
    <xf numFmtId="0" fontId="0" fillId="0" borderId="0" xfId="0" applyFill="1" applyProtection="1"/>
    <xf numFmtId="0" fontId="0" fillId="0" borderId="0" xfId="0" applyFill="1" applyAlignment="1" applyProtection="1">
      <alignment horizontal="left"/>
    </xf>
    <xf numFmtId="0" fontId="11" fillId="0" borderId="5" xfId="0" applyFont="1" applyBorder="1" applyAlignment="1" applyProtection="1">
      <alignment vertical="top" wrapText="1"/>
    </xf>
    <xf numFmtId="0" fontId="4" fillId="0" borderId="0" xfId="0" applyFont="1" applyProtection="1"/>
    <xf numFmtId="164" fontId="0" fillId="0" borderId="0" xfId="0" applyNumberFormat="1" applyProtection="1"/>
    <xf numFmtId="18" fontId="0" fillId="0" borderId="0" xfId="0" applyNumberFormat="1" applyProtection="1"/>
    <xf numFmtId="164" fontId="9" fillId="0" borderId="0" xfId="0" applyNumberFormat="1" applyFont="1" applyProtection="1"/>
    <xf numFmtId="18" fontId="8" fillId="0" borderId="0" xfId="0" applyNumberFormat="1" applyFont="1" applyProtection="1"/>
    <xf numFmtId="0" fontId="8" fillId="0" borderId="0" xfId="0" applyFont="1" applyProtection="1"/>
    <xf numFmtId="164" fontId="8" fillId="0" borderId="0" xfId="0" applyNumberFormat="1" applyFont="1" applyProtection="1"/>
    <xf numFmtId="164" fontId="2" fillId="0" borderId="0" xfId="0" applyNumberFormat="1" applyFont="1" applyProtection="1"/>
    <xf numFmtId="0" fontId="0" fillId="0" borderId="0" xfId="0" applyAlignment="1" applyProtection="1">
      <alignment horizontal="center"/>
    </xf>
    <xf numFmtId="0" fontId="11" fillId="0" borderId="0" xfId="0" applyFont="1" applyProtection="1"/>
    <xf numFmtId="164" fontId="9" fillId="4" borderId="0" xfId="0" applyNumberFormat="1" applyFont="1" applyFill="1" applyProtection="1"/>
    <xf numFmtId="0" fontId="18" fillId="0" borderId="0" xfId="0" applyFont="1" applyBorder="1" applyAlignment="1" applyProtection="1">
      <alignment vertical="top"/>
    </xf>
    <xf numFmtId="0" fontId="16" fillId="4" borderId="21" xfId="0" applyFont="1" applyFill="1" applyBorder="1" applyProtection="1"/>
    <xf numFmtId="0" fontId="14" fillId="4" borderId="0" xfId="0" applyFont="1" applyFill="1" applyProtection="1"/>
    <xf numFmtId="0" fontId="14" fillId="4" borderId="0" xfId="0" applyFont="1" applyFill="1" applyBorder="1" applyProtection="1"/>
    <xf numFmtId="0" fontId="16" fillId="4" borderId="0" xfId="0" applyFont="1" applyFill="1" applyBorder="1" applyProtection="1"/>
    <xf numFmtId="0" fontId="16" fillId="4" borderId="0" xfId="0" applyFont="1" applyFill="1" applyBorder="1" applyAlignment="1" applyProtection="1">
      <alignment horizontal="right"/>
    </xf>
    <xf numFmtId="0" fontId="14" fillId="4" borderId="4" xfId="0" applyFont="1" applyFill="1" applyBorder="1" applyProtection="1"/>
    <xf numFmtId="0" fontId="16" fillId="4" borderId="24" xfId="0" applyFont="1" applyFill="1" applyBorder="1" applyProtection="1"/>
    <xf numFmtId="0" fontId="14" fillId="4" borderId="6" xfId="0" applyFont="1" applyFill="1" applyBorder="1" applyProtection="1"/>
    <xf numFmtId="0" fontId="16" fillId="4" borderId="6" xfId="0" applyFont="1" applyFill="1" applyBorder="1" applyProtection="1"/>
    <xf numFmtId="0" fontId="16" fillId="4" borderId="6" xfId="0" applyFont="1" applyFill="1" applyBorder="1" applyAlignment="1" applyProtection="1">
      <alignment horizontal="right"/>
    </xf>
    <xf numFmtId="0" fontId="17" fillId="4" borderId="26" xfId="0" applyFont="1" applyFill="1" applyBorder="1" applyProtection="1"/>
    <xf numFmtId="0" fontId="17" fillId="4" borderId="27" xfId="0" applyFont="1" applyFill="1" applyBorder="1" applyAlignment="1" applyProtection="1"/>
    <xf numFmtId="0" fontId="18" fillId="4" borderId="26" xfId="0" applyFont="1" applyFill="1" applyBorder="1" applyAlignment="1" applyProtection="1"/>
    <xf numFmtId="0" fontId="17" fillId="4" borderId="26" xfId="0" applyFont="1" applyFill="1" applyBorder="1" applyAlignment="1" applyProtection="1">
      <alignment horizontal="left" indent="1"/>
    </xf>
    <xf numFmtId="0" fontId="17" fillId="4" borderId="0" xfId="0" applyFont="1" applyFill="1" applyBorder="1" applyProtection="1"/>
    <xf numFmtId="0" fontId="18" fillId="4" borderId="0" xfId="0" applyFont="1" applyFill="1" applyBorder="1" applyProtection="1"/>
    <xf numFmtId="0" fontId="17" fillId="4" borderId="28" xfId="0" applyFont="1" applyFill="1" applyBorder="1" applyAlignment="1" applyProtection="1">
      <alignment horizontal="left"/>
    </xf>
    <xf numFmtId="0" fontId="17" fillId="4" borderId="4" xfId="0" applyFont="1" applyFill="1" applyBorder="1" applyProtection="1"/>
    <xf numFmtId="0" fontId="17" fillId="4" borderId="0" xfId="0" applyFont="1" applyFill="1" applyBorder="1" applyAlignment="1" applyProtection="1">
      <alignment horizontal="left" indent="1"/>
    </xf>
    <xf numFmtId="0" fontId="17" fillId="4" borderId="28" xfId="0" applyFont="1" applyFill="1" applyBorder="1" applyAlignment="1" applyProtection="1"/>
    <xf numFmtId="0" fontId="17" fillId="4" borderId="21" xfId="0" applyFont="1" applyFill="1" applyBorder="1" applyAlignment="1" applyProtection="1"/>
    <xf numFmtId="44" fontId="17" fillId="4" borderId="0" xfId="0" applyNumberFormat="1" applyFont="1" applyFill="1" applyBorder="1" applyAlignment="1" applyProtection="1"/>
    <xf numFmtId="44" fontId="0" fillId="4" borderId="0" xfId="2" applyFont="1" applyFill="1" applyBorder="1" applyAlignment="1" applyProtection="1"/>
    <xf numFmtId="0" fontId="14" fillId="4" borderId="21" xfId="0" applyFont="1" applyFill="1" applyBorder="1" applyAlignment="1" applyProtection="1">
      <alignment horizontal="left"/>
    </xf>
    <xf numFmtId="164" fontId="38" fillId="0" borderId="29" xfId="0" applyNumberFormat="1" applyFont="1" applyBorder="1" applyProtection="1"/>
    <xf numFmtId="0" fontId="0" fillId="0" borderId="2" xfId="0" applyBorder="1" applyProtection="1"/>
    <xf numFmtId="44" fontId="0" fillId="4" borderId="0" xfId="2" applyFont="1" applyFill="1" applyBorder="1" applyProtection="1"/>
    <xf numFmtId="18" fontId="0" fillId="0" borderId="0" xfId="0" applyNumberFormat="1" applyBorder="1" applyProtection="1"/>
    <xf numFmtId="0" fontId="1" fillId="0" borderId="25" xfId="0" applyFont="1" applyBorder="1" applyAlignment="1" applyProtection="1">
      <alignment horizontal="right"/>
    </xf>
    <xf numFmtId="0" fontId="20" fillId="0" borderId="6" xfId="0" applyFont="1" applyBorder="1" applyAlignment="1" applyProtection="1">
      <alignment horizontal="left"/>
    </xf>
    <xf numFmtId="0" fontId="18" fillId="6" borderId="0" xfId="0" applyFont="1" applyFill="1" applyBorder="1" applyProtection="1"/>
    <xf numFmtId="10" fontId="18" fillId="6" borderId="0" xfId="4" applyNumberFormat="1" applyFont="1" applyFill="1" applyBorder="1" applyProtection="1"/>
    <xf numFmtId="0" fontId="18" fillId="7" borderId="0" xfId="0" applyFont="1" applyFill="1" applyBorder="1" applyProtection="1"/>
    <xf numFmtId="0" fontId="18" fillId="5" borderId="0" xfId="0" applyFont="1" applyFill="1" applyBorder="1" applyProtection="1"/>
    <xf numFmtId="0" fontId="1" fillId="0" borderId="6" xfId="0" applyFont="1" applyFill="1" applyBorder="1" applyAlignment="1" applyProtection="1">
      <alignment horizontal="left"/>
    </xf>
    <xf numFmtId="0" fontId="17" fillId="4" borderId="21" xfId="0" applyFont="1" applyFill="1" applyBorder="1" applyAlignment="1" applyProtection="1">
      <alignment horizontal="left"/>
    </xf>
    <xf numFmtId="0" fontId="17" fillId="4" borderId="0" xfId="0" applyFont="1" applyFill="1" applyBorder="1" applyAlignment="1" applyProtection="1">
      <alignment horizontal="left"/>
    </xf>
    <xf numFmtId="0" fontId="17" fillId="4" borderId="0" xfId="0" applyFont="1" applyFill="1" applyBorder="1" applyAlignment="1" applyProtection="1"/>
    <xf numFmtId="0" fontId="4" fillId="4" borderId="0" xfId="0" applyFont="1" applyFill="1" applyBorder="1" applyAlignment="1" applyProtection="1">
      <alignment horizontal="right"/>
    </xf>
    <xf numFmtId="0" fontId="2" fillId="0" borderId="5" xfId="0" applyFont="1" applyFill="1" applyBorder="1" applyProtection="1"/>
    <xf numFmtId="18" fontId="3" fillId="0" borderId="5" xfId="0" applyNumberFormat="1" applyFont="1" applyFill="1" applyBorder="1" applyProtection="1"/>
    <xf numFmtId="0" fontId="6" fillId="0" borderId="5" xfId="0" applyFont="1" applyBorder="1" applyAlignment="1" applyProtection="1">
      <alignment vertical="top" wrapText="1"/>
    </xf>
    <xf numFmtId="18" fontId="2" fillId="0" borderId="0" xfId="0" applyNumberFormat="1" applyFont="1" applyProtection="1"/>
    <xf numFmtId="0" fontId="2" fillId="0" borderId="0" xfId="0" applyFont="1" applyProtection="1"/>
    <xf numFmtId="164" fontId="40" fillId="4" borderId="0" xfId="0" applyNumberFormat="1" applyFont="1" applyFill="1" applyProtection="1"/>
    <xf numFmtId="0" fontId="41" fillId="0" borderId="30" xfId="0" applyFont="1" applyBorder="1" applyAlignment="1" applyProtection="1">
      <alignment vertical="top"/>
    </xf>
    <xf numFmtId="7" fontId="14" fillId="3" borderId="0" xfId="2" applyNumberFormat="1" applyFont="1" applyFill="1" applyProtection="1">
      <protection locked="0"/>
    </xf>
    <xf numFmtId="44" fontId="14" fillId="4" borderId="31" xfId="2" applyFont="1" applyFill="1" applyBorder="1" applyProtection="1"/>
    <xf numFmtId="0" fontId="4" fillId="4" borderId="33" xfId="0" applyFont="1" applyFill="1" applyBorder="1" applyAlignment="1" applyProtection="1">
      <alignment horizontal="center"/>
    </xf>
    <xf numFmtId="0" fontId="19" fillId="4" borderId="0" xfId="0" applyFont="1" applyFill="1" applyBorder="1" applyAlignment="1" applyProtection="1">
      <alignment horizontal="left" indent="1"/>
    </xf>
    <xf numFmtId="0" fontId="17" fillId="4" borderId="6" xfId="0" applyFont="1" applyFill="1" applyBorder="1" applyProtection="1"/>
    <xf numFmtId="0" fontId="17" fillId="4" borderId="28" xfId="0" applyFont="1" applyFill="1" applyBorder="1" applyProtection="1"/>
    <xf numFmtId="0" fontId="17" fillId="4" borderId="27" xfId="0" applyFont="1" applyFill="1" applyBorder="1" applyProtection="1"/>
    <xf numFmtId="0" fontId="17" fillId="4" borderId="0" xfId="0" applyFont="1" applyFill="1" applyAlignment="1" applyProtection="1"/>
    <xf numFmtId="0" fontId="17" fillId="4" borderId="21" xfId="0" applyFont="1" applyFill="1" applyBorder="1" applyAlignment="1" applyProtection="1">
      <alignment horizontal="left" vertical="top"/>
    </xf>
    <xf numFmtId="0" fontId="17" fillId="4" borderId="0" xfId="0" applyFont="1" applyFill="1" applyBorder="1" applyAlignment="1" applyProtection="1">
      <alignment horizontal="left" vertical="top"/>
    </xf>
    <xf numFmtId="0" fontId="17" fillId="4" borderId="0" xfId="0" applyFont="1" applyFill="1" applyBorder="1" applyAlignment="1" applyProtection="1">
      <alignment vertical="top"/>
    </xf>
    <xf numFmtId="0" fontId="17" fillId="4" borderId="24" xfId="0" applyFont="1" applyFill="1" applyBorder="1" applyProtection="1"/>
    <xf numFmtId="0" fontId="17" fillId="4" borderId="25" xfId="0" applyFont="1" applyFill="1" applyBorder="1" applyProtection="1"/>
    <xf numFmtId="0" fontId="17" fillId="4" borderId="21" xfId="0" applyFont="1" applyFill="1" applyBorder="1" applyProtection="1"/>
    <xf numFmtId="0" fontId="17" fillId="4" borderId="24" xfId="0" applyFont="1" applyFill="1" applyBorder="1" applyAlignment="1" applyProtection="1">
      <alignment horizontal="left"/>
    </xf>
    <xf numFmtId="0" fontId="17" fillId="4" borderId="6" xfId="0" applyFont="1" applyFill="1" applyBorder="1" applyAlignment="1" applyProtection="1">
      <alignment horizontal="left"/>
    </xf>
    <xf numFmtId="0" fontId="17" fillId="4" borderId="6" xfId="0" applyFont="1" applyFill="1" applyBorder="1" applyAlignment="1" applyProtection="1"/>
    <xf numFmtId="0" fontId="4" fillId="4" borderId="6" xfId="0" applyFont="1" applyFill="1" applyBorder="1" applyAlignment="1" applyProtection="1">
      <alignment horizontal="right"/>
    </xf>
    <xf numFmtId="0" fontId="21" fillId="4" borderId="21" xfId="0" applyFont="1" applyFill="1" applyBorder="1" applyProtection="1"/>
    <xf numFmtId="0" fontId="19" fillId="4" borderId="0" xfId="0" applyFont="1" applyFill="1" applyBorder="1" applyProtection="1"/>
    <xf numFmtId="0" fontId="21" fillId="4" borderId="0" xfId="0" applyFont="1" applyFill="1" applyBorder="1" applyAlignment="1" applyProtection="1">
      <alignment horizontal="left"/>
    </xf>
    <xf numFmtId="0" fontId="13" fillId="4" borderId="6" xfId="3" applyFill="1" applyBorder="1" applyAlignment="1" applyProtection="1">
      <alignment vertical="center"/>
    </xf>
    <xf numFmtId="0" fontId="18" fillId="4" borderId="0" xfId="0" applyFont="1" applyFill="1" applyBorder="1" applyAlignment="1" applyProtection="1">
      <alignment vertical="top"/>
    </xf>
    <xf numFmtId="0" fontId="18" fillId="4" borderId="0" xfId="0" applyFont="1" applyFill="1" applyBorder="1" applyAlignment="1" applyProtection="1"/>
    <xf numFmtId="0" fontId="0" fillId="4" borderId="0" xfId="0" applyFill="1" applyBorder="1" applyProtection="1"/>
    <xf numFmtId="0" fontId="22" fillId="4" borderId="0" xfId="0" applyFont="1" applyFill="1" applyBorder="1" applyProtection="1"/>
    <xf numFmtId="0" fontId="27" fillId="4" borderId="0" xfId="0" applyFont="1" applyFill="1" applyBorder="1" applyProtection="1"/>
    <xf numFmtId="0" fontId="12" fillId="4" borderId="0" xfId="0" applyFont="1" applyFill="1" applyBorder="1" applyProtection="1"/>
    <xf numFmtId="0" fontId="11" fillId="0" borderId="8" xfId="0" applyFont="1" applyFill="1" applyBorder="1" applyAlignment="1" applyProtection="1">
      <alignment horizontal="center"/>
    </xf>
    <xf numFmtId="0" fontId="17" fillId="4" borderId="30" xfId="0" applyFont="1" applyFill="1" applyBorder="1" applyAlignment="1" applyProtection="1">
      <alignment vertical="top"/>
    </xf>
    <xf numFmtId="0" fontId="17" fillId="4" borderId="34" xfId="0" applyFont="1" applyFill="1" applyBorder="1" applyAlignment="1" applyProtection="1">
      <alignment vertical="top"/>
    </xf>
    <xf numFmtId="0" fontId="14" fillId="4" borderId="24" xfId="0" applyFont="1" applyFill="1" applyBorder="1" applyAlignment="1" applyProtection="1">
      <alignment horizontal="centerContinuous"/>
    </xf>
    <xf numFmtId="0" fontId="14" fillId="4" borderId="6" xfId="0" applyFont="1" applyFill="1" applyBorder="1" applyAlignment="1" applyProtection="1">
      <alignment horizontal="centerContinuous"/>
    </xf>
    <xf numFmtId="0" fontId="40" fillId="4" borderId="28" xfId="0" applyFont="1" applyFill="1" applyBorder="1" applyAlignment="1" applyProtection="1">
      <alignment horizontal="left"/>
    </xf>
    <xf numFmtId="0" fontId="17" fillId="4" borderId="4" xfId="0" applyFont="1" applyFill="1" applyBorder="1" applyAlignment="1" applyProtection="1"/>
    <xf numFmtId="0" fontId="40" fillId="4" borderId="24" xfId="0" applyFont="1" applyFill="1" applyBorder="1" applyAlignment="1" applyProtection="1">
      <alignment horizontal="left"/>
    </xf>
    <xf numFmtId="0" fontId="17" fillId="4" borderId="25" xfId="0" applyFont="1" applyFill="1" applyBorder="1" applyAlignment="1" applyProtection="1"/>
    <xf numFmtId="0" fontId="20" fillId="4" borderId="0" xfId="0" applyFont="1" applyFill="1" applyBorder="1" applyAlignment="1" applyProtection="1">
      <alignment horizontal="left" indent="1"/>
    </xf>
    <xf numFmtId="0" fontId="23" fillId="4" borderId="0" xfId="0" applyFont="1" applyFill="1" applyBorder="1" applyProtection="1"/>
    <xf numFmtId="0" fontId="24" fillId="4" borderId="0" xfId="0" applyFont="1" applyFill="1" applyBorder="1" applyProtection="1"/>
    <xf numFmtId="0" fontId="25" fillId="4" borderId="0" xfId="0" applyFont="1" applyFill="1" applyBorder="1" applyProtection="1"/>
    <xf numFmtId="0" fontId="26" fillId="4" borderId="0" xfId="0" applyFont="1" applyFill="1" applyBorder="1" applyProtection="1"/>
    <xf numFmtId="0" fontId="28" fillId="4" borderId="0" xfId="0" applyFont="1" applyFill="1" applyBorder="1" applyProtection="1"/>
    <xf numFmtId="0" fontId="28" fillId="4" borderId="0" xfId="0" applyNumberFormat="1" applyFont="1" applyFill="1" applyBorder="1" applyProtection="1"/>
    <xf numFmtId="0" fontId="24" fillId="4" borderId="0" xfId="0" applyNumberFormat="1" applyFont="1" applyFill="1" applyBorder="1" applyProtection="1"/>
    <xf numFmtId="0" fontId="25" fillId="4" borderId="0" xfId="0" applyNumberFormat="1" applyFont="1" applyFill="1" applyBorder="1" applyProtection="1"/>
    <xf numFmtId="0" fontId="26" fillId="4" borderId="0" xfId="0" applyNumberFormat="1" applyFont="1" applyFill="1" applyBorder="1" applyProtection="1"/>
    <xf numFmtId="0" fontId="27" fillId="4" borderId="0" xfId="0" applyNumberFormat="1" applyFont="1" applyFill="1" applyBorder="1" applyProtection="1"/>
    <xf numFmtId="0" fontId="24" fillId="4" borderId="0" xfId="0" applyFont="1" applyFill="1" applyProtection="1"/>
    <xf numFmtId="0" fontId="11" fillId="4" borderId="0" xfId="0" applyFont="1" applyFill="1" applyBorder="1" applyProtection="1"/>
    <xf numFmtId="0" fontId="4" fillId="4" borderId="0" xfId="0" applyNumberFormat="1" applyFont="1" applyFill="1" applyBorder="1" applyProtection="1"/>
    <xf numFmtId="0" fontId="11" fillId="4" borderId="0" xfId="0" applyNumberFormat="1" applyFont="1" applyFill="1" applyBorder="1" applyProtection="1"/>
    <xf numFmtId="0" fontId="29" fillId="4" borderId="0" xfId="0" applyNumberFormat="1" applyFont="1" applyFill="1" applyBorder="1" applyProtection="1"/>
    <xf numFmtId="0" fontId="29" fillId="4" borderId="0" xfId="0" applyFont="1" applyFill="1" applyBorder="1" applyProtection="1"/>
    <xf numFmtId="0" fontId="12" fillId="4" borderId="0" xfId="0" applyNumberFormat="1" applyFont="1" applyFill="1" applyBorder="1" applyProtection="1"/>
    <xf numFmtId="0" fontId="30" fillId="4" borderId="0" xfId="0" applyNumberFormat="1" applyFont="1" applyFill="1" applyBorder="1" applyProtection="1"/>
    <xf numFmtId="0" fontId="0" fillId="4" borderId="0" xfId="0" applyNumberFormat="1" applyFill="1" applyBorder="1" applyProtection="1"/>
    <xf numFmtId="0" fontId="1" fillId="4" borderId="6" xfId="0" applyFont="1" applyFill="1" applyBorder="1" applyAlignment="1" applyProtection="1">
      <alignment horizontal="left"/>
    </xf>
    <xf numFmtId="0" fontId="36" fillId="4" borderId="6" xfId="0" applyFont="1" applyFill="1" applyBorder="1" applyAlignment="1" applyProtection="1">
      <alignment wrapText="1"/>
    </xf>
    <xf numFmtId="0" fontId="17" fillId="4" borderId="24" xfId="0" applyFont="1" applyFill="1" applyBorder="1" applyAlignment="1" applyProtection="1"/>
    <xf numFmtId="0" fontId="6" fillId="4" borderId="35" xfId="0" applyFont="1" applyFill="1" applyBorder="1" applyAlignment="1" applyProtection="1">
      <alignment horizontal="center" vertical="top"/>
    </xf>
    <xf numFmtId="0" fontId="41" fillId="4" borderId="21" xfId="0" applyFont="1" applyFill="1" applyBorder="1" applyProtection="1"/>
    <xf numFmtId="0" fontId="41" fillId="4" borderId="0" xfId="0" applyFont="1" applyFill="1" applyBorder="1" applyProtection="1"/>
    <xf numFmtId="0" fontId="17" fillId="4" borderId="22" xfId="0" applyFont="1" applyFill="1" applyBorder="1" applyProtection="1"/>
    <xf numFmtId="0" fontId="18" fillId="4" borderId="22" xfId="0" applyFont="1" applyFill="1" applyBorder="1" applyProtection="1"/>
    <xf numFmtId="0" fontId="17" fillId="4" borderId="29" xfId="0" applyFont="1" applyFill="1" applyBorder="1" applyProtection="1"/>
    <xf numFmtId="0" fontId="21" fillId="4" borderId="0" xfId="0" applyFont="1" applyFill="1" applyBorder="1" applyAlignment="1" applyProtection="1">
      <alignment horizontal="right"/>
    </xf>
    <xf numFmtId="0" fontId="18" fillId="4" borderId="6" xfId="0" applyFont="1" applyFill="1" applyBorder="1" applyProtection="1"/>
    <xf numFmtId="0" fontId="14" fillId="4" borderId="24" xfId="0" applyFont="1" applyFill="1" applyBorder="1" applyAlignment="1" applyProtection="1">
      <alignment horizontal="center"/>
    </xf>
    <xf numFmtId="44" fontId="14" fillId="4" borderId="0" xfId="2" applyFont="1" applyFill="1" applyBorder="1" applyAlignment="1" applyProtection="1"/>
    <xf numFmtId="0" fontId="14" fillId="4" borderId="24" xfId="0" applyFont="1" applyFill="1" applyBorder="1" applyAlignment="1" applyProtection="1">
      <alignment horizontal="left"/>
    </xf>
    <xf numFmtId="0" fontId="14" fillId="4" borderId="21" xfId="0" applyFont="1" applyFill="1" applyBorder="1" applyAlignment="1" applyProtection="1"/>
    <xf numFmtId="0" fontId="36" fillId="4" borderId="21" xfId="0" applyFont="1" applyFill="1" applyBorder="1" applyAlignment="1" applyProtection="1">
      <alignment vertical="top"/>
    </xf>
    <xf numFmtId="0" fontId="0" fillId="4" borderId="4" xfId="0" applyFill="1" applyBorder="1" applyProtection="1"/>
    <xf numFmtId="0" fontId="14" fillId="4" borderId="21" xfId="0" applyFont="1" applyFill="1" applyBorder="1" applyProtection="1"/>
    <xf numFmtId="0" fontId="17" fillId="4" borderId="20" xfId="0" applyFont="1" applyFill="1" applyBorder="1" applyProtection="1"/>
    <xf numFmtId="0" fontId="17" fillId="4" borderId="3" xfId="0" applyFont="1" applyFill="1" applyBorder="1" applyProtection="1"/>
    <xf numFmtId="0" fontId="17" fillId="4" borderId="3" xfId="0" applyFont="1" applyFill="1" applyBorder="1" applyAlignment="1" applyProtection="1">
      <alignment horizontal="centerContinuous"/>
    </xf>
    <xf numFmtId="0" fontId="17" fillId="4" borderId="3" xfId="0" applyFont="1" applyFill="1" applyBorder="1" applyAlignment="1" applyProtection="1">
      <alignment horizontal="left"/>
    </xf>
    <xf numFmtId="0" fontId="17" fillId="4" borderId="11" xfId="0" applyFont="1" applyFill="1" applyBorder="1" applyAlignment="1" applyProtection="1">
      <alignment horizontal="right"/>
    </xf>
    <xf numFmtId="0" fontId="18" fillId="4" borderId="20" xfId="0" applyFont="1" applyFill="1" applyBorder="1" applyAlignment="1" applyProtection="1">
      <alignment horizontal="centerContinuous"/>
    </xf>
    <xf numFmtId="0" fontId="18" fillId="4" borderId="3" xfId="0" applyFont="1" applyFill="1" applyBorder="1" applyAlignment="1" applyProtection="1">
      <alignment horizontal="centerContinuous"/>
    </xf>
    <xf numFmtId="0" fontId="18" fillId="4" borderId="3" xfId="0" applyFont="1" applyFill="1" applyBorder="1" applyProtection="1"/>
    <xf numFmtId="0" fontId="14" fillId="4" borderId="20" xfId="0" applyFont="1" applyFill="1" applyBorder="1" applyAlignment="1" applyProtection="1">
      <alignment horizontal="center"/>
    </xf>
    <xf numFmtId="0" fontId="17" fillId="4" borderId="3" xfId="0" applyFont="1" applyFill="1" applyBorder="1" applyAlignment="1" applyProtection="1">
      <alignment horizontal="right"/>
    </xf>
    <xf numFmtId="10" fontId="14" fillId="3" borderId="11" xfId="4" applyNumberFormat="1" applyFont="1" applyFill="1" applyBorder="1" applyAlignment="1" applyProtection="1">
      <alignment horizontal="centerContinuous"/>
    </xf>
    <xf numFmtId="0" fontId="20" fillId="4" borderId="21" xfId="0" applyFont="1" applyFill="1" applyBorder="1" applyAlignment="1" applyProtection="1">
      <alignment vertical="top"/>
    </xf>
    <xf numFmtId="0" fontId="17" fillId="4" borderId="0" xfId="0" applyFont="1" applyFill="1" applyBorder="1" applyAlignment="1" applyProtection="1">
      <alignment horizontal="centerContinuous" vertical="top"/>
    </xf>
    <xf numFmtId="0" fontId="2" fillId="0" borderId="0" xfId="0" applyFont="1" applyFill="1" applyAlignment="1" applyProtection="1">
      <alignment horizontal="left"/>
    </xf>
    <xf numFmtId="0" fontId="2" fillId="0" borderId="5" xfId="0" applyFont="1" applyBorder="1" applyAlignment="1" applyProtection="1">
      <alignment horizontal="left" vertical="top" wrapText="1"/>
    </xf>
    <xf numFmtId="18" fontId="1" fillId="0" borderId="0" xfId="0" applyNumberFormat="1" applyFont="1" applyAlignment="1" applyProtection="1">
      <alignment horizontal="left"/>
    </xf>
    <xf numFmtId="18" fontId="8" fillId="0" borderId="0" xfId="0" applyNumberFormat="1" applyFont="1" applyAlignment="1" applyProtection="1">
      <alignment horizontal="left"/>
    </xf>
    <xf numFmtId="0" fontId="47" fillId="0" borderId="0" xfId="0" applyFont="1" applyBorder="1" applyAlignment="1" applyProtection="1">
      <alignment horizontal="left"/>
    </xf>
    <xf numFmtId="0" fontId="48" fillId="0" borderId="0" xfId="0" applyFont="1" applyBorder="1" applyAlignment="1" applyProtection="1">
      <alignment horizontal="left"/>
    </xf>
    <xf numFmtId="49" fontId="35" fillId="0" borderId="0" xfId="0" applyNumberFormat="1" applyFont="1" applyBorder="1" applyAlignment="1" applyProtection="1">
      <alignment horizontal="left"/>
    </xf>
    <xf numFmtId="0" fontId="23" fillId="0" borderId="0" xfId="0" applyNumberFormat="1" applyFont="1" applyBorder="1" applyProtection="1"/>
    <xf numFmtId="0" fontId="28" fillId="0" borderId="0" xfId="0" applyNumberFormat="1" applyFont="1" applyBorder="1" applyProtection="1"/>
    <xf numFmtId="0" fontId="23" fillId="4" borderId="0" xfId="0" applyNumberFormat="1" applyFont="1" applyFill="1" applyBorder="1" applyProtection="1"/>
    <xf numFmtId="49" fontId="4" fillId="9" borderId="0" xfId="0" applyNumberFormat="1" applyFont="1" applyFill="1" applyBorder="1" applyAlignment="1" applyProtection="1">
      <alignment horizontal="left"/>
    </xf>
    <xf numFmtId="0" fontId="11" fillId="0" borderId="0" xfId="0" applyFont="1" applyAlignment="1" applyProtection="1">
      <alignment vertical="top"/>
    </xf>
    <xf numFmtId="0" fontId="11" fillId="9" borderId="0" xfId="0" applyFont="1" applyFill="1" applyAlignment="1" applyProtection="1">
      <alignment vertical="top"/>
    </xf>
    <xf numFmtId="0" fontId="0" fillId="0" borderId="1" xfId="0" applyBorder="1" applyProtection="1"/>
    <xf numFmtId="0" fontId="14" fillId="9" borderId="0" xfId="0" applyFont="1" applyFill="1" applyBorder="1" applyAlignment="1" applyProtection="1">
      <alignment horizontal="left"/>
    </xf>
    <xf numFmtId="0" fontId="36" fillId="10" borderId="0" xfId="0" applyFont="1" applyFill="1" applyBorder="1" applyAlignment="1" applyProtection="1">
      <alignment horizontal="left" vertical="top" wrapText="1"/>
    </xf>
    <xf numFmtId="44" fontId="14" fillId="4" borderId="0" xfId="2" applyFont="1" applyFill="1" applyAlignment="1" applyProtection="1"/>
    <xf numFmtId="44" fontId="14" fillId="4" borderId="4" xfId="2" applyFont="1" applyFill="1" applyBorder="1" applyAlignment="1" applyProtection="1"/>
    <xf numFmtId="44" fontId="0" fillId="0" borderId="0" xfId="2" applyFont="1" applyProtection="1"/>
    <xf numFmtId="44" fontId="3" fillId="0" borderId="0" xfId="2" applyFont="1" applyProtection="1"/>
    <xf numFmtId="0" fontId="0" fillId="0" borderId="0" xfId="0" applyAlignment="1" applyProtection="1">
      <alignment horizontal="left" vertical="top" wrapText="1"/>
    </xf>
    <xf numFmtId="0" fontId="0" fillId="0" borderId="0" xfId="0" applyFill="1" applyAlignment="1" applyProtection="1">
      <alignment horizontal="right"/>
    </xf>
    <xf numFmtId="44" fontId="2" fillId="0" borderId="0" xfId="2" applyFont="1" applyAlignment="1" applyProtection="1">
      <alignment horizontal="right"/>
    </xf>
    <xf numFmtId="0" fontId="2" fillId="0" borderId="0" xfId="0" applyFont="1" applyAlignment="1" applyProtection="1">
      <alignment horizontal="right"/>
    </xf>
    <xf numFmtId="0" fontId="2" fillId="9" borderId="0" xfId="0" applyFont="1" applyFill="1" applyAlignment="1" applyProtection="1">
      <alignment horizontal="left" vertical="top"/>
    </xf>
    <xf numFmtId="0" fontId="0" fillId="9" borderId="0" xfId="0" applyFill="1" applyAlignment="1" applyProtection="1">
      <alignment vertical="top"/>
    </xf>
    <xf numFmtId="49" fontId="36" fillId="9" borderId="0" xfId="0" applyNumberFormat="1" applyFont="1" applyFill="1" applyAlignment="1" applyProtection="1">
      <alignment horizontal="left" vertical="top" wrapText="1"/>
    </xf>
    <xf numFmtId="44" fontId="2" fillId="9" borderId="0" xfId="2" applyFont="1" applyFill="1" applyAlignment="1" applyProtection="1">
      <alignment horizontal="right" vertical="top"/>
    </xf>
    <xf numFmtId="171" fontId="0" fillId="9" borderId="0" xfId="2" applyNumberFormat="1" applyFont="1" applyFill="1" applyAlignment="1" applyProtection="1">
      <alignment horizontal="center" vertical="top"/>
    </xf>
    <xf numFmtId="49" fontId="36" fillId="10" borderId="0" xfId="0" applyNumberFormat="1" applyFont="1" applyFill="1" applyAlignment="1" applyProtection="1">
      <alignment horizontal="left" vertical="top" wrapText="1"/>
    </xf>
    <xf numFmtId="44" fontId="2" fillId="0" borderId="0" xfId="2" applyFont="1" applyAlignment="1" applyProtection="1">
      <alignment horizontal="right" vertical="top"/>
    </xf>
    <xf numFmtId="0" fontId="36" fillId="9" borderId="0" xfId="0" applyNumberFormat="1" applyFont="1" applyFill="1" applyAlignment="1" applyProtection="1">
      <alignment horizontal="left" vertical="top" wrapText="1"/>
    </xf>
    <xf numFmtId="171" fontId="1" fillId="9" borderId="0" xfId="2" applyNumberFormat="1" applyFont="1" applyFill="1" applyAlignment="1" applyProtection="1">
      <alignment horizontal="center"/>
    </xf>
    <xf numFmtId="171" fontId="0" fillId="9" borderId="0" xfId="2" applyNumberFormat="1" applyFont="1" applyFill="1" applyAlignment="1" applyProtection="1">
      <alignment horizontal="center"/>
    </xf>
    <xf numFmtId="9" fontId="1" fillId="8" borderId="7" xfId="4" applyFont="1" applyFill="1" applyBorder="1" applyAlignment="1" applyProtection="1">
      <alignment horizontal="center"/>
      <protection locked="0"/>
    </xf>
    <xf numFmtId="0" fontId="1" fillId="4" borderId="28" xfId="0" applyFont="1" applyFill="1" applyBorder="1" applyAlignment="1" applyProtection="1">
      <alignment horizontal="left"/>
    </xf>
    <xf numFmtId="0" fontId="17" fillId="4" borderId="21" xfId="0" applyFont="1" applyFill="1" applyBorder="1" applyAlignment="1" applyProtection="1">
      <alignment horizontal="left" indent="3"/>
    </xf>
    <xf numFmtId="0" fontId="1" fillId="4" borderId="21" xfId="0" applyFont="1" applyFill="1" applyBorder="1" applyAlignment="1" applyProtection="1">
      <alignment horizontal="left"/>
    </xf>
    <xf numFmtId="9" fontId="1" fillId="4" borderId="21" xfId="0" quotePrefix="1" applyNumberFormat="1" applyFont="1" applyFill="1" applyBorder="1" applyAlignment="1" applyProtection="1">
      <alignment horizontal="left"/>
    </xf>
    <xf numFmtId="0" fontId="36" fillId="10" borderId="0" xfId="0" applyNumberFormat="1" applyFont="1" applyFill="1" applyAlignment="1" applyProtection="1">
      <alignment horizontal="left"/>
    </xf>
    <xf numFmtId="0" fontId="17" fillId="9" borderId="6" xfId="0" applyFont="1" applyFill="1" applyBorder="1" applyProtection="1"/>
    <xf numFmtId="0" fontId="18" fillId="9" borderId="0" xfId="0" applyFont="1" applyFill="1" applyBorder="1" applyProtection="1"/>
    <xf numFmtId="0" fontId="24" fillId="0" borderId="0" xfId="0" applyFont="1" applyFill="1" applyBorder="1" applyAlignment="1" applyProtection="1"/>
    <xf numFmtId="0" fontId="0" fillId="9" borderId="0" xfId="0" applyFill="1" applyProtection="1"/>
    <xf numFmtId="0" fontId="0" fillId="9" borderId="0" xfId="0" applyFill="1" applyAlignment="1" applyProtection="1">
      <alignment horizontal="left"/>
    </xf>
    <xf numFmtId="9" fontId="2" fillId="9" borderId="7" xfId="4" applyFont="1" applyFill="1" applyBorder="1" applyAlignment="1" applyProtection="1">
      <alignment horizontal="right"/>
    </xf>
    <xf numFmtId="4" fontId="0" fillId="11" borderId="8" xfId="2" applyNumberFormat="1" applyFont="1" applyFill="1" applyBorder="1" applyProtection="1">
      <protection locked="0"/>
    </xf>
    <xf numFmtId="0" fontId="0" fillId="11" borderId="8" xfId="0" applyNumberFormat="1" applyFill="1" applyBorder="1" applyAlignment="1" applyProtection="1">
      <alignment horizontal="center"/>
      <protection locked="0"/>
    </xf>
    <xf numFmtId="39" fontId="0" fillId="11" borderId="8" xfId="2" applyNumberFormat="1" applyFont="1" applyFill="1" applyBorder="1" applyProtection="1">
      <protection locked="0"/>
    </xf>
    <xf numFmtId="39" fontId="0" fillId="11" borderId="8" xfId="2" applyNumberFormat="1" applyFont="1" applyFill="1" applyBorder="1" applyAlignment="1" applyProtection="1">
      <alignment wrapText="1"/>
      <protection locked="0"/>
    </xf>
    <xf numFmtId="4" fontId="0" fillId="11" borderId="7" xfId="2" applyNumberFormat="1" applyFont="1" applyFill="1" applyBorder="1" applyProtection="1">
      <protection locked="0"/>
    </xf>
    <xf numFmtId="39" fontId="0" fillId="11" borderId="7" xfId="2" applyNumberFormat="1" applyFont="1" applyFill="1" applyBorder="1" applyProtection="1">
      <protection locked="0"/>
    </xf>
    <xf numFmtId="0" fontId="0" fillId="11" borderId="7" xfId="0" applyNumberFormat="1" applyFill="1" applyBorder="1" applyAlignment="1" applyProtection="1">
      <alignment horizontal="center"/>
      <protection locked="0"/>
    </xf>
    <xf numFmtId="44" fontId="2" fillId="9" borderId="8" xfId="2" applyFont="1" applyFill="1" applyBorder="1" applyAlignment="1" applyProtection="1">
      <alignment horizontal="center" wrapText="1"/>
    </xf>
    <xf numFmtId="0" fontId="2" fillId="9" borderId="0" xfId="0" applyFont="1" applyFill="1" applyAlignment="1" applyProtection="1">
      <alignment horizontal="center" wrapText="1"/>
    </xf>
    <xf numFmtId="44" fontId="2" fillId="9" borderId="8" xfId="2" applyFont="1" applyFill="1" applyBorder="1" applyAlignment="1" applyProtection="1">
      <alignment horizontal="center"/>
    </xf>
    <xf numFmtId="0" fontId="2" fillId="9" borderId="8" xfId="0" applyFont="1" applyFill="1" applyBorder="1" applyAlignment="1" applyProtection="1">
      <alignment horizontal="center" wrapText="1"/>
    </xf>
    <xf numFmtId="44" fontId="2" fillId="9" borderId="9" xfId="2" applyFont="1" applyFill="1" applyBorder="1" applyAlignment="1" applyProtection="1">
      <alignment horizontal="center"/>
    </xf>
    <xf numFmtId="0" fontId="2" fillId="9" borderId="9" xfId="0" applyFont="1" applyFill="1" applyBorder="1" applyAlignment="1" applyProtection="1">
      <alignment horizontal="center" wrapText="1"/>
    </xf>
    <xf numFmtId="44" fontId="2" fillId="9" borderId="9" xfId="2" applyFont="1" applyFill="1" applyBorder="1" applyAlignment="1" applyProtection="1">
      <alignment horizontal="center" wrapText="1"/>
    </xf>
    <xf numFmtId="169" fontId="17" fillId="11" borderId="4" xfId="0" applyNumberFormat="1" applyFont="1" applyFill="1" applyBorder="1" applyProtection="1">
      <protection locked="0"/>
    </xf>
    <xf numFmtId="0" fontId="0" fillId="4" borderId="4" xfId="0" applyFill="1" applyBorder="1" applyAlignment="1" applyProtection="1">
      <alignment wrapText="1"/>
    </xf>
    <xf numFmtId="20" fontId="17" fillId="4" borderId="0" xfId="0" applyNumberFormat="1" applyFont="1" applyFill="1" applyBorder="1" applyAlignment="1" applyProtection="1"/>
    <xf numFmtId="0" fontId="31" fillId="4" borderId="0" xfId="0" applyNumberFormat="1" applyFont="1" applyFill="1" applyProtection="1"/>
    <xf numFmtId="0" fontId="12" fillId="4" borderId="0" xfId="0" applyNumberFormat="1" applyFont="1" applyFill="1" applyProtection="1"/>
    <xf numFmtId="0" fontId="35" fillId="4" borderId="0" xfId="0" applyNumberFormat="1" applyFont="1" applyFill="1" applyProtection="1"/>
    <xf numFmtId="44" fontId="54" fillId="9" borderId="0" xfId="2" applyFont="1" applyFill="1" applyBorder="1" applyAlignment="1" applyProtection="1">
      <alignment horizontal="center"/>
    </xf>
    <xf numFmtId="0" fontId="3" fillId="4" borderId="25" xfId="0" applyFont="1" applyFill="1" applyBorder="1" applyAlignment="1" applyProtection="1">
      <alignment horizontal="right"/>
    </xf>
    <xf numFmtId="0" fontId="0" fillId="4" borderId="0" xfId="0" applyFill="1" applyProtection="1"/>
    <xf numFmtId="0" fontId="3" fillId="4" borderId="0" xfId="0" applyFont="1" applyFill="1" applyProtection="1"/>
    <xf numFmtId="0" fontId="5" fillId="4" borderId="0" xfId="0" applyFont="1" applyFill="1" applyProtection="1"/>
    <xf numFmtId="0" fontId="15" fillId="4" borderId="0" xfId="0" applyFont="1" applyFill="1" applyProtection="1"/>
    <xf numFmtId="164" fontId="3" fillId="9" borderId="0" xfId="0" applyNumberFormat="1" applyFont="1" applyFill="1" applyAlignment="1" applyProtection="1">
      <alignment horizontal="right"/>
    </xf>
    <xf numFmtId="0" fontId="14" fillId="4" borderId="0" xfId="0" applyFont="1" applyFill="1" applyAlignment="1" applyProtection="1">
      <alignment horizontal="right"/>
    </xf>
    <xf numFmtId="0" fontId="14" fillId="4" borderId="0" xfId="0" applyFont="1" applyFill="1" applyAlignment="1" applyProtection="1">
      <alignment horizontal="left"/>
    </xf>
    <xf numFmtId="0" fontId="0" fillId="0" borderId="0" xfId="0" applyAlignment="1" applyProtection="1">
      <alignment wrapText="1"/>
    </xf>
    <xf numFmtId="0" fontId="0" fillId="9" borderId="0" xfId="0" applyFill="1" applyAlignment="1" applyProtection="1">
      <alignment wrapText="1"/>
    </xf>
    <xf numFmtId="0" fontId="14" fillId="9" borderId="0" xfId="0" applyFont="1" applyFill="1" applyProtection="1"/>
    <xf numFmtId="164" fontId="3" fillId="9" borderId="0" xfId="0" applyNumberFormat="1" applyFont="1" applyFill="1" applyProtection="1"/>
    <xf numFmtId="18" fontId="14" fillId="9" borderId="0" xfId="0" applyNumberFormat="1" applyFont="1" applyFill="1" applyProtection="1"/>
    <xf numFmtId="164" fontId="1" fillId="9" borderId="0" xfId="0" applyNumberFormat="1" applyFont="1" applyFill="1" applyAlignment="1" applyProtection="1">
      <alignment horizontal="left" wrapText="1"/>
    </xf>
    <xf numFmtId="0" fontId="15" fillId="4" borderId="0" xfId="0" applyFont="1" applyFill="1" applyAlignment="1" applyProtection="1">
      <alignment horizontal="right"/>
    </xf>
    <xf numFmtId="0" fontId="15" fillId="4" borderId="0" xfId="0" applyNumberFormat="1" applyFont="1" applyFill="1" applyAlignment="1" applyProtection="1">
      <alignment horizontal="left"/>
    </xf>
    <xf numFmtId="0" fontId="0" fillId="4" borderId="0" xfId="0" applyFill="1" applyAlignment="1" applyProtection="1">
      <alignment horizontal="left" vertical="top" wrapText="1"/>
    </xf>
    <xf numFmtId="0" fontId="0" fillId="9" borderId="3" xfId="0" applyFill="1" applyBorder="1" applyAlignment="1" applyProtection="1">
      <alignment wrapText="1"/>
    </xf>
    <xf numFmtId="0" fontId="42" fillId="4" borderId="29" xfId="0" applyFont="1" applyFill="1" applyBorder="1" applyProtection="1"/>
    <xf numFmtId="0" fontId="14" fillId="4" borderId="1" xfId="0" applyFont="1" applyFill="1" applyBorder="1" applyProtection="1"/>
    <xf numFmtId="0" fontId="14" fillId="4" borderId="2" xfId="0" applyFont="1" applyFill="1" applyBorder="1" applyAlignment="1" applyProtection="1"/>
    <xf numFmtId="0" fontId="14" fillId="4" borderId="6" xfId="0" applyFont="1" applyFill="1" applyBorder="1" applyAlignment="1" applyProtection="1">
      <alignment vertical="center"/>
    </xf>
    <xf numFmtId="0" fontId="14" fillId="4" borderId="25" xfId="0" applyFont="1" applyFill="1" applyBorder="1" applyAlignment="1" applyProtection="1">
      <alignment vertical="center"/>
    </xf>
    <xf numFmtId="0" fontId="14" fillId="4" borderId="0" xfId="0" applyFont="1" applyFill="1" applyAlignment="1" applyProtection="1">
      <alignment vertical="center"/>
    </xf>
    <xf numFmtId="0" fontId="3" fillId="4" borderId="20" xfId="0" applyFont="1" applyFill="1" applyBorder="1" applyAlignment="1" applyProtection="1"/>
    <xf numFmtId="0" fontId="14" fillId="4" borderId="3" xfId="0" applyFont="1" applyFill="1" applyBorder="1" applyAlignment="1" applyProtection="1">
      <alignment horizontal="left"/>
    </xf>
    <xf numFmtId="0" fontId="14" fillId="4" borderId="3" xfId="0" applyFont="1" applyFill="1" applyBorder="1" applyProtection="1"/>
    <xf numFmtId="0" fontId="14" fillId="4" borderId="22" xfId="0" applyFont="1" applyFill="1" applyBorder="1" applyProtection="1"/>
    <xf numFmtId="0" fontId="14" fillId="4" borderId="23" xfId="0" applyFont="1" applyFill="1" applyBorder="1" applyProtection="1"/>
    <xf numFmtId="44" fontId="14" fillId="4" borderId="11" xfId="0" applyNumberFormat="1" applyFont="1" applyFill="1" applyBorder="1" applyProtection="1"/>
    <xf numFmtId="0" fontId="3" fillId="4" borderId="18" xfId="0" applyFont="1" applyFill="1" applyBorder="1" applyProtection="1"/>
    <xf numFmtId="0" fontId="14" fillId="4" borderId="10" xfId="0" applyFont="1" applyFill="1" applyBorder="1" applyProtection="1"/>
    <xf numFmtId="0" fontId="14" fillId="4" borderId="11" xfId="0" applyFont="1" applyFill="1" applyBorder="1" applyProtection="1"/>
    <xf numFmtId="0" fontId="3" fillId="4" borderId="20" xfId="0" applyFont="1" applyFill="1" applyBorder="1" applyProtection="1"/>
    <xf numFmtId="0" fontId="14" fillId="4" borderId="19" xfId="0" applyFont="1" applyFill="1" applyBorder="1" applyProtection="1"/>
    <xf numFmtId="0" fontId="14" fillId="4" borderId="18" xfId="0" applyFont="1" applyFill="1" applyBorder="1" applyProtection="1"/>
    <xf numFmtId="0" fontId="14" fillId="4" borderId="3" xfId="0" applyFont="1" applyFill="1" applyBorder="1" applyAlignment="1" applyProtection="1">
      <alignment horizontal="center"/>
    </xf>
    <xf numFmtId="0" fontId="14" fillId="4" borderId="0" xfId="0" applyFont="1" applyFill="1" applyBorder="1" applyAlignment="1" applyProtection="1">
      <alignment horizontal="center"/>
    </xf>
    <xf numFmtId="44" fontId="14" fillId="0" borderId="11" xfId="2" applyFont="1" applyFill="1" applyBorder="1" applyProtection="1"/>
    <xf numFmtId="0" fontId="15" fillId="4" borderId="18" xfId="0" applyFont="1" applyFill="1" applyBorder="1" applyProtection="1"/>
    <xf numFmtId="0" fontId="43" fillId="4" borderId="18" xfId="0" applyFont="1" applyFill="1" applyBorder="1" applyAlignment="1" applyProtection="1">
      <alignment vertical="center"/>
    </xf>
    <xf numFmtId="44" fontId="14" fillId="4" borderId="19" xfId="2" applyFont="1" applyFill="1" applyBorder="1" applyProtection="1"/>
    <xf numFmtId="0" fontId="15" fillId="4" borderId="20" xfId="0" applyFont="1" applyFill="1" applyBorder="1" applyProtection="1"/>
    <xf numFmtId="0" fontId="15" fillId="4" borderId="21" xfId="0" applyFont="1" applyFill="1" applyBorder="1" applyProtection="1"/>
    <xf numFmtId="44" fontId="14" fillId="4" borderId="32" xfId="2" applyFont="1" applyFill="1" applyBorder="1" applyProtection="1"/>
    <xf numFmtId="0" fontId="37" fillId="4" borderId="0" xfId="0" applyFont="1" applyFill="1" applyProtection="1"/>
    <xf numFmtId="164" fontId="2" fillId="4" borderId="0" xfId="0" applyNumberFormat="1" applyFont="1" applyFill="1" applyAlignment="1" applyProtection="1">
      <alignment horizontal="left"/>
    </xf>
    <xf numFmtId="18" fontId="2" fillId="4" borderId="0" xfId="0" applyNumberFormat="1" applyFont="1" applyFill="1" applyProtection="1"/>
    <xf numFmtId="0" fontId="2" fillId="4" borderId="0" xfId="0" applyFont="1" applyFill="1" applyProtection="1"/>
    <xf numFmtId="0" fontId="2" fillId="4" borderId="0" xfId="0" applyFont="1" applyFill="1" applyAlignment="1" applyProtection="1">
      <alignment horizontal="centerContinuous"/>
    </xf>
    <xf numFmtId="44" fontId="2" fillId="4" borderId="0" xfId="2" applyFont="1" applyFill="1" applyProtection="1"/>
    <xf numFmtId="44" fontId="0" fillId="4" borderId="0" xfId="2" applyFont="1" applyFill="1" applyBorder="1" applyAlignment="1" applyProtection="1">
      <alignment horizontal="right"/>
    </xf>
    <xf numFmtId="43" fontId="0" fillId="4" borderId="0" xfId="2" applyNumberFormat="1" applyFont="1" applyFill="1" applyBorder="1" applyProtection="1"/>
    <xf numFmtId="0" fontId="3" fillId="0" borderId="0" xfId="0" applyFont="1" applyProtection="1"/>
    <xf numFmtId="0" fontId="2" fillId="0" borderId="0" xfId="0" applyFont="1" applyAlignment="1" applyProtection="1">
      <alignment horizontal="left"/>
    </xf>
    <xf numFmtId="164" fontId="14" fillId="0" borderId="0" xfId="0" applyNumberFormat="1" applyFont="1" applyProtection="1"/>
    <xf numFmtId="18" fontId="14" fillId="0" borderId="0" xfId="0" applyNumberFormat="1" applyFont="1" applyProtection="1"/>
    <xf numFmtId="0" fontId="14" fillId="0" borderId="0" xfId="0" applyFont="1" applyProtection="1"/>
    <xf numFmtId="0" fontId="3" fillId="0" borderId="0" xfId="0" applyFont="1" applyAlignment="1" applyProtection="1"/>
    <xf numFmtId="9" fontId="14" fillId="0" borderId="0" xfId="4" applyFont="1" applyProtection="1"/>
    <xf numFmtId="164" fontId="3" fillId="0" borderId="0" xfId="0" applyNumberFormat="1" applyFont="1" applyAlignment="1" applyProtection="1">
      <alignment horizontal="right"/>
    </xf>
    <xf numFmtId="164" fontId="15" fillId="0" borderId="0" xfId="0" applyNumberFormat="1" applyFont="1" applyAlignment="1" applyProtection="1">
      <alignment horizontal="right"/>
    </xf>
    <xf numFmtId="0" fontId="6" fillId="0" borderId="0" xfId="0" applyFont="1" applyProtection="1"/>
    <xf numFmtId="0" fontId="6" fillId="0" borderId="0" xfId="0" applyFont="1" applyAlignment="1" applyProtection="1">
      <alignment horizontal="center"/>
    </xf>
    <xf numFmtId="164" fontId="3" fillId="0" borderId="0" xfId="0" applyNumberFormat="1" applyFont="1" applyProtection="1"/>
    <xf numFmtId="164" fontId="15" fillId="0" borderId="0" xfId="0" applyNumberFormat="1" applyFont="1" applyAlignment="1" applyProtection="1">
      <alignment vertical="center"/>
    </xf>
    <xf numFmtId="18" fontId="14" fillId="0" borderId="0" xfId="0" applyNumberFormat="1" applyFont="1" applyFill="1" applyAlignment="1" applyProtection="1">
      <alignment vertical="center"/>
    </xf>
    <xf numFmtId="9" fontId="14" fillId="0" borderId="0" xfId="4" applyFont="1" applyAlignment="1" applyProtection="1">
      <alignment vertical="center"/>
    </xf>
    <xf numFmtId="0" fontId="0" fillId="0" borderId="0" xfId="0" applyAlignment="1" applyProtection="1">
      <alignment vertical="center"/>
    </xf>
    <xf numFmtId="164" fontId="14" fillId="0" borderId="0" xfId="0" applyNumberFormat="1" applyFont="1" applyAlignment="1" applyProtection="1">
      <alignment vertical="top"/>
    </xf>
    <xf numFmtId="18" fontId="14" fillId="0" borderId="0" xfId="0" applyNumberFormat="1" applyFont="1" applyAlignment="1" applyProtection="1">
      <alignment vertical="top"/>
    </xf>
    <xf numFmtId="18" fontId="14" fillId="0" borderId="0" xfId="0" applyNumberFormat="1" applyFont="1" applyFill="1" applyAlignment="1" applyProtection="1">
      <alignment horizontal="left" vertical="top"/>
    </xf>
    <xf numFmtId="0" fontId="14" fillId="0" borderId="0" xfId="0" applyFont="1" applyAlignment="1" applyProtection="1">
      <alignment vertical="top"/>
    </xf>
    <xf numFmtId="0" fontId="6" fillId="0" borderId="0" xfId="0" applyFont="1" applyAlignment="1" applyProtection="1">
      <alignment vertical="top"/>
    </xf>
    <xf numFmtId="0" fontId="0" fillId="9" borderId="0" xfId="0" applyFill="1" applyAlignment="1" applyProtection="1">
      <alignment horizontal="left" vertical="top" wrapText="1"/>
    </xf>
    <xf numFmtId="18" fontId="14" fillId="0" borderId="0" xfId="0" applyNumberFormat="1" applyFont="1" applyFill="1" applyBorder="1" applyProtection="1"/>
    <xf numFmtId="18" fontId="4" fillId="0" borderId="0" xfId="0" applyNumberFormat="1" applyFont="1" applyFill="1" applyBorder="1" applyProtection="1"/>
    <xf numFmtId="164" fontId="2" fillId="9" borderId="31" xfId="0" applyNumberFormat="1" applyFont="1" applyFill="1" applyBorder="1" applyAlignment="1" applyProtection="1">
      <alignment horizontal="center"/>
    </xf>
    <xf numFmtId="18" fontId="2" fillId="9" borderId="31" xfId="0" applyNumberFormat="1" applyFont="1" applyFill="1" applyBorder="1" applyAlignment="1" applyProtection="1">
      <alignment horizontal="center"/>
    </xf>
    <xf numFmtId="0" fontId="2" fillId="9" borderId="36" xfId="0" applyFont="1" applyFill="1" applyBorder="1" applyAlignment="1" applyProtection="1">
      <alignment horizontal="centerContinuous"/>
    </xf>
    <xf numFmtId="0" fontId="2" fillId="9" borderId="37" xfId="0" applyFont="1" applyFill="1" applyBorder="1" applyAlignment="1" applyProtection="1">
      <alignment horizontal="centerContinuous"/>
    </xf>
    <xf numFmtId="15" fontId="0" fillId="9" borderId="31" xfId="0" applyNumberFormat="1" applyFill="1" applyBorder="1" applyAlignment="1" applyProtection="1">
      <alignment horizontal="center"/>
    </xf>
    <xf numFmtId="0" fontId="2" fillId="9" borderId="21" xfId="0" applyFont="1" applyFill="1" applyBorder="1" applyAlignment="1" applyProtection="1">
      <alignment horizontal="centerContinuous"/>
    </xf>
    <xf numFmtId="0" fontId="2" fillId="9" borderId="4" xfId="0" applyFont="1" applyFill="1" applyBorder="1" applyAlignment="1" applyProtection="1">
      <alignment horizontal="centerContinuous"/>
    </xf>
    <xf numFmtId="18" fontId="0" fillId="9" borderId="31" xfId="0" applyNumberFormat="1" applyFill="1" applyBorder="1" applyAlignment="1" applyProtection="1">
      <alignment horizontal="center"/>
    </xf>
    <xf numFmtId="0" fontId="0" fillId="9" borderId="21" xfId="0" applyFill="1" applyBorder="1" applyAlignment="1" applyProtection="1">
      <alignment horizontal="centerContinuous"/>
    </xf>
    <xf numFmtId="0" fontId="0" fillId="9" borderId="4" xfId="0" applyFill="1" applyBorder="1" applyAlignment="1" applyProtection="1">
      <alignment horizontal="centerContinuous"/>
    </xf>
    <xf numFmtId="18" fontId="31" fillId="0" borderId="0" xfId="0" applyNumberFormat="1" applyFont="1" applyProtection="1"/>
    <xf numFmtId="0" fontId="12" fillId="0" borderId="0" xfId="0" applyFont="1" applyProtection="1"/>
    <xf numFmtId="0" fontId="32" fillId="0" borderId="0" xfId="0" applyFont="1" applyProtection="1"/>
    <xf numFmtId="164" fontId="5" fillId="0" borderId="0" xfId="0" applyNumberFormat="1" applyFont="1" applyProtection="1"/>
    <xf numFmtId="18" fontId="5" fillId="0" borderId="0" xfId="0" applyNumberFormat="1" applyFont="1" applyProtection="1"/>
    <xf numFmtId="0" fontId="5" fillId="0" borderId="0" xfId="0" applyFont="1" applyProtection="1"/>
    <xf numFmtId="18" fontId="12" fillId="0" borderId="0" xfId="0" applyNumberFormat="1" applyFont="1" applyProtection="1"/>
    <xf numFmtId="18" fontId="35" fillId="0" borderId="0" xfId="0" applyNumberFormat="1" applyFont="1" applyProtection="1"/>
    <xf numFmtId="0" fontId="35" fillId="0" borderId="0" xfId="0" applyFont="1" applyProtection="1"/>
    <xf numFmtId="164" fontId="12" fillId="0" borderId="0" xfId="0" applyNumberFormat="1" applyFont="1" applyProtection="1"/>
    <xf numFmtId="18" fontId="31" fillId="0" borderId="0" xfId="0" applyNumberFormat="1" applyFont="1" applyAlignment="1" applyProtection="1">
      <alignment horizontal="left"/>
    </xf>
    <xf numFmtId="164" fontId="31" fillId="0" borderId="0" xfId="0" applyNumberFormat="1" applyFont="1" applyProtection="1"/>
    <xf numFmtId="18" fontId="12" fillId="0" borderId="0" xfId="0" applyNumberFormat="1" applyFont="1" applyAlignment="1" applyProtection="1">
      <alignment horizontal="left"/>
    </xf>
    <xf numFmtId="0" fontId="45" fillId="9" borderId="7" xfId="0" applyFont="1" applyFill="1" applyBorder="1" applyAlignment="1" applyProtection="1">
      <alignment horizontal="center"/>
    </xf>
    <xf numFmtId="43" fontId="16" fillId="9" borderId="7" xfId="1" applyFont="1" applyFill="1" applyBorder="1" applyProtection="1"/>
    <xf numFmtId="0" fontId="46" fillId="9" borderId="7" xfId="0" applyFont="1" applyFill="1" applyBorder="1" applyProtection="1"/>
    <xf numFmtId="165" fontId="16" fillId="9" borderId="7" xfId="1" applyNumberFormat="1" applyFont="1" applyFill="1" applyBorder="1" applyProtection="1"/>
    <xf numFmtId="44" fontId="45" fillId="9" borderId="7" xfId="2" applyFont="1" applyFill="1" applyBorder="1" applyProtection="1"/>
    <xf numFmtId="0" fontId="52" fillId="9" borderId="7" xfId="0" applyFont="1" applyFill="1" applyBorder="1" applyProtection="1"/>
    <xf numFmtId="44" fontId="16" fillId="9" borderId="7" xfId="2" applyFont="1" applyFill="1" applyBorder="1" applyProtection="1"/>
    <xf numFmtId="44" fontId="0" fillId="9" borderId="7" xfId="2" applyFont="1" applyFill="1" applyBorder="1" applyProtection="1"/>
    <xf numFmtId="0" fontId="0" fillId="9" borderId="7" xfId="0" applyFill="1" applyBorder="1" applyProtection="1"/>
    <xf numFmtId="44" fontId="0" fillId="9" borderId="32" xfId="2" applyFont="1" applyFill="1" applyBorder="1" applyProtection="1"/>
    <xf numFmtId="0" fontId="0" fillId="9" borderId="32" xfId="0" applyFill="1" applyBorder="1" applyProtection="1"/>
    <xf numFmtId="44" fontId="2" fillId="9" borderId="9" xfId="2" applyFont="1" applyFill="1" applyBorder="1" applyProtection="1"/>
    <xf numFmtId="44" fontId="1" fillId="9" borderId="9" xfId="2" applyFont="1" applyFill="1" applyBorder="1" applyProtection="1"/>
    <xf numFmtId="0" fontId="0" fillId="9" borderId="9" xfId="0" applyFill="1" applyBorder="1" applyProtection="1"/>
    <xf numFmtId="0" fontId="36" fillId="9" borderId="0" xfId="0" applyFont="1" applyFill="1" applyBorder="1" applyAlignment="1" applyProtection="1">
      <alignment horizontal="left" vertical="top"/>
    </xf>
    <xf numFmtId="0" fontId="36" fillId="9" borderId="0" xfId="0" applyFont="1" applyFill="1" applyBorder="1" applyAlignment="1" applyProtection="1">
      <alignment vertical="top" wrapText="1"/>
    </xf>
    <xf numFmtId="0" fontId="36" fillId="9" borderId="0" xfId="0" applyFont="1" applyFill="1" applyBorder="1" applyAlignment="1" applyProtection="1"/>
    <xf numFmtId="44" fontId="36" fillId="9" borderId="0" xfId="2" applyFont="1" applyFill="1" applyBorder="1" applyProtection="1"/>
    <xf numFmtId="0" fontId="36" fillId="9" borderId="0" xfId="0" applyFont="1" applyFill="1" applyBorder="1" applyProtection="1"/>
    <xf numFmtId="44" fontId="16" fillId="11" borderId="7" xfId="2" applyFont="1" applyFill="1" applyBorder="1" applyProtection="1">
      <protection locked="0"/>
    </xf>
    <xf numFmtId="164" fontId="0" fillId="9" borderId="0" xfId="0" applyNumberFormat="1" applyFill="1" applyProtection="1"/>
    <xf numFmtId="44" fontId="0" fillId="9" borderId="0" xfId="2" applyFont="1" applyFill="1" applyProtection="1"/>
    <xf numFmtId="44" fontId="3" fillId="9" borderId="0" xfId="2" applyFont="1" applyFill="1" applyProtection="1"/>
    <xf numFmtId="0" fontId="17" fillId="4" borderId="0" xfId="0" applyFont="1" applyFill="1" applyBorder="1" applyAlignment="1" applyProtection="1">
      <alignment horizontal="right"/>
    </xf>
    <xf numFmtId="0" fontId="17" fillId="11" borderId="0" xfId="0" applyFont="1" applyFill="1" applyBorder="1" applyProtection="1">
      <protection locked="0"/>
    </xf>
    <xf numFmtId="10" fontId="3" fillId="12" borderId="7" xfId="4" applyNumberFormat="1" applyFont="1" applyFill="1" applyBorder="1" applyAlignment="1" applyProtection="1">
      <alignment horizontal="centerContinuous"/>
    </xf>
    <xf numFmtId="0" fontId="3" fillId="0" borderId="0" xfId="0" applyFont="1" applyFill="1" applyAlignment="1" applyProtection="1">
      <alignment horizontal="left"/>
    </xf>
    <xf numFmtId="0" fontId="6" fillId="0" borderId="0" xfId="0" applyFont="1" applyFill="1" applyAlignment="1" applyProtection="1">
      <alignment horizontal="center"/>
    </xf>
    <xf numFmtId="0" fontId="3" fillId="0" borderId="0" xfId="0" applyFont="1" applyFill="1" applyBorder="1" applyAlignment="1" applyProtection="1">
      <alignment horizontal="left" vertical="top"/>
    </xf>
    <xf numFmtId="0" fontId="3" fillId="0" borderId="0" xfId="0" applyFont="1" applyFill="1" applyBorder="1" applyAlignment="1" applyProtection="1">
      <alignment horizontal="left"/>
    </xf>
    <xf numFmtId="0" fontId="6" fillId="0" borderId="0" xfId="0" applyFont="1" applyFill="1" applyBorder="1" applyAlignment="1" applyProtection="1">
      <alignment horizontal="center"/>
    </xf>
    <xf numFmtId="164" fontId="0" fillId="0" borderId="0" xfId="0" applyNumberFormat="1" applyFill="1" applyProtection="1"/>
    <xf numFmtId="0" fontId="3" fillId="0" borderId="0" xfId="0" applyFont="1" applyFill="1" applyAlignment="1" applyProtection="1">
      <alignment horizontal="right"/>
    </xf>
    <xf numFmtId="0" fontId="3" fillId="0" borderId="0" xfId="0" applyFont="1" applyFill="1" applyAlignment="1" applyProtection="1">
      <alignment horizontal="right" vertical="top"/>
    </xf>
    <xf numFmtId="164" fontId="6" fillId="0" borderId="0" xfId="0" applyNumberFormat="1" applyFont="1" applyFill="1" applyAlignment="1" applyProtection="1">
      <alignment horizontal="left" vertical="top"/>
    </xf>
    <xf numFmtId="18" fontId="0" fillId="0" borderId="0" xfId="0" applyNumberFormat="1" applyFill="1" applyAlignment="1" applyProtection="1">
      <alignment vertical="top"/>
    </xf>
    <xf numFmtId="0" fontId="0" fillId="0" borderId="0" xfId="0" applyFill="1" applyAlignment="1" applyProtection="1">
      <alignment vertical="top"/>
    </xf>
    <xf numFmtId="0" fontId="14" fillId="0" borderId="0" xfId="0" applyFont="1" applyFill="1" applyAlignment="1" applyProtection="1">
      <alignment vertical="top"/>
    </xf>
    <xf numFmtId="164" fontId="14" fillId="0" borderId="0" xfId="0" applyNumberFormat="1" applyFont="1" applyFill="1" applyAlignment="1" applyProtection="1">
      <alignment vertical="top"/>
    </xf>
    <xf numFmtId="0" fontId="6" fillId="0" borderId="0" xfId="0" applyFont="1" applyFill="1" applyAlignment="1" applyProtection="1">
      <alignment horizontal="right" vertical="top"/>
    </xf>
    <xf numFmtId="0" fontId="2" fillId="0" borderId="0" xfId="0" applyFont="1" applyFill="1" applyProtection="1"/>
    <xf numFmtId="0" fontId="0" fillId="0" borderId="0" xfId="0" applyFill="1" applyAlignment="1" applyProtection="1"/>
    <xf numFmtId="44" fontId="0" fillId="0" borderId="0" xfId="2" applyFont="1" applyFill="1" applyProtection="1"/>
    <xf numFmtId="0" fontId="2" fillId="0" borderId="0" xfId="0" applyFont="1" applyFill="1" applyAlignment="1" applyProtection="1">
      <alignment horizontal="left" vertical="top"/>
    </xf>
    <xf numFmtId="44" fontId="0" fillId="0" borderId="0" xfId="2" applyFont="1" applyFill="1" applyAlignment="1" applyProtection="1">
      <alignment vertical="top"/>
    </xf>
    <xf numFmtId="44" fontId="1" fillId="0" borderId="0" xfId="2" applyFont="1" applyFill="1" applyProtection="1"/>
    <xf numFmtId="44" fontId="2" fillId="0" borderId="0" xfId="2" applyFont="1" applyFill="1" applyAlignment="1" applyProtection="1">
      <alignment horizontal="right"/>
    </xf>
    <xf numFmtId="44" fontId="2" fillId="0" borderId="8" xfId="2" applyFont="1" applyFill="1" applyBorder="1" applyAlignment="1" applyProtection="1">
      <alignment horizontal="center"/>
    </xf>
    <xf numFmtId="44" fontId="2" fillId="0" borderId="8" xfId="2" applyFont="1" applyFill="1" applyBorder="1" applyAlignment="1" applyProtection="1">
      <alignment horizontal="center" wrapText="1"/>
    </xf>
    <xf numFmtId="44" fontId="45" fillId="0" borderId="8" xfId="2" applyFont="1" applyFill="1" applyBorder="1" applyAlignment="1" applyProtection="1">
      <alignment horizontal="center" wrapText="1"/>
    </xf>
    <xf numFmtId="44" fontId="2" fillId="0" borderId="9" xfId="2" applyFont="1" applyFill="1" applyBorder="1" applyAlignment="1" applyProtection="1">
      <alignment horizontal="center" wrapText="1"/>
    </xf>
    <xf numFmtId="164" fontId="10" fillId="0" borderId="6" xfId="0" applyNumberFormat="1" applyFont="1" applyFill="1" applyBorder="1" applyAlignment="1" applyProtection="1">
      <alignment horizontal="left"/>
    </xf>
    <xf numFmtId="0" fontId="10" fillId="0" borderId="6" xfId="0" applyFont="1" applyFill="1" applyBorder="1" applyAlignment="1" applyProtection="1">
      <alignment horizontal="left"/>
    </xf>
    <xf numFmtId="44" fontId="10" fillId="0" borderId="6" xfId="2" applyFont="1" applyFill="1" applyBorder="1" applyProtection="1"/>
    <xf numFmtId="44" fontId="0" fillId="0" borderId="6" xfId="2" applyFont="1" applyFill="1" applyBorder="1" applyProtection="1"/>
    <xf numFmtId="0" fontId="0" fillId="0" borderId="6" xfId="0" applyFill="1" applyBorder="1" applyProtection="1"/>
    <xf numFmtId="0" fontId="21" fillId="0" borderId="0" xfId="0" applyFont="1" applyFill="1" applyBorder="1" applyAlignment="1" applyProtection="1">
      <alignment horizontal="right"/>
    </xf>
    <xf numFmtId="0" fontId="17" fillId="0" borderId="0" xfId="0" applyFont="1" applyFill="1" applyBorder="1" applyProtection="1"/>
    <xf numFmtId="0" fontId="1" fillId="0" borderId="28" xfId="0" applyFont="1" applyFill="1" applyBorder="1" applyAlignment="1" applyProtection="1">
      <alignment horizontal="left"/>
    </xf>
    <xf numFmtId="0" fontId="17" fillId="0" borderId="4" xfId="0" applyFont="1" applyFill="1" applyBorder="1" applyProtection="1"/>
    <xf numFmtId="9" fontId="1" fillId="0" borderId="21" xfId="0" quotePrefix="1" applyNumberFormat="1" applyFont="1" applyFill="1" applyBorder="1" applyAlignment="1" applyProtection="1">
      <alignment horizontal="left"/>
    </xf>
    <xf numFmtId="0" fontId="1" fillId="0" borderId="21" xfId="0" applyFont="1" applyFill="1" applyBorder="1" applyAlignment="1" applyProtection="1">
      <alignment horizontal="left"/>
    </xf>
    <xf numFmtId="0" fontId="14" fillId="0" borderId="21" xfId="0" applyFont="1" applyFill="1" applyBorder="1" applyAlignment="1" applyProtection="1">
      <alignment horizontal="left"/>
    </xf>
    <xf numFmtId="44" fontId="14" fillId="0" borderId="0" xfId="2" applyFont="1" applyFill="1" applyAlignment="1" applyProtection="1"/>
    <xf numFmtId="44" fontId="14" fillId="0" borderId="4" xfId="2" applyFont="1" applyFill="1" applyBorder="1" applyAlignment="1" applyProtection="1"/>
    <xf numFmtId="0" fontId="14" fillId="0" borderId="24" xfId="0" applyFont="1" applyFill="1" applyBorder="1" applyAlignment="1" applyProtection="1">
      <alignment horizontal="center"/>
    </xf>
    <xf numFmtId="0" fontId="2" fillId="0" borderId="0" xfId="0" applyFont="1" applyFill="1" applyAlignment="1" applyProtection="1">
      <alignment horizontal="center" wrapText="1"/>
    </xf>
    <xf numFmtId="44" fontId="2" fillId="0" borderId="9" xfId="2" applyFont="1" applyFill="1" applyBorder="1" applyAlignment="1" applyProtection="1">
      <alignment horizontal="center"/>
    </xf>
    <xf numFmtId="0" fontId="2" fillId="0" borderId="9" xfId="0" applyFont="1" applyFill="1" applyBorder="1" applyAlignment="1" applyProtection="1">
      <alignment horizontal="center" wrapText="1"/>
    </xf>
    <xf numFmtId="0" fontId="2" fillId="0" borderId="8" xfId="0" applyFont="1" applyFill="1" applyBorder="1" applyAlignment="1" applyProtection="1">
      <alignment horizontal="center" wrapText="1"/>
    </xf>
    <xf numFmtId="0" fontId="17" fillId="4" borderId="26" xfId="0" applyFont="1" applyFill="1" applyBorder="1" applyAlignment="1" applyProtection="1"/>
    <xf numFmtId="0" fontId="0" fillId="4" borderId="4" xfId="0" applyFill="1" applyBorder="1" applyAlignment="1" applyProtection="1"/>
    <xf numFmtId="0" fontId="17" fillId="4" borderId="18" xfId="0" applyFont="1" applyFill="1" applyBorder="1" applyProtection="1"/>
    <xf numFmtId="0" fontId="17" fillId="4" borderId="10" xfId="0" applyFont="1" applyFill="1" applyBorder="1" applyProtection="1"/>
    <xf numFmtId="0" fontId="17" fillId="4" borderId="19" xfId="0" applyFont="1" applyFill="1" applyBorder="1" applyProtection="1"/>
    <xf numFmtId="0" fontId="4" fillId="4" borderId="21" xfId="0" applyFont="1" applyFill="1" applyBorder="1" applyProtection="1"/>
    <xf numFmtId="0" fontId="17" fillId="4" borderId="10" xfId="0" applyFont="1" applyFill="1" applyBorder="1" applyAlignment="1" applyProtection="1"/>
    <xf numFmtId="0" fontId="4" fillId="4" borderId="0" xfId="0" applyFont="1" applyFill="1" applyAlignment="1" applyProtection="1"/>
    <xf numFmtId="0" fontId="4" fillId="4" borderId="0" xfId="0" applyFont="1" applyFill="1" applyBorder="1" applyAlignment="1" applyProtection="1">
      <alignment vertical="top"/>
    </xf>
    <xf numFmtId="0" fontId="4" fillId="4" borderId="0" xfId="0" applyFont="1" applyFill="1" applyBorder="1" applyAlignment="1" applyProtection="1">
      <alignment horizontal="left"/>
    </xf>
    <xf numFmtId="0" fontId="4" fillId="4" borderId="0" xfId="0" applyFont="1" applyFill="1" applyBorder="1" applyAlignment="1" applyProtection="1">
      <alignment horizontal="left" vertical="top"/>
    </xf>
    <xf numFmtId="0" fontId="2" fillId="9" borderId="43" xfId="0" applyFont="1" applyFill="1" applyBorder="1" applyAlignment="1" applyProtection="1">
      <alignment horizontal="centerContinuous"/>
    </xf>
    <xf numFmtId="0" fontId="2" fillId="9" borderId="0" xfId="0" applyFont="1" applyFill="1" applyBorder="1" applyAlignment="1" applyProtection="1">
      <alignment horizontal="centerContinuous"/>
    </xf>
    <xf numFmtId="0" fontId="0" fillId="9" borderId="0" xfId="0" applyFill="1" applyBorder="1" applyAlignment="1" applyProtection="1">
      <alignment horizontal="centerContinuous"/>
    </xf>
    <xf numFmtId="0" fontId="4" fillId="0" borderId="0" xfId="0" applyFont="1" applyAlignment="1" applyProtection="1">
      <alignment wrapText="1"/>
    </xf>
    <xf numFmtId="0" fontId="6" fillId="0" borderId="0" xfId="0" applyFont="1" applyFill="1" applyAlignment="1" applyProtection="1">
      <alignment horizontal="center" vertical="center"/>
    </xf>
    <xf numFmtId="0" fontId="6" fillId="0" borderId="0" xfId="0" applyFont="1" applyFill="1" applyBorder="1" applyAlignment="1" applyProtection="1">
      <alignment horizontal="center" vertical="center"/>
    </xf>
    <xf numFmtId="0" fontId="45" fillId="0" borderId="0" xfId="0" applyFont="1" applyFill="1" applyAlignment="1" applyProtection="1">
      <alignment wrapText="1"/>
    </xf>
    <xf numFmtId="0" fontId="0" fillId="0" borderId="0" xfId="0" applyFill="1" applyAlignment="1" applyProtection="1">
      <alignment wrapText="1"/>
    </xf>
    <xf numFmtId="164" fontId="6" fillId="0" borderId="0" xfId="0" applyNumberFormat="1" applyFont="1" applyBorder="1" applyProtection="1"/>
    <xf numFmtId="0" fontId="6" fillId="0" borderId="0" xfId="0" applyFont="1" applyBorder="1" applyProtection="1"/>
    <xf numFmtId="18" fontId="10" fillId="0" borderId="1" xfId="0" applyNumberFormat="1" applyFont="1" applyFill="1" applyBorder="1" applyProtection="1"/>
    <xf numFmtId="0" fontId="0" fillId="0" borderId="0" xfId="0" applyBorder="1" applyAlignment="1" applyProtection="1">
      <alignment horizontal="left"/>
    </xf>
    <xf numFmtId="0" fontId="1" fillId="0" borderId="21" xfId="0" applyNumberFormat="1" applyFont="1" applyBorder="1" applyAlignment="1" applyProtection="1"/>
    <xf numFmtId="164" fontId="1" fillId="0" borderId="21" xfId="0" applyNumberFormat="1" applyFont="1" applyBorder="1" applyProtection="1"/>
    <xf numFmtId="0" fontId="43" fillId="4" borderId="18" xfId="0" applyFont="1" applyFill="1" applyBorder="1" applyAlignment="1" applyProtection="1">
      <alignment wrapText="1"/>
    </xf>
    <xf numFmtId="9" fontId="3" fillId="0" borderId="0" xfId="4" applyFont="1" applyAlignment="1" applyProtection="1">
      <alignment horizontal="right"/>
    </xf>
    <xf numFmtId="0" fontId="1" fillId="0" borderId="0" xfId="0" applyFont="1" applyBorder="1" applyAlignment="1" applyProtection="1">
      <alignment horizontal="center" vertical="center" wrapText="1"/>
    </xf>
    <xf numFmtId="0" fontId="11" fillId="0" borderId="0" xfId="0" applyFont="1" applyFill="1" applyBorder="1" applyProtection="1"/>
    <xf numFmtId="0" fontId="0" fillId="0" borderId="0" xfId="0" applyFill="1" applyAlignment="1" applyProtection="1">
      <alignment horizontal="center"/>
    </xf>
    <xf numFmtId="0" fontId="0" fillId="0" borderId="0" xfId="0" applyFill="1" applyBorder="1" applyAlignment="1" applyProtection="1">
      <alignment horizontal="center"/>
    </xf>
    <xf numFmtId="164" fontId="15" fillId="0" borderId="0" xfId="0" applyNumberFormat="1" applyFont="1" applyFill="1" applyAlignment="1" applyProtection="1">
      <alignment vertical="center"/>
    </xf>
    <xf numFmtId="9" fontId="14" fillId="0" borderId="0" xfId="4" applyFont="1" applyFill="1" applyAlignment="1" applyProtection="1">
      <alignment vertical="center"/>
    </xf>
    <xf numFmtId="0" fontId="4" fillId="0" borderId="0" xfId="0" applyFont="1" applyFill="1" applyAlignment="1" applyProtection="1">
      <alignment wrapText="1"/>
    </xf>
    <xf numFmtId="164" fontId="3" fillId="0" borderId="0" xfId="0" applyNumberFormat="1" applyFont="1" applyFill="1" applyAlignment="1" applyProtection="1">
      <alignment horizontal="right"/>
    </xf>
    <xf numFmtId="0" fontId="0" fillId="0" borderId="0" xfId="0" applyFill="1" applyAlignment="1" applyProtection="1">
      <alignment vertical="center"/>
    </xf>
    <xf numFmtId="0" fontId="2" fillId="0" borderId="21" xfId="0" applyFont="1" applyFill="1" applyBorder="1" applyAlignment="1" applyProtection="1">
      <alignment vertical="top" wrapText="1"/>
    </xf>
    <xf numFmtId="0" fontId="11" fillId="9" borderId="31" xfId="0" applyFont="1" applyFill="1" applyBorder="1" applyProtection="1"/>
    <xf numFmtId="0" fontId="0" fillId="0" borderId="31" xfId="0" applyBorder="1" applyProtection="1"/>
    <xf numFmtId="0" fontId="1" fillId="9" borderId="0" xfId="0" applyFont="1" applyFill="1" applyProtection="1"/>
    <xf numFmtId="0" fontId="1" fillId="9" borderId="0" xfId="0" applyFont="1" applyFill="1" applyAlignment="1" applyProtection="1">
      <alignment vertical="top"/>
    </xf>
    <xf numFmtId="0" fontId="45" fillId="0" borderId="0" xfId="0" applyFont="1" applyFill="1" applyAlignment="1" applyProtection="1">
      <alignment horizontal="center" wrapText="1"/>
    </xf>
    <xf numFmtId="164" fontId="11" fillId="0" borderId="0" xfId="0" applyNumberFormat="1" applyFont="1" applyAlignment="1" applyProtection="1">
      <alignment horizontal="center" wrapText="1"/>
    </xf>
    <xf numFmtId="0" fontId="0" fillId="8" borderId="18" xfId="0" applyFill="1" applyBorder="1" applyAlignment="1" applyProtection="1">
      <alignment horizontal="center"/>
      <protection locked="0"/>
    </xf>
    <xf numFmtId="0" fontId="0" fillId="9" borderId="19" xfId="0" applyFill="1" applyBorder="1" applyAlignment="1" applyProtection="1"/>
    <xf numFmtId="0" fontId="0" fillId="4" borderId="0" xfId="0" applyFill="1" applyAlignment="1" applyProtection="1">
      <alignment wrapText="1"/>
    </xf>
    <xf numFmtId="164" fontId="7" fillId="9" borderId="18" xfId="0" applyNumberFormat="1" applyFont="1" applyFill="1" applyBorder="1" applyAlignment="1" applyProtection="1">
      <alignment horizontal="left" wrapText="1"/>
    </xf>
    <xf numFmtId="0" fontId="0" fillId="11" borderId="18" xfId="0" applyFill="1" applyBorder="1" applyAlignment="1" applyProtection="1">
      <protection locked="0"/>
    </xf>
    <xf numFmtId="0" fontId="0" fillId="11" borderId="10" xfId="0" applyFill="1" applyBorder="1" applyAlignment="1" applyProtection="1">
      <protection locked="0"/>
    </xf>
    <xf numFmtId="0" fontId="0" fillId="11" borderId="19" xfId="0" applyFill="1" applyBorder="1" applyAlignment="1" applyProtection="1">
      <protection locked="0"/>
    </xf>
    <xf numFmtId="0" fontId="0" fillId="4" borderId="10" xfId="0" applyFill="1" applyBorder="1" applyAlignment="1" applyProtection="1"/>
    <xf numFmtId="0" fontId="0" fillId="4" borderId="19" xfId="0" applyFill="1" applyBorder="1" applyAlignment="1" applyProtection="1"/>
    <xf numFmtId="0" fontId="0" fillId="4" borderId="0" xfId="0" applyFill="1" applyAlignment="1" applyProtection="1"/>
    <xf numFmtId="44" fontId="14" fillId="3" borderId="0" xfId="2" applyFont="1" applyFill="1" applyBorder="1" applyAlignment="1" applyProtection="1"/>
    <xf numFmtId="0" fontId="0" fillId="4" borderId="6" xfId="0" applyFill="1" applyBorder="1" applyAlignment="1" applyProtection="1"/>
    <xf numFmtId="0" fontId="18" fillId="4" borderId="0" xfId="0" quotePrefix="1" applyFont="1" applyFill="1" applyBorder="1" applyProtection="1"/>
    <xf numFmtId="164" fontId="1" fillId="0" borderId="0" xfId="0" applyNumberFormat="1" applyFont="1" applyFill="1" applyAlignment="1" applyProtection="1">
      <alignment horizontal="center" vertical="center" wrapText="1"/>
    </xf>
    <xf numFmtId="0" fontId="38" fillId="0" borderId="29" xfId="0" applyFont="1" applyBorder="1" applyProtection="1"/>
    <xf numFmtId="0" fontId="0" fillId="0" borderId="4" xfId="0" applyBorder="1" applyProtection="1"/>
    <xf numFmtId="0" fontId="1" fillId="0" borderId="21" xfId="0" applyFont="1" applyBorder="1" applyProtection="1"/>
    <xf numFmtId="0" fontId="38" fillId="0" borderId="29" xfId="0" applyFont="1" applyBorder="1" applyAlignment="1" applyProtection="1">
      <alignment vertical="center"/>
    </xf>
    <xf numFmtId="0" fontId="0" fillId="0" borderId="1" xfId="0" applyBorder="1" applyAlignment="1" applyProtection="1">
      <alignment vertical="center"/>
    </xf>
    <xf numFmtId="0" fontId="59" fillId="9" borderId="1" xfId="0" applyFont="1" applyFill="1" applyBorder="1" applyAlignment="1" applyProtection="1">
      <alignment vertical="center"/>
    </xf>
    <xf numFmtId="0" fontId="59" fillId="9" borderId="2" xfId="0" applyFont="1" applyFill="1" applyBorder="1" applyAlignment="1" applyProtection="1">
      <alignment vertical="center"/>
    </xf>
    <xf numFmtId="0" fontId="1" fillId="0" borderId="20" xfId="0" applyFont="1" applyBorder="1" applyProtection="1"/>
    <xf numFmtId="0" fontId="0" fillId="0" borderId="3" xfId="0" applyBorder="1" applyProtection="1"/>
    <xf numFmtId="44" fontId="0" fillId="0" borderId="11" xfId="0" applyNumberFormat="1" applyBorder="1" applyProtection="1"/>
    <xf numFmtId="0" fontId="0" fillId="0" borderId="21" xfId="0" applyBorder="1" applyProtection="1"/>
    <xf numFmtId="44" fontId="0" fillId="9" borderId="4" xfId="2" applyFont="1" applyFill="1" applyBorder="1" applyAlignment="1" applyProtection="1">
      <alignment vertical="center"/>
    </xf>
    <xf numFmtId="0" fontId="2" fillId="12" borderId="21" xfId="0" applyFont="1" applyFill="1" applyBorder="1" applyProtection="1"/>
    <xf numFmtId="0" fontId="0" fillId="12" borderId="0" xfId="0" applyFill="1" applyBorder="1" applyProtection="1"/>
    <xf numFmtId="0" fontId="1" fillId="9" borderId="0" xfId="0" applyFont="1" applyFill="1" applyBorder="1" applyAlignment="1" applyProtection="1">
      <alignment vertical="top" wrapText="1"/>
    </xf>
    <xf numFmtId="0" fontId="1" fillId="9" borderId="4" xfId="0" applyFont="1" applyFill="1" applyBorder="1" applyAlignment="1" applyProtection="1">
      <alignment vertical="top" wrapText="1"/>
    </xf>
    <xf numFmtId="0" fontId="1" fillId="9" borderId="3" xfId="0" applyFont="1" applyFill="1" applyBorder="1" applyAlignment="1" applyProtection="1">
      <alignment vertical="top" wrapText="1"/>
    </xf>
    <xf numFmtId="0" fontId="1" fillId="9" borderId="11" xfId="0" applyFont="1" applyFill="1" applyBorder="1" applyAlignment="1" applyProtection="1">
      <alignment vertical="top" wrapText="1"/>
    </xf>
    <xf numFmtId="49" fontId="0" fillId="0" borderId="0" xfId="0" applyNumberFormat="1" applyAlignment="1" applyProtection="1">
      <alignment horizontal="left"/>
    </xf>
    <xf numFmtId="44" fontId="0" fillId="8" borderId="4" xfId="2" applyFont="1" applyFill="1" applyBorder="1" applyAlignment="1" applyProtection="1">
      <alignment horizontal="left"/>
      <protection locked="0"/>
    </xf>
    <xf numFmtId="44" fontId="0" fillId="8" borderId="4" xfId="2" applyFont="1" applyFill="1" applyBorder="1" applyProtection="1">
      <protection locked="0"/>
    </xf>
    <xf numFmtId="44" fontId="0" fillId="8" borderId="11" xfId="2" applyFont="1" applyFill="1" applyBorder="1" applyProtection="1">
      <protection locked="0"/>
    </xf>
    <xf numFmtId="18" fontId="1" fillId="8" borderId="7" xfId="0" applyNumberFormat="1" applyFont="1" applyFill="1" applyBorder="1" applyAlignment="1" applyProtection="1">
      <alignment horizontal="center"/>
      <protection locked="0"/>
    </xf>
    <xf numFmtId="0" fontId="1" fillId="8" borderId="18" xfId="0" applyFont="1" applyFill="1" applyBorder="1" applyAlignment="1" applyProtection="1">
      <alignment horizontal="center"/>
      <protection locked="0"/>
    </xf>
    <xf numFmtId="18" fontId="0" fillId="8" borderId="7" xfId="0" applyNumberFormat="1" applyFill="1" applyBorder="1" applyAlignment="1" applyProtection="1">
      <alignment horizontal="center"/>
      <protection locked="0"/>
    </xf>
    <xf numFmtId="44" fontId="0" fillId="8" borderId="4" xfId="2" applyFont="1" applyFill="1" applyBorder="1" applyAlignment="1" applyProtection="1">
      <alignment vertical="center"/>
      <protection locked="0"/>
    </xf>
    <xf numFmtId="0" fontId="36" fillId="9" borderId="0" xfId="0" applyFont="1" applyFill="1" applyProtection="1"/>
    <xf numFmtId="173" fontId="1" fillId="8" borderId="0" xfId="0" applyNumberFormat="1" applyFont="1" applyFill="1" applyBorder="1" applyAlignment="1" applyProtection="1">
      <alignment horizontal="left" vertical="center"/>
      <protection locked="0"/>
    </xf>
    <xf numFmtId="173" fontId="1" fillId="11" borderId="0" xfId="0" applyNumberFormat="1" applyFont="1" applyFill="1" applyBorder="1" applyAlignment="1" applyProtection="1">
      <alignment horizontal="left" vertical="center"/>
      <protection locked="0"/>
    </xf>
    <xf numFmtId="0" fontId="16" fillId="0" borderId="21" xfId="0" applyFont="1" applyFill="1" applyBorder="1" applyAlignment="1" applyProtection="1">
      <alignment horizontal="left" wrapText="1" indent="1"/>
    </xf>
    <xf numFmtId="0" fontId="4" fillId="9" borderId="0" xfId="0" applyFont="1" applyFill="1" applyBorder="1" applyAlignment="1" applyProtection="1">
      <alignment horizontal="left"/>
    </xf>
    <xf numFmtId="0" fontId="4" fillId="9" borderId="0" xfId="0" applyFont="1" applyFill="1" applyBorder="1" applyAlignment="1" applyProtection="1">
      <alignment horizontal="left" vertical="top"/>
    </xf>
    <xf numFmtId="0" fontId="4" fillId="9" borderId="0" xfId="0" applyFont="1" applyFill="1" applyAlignment="1" applyProtection="1"/>
    <xf numFmtId="0" fontId="17" fillId="9" borderId="0" xfId="0" applyFont="1" applyFill="1" applyAlignment="1" applyProtection="1"/>
    <xf numFmtId="0" fontId="4" fillId="9" borderId="0" xfId="0" applyFont="1" applyFill="1" applyBorder="1" applyAlignment="1" applyProtection="1">
      <alignment vertical="top"/>
    </xf>
    <xf numFmtId="0" fontId="17" fillId="9" borderId="0" xfId="0" applyFont="1" applyFill="1" applyBorder="1" applyAlignment="1" applyProtection="1"/>
    <xf numFmtId="0" fontId="4" fillId="9" borderId="0" xfId="0" applyFont="1" applyFill="1" applyAlignment="1" applyProtection="1">
      <alignment horizontal="left" vertical="top"/>
    </xf>
    <xf numFmtId="164" fontId="3" fillId="9" borderId="0" xfId="0" applyNumberFormat="1" applyFont="1" applyFill="1" applyAlignment="1" applyProtection="1"/>
    <xf numFmtId="1" fontId="11" fillId="8" borderId="0" xfId="0" applyNumberFormat="1" applyFont="1" applyFill="1" applyBorder="1" applyAlignment="1" applyProtection="1">
      <alignment horizontal="center" vertical="center"/>
      <protection locked="0"/>
    </xf>
    <xf numFmtId="172" fontId="1" fillId="8" borderId="7" xfId="0" applyNumberFormat="1" applyFont="1" applyFill="1" applyBorder="1" applyAlignment="1" applyProtection="1">
      <alignment horizontal="center"/>
      <protection locked="0"/>
    </xf>
    <xf numFmtId="172" fontId="0" fillId="8" borderId="7" xfId="0" applyNumberFormat="1" applyFill="1" applyBorder="1" applyAlignment="1" applyProtection="1">
      <alignment horizontal="center"/>
      <protection locked="0"/>
    </xf>
    <xf numFmtId="172" fontId="0" fillId="11" borderId="8" xfId="0" applyNumberFormat="1" applyFill="1" applyBorder="1" applyProtection="1">
      <protection locked="0"/>
    </xf>
    <xf numFmtId="9" fontId="1" fillId="10" borderId="7" xfId="4" applyFont="1" applyFill="1" applyBorder="1" applyAlignment="1" applyProtection="1">
      <alignment horizontal="center"/>
      <protection locked="0"/>
    </xf>
    <xf numFmtId="0" fontId="20" fillId="9" borderId="0" xfId="0" applyFont="1" applyFill="1" applyAlignment="1" applyProtection="1">
      <alignment vertical="top" wrapText="1"/>
    </xf>
    <xf numFmtId="0" fontId="0" fillId="9" borderId="0" xfId="0" applyFill="1" applyAlignment="1" applyProtection="1">
      <alignment vertical="top" wrapText="1"/>
    </xf>
    <xf numFmtId="0" fontId="0" fillId="9" borderId="0" xfId="0" applyFill="1" applyAlignment="1" applyProtection="1">
      <alignment horizontal="left" vertical="center"/>
    </xf>
    <xf numFmtId="0" fontId="0" fillId="9" borderId="0" xfId="0" applyFill="1" applyAlignment="1" applyProtection="1">
      <alignment vertical="center"/>
    </xf>
    <xf numFmtId="0" fontId="4" fillId="9" borderId="0" xfId="0" applyFont="1" applyFill="1" applyProtection="1"/>
    <xf numFmtId="0" fontId="4" fillId="9" borderId="0" xfId="0" applyFont="1" applyFill="1" applyAlignment="1" applyProtection="1">
      <alignment horizontal="left"/>
    </xf>
    <xf numFmtId="0" fontId="4" fillId="9" borderId="0" xfId="0" applyFont="1" applyFill="1" applyAlignment="1" applyProtection="1">
      <alignment vertical="top"/>
    </xf>
    <xf numFmtId="0" fontId="0" fillId="9" borderId="0" xfId="0" applyFill="1" applyAlignment="1" applyProtection="1">
      <alignment horizontal="center"/>
    </xf>
    <xf numFmtId="0" fontId="27" fillId="9" borderId="0" xfId="0" applyFont="1" applyFill="1" applyBorder="1" applyProtection="1"/>
    <xf numFmtId="0" fontId="29" fillId="9" borderId="0" xfId="0" applyFont="1" applyFill="1" applyBorder="1" applyProtection="1"/>
    <xf numFmtId="0" fontId="12" fillId="9" borderId="0" xfId="0" applyFont="1" applyFill="1" applyBorder="1" applyProtection="1"/>
    <xf numFmtId="0" fontId="27" fillId="9" borderId="0" xfId="0" applyFont="1" applyFill="1" applyProtection="1"/>
    <xf numFmtId="0" fontId="12" fillId="9" borderId="0" xfId="0" applyFont="1" applyFill="1" applyProtection="1"/>
    <xf numFmtId="0" fontId="27" fillId="9" borderId="0" xfId="0" applyFont="1" applyFill="1" applyAlignment="1" applyProtection="1">
      <alignment horizontal="left"/>
    </xf>
    <xf numFmtId="0" fontId="12" fillId="9" borderId="0" xfId="0" applyFont="1" applyFill="1" applyAlignment="1" applyProtection="1">
      <alignment horizontal="left"/>
    </xf>
    <xf numFmtId="0" fontId="22" fillId="9" borderId="0" xfId="0" applyFont="1" applyFill="1" applyBorder="1" applyProtection="1"/>
    <xf numFmtId="0" fontId="0" fillId="9" borderId="0" xfId="0" applyFill="1" applyBorder="1" applyProtection="1"/>
    <xf numFmtId="0" fontId="3" fillId="9" borderId="0" xfId="0" applyFont="1" applyFill="1" applyAlignment="1" applyProtection="1">
      <alignment horizontal="left"/>
    </xf>
    <xf numFmtId="0" fontId="6" fillId="9" borderId="0" xfId="0" applyFont="1" applyFill="1" applyAlignment="1" applyProtection="1">
      <alignment horizontal="right"/>
    </xf>
    <xf numFmtId="0" fontId="3" fillId="9" borderId="0" xfId="0" applyFont="1" applyFill="1" applyBorder="1" applyAlignment="1" applyProtection="1">
      <alignment horizontal="left" vertical="top"/>
    </xf>
    <xf numFmtId="0" fontId="3" fillId="9" borderId="0" xfId="0" applyFont="1" applyFill="1" applyBorder="1" applyAlignment="1" applyProtection="1">
      <alignment horizontal="left"/>
    </xf>
    <xf numFmtId="0" fontId="6" fillId="9" borderId="0" xfId="0" applyFont="1" applyFill="1" applyBorder="1" applyAlignment="1" applyProtection="1">
      <alignment horizontal="right"/>
    </xf>
    <xf numFmtId="0" fontId="3" fillId="9" borderId="0" xfId="0" applyFont="1" applyFill="1" applyAlignment="1" applyProtection="1">
      <alignment horizontal="right"/>
    </xf>
    <xf numFmtId="0" fontId="6" fillId="9" borderId="0" xfId="0" applyFont="1" applyFill="1" applyAlignment="1" applyProtection="1">
      <alignment horizontal="center"/>
    </xf>
    <xf numFmtId="0" fontId="3" fillId="9" borderId="0" xfId="0" applyFont="1" applyFill="1" applyAlignment="1" applyProtection="1">
      <alignment horizontal="right" vertical="top"/>
    </xf>
    <xf numFmtId="0" fontId="6" fillId="9" borderId="0" xfId="0" applyFont="1" applyFill="1" applyBorder="1" applyAlignment="1" applyProtection="1">
      <alignment horizontal="center"/>
    </xf>
    <xf numFmtId="0" fontId="36" fillId="4" borderId="0" xfId="0" applyFont="1" applyFill="1" applyProtection="1"/>
    <xf numFmtId="0" fontId="2" fillId="9" borderId="0" xfId="0" applyFont="1" applyFill="1" applyAlignment="1" applyProtection="1">
      <alignment horizontal="left"/>
    </xf>
    <xf numFmtId="0" fontId="2" fillId="9" borderId="0" xfId="0" applyFont="1" applyFill="1" applyAlignment="1" applyProtection="1">
      <alignment horizontal="center"/>
    </xf>
    <xf numFmtId="0" fontId="19" fillId="9" borderId="0" xfId="0" applyFont="1" applyFill="1" applyBorder="1" applyAlignment="1" applyProtection="1">
      <alignment horizontal="left" indent="1"/>
    </xf>
    <xf numFmtId="0" fontId="18" fillId="9" borderId="0" xfId="0" quotePrefix="1" applyFont="1" applyFill="1" applyBorder="1" applyProtection="1"/>
    <xf numFmtId="0" fontId="17" fillId="9" borderId="0" xfId="0" applyFont="1" applyFill="1" applyBorder="1" applyProtection="1"/>
    <xf numFmtId="0" fontId="18" fillId="9" borderId="0" xfId="0" applyFont="1" applyFill="1" applyBorder="1" applyAlignment="1" applyProtection="1">
      <alignment vertical="top"/>
    </xf>
    <xf numFmtId="0" fontId="18" fillId="9" borderId="0" xfId="0" applyFont="1" applyFill="1" applyBorder="1" applyAlignment="1" applyProtection="1"/>
    <xf numFmtId="0" fontId="24" fillId="9" borderId="0" xfId="0" applyFont="1" applyFill="1" applyBorder="1" applyProtection="1"/>
    <xf numFmtId="174" fontId="36" fillId="10" borderId="0" xfId="0" applyNumberFormat="1" applyFont="1" applyFill="1" applyAlignment="1" applyProtection="1">
      <alignment horizontal="left"/>
    </xf>
    <xf numFmtId="0" fontId="2" fillId="9" borderId="45" xfId="1" applyNumberFormat="1" applyFont="1" applyFill="1" applyBorder="1" applyAlignment="1" applyProtection="1">
      <alignment horizontal="center" wrapText="1"/>
    </xf>
    <xf numFmtId="0" fontId="2" fillId="9" borderId="9" xfId="0" applyNumberFormat="1" applyFont="1" applyFill="1" applyBorder="1" applyAlignment="1" applyProtection="1">
      <alignment horizontal="center" wrapText="1"/>
    </xf>
    <xf numFmtId="44" fontId="14" fillId="4" borderId="49" xfId="2" applyFont="1" applyFill="1" applyBorder="1" applyProtection="1"/>
    <xf numFmtId="15" fontId="0" fillId="0" borderId="0" xfId="0" applyNumberFormat="1" applyProtection="1"/>
    <xf numFmtId="15" fontId="35" fillId="0" borderId="0" xfId="0" applyNumberFormat="1" applyFont="1" applyBorder="1" applyAlignment="1" applyProtection="1">
      <alignment horizontal="center"/>
    </xf>
    <xf numFmtId="0" fontId="1" fillId="8" borderId="18" xfId="0" applyFont="1" applyFill="1" applyBorder="1" applyAlignment="1" applyProtection="1">
      <alignment horizontal="center"/>
      <protection locked="0"/>
    </xf>
    <xf numFmtId="0" fontId="0" fillId="8" borderId="19" xfId="0" applyFill="1" applyBorder="1" applyAlignment="1" applyProtection="1">
      <alignment horizontal="center"/>
      <protection locked="0"/>
    </xf>
    <xf numFmtId="0" fontId="1" fillId="9" borderId="0" xfId="0" applyFont="1" applyFill="1" applyAlignment="1" applyProtection="1">
      <alignment horizontal="left" vertical="top" wrapText="1"/>
    </xf>
    <xf numFmtId="0" fontId="16" fillId="9" borderId="0" xfId="0" applyFont="1" applyFill="1" applyAlignment="1" applyProtection="1">
      <alignment horizontal="left" wrapText="1"/>
    </xf>
    <xf numFmtId="0" fontId="0" fillId="9" borderId="0" xfId="0" applyFill="1" applyAlignment="1" applyProtection="1">
      <alignment horizontal="left" wrapText="1"/>
    </xf>
    <xf numFmtId="18" fontId="1" fillId="8" borderId="18" xfId="0" applyNumberFormat="1" applyFont="1" applyFill="1" applyBorder="1" applyAlignment="1" applyProtection="1">
      <alignment horizontal="center"/>
      <protection locked="0"/>
    </xf>
    <xf numFmtId="18" fontId="0" fillId="8" borderId="19" xfId="0" applyNumberFormat="1" applyFill="1" applyBorder="1" applyAlignment="1" applyProtection="1">
      <alignment horizontal="center"/>
      <protection locked="0"/>
    </xf>
    <xf numFmtId="18" fontId="0" fillId="8" borderId="18" xfId="0" applyNumberFormat="1" applyFill="1" applyBorder="1" applyAlignment="1" applyProtection="1">
      <alignment horizontal="center"/>
      <protection locked="0"/>
    </xf>
    <xf numFmtId="172" fontId="1" fillId="8" borderId="18" xfId="0" applyNumberFormat="1" applyFont="1" applyFill="1" applyBorder="1" applyAlignment="1" applyProtection="1">
      <alignment horizontal="center"/>
      <protection locked="0"/>
    </xf>
    <xf numFmtId="172" fontId="0" fillId="8" borderId="10" xfId="0" applyNumberFormat="1" applyFill="1" applyBorder="1" applyAlignment="1" applyProtection="1">
      <alignment horizontal="center"/>
      <protection locked="0"/>
    </xf>
    <xf numFmtId="172" fontId="0" fillId="8" borderId="19" xfId="0" applyNumberFormat="1" applyFill="1" applyBorder="1" applyAlignment="1" applyProtection="1">
      <alignment horizontal="center"/>
      <protection locked="0"/>
    </xf>
    <xf numFmtId="0" fontId="0" fillId="8" borderId="10" xfId="0" applyFill="1" applyBorder="1" applyAlignment="1" applyProtection="1">
      <alignment horizontal="center"/>
      <protection locked="0"/>
    </xf>
    <xf numFmtId="172" fontId="0" fillId="8" borderId="18" xfId="0" applyNumberFormat="1" applyFill="1" applyBorder="1" applyAlignment="1" applyProtection="1">
      <alignment horizontal="center"/>
      <protection locked="0"/>
    </xf>
    <xf numFmtId="172" fontId="0" fillId="8" borderId="0" xfId="0" applyNumberFormat="1" applyFill="1" applyAlignment="1" applyProtection="1">
      <alignment horizontal="center"/>
      <protection locked="0"/>
    </xf>
    <xf numFmtId="172" fontId="0" fillId="8" borderId="3" xfId="0" applyNumberFormat="1" applyFill="1" applyBorder="1" applyAlignment="1" applyProtection="1">
      <alignment horizontal="center"/>
      <protection locked="0"/>
    </xf>
    <xf numFmtId="0" fontId="36" fillId="0" borderId="0" xfId="0" applyFont="1" applyFill="1" applyAlignment="1" applyProtection="1">
      <alignment horizontal="left" vertical="top" wrapText="1"/>
    </xf>
    <xf numFmtId="0" fontId="36" fillId="8" borderId="0" xfId="0" applyFont="1" applyFill="1" applyBorder="1" applyAlignment="1" applyProtection="1">
      <alignment horizontal="center" vertical="center" wrapText="1"/>
      <protection locked="0"/>
    </xf>
    <xf numFmtId="0" fontId="36" fillId="11" borderId="0" xfId="0" applyFont="1" applyFill="1" applyBorder="1" applyAlignment="1" applyProtection="1">
      <alignment horizontal="center" vertical="center" wrapText="1"/>
      <protection locked="0"/>
    </xf>
    <xf numFmtId="0" fontId="0" fillId="8" borderId="18" xfId="0" applyFill="1" applyBorder="1" applyAlignment="1" applyProtection="1">
      <alignment horizontal="center"/>
      <protection locked="0"/>
    </xf>
    <xf numFmtId="164" fontId="3" fillId="9" borderId="46" xfId="0" applyNumberFormat="1" applyFont="1" applyFill="1" applyBorder="1" applyAlignment="1" applyProtection="1">
      <alignment horizontal="center"/>
    </xf>
    <xf numFmtId="164" fontId="3" fillId="9" borderId="44" xfId="0" applyNumberFormat="1" applyFont="1" applyFill="1" applyBorder="1" applyAlignment="1" applyProtection="1">
      <alignment horizontal="center"/>
    </xf>
    <xf numFmtId="164" fontId="3" fillId="9" borderId="48" xfId="0" applyNumberFormat="1" applyFont="1" applyFill="1" applyBorder="1" applyAlignment="1" applyProtection="1">
      <alignment horizontal="center"/>
    </xf>
    <xf numFmtId="0" fontId="1" fillId="8" borderId="10" xfId="0" applyFont="1" applyFill="1" applyBorder="1" applyAlignment="1" applyProtection="1">
      <alignment horizontal="center"/>
      <protection locked="0"/>
    </xf>
    <xf numFmtId="0" fontId="36" fillId="0" borderId="0" xfId="0" applyFont="1" applyFill="1" applyBorder="1" applyAlignment="1" applyProtection="1">
      <alignment horizontal="left" vertical="top" wrapText="1"/>
    </xf>
    <xf numFmtId="0" fontId="36" fillId="0" borderId="3" xfId="0" applyFont="1" applyFill="1" applyBorder="1" applyAlignment="1" applyProtection="1">
      <alignment horizontal="left" vertical="top" wrapText="1"/>
    </xf>
    <xf numFmtId="0" fontId="1" fillId="11" borderId="0" xfId="0" applyFont="1" applyFill="1" applyBorder="1" applyAlignment="1" applyProtection="1">
      <alignment horizontal="left" vertical="top" wrapText="1"/>
      <protection locked="0"/>
    </xf>
    <xf numFmtId="0" fontId="1" fillId="11" borderId="3" xfId="0" applyFont="1" applyFill="1" applyBorder="1" applyAlignment="1" applyProtection="1">
      <alignment horizontal="left" vertical="top" wrapText="1"/>
      <protection locked="0"/>
    </xf>
    <xf numFmtId="0" fontId="2" fillId="9" borderId="21" xfId="0" applyFont="1" applyFill="1" applyBorder="1" applyAlignment="1" applyProtection="1">
      <alignment horizontal="center"/>
    </xf>
    <xf numFmtId="0" fontId="2" fillId="9" borderId="0" xfId="0" applyFont="1" applyFill="1" applyBorder="1" applyAlignment="1" applyProtection="1">
      <alignment horizontal="center"/>
    </xf>
    <xf numFmtId="0" fontId="0" fillId="9" borderId="4" xfId="0" applyFill="1" applyBorder="1" applyAlignment="1" applyProtection="1">
      <alignment horizontal="center"/>
    </xf>
    <xf numFmtId="18" fontId="2" fillId="9" borderId="36" xfId="0" applyNumberFormat="1" applyFont="1" applyFill="1" applyBorder="1" applyAlignment="1" applyProtection="1">
      <alignment horizontal="left"/>
    </xf>
    <xf numFmtId="18" fontId="2" fillId="9" borderId="43" xfId="0" applyNumberFormat="1" applyFont="1" applyFill="1" applyBorder="1" applyAlignment="1" applyProtection="1">
      <alignment horizontal="left"/>
    </xf>
    <xf numFmtId="0" fontId="0" fillId="9" borderId="37" xfId="0" applyFill="1" applyBorder="1" applyAlignment="1" applyProtection="1"/>
    <xf numFmtId="18" fontId="1" fillId="9" borderId="20" xfId="0" applyNumberFormat="1" applyFont="1" applyFill="1" applyBorder="1" applyAlignment="1" applyProtection="1">
      <alignment horizontal="left"/>
    </xf>
    <xf numFmtId="18" fontId="1" fillId="9" borderId="3" xfId="0" applyNumberFormat="1" applyFont="1" applyFill="1" applyBorder="1" applyAlignment="1" applyProtection="1">
      <alignment horizontal="left"/>
    </xf>
    <xf numFmtId="0" fontId="0" fillId="9" borderId="11" xfId="0" applyFill="1" applyBorder="1" applyAlignment="1" applyProtection="1"/>
    <xf numFmtId="0" fontId="2" fillId="9" borderId="36" xfId="0" applyFont="1" applyFill="1" applyBorder="1" applyAlignment="1" applyProtection="1">
      <alignment horizontal="center" wrapText="1"/>
    </xf>
    <xf numFmtId="0" fontId="2" fillId="9" borderId="43" xfId="0" applyFont="1" applyFill="1" applyBorder="1" applyAlignment="1" applyProtection="1">
      <alignment horizontal="center" wrapText="1"/>
    </xf>
    <xf numFmtId="0" fontId="2" fillId="9" borderId="37" xfId="0" applyFont="1" applyFill="1" applyBorder="1" applyAlignment="1" applyProtection="1">
      <alignment horizontal="center" wrapText="1"/>
    </xf>
    <xf numFmtId="0" fontId="2" fillId="9" borderId="21" xfId="0" applyFont="1" applyFill="1" applyBorder="1" applyAlignment="1" applyProtection="1">
      <alignment horizontal="center" wrapText="1"/>
    </xf>
    <xf numFmtId="0" fontId="2" fillId="9" borderId="0" xfId="0" applyFont="1" applyFill="1" applyBorder="1" applyAlignment="1" applyProtection="1">
      <alignment horizontal="center" wrapText="1"/>
    </xf>
    <xf numFmtId="0" fontId="2" fillId="9" borderId="4" xfId="0" applyFont="1" applyFill="1" applyBorder="1" applyAlignment="1" applyProtection="1">
      <alignment horizontal="center" wrapText="1"/>
    </xf>
    <xf numFmtId="0" fontId="2" fillId="9" borderId="20" xfId="0" applyFont="1" applyFill="1" applyBorder="1" applyAlignment="1" applyProtection="1">
      <alignment horizontal="center" wrapText="1"/>
    </xf>
    <xf numFmtId="0" fontId="2" fillId="9" borderId="3" xfId="0" applyFont="1" applyFill="1" applyBorder="1" applyAlignment="1" applyProtection="1">
      <alignment horizontal="center" wrapText="1"/>
    </xf>
    <xf numFmtId="0" fontId="2" fillId="9" borderId="11" xfId="0" applyFont="1" applyFill="1" applyBorder="1" applyAlignment="1" applyProtection="1">
      <alignment horizontal="center" wrapText="1"/>
    </xf>
    <xf numFmtId="0" fontId="2" fillId="9" borderId="36" xfId="0" applyFont="1" applyFill="1" applyBorder="1" applyAlignment="1" applyProtection="1">
      <alignment horizontal="center" vertical="center"/>
    </xf>
    <xf numFmtId="0" fontId="2" fillId="9" borderId="37" xfId="0" applyFont="1" applyFill="1" applyBorder="1" applyAlignment="1" applyProtection="1">
      <alignment vertical="center"/>
    </xf>
    <xf numFmtId="0" fontId="2" fillId="9" borderId="21" xfId="0" applyFont="1" applyFill="1" applyBorder="1" applyAlignment="1" applyProtection="1">
      <alignment vertical="center"/>
    </xf>
    <xf numFmtId="0" fontId="2" fillId="9" borderId="4" xfId="0" applyFont="1" applyFill="1" applyBorder="1" applyAlignment="1" applyProtection="1">
      <alignment vertical="center"/>
    </xf>
    <xf numFmtId="0" fontId="2" fillId="9" borderId="20" xfId="0" applyFont="1" applyFill="1" applyBorder="1" applyAlignment="1" applyProtection="1">
      <alignment vertical="center"/>
    </xf>
    <xf numFmtId="0" fontId="2" fillId="9" borderId="11" xfId="0" applyFont="1" applyFill="1" applyBorder="1" applyAlignment="1" applyProtection="1">
      <alignment vertical="center"/>
    </xf>
    <xf numFmtId="0" fontId="2" fillId="0" borderId="36" xfId="0" applyFont="1" applyBorder="1" applyAlignment="1" applyProtection="1">
      <alignment horizontal="center" vertical="center" wrapText="1"/>
    </xf>
    <xf numFmtId="0" fontId="2" fillId="0" borderId="37" xfId="0" applyFont="1" applyBorder="1" applyAlignment="1" applyProtection="1">
      <alignment horizontal="center" vertical="center"/>
    </xf>
    <xf numFmtId="0" fontId="2" fillId="0" borderId="21" xfId="0" applyFont="1" applyBorder="1" applyAlignment="1" applyProtection="1">
      <alignment horizontal="center" vertical="center"/>
    </xf>
    <xf numFmtId="0" fontId="2" fillId="0" borderId="4" xfId="0" applyFont="1" applyBorder="1" applyAlignment="1" applyProtection="1">
      <alignment horizontal="center" vertical="center"/>
    </xf>
    <xf numFmtId="0" fontId="2" fillId="0" borderId="20" xfId="0" applyFont="1" applyBorder="1" applyAlignment="1" applyProtection="1">
      <alignment horizontal="center" vertical="center"/>
    </xf>
    <xf numFmtId="0" fontId="2" fillId="0" borderId="11" xfId="0" applyFont="1" applyBorder="1" applyAlignment="1" applyProtection="1">
      <alignment horizontal="center" vertical="center"/>
    </xf>
    <xf numFmtId="0" fontId="2" fillId="9" borderId="36" xfId="0" applyFont="1" applyFill="1" applyBorder="1" applyAlignment="1" applyProtection="1">
      <alignment horizontal="center" vertical="center" wrapText="1"/>
    </xf>
    <xf numFmtId="0" fontId="2" fillId="9" borderId="37" xfId="0" applyFont="1" applyFill="1" applyBorder="1" applyAlignment="1" applyProtection="1">
      <alignment horizontal="center" vertical="center"/>
    </xf>
    <xf numFmtId="0" fontId="2" fillId="9" borderId="21" xfId="0" applyFont="1" applyFill="1" applyBorder="1" applyAlignment="1" applyProtection="1">
      <alignment horizontal="center" vertical="center"/>
    </xf>
    <xf numFmtId="0" fontId="2" fillId="9" borderId="4" xfId="0" applyFont="1" applyFill="1" applyBorder="1" applyAlignment="1" applyProtection="1">
      <alignment horizontal="center" vertical="center"/>
    </xf>
    <xf numFmtId="0" fontId="2" fillId="9" borderId="20" xfId="0" applyFont="1" applyFill="1" applyBorder="1" applyAlignment="1" applyProtection="1">
      <alignment horizontal="center" vertical="center"/>
    </xf>
    <xf numFmtId="0" fontId="2" fillId="9" borderId="11" xfId="0" applyFont="1" applyFill="1" applyBorder="1" applyAlignment="1" applyProtection="1">
      <alignment horizontal="center" vertical="center"/>
    </xf>
    <xf numFmtId="18" fontId="3" fillId="9" borderId="47" xfId="0" applyNumberFormat="1" applyFont="1" applyFill="1" applyBorder="1" applyAlignment="1" applyProtection="1">
      <alignment horizontal="center"/>
    </xf>
    <xf numFmtId="18" fontId="3" fillId="9" borderId="44" xfId="0" applyNumberFormat="1" applyFont="1" applyFill="1" applyBorder="1" applyAlignment="1" applyProtection="1">
      <alignment horizontal="center"/>
    </xf>
    <xf numFmtId="18" fontId="3" fillId="9" borderId="48" xfId="0" applyNumberFormat="1" applyFont="1" applyFill="1" applyBorder="1" applyAlignment="1" applyProtection="1">
      <alignment horizontal="center"/>
    </xf>
    <xf numFmtId="164" fontId="0" fillId="8" borderId="0" xfId="0" applyNumberFormat="1" applyFill="1" applyBorder="1" applyAlignment="1" applyProtection="1">
      <alignment horizontal="left"/>
      <protection locked="0"/>
    </xf>
    <xf numFmtId="164" fontId="0" fillId="8" borderId="3" xfId="0" applyNumberFormat="1" applyFill="1" applyBorder="1" applyAlignment="1" applyProtection="1">
      <alignment horizontal="left"/>
      <protection locked="0"/>
    </xf>
    <xf numFmtId="49" fontId="4" fillId="8" borderId="0" xfId="0" applyNumberFormat="1" applyFont="1" applyFill="1" applyAlignment="1" applyProtection="1">
      <alignment horizontal="left"/>
      <protection locked="0"/>
    </xf>
    <xf numFmtId="49" fontId="14" fillId="8" borderId="0" xfId="0" applyNumberFormat="1" applyFont="1" applyFill="1" applyAlignment="1" applyProtection="1">
      <alignment horizontal="left"/>
      <protection locked="0"/>
    </xf>
    <xf numFmtId="0" fontId="45" fillId="0" borderId="0" xfId="0" applyFont="1" applyFill="1" applyAlignment="1" applyProtection="1">
      <alignment horizontal="center" wrapText="1"/>
    </xf>
    <xf numFmtId="164" fontId="11" fillId="0" borderId="0" xfId="0" applyNumberFormat="1" applyFont="1" applyAlignment="1" applyProtection="1">
      <alignment horizontal="center" wrapText="1"/>
    </xf>
    <xf numFmtId="0" fontId="51" fillId="0" borderId="0" xfId="0" applyFont="1" applyFill="1" applyAlignment="1" applyProtection="1">
      <alignment horizontal="right" vertical="top" wrapText="1"/>
    </xf>
    <xf numFmtId="164" fontId="1" fillId="8" borderId="0" xfId="0" applyNumberFormat="1" applyFont="1" applyFill="1" applyAlignment="1" applyProtection="1">
      <alignment horizontal="center" vertical="center" wrapText="1"/>
      <protection locked="0"/>
    </xf>
    <xf numFmtId="0" fontId="6" fillId="0" borderId="0" xfId="0" applyFont="1" applyBorder="1" applyAlignment="1" applyProtection="1">
      <alignment horizontal="right" vertical="center" wrapText="1"/>
    </xf>
    <xf numFmtId="1" fontId="4" fillId="8" borderId="0" xfId="0" applyNumberFormat="1" applyFont="1" applyFill="1" applyAlignment="1" applyProtection="1">
      <alignment horizontal="center" vertical="center"/>
      <protection locked="0"/>
    </xf>
    <xf numFmtId="0" fontId="1" fillId="8" borderId="0" xfId="0" applyFont="1" applyFill="1" applyAlignment="1" applyProtection="1">
      <alignment horizontal="left" vertical="top" wrapText="1"/>
      <protection locked="0"/>
    </xf>
    <xf numFmtId="0" fontId="11" fillId="8" borderId="0" xfId="0" applyFont="1" applyFill="1" applyAlignment="1" applyProtection="1">
      <alignment vertical="top" wrapText="1"/>
      <protection locked="0"/>
    </xf>
    <xf numFmtId="0" fontId="0" fillId="8" borderId="0" xfId="0" applyFill="1" applyAlignment="1" applyProtection="1">
      <alignment wrapText="1"/>
      <protection locked="0"/>
    </xf>
    <xf numFmtId="0" fontId="38" fillId="0" borderId="29" xfId="0" applyFont="1" applyFill="1" applyBorder="1" applyAlignment="1" applyProtection="1">
      <alignment horizontal="left" vertical="top" wrapText="1"/>
    </xf>
    <xf numFmtId="0" fontId="38" fillId="0" borderId="1" xfId="0" applyFont="1" applyFill="1" applyBorder="1" applyAlignment="1" applyProtection="1">
      <alignment horizontal="left" vertical="top" wrapText="1"/>
    </xf>
    <xf numFmtId="0" fontId="38" fillId="0" borderId="2" xfId="0" applyFont="1" applyFill="1" applyBorder="1" applyAlignment="1" applyProtection="1">
      <alignment horizontal="left" vertical="top" wrapText="1"/>
    </xf>
    <xf numFmtId="0" fontId="1" fillId="8" borderId="21" xfId="0" applyFont="1" applyFill="1" applyBorder="1" applyAlignment="1" applyProtection="1">
      <alignment horizontal="left" vertical="top" wrapText="1"/>
      <protection locked="0"/>
    </xf>
    <xf numFmtId="0" fontId="1" fillId="8" borderId="0" xfId="0" applyFont="1" applyFill="1" applyBorder="1" applyAlignment="1" applyProtection="1">
      <alignment horizontal="left" vertical="top" wrapText="1"/>
      <protection locked="0"/>
    </xf>
    <xf numFmtId="0" fontId="1" fillId="8" borderId="4" xfId="0" applyFont="1" applyFill="1" applyBorder="1" applyAlignment="1" applyProtection="1">
      <alignment horizontal="left" vertical="top" wrapText="1"/>
      <protection locked="0"/>
    </xf>
    <xf numFmtId="0" fontId="38" fillId="9" borderId="21" xfId="0" applyFont="1" applyFill="1" applyBorder="1" applyAlignment="1" applyProtection="1">
      <alignment horizontal="left" vertical="top"/>
    </xf>
    <xf numFmtId="0" fontId="38" fillId="9" borderId="0" xfId="0" applyFont="1" applyFill="1" applyBorder="1" applyAlignment="1" applyProtection="1">
      <alignment horizontal="left" vertical="top"/>
    </xf>
    <xf numFmtId="0" fontId="38" fillId="9" borderId="4" xfId="0" applyFont="1" applyFill="1" applyBorder="1" applyAlignment="1" applyProtection="1">
      <alignment horizontal="left" vertical="top"/>
    </xf>
    <xf numFmtId="170" fontId="1" fillId="8" borderId="0" xfId="0" applyNumberFormat="1" applyFont="1" applyFill="1" applyBorder="1" applyAlignment="1" applyProtection="1">
      <alignment horizontal="center" vertical="top" wrapText="1"/>
      <protection locked="0"/>
    </xf>
    <xf numFmtId="170" fontId="1" fillId="8" borderId="4" xfId="0" applyNumberFormat="1" applyFont="1" applyFill="1" applyBorder="1" applyAlignment="1" applyProtection="1">
      <alignment horizontal="center" vertical="top" wrapText="1"/>
      <protection locked="0"/>
    </xf>
    <xf numFmtId="172" fontId="0" fillId="8" borderId="4" xfId="0" applyNumberFormat="1" applyFill="1" applyBorder="1" applyAlignment="1" applyProtection="1">
      <alignment horizontal="center" vertical="center"/>
      <protection locked="0"/>
    </xf>
    <xf numFmtId="172" fontId="0" fillId="8" borderId="11" xfId="0" applyNumberFormat="1" applyFill="1" applyBorder="1" applyAlignment="1" applyProtection="1">
      <alignment horizontal="center" vertical="center"/>
      <protection locked="0"/>
    </xf>
    <xf numFmtId="0" fontId="2" fillId="12" borderId="21" xfId="0" applyFont="1" applyFill="1" applyBorder="1" applyAlignment="1" applyProtection="1">
      <alignment horizontal="center" vertical="center"/>
    </xf>
    <xf numFmtId="0" fontId="2" fillId="12" borderId="0" xfId="0" applyFont="1" applyFill="1" applyBorder="1" applyAlignment="1" applyProtection="1">
      <alignment horizontal="center" vertical="center"/>
    </xf>
    <xf numFmtId="0" fontId="38" fillId="0" borderId="29" xfId="0" applyFont="1" applyBorder="1" applyAlignment="1" applyProtection="1">
      <alignment horizontal="left"/>
    </xf>
    <xf numFmtId="0" fontId="38" fillId="0" borderId="1" xfId="0" applyFont="1" applyBorder="1" applyAlignment="1" applyProtection="1">
      <alignment horizontal="left"/>
    </xf>
    <xf numFmtId="0" fontId="1" fillId="0" borderId="21" xfId="0" applyFont="1" applyBorder="1" applyAlignment="1" applyProtection="1">
      <alignment horizontal="left" wrapText="1"/>
    </xf>
    <xf numFmtId="0" fontId="0" fillId="0" borderId="0" xfId="0" applyBorder="1" applyAlignment="1" applyProtection="1">
      <alignment horizontal="left"/>
    </xf>
    <xf numFmtId="0" fontId="0" fillId="0" borderId="21" xfId="0" applyBorder="1" applyAlignment="1" applyProtection="1">
      <alignment horizontal="left"/>
    </xf>
    <xf numFmtId="0" fontId="1" fillId="8" borderId="20" xfId="0" applyFont="1" applyFill="1" applyBorder="1" applyAlignment="1" applyProtection="1">
      <alignment horizontal="left" vertical="top" wrapText="1"/>
      <protection locked="0"/>
    </xf>
    <xf numFmtId="0" fontId="1" fillId="8" borderId="3" xfId="0" applyFont="1" applyFill="1" applyBorder="1" applyAlignment="1" applyProtection="1">
      <alignment horizontal="left" vertical="top" wrapText="1"/>
      <protection locked="0"/>
    </xf>
    <xf numFmtId="0" fontId="1" fillId="8" borderId="11" xfId="0" applyFont="1" applyFill="1" applyBorder="1" applyAlignment="1" applyProtection="1">
      <alignment horizontal="left" vertical="top" wrapText="1"/>
      <protection locked="0"/>
    </xf>
    <xf numFmtId="0" fontId="38" fillId="0" borderId="29" xfId="0" applyFont="1" applyBorder="1" applyAlignment="1" applyProtection="1">
      <alignment wrapText="1"/>
    </xf>
    <xf numFmtId="0" fontId="1" fillId="0" borderId="1" xfId="0" applyFont="1" applyBorder="1" applyAlignment="1">
      <alignment wrapText="1"/>
    </xf>
    <xf numFmtId="0" fontId="1" fillId="0" borderId="2" xfId="0" applyFont="1" applyBorder="1" applyAlignment="1">
      <alignment wrapText="1"/>
    </xf>
    <xf numFmtId="0" fontId="1" fillId="0" borderId="21" xfId="0" applyFont="1" applyBorder="1" applyAlignment="1">
      <alignment wrapText="1"/>
    </xf>
    <xf numFmtId="0" fontId="1" fillId="0" borderId="0" xfId="0" applyFont="1" applyAlignment="1">
      <alignment wrapText="1"/>
    </xf>
    <xf numFmtId="0" fontId="1" fillId="0" borderId="4" xfId="0" applyFont="1" applyBorder="1" applyAlignment="1">
      <alignment wrapText="1"/>
    </xf>
    <xf numFmtId="0" fontId="0" fillId="8" borderId="21" xfId="0" applyFill="1" applyBorder="1" applyAlignment="1" applyProtection="1">
      <alignment horizontal="left" vertical="top" wrapText="1"/>
      <protection locked="0"/>
    </xf>
    <xf numFmtId="0" fontId="0" fillId="8" borderId="0" xfId="0" applyFill="1" applyBorder="1" applyAlignment="1" applyProtection="1">
      <alignment horizontal="left" vertical="top" wrapText="1"/>
      <protection locked="0"/>
    </xf>
    <xf numFmtId="0" fontId="0" fillId="8" borderId="4" xfId="0" applyFill="1" applyBorder="1" applyAlignment="1" applyProtection="1">
      <alignment horizontal="left" vertical="top" wrapText="1"/>
      <protection locked="0"/>
    </xf>
    <xf numFmtId="0" fontId="0" fillId="8" borderId="20" xfId="0" applyFill="1" applyBorder="1" applyAlignment="1" applyProtection="1">
      <alignment horizontal="left" vertical="top" wrapText="1"/>
      <protection locked="0"/>
    </xf>
    <xf numFmtId="0" fontId="0" fillId="8" borderId="3" xfId="0" applyFill="1" applyBorder="1" applyAlignment="1" applyProtection="1">
      <alignment horizontal="left" vertical="top" wrapText="1"/>
      <protection locked="0"/>
    </xf>
    <xf numFmtId="0" fontId="0" fillId="8" borderId="11" xfId="0" applyFill="1" applyBorder="1" applyAlignment="1" applyProtection="1">
      <alignment horizontal="left" vertical="top" wrapText="1"/>
      <protection locked="0"/>
    </xf>
    <xf numFmtId="0" fontId="16" fillId="0" borderId="21" xfId="0" applyFont="1" applyFill="1" applyBorder="1" applyAlignment="1" applyProtection="1">
      <alignment horizontal="center" vertical="top" wrapText="1"/>
    </xf>
    <xf numFmtId="0" fontId="16" fillId="0" borderId="20" xfId="0" applyFont="1" applyFill="1" applyBorder="1" applyAlignment="1" applyProtection="1">
      <alignment horizontal="center" vertical="top" wrapText="1"/>
    </xf>
    <xf numFmtId="2" fontId="1" fillId="8" borderId="0" xfId="0" applyNumberFormat="1" applyFont="1" applyFill="1" applyBorder="1" applyAlignment="1" applyProtection="1">
      <alignment horizontal="center" vertical="center" wrapText="1"/>
      <protection locked="0"/>
    </xf>
    <xf numFmtId="2" fontId="1" fillId="8" borderId="3" xfId="0" applyNumberFormat="1" applyFont="1" applyFill="1" applyBorder="1" applyAlignment="1" applyProtection="1">
      <alignment horizontal="center" vertical="center" wrapText="1"/>
      <protection locked="0"/>
    </xf>
    <xf numFmtId="0" fontId="14" fillId="10" borderId="0" xfId="0" applyFont="1" applyFill="1" applyBorder="1" applyAlignment="1" applyProtection="1">
      <alignment horizontal="left"/>
    </xf>
    <xf numFmtId="0" fontId="34" fillId="4" borderId="0" xfId="0" applyFont="1" applyFill="1" applyAlignment="1" applyProtection="1">
      <alignment horizontal="justify" wrapText="1"/>
    </xf>
    <xf numFmtId="0" fontId="0" fillId="4" borderId="0" xfId="0" applyFill="1" applyAlignment="1" applyProtection="1">
      <alignment wrapText="1"/>
    </xf>
    <xf numFmtId="0" fontId="2" fillId="3" borderId="0" xfId="0" applyFont="1" applyFill="1" applyBorder="1" applyAlignment="1" applyProtection="1">
      <alignment vertical="top" wrapText="1"/>
      <protection locked="0"/>
    </xf>
    <xf numFmtId="0" fontId="1" fillId="0" borderId="0" xfId="0" applyFont="1" applyAlignment="1" applyProtection="1">
      <alignment vertical="top" wrapText="1"/>
      <protection locked="0"/>
    </xf>
    <xf numFmtId="0" fontId="14" fillId="10" borderId="0" xfId="0" applyFont="1" applyFill="1" applyBorder="1" applyAlignment="1" applyProtection="1">
      <alignment horizontal="left" vertical="top" wrapText="1"/>
    </xf>
    <xf numFmtId="0" fontId="0" fillId="10" borderId="0" xfId="0" applyFill="1" applyAlignment="1" applyProtection="1">
      <alignment horizontal="left" vertical="top" wrapText="1"/>
    </xf>
    <xf numFmtId="0" fontId="15" fillId="4" borderId="18" xfId="0" applyFont="1" applyFill="1" applyBorder="1" applyAlignment="1" applyProtection="1">
      <alignment vertical="center"/>
    </xf>
    <xf numFmtId="0" fontId="0" fillId="0" borderId="10" xfId="0" applyBorder="1" applyAlignment="1" applyProtection="1">
      <alignment vertical="center"/>
    </xf>
    <xf numFmtId="0" fontId="0" fillId="0" borderId="19" xfId="0" applyBorder="1" applyAlignment="1" applyProtection="1">
      <alignment vertical="center"/>
    </xf>
    <xf numFmtId="0" fontId="16" fillId="10" borderId="0" xfId="0" applyFont="1" applyFill="1" applyBorder="1" applyAlignment="1" applyProtection="1">
      <alignment horizontal="left" wrapText="1"/>
    </xf>
    <xf numFmtId="0" fontId="50" fillId="9" borderId="0" xfId="0" applyFont="1" applyFill="1" applyAlignment="1" applyProtection="1">
      <alignment horizontal="left" vertical="top" wrapText="1"/>
    </xf>
    <xf numFmtId="0" fontId="3" fillId="4" borderId="18" xfId="0" applyFont="1" applyFill="1" applyBorder="1" applyAlignment="1" applyProtection="1">
      <alignment horizontal="left" vertical="center" wrapText="1"/>
    </xf>
    <xf numFmtId="0" fontId="15" fillId="4" borderId="10" xfId="0" applyFont="1" applyFill="1" applyBorder="1" applyAlignment="1" applyProtection="1">
      <alignment horizontal="left" vertical="center" wrapText="1"/>
    </xf>
    <xf numFmtId="0" fontId="15" fillId="4" borderId="19" xfId="0" applyFont="1" applyFill="1" applyBorder="1" applyAlignment="1" applyProtection="1">
      <alignment horizontal="left" vertical="center" wrapText="1"/>
    </xf>
    <xf numFmtId="174" fontId="11" fillId="10" borderId="0" xfId="0" applyNumberFormat="1" applyFont="1" applyFill="1" applyBorder="1" applyAlignment="1" applyProtection="1">
      <alignment horizontal="center"/>
    </xf>
    <xf numFmtId="0" fontId="0" fillId="0" borderId="0" xfId="0" applyFill="1" applyAlignment="1" applyProtection="1">
      <alignment horizontal="center" wrapText="1"/>
    </xf>
    <xf numFmtId="0" fontId="13" fillId="4" borderId="24" xfId="3" applyFill="1" applyBorder="1" applyAlignment="1" applyProtection="1">
      <alignment vertical="center"/>
    </xf>
    <xf numFmtId="0" fontId="0" fillId="0" borderId="6" xfId="0" applyBorder="1" applyAlignment="1" applyProtection="1">
      <alignment vertical="center"/>
    </xf>
    <xf numFmtId="44" fontId="14" fillId="9" borderId="10" xfId="2" applyFont="1" applyFill="1" applyBorder="1" applyAlignment="1" applyProtection="1"/>
    <xf numFmtId="0" fontId="0" fillId="9" borderId="19" xfId="0" applyFill="1" applyBorder="1" applyAlignment="1" applyProtection="1"/>
    <xf numFmtId="44" fontId="20" fillId="4" borderId="3" xfId="2" applyFont="1" applyFill="1" applyBorder="1" applyAlignment="1" applyProtection="1">
      <alignment horizontal="left" indent="5"/>
    </xf>
    <xf numFmtId="0" fontId="0" fillId="0" borderId="3" xfId="0" applyBorder="1" applyAlignment="1" applyProtection="1">
      <alignment horizontal="left" indent="5"/>
    </xf>
    <xf numFmtId="0" fontId="0" fillId="0" borderId="11" xfId="0" applyBorder="1" applyAlignment="1" applyProtection="1">
      <alignment horizontal="left" indent="5"/>
    </xf>
    <xf numFmtId="44" fontId="14" fillId="9" borderId="19" xfId="2" applyFont="1" applyFill="1" applyBorder="1" applyAlignment="1" applyProtection="1"/>
    <xf numFmtId="44" fontId="14" fillId="10" borderId="10" xfId="2" applyFont="1" applyFill="1" applyBorder="1" applyAlignment="1" applyProtection="1"/>
    <xf numFmtId="44" fontId="14" fillId="10" borderId="19" xfId="2" applyFont="1" applyFill="1" applyBorder="1" applyAlignment="1" applyProtection="1"/>
    <xf numFmtId="0" fontId="1" fillId="10" borderId="0" xfId="0" applyFont="1" applyFill="1" applyAlignment="1" applyProtection="1">
      <alignment horizontal="left"/>
    </xf>
    <xf numFmtId="0" fontId="0" fillId="10" borderId="0" xfId="0" applyFill="1" applyAlignment="1" applyProtection="1"/>
    <xf numFmtId="44" fontId="20" fillId="4" borderId="3" xfId="2" applyFont="1" applyFill="1" applyBorder="1" applyAlignment="1" applyProtection="1">
      <alignment horizontal="center"/>
    </xf>
    <xf numFmtId="0" fontId="34" fillId="4" borderId="0" xfId="0" applyFont="1" applyFill="1" applyAlignment="1" applyProtection="1">
      <alignment horizontal="left" wrapText="1"/>
    </xf>
    <xf numFmtId="0" fontId="0" fillId="11" borderId="0" xfId="0" applyFill="1" applyAlignment="1" applyProtection="1">
      <alignment horizontal="left"/>
      <protection locked="0"/>
    </xf>
    <xf numFmtId="0" fontId="0" fillId="11" borderId="3" xfId="0" applyFill="1" applyBorder="1" applyAlignment="1" applyProtection="1">
      <alignment horizontal="left"/>
      <protection locked="0"/>
    </xf>
    <xf numFmtId="172" fontId="0" fillId="11" borderId="0" xfId="0" applyNumberFormat="1" applyFill="1" applyAlignment="1" applyProtection="1">
      <alignment horizontal="center"/>
      <protection locked="0"/>
    </xf>
    <xf numFmtId="172" fontId="0" fillId="11" borderId="3" xfId="0" applyNumberFormat="1" applyFill="1" applyBorder="1" applyAlignment="1" applyProtection="1">
      <alignment horizontal="center"/>
      <protection locked="0"/>
    </xf>
    <xf numFmtId="1" fontId="14" fillId="3" borderId="10" xfId="1" applyNumberFormat="1" applyFont="1" applyFill="1" applyBorder="1" applyAlignment="1" applyProtection="1">
      <alignment horizontal="left"/>
      <protection locked="0"/>
    </xf>
    <xf numFmtId="0" fontId="0" fillId="0" borderId="0" xfId="0" applyAlignment="1" applyProtection="1">
      <alignment horizontal="left"/>
      <protection locked="0"/>
    </xf>
    <xf numFmtId="0" fontId="0" fillId="0" borderId="3" xfId="0" applyBorder="1" applyAlignment="1" applyProtection="1">
      <alignment horizontal="left"/>
      <protection locked="0"/>
    </xf>
    <xf numFmtId="172" fontId="0" fillId="0" borderId="0" xfId="0" applyNumberFormat="1" applyAlignment="1" applyProtection="1">
      <alignment horizontal="center"/>
      <protection locked="0"/>
    </xf>
    <xf numFmtId="172" fontId="0" fillId="0" borderId="3" xfId="0" applyNumberFormat="1" applyBorder="1" applyAlignment="1" applyProtection="1">
      <alignment horizontal="center"/>
      <protection locked="0"/>
    </xf>
    <xf numFmtId="0" fontId="4" fillId="4" borderId="30" xfId="0" applyFont="1" applyFill="1" applyBorder="1" applyAlignment="1" applyProtection="1">
      <alignment horizontal="center"/>
    </xf>
    <xf numFmtId="0" fontId="14" fillId="4" borderId="30" xfId="0" applyFont="1" applyFill="1" applyBorder="1" applyAlignment="1" applyProtection="1">
      <alignment horizontal="center"/>
    </xf>
    <xf numFmtId="0" fontId="14" fillId="4" borderId="34" xfId="0" applyFont="1" applyFill="1" applyBorder="1" applyAlignment="1" applyProtection="1">
      <alignment horizontal="center"/>
    </xf>
    <xf numFmtId="166" fontId="36" fillId="9" borderId="32" xfId="1" applyNumberFormat="1" applyFont="1" applyFill="1" applyBorder="1" applyAlignment="1" applyProtection="1">
      <alignment horizontal="center" vertical="top"/>
    </xf>
    <xf numFmtId="0" fontId="36" fillId="9" borderId="33" xfId="0" applyFont="1" applyFill="1" applyBorder="1" applyAlignment="1" applyProtection="1">
      <alignment horizontal="center" vertical="top"/>
    </xf>
    <xf numFmtId="168" fontId="49" fillId="9" borderId="29" xfId="1" applyNumberFormat="1" applyFont="1" applyFill="1" applyBorder="1" applyAlignment="1" applyProtection="1">
      <alignment horizontal="left" vertical="top" wrapText="1"/>
    </xf>
    <xf numFmtId="0" fontId="49" fillId="9" borderId="1" xfId="0" applyFont="1" applyFill="1" applyBorder="1" applyAlignment="1" applyProtection="1">
      <alignment horizontal="left" vertical="top" wrapText="1"/>
    </xf>
    <xf numFmtId="0" fontId="49" fillId="9" borderId="24" xfId="0" applyFont="1" applyFill="1" applyBorder="1" applyAlignment="1" applyProtection="1">
      <alignment vertical="top" wrapText="1"/>
    </xf>
    <xf numFmtId="0" fontId="49" fillId="9" borderId="6" xfId="0" applyFont="1" applyFill="1" applyBorder="1" applyAlignment="1" applyProtection="1">
      <alignment vertical="top" wrapText="1"/>
    </xf>
    <xf numFmtId="9" fontId="36" fillId="9" borderId="32" xfId="0" applyNumberFormat="1" applyFont="1" applyFill="1" applyBorder="1" applyAlignment="1" applyProtection="1">
      <alignment horizontal="right"/>
    </xf>
    <xf numFmtId="0" fontId="36" fillId="9" borderId="33" xfId="0" applyFont="1" applyFill="1" applyBorder="1" applyAlignment="1" applyProtection="1"/>
    <xf numFmtId="0" fontId="33" fillId="4" borderId="0" xfId="1" quotePrefix="1" applyNumberFormat="1" applyFont="1" applyFill="1" applyBorder="1" applyAlignment="1" applyProtection="1">
      <alignment horizontal="left" wrapText="1"/>
    </xf>
    <xf numFmtId="0" fontId="2" fillId="4" borderId="0" xfId="1" quotePrefix="1" applyNumberFormat="1" applyFont="1" applyFill="1" applyBorder="1" applyAlignment="1" applyProtection="1">
      <alignment horizontal="left" wrapText="1"/>
    </xf>
    <xf numFmtId="0" fontId="36" fillId="9" borderId="8" xfId="0" applyFont="1" applyFill="1" applyBorder="1" applyAlignment="1" applyProtection="1">
      <alignment horizontal="center" vertical="top"/>
    </xf>
    <xf numFmtId="0" fontId="49" fillId="9" borderId="20" xfId="0" applyFont="1" applyFill="1" applyBorder="1" applyAlignment="1" applyProtection="1">
      <alignment horizontal="left" vertical="top" wrapText="1"/>
    </xf>
    <xf numFmtId="0" fontId="49" fillId="9" borderId="3" xfId="0" applyFont="1" applyFill="1" applyBorder="1" applyAlignment="1" applyProtection="1">
      <alignment horizontal="left" vertical="top" wrapText="1"/>
    </xf>
    <xf numFmtId="0" fontId="36" fillId="9" borderId="8" xfId="0" applyFont="1" applyFill="1" applyBorder="1" applyAlignment="1" applyProtection="1">
      <alignment horizontal="right"/>
    </xf>
    <xf numFmtId="0" fontId="0" fillId="11" borderId="18" xfId="0" applyFill="1" applyBorder="1" applyAlignment="1" applyProtection="1">
      <protection locked="0"/>
    </xf>
    <xf numFmtId="0" fontId="0" fillId="11" borderId="10" xfId="0" applyFill="1" applyBorder="1" applyAlignment="1" applyProtection="1">
      <protection locked="0"/>
    </xf>
    <xf numFmtId="0" fontId="0" fillId="11" borderId="19" xfId="0" applyFill="1" applyBorder="1" applyAlignment="1" applyProtection="1">
      <protection locked="0"/>
    </xf>
    <xf numFmtId="164" fontId="7" fillId="9" borderId="18" xfId="0" applyNumberFormat="1" applyFont="1" applyFill="1" applyBorder="1" applyAlignment="1" applyProtection="1">
      <alignment horizontal="left" wrapText="1"/>
    </xf>
    <xf numFmtId="0" fontId="0" fillId="9" borderId="10" xfId="0" applyFill="1" applyBorder="1" applyAlignment="1" applyProtection="1"/>
    <xf numFmtId="0" fontId="36" fillId="9" borderId="10" xfId="0" applyFont="1" applyFill="1" applyBorder="1" applyAlignment="1" applyProtection="1"/>
    <xf numFmtId="0" fontId="36" fillId="9" borderId="19" xfId="0" applyFont="1" applyFill="1" applyBorder="1" applyAlignment="1" applyProtection="1"/>
    <xf numFmtId="49" fontId="0" fillId="10" borderId="0" xfId="0" applyNumberFormat="1" applyFill="1" applyAlignment="1" applyProtection="1">
      <alignment horizontal="left"/>
    </xf>
    <xf numFmtId="0" fontId="1" fillId="10" borderId="0" xfId="0" applyFont="1" applyFill="1" applyBorder="1" applyAlignment="1" applyProtection="1">
      <alignment horizontal="left" vertical="top" wrapText="1"/>
    </xf>
    <xf numFmtId="0" fontId="1" fillId="10" borderId="0" xfId="0" applyFont="1" applyFill="1" applyAlignment="1" applyProtection="1"/>
    <xf numFmtId="0" fontId="36" fillId="8" borderId="0" xfId="0" applyFont="1" applyFill="1" applyBorder="1" applyAlignment="1" applyProtection="1">
      <alignment horizontal="left"/>
      <protection locked="0"/>
    </xf>
    <xf numFmtId="0" fontId="36" fillId="8" borderId="0" xfId="0" applyFont="1" applyFill="1" applyBorder="1" applyAlignment="1" applyProtection="1">
      <protection locked="0"/>
    </xf>
    <xf numFmtId="0" fontId="1" fillId="8" borderId="0" xfId="0" applyFont="1" applyFill="1" applyBorder="1" applyAlignment="1" applyProtection="1">
      <alignment horizontal="center"/>
      <protection locked="0"/>
    </xf>
    <xf numFmtId="0" fontId="0" fillId="8" borderId="0" xfId="0" applyFill="1" applyBorder="1" applyAlignment="1" applyProtection="1">
      <alignment horizontal="center"/>
      <protection locked="0"/>
    </xf>
    <xf numFmtId="165" fontId="0" fillId="8" borderId="0" xfId="2" applyNumberFormat="1" applyFont="1" applyFill="1" applyBorder="1" applyAlignment="1" applyProtection="1">
      <alignment horizontal="center"/>
      <protection locked="0"/>
    </xf>
    <xf numFmtId="165" fontId="0" fillId="8" borderId="0" xfId="0" applyNumberFormat="1" applyFill="1" applyBorder="1" applyAlignment="1" applyProtection="1">
      <alignment horizontal="center"/>
      <protection locked="0"/>
    </xf>
    <xf numFmtId="0" fontId="2" fillId="0" borderId="42" xfId="0" applyFont="1" applyFill="1" applyBorder="1" applyAlignment="1" applyProtection="1">
      <alignment horizontal="center"/>
    </xf>
    <xf numFmtId="0" fontId="2" fillId="0" borderId="22" xfId="0" applyFont="1" applyFill="1" applyBorder="1" applyAlignment="1" applyProtection="1">
      <alignment horizontal="center"/>
    </xf>
    <xf numFmtId="0" fontId="2" fillId="0" borderId="23" xfId="0" applyFont="1" applyFill="1" applyBorder="1" applyAlignment="1" applyProtection="1">
      <alignment horizontal="center"/>
    </xf>
    <xf numFmtId="0" fontId="2" fillId="0" borderId="35" xfId="0" applyFont="1" applyFill="1" applyBorder="1" applyAlignment="1" applyProtection="1">
      <alignment horizontal="center"/>
    </xf>
    <xf numFmtId="0" fontId="2" fillId="0" borderId="30" xfId="0" applyFont="1" applyFill="1" applyBorder="1" applyAlignment="1" applyProtection="1">
      <alignment horizontal="center"/>
    </xf>
    <xf numFmtId="0" fontId="2" fillId="0" borderId="34" xfId="0" applyFont="1" applyFill="1" applyBorder="1" applyAlignment="1" applyProtection="1">
      <alignment horizontal="center"/>
    </xf>
    <xf numFmtId="0" fontId="0" fillId="11" borderId="42" xfId="0" applyFill="1" applyBorder="1" applyAlignment="1" applyProtection="1">
      <protection locked="0"/>
    </xf>
    <xf numFmtId="0" fontId="0" fillId="11" borderId="22" xfId="0" applyFill="1" applyBorder="1" applyAlignment="1" applyProtection="1">
      <protection locked="0"/>
    </xf>
    <xf numFmtId="0" fontId="0" fillId="11" borderId="23" xfId="0" applyFill="1" applyBorder="1" applyAlignment="1" applyProtection="1">
      <protection locked="0"/>
    </xf>
    <xf numFmtId="0" fontId="2" fillId="9" borderId="42" xfId="0" applyFont="1" applyFill="1" applyBorder="1" applyAlignment="1" applyProtection="1">
      <alignment horizontal="center"/>
    </xf>
    <xf numFmtId="0" fontId="2" fillId="9" borderId="22" xfId="0" applyFont="1" applyFill="1" applyBorder="1" applyAlignment="1" applyProtection="1">
      <alignment horizontal="center"/>
    </xf>
    <xf numFmtId="0" fontId="2" fillId="9" borderId="23" xfId="0" applyFont="1" applyFill="1" applyBorder="1" applyAlignment="1" applyProtection="1">
      <alignment horizontal="center"/>
    </xf>
    <xf numFmtId="0" fontId="2" fillId="9" borderId="35" xfId="0" applyFont="1" applyFill="1" applyBorder="1" applyAlignment="1" applyProtection="1">
      <alignment horizontal="center"/>
    </xf>
    <xf numFmtId="0" fontId="2" fillId="9" borderId="30" xfId="0" applyFont="1" applyFill="1" applyBorder="1" applyAlignment="1" applyProtection="1">
      <alignment horizontal="center"/>
    </xf>
    <xf numFmtId="0" fontId="2" fillId="9" borderId="34" xfId="0" applyFont="1" applyFill="1" applyBorder="1" applyAlignment="1" applyProtection="1">
      <alignment horizontal="center"/>
    </xf>
    <xf numFmtId="0" fontId="1" fillId="11" borderId="42" xfId="0" applyFont="1" applyFill="1" applyBorder="1" applyAlignment="1" applyProtection="1">
      <protection locked="0"/>
    </xf>
    <xf numFmtId="0" fontId="33" fillId="9" borderId="0" xfId="1" quotePrefix="1" applyNumberFormat="1" applyFont="1" applyFill="1" applyBorder="1" applyAlignment="1" applyProtection="1">
      <alignment horizontal="left" wrapText="1"/>
    </xf>
    <xf numFmtId="0" fontId="2" fillId="9" borderId="0" xfId="1" quotePrefix="1" applyNumberFormat="1" applyFont="1" applyFill="1" applyBorder="1" applyAlignment="1" applyProtection="1">
      <alignment horizontal="left" wrapText="1"/>
    </xf>
    <xf numFmtId="0" fontId="1" fillId="11" borderId="18" xfId="0" applyFont="1" applyFill="1" applyBorder="1" applyAlignment="1" applyProtection="1">
      <protection locked="0"/>
    </xf>
    <xf numFmtId="0" fontId="1" fillId="3" borderId="30" xfId="0" applyFont="1" applyFill="1" applyBorder="1" applyAlignment="1" applyProtection="1">
      <alignment horizontal="left" vertical="top" wrapText="1"/>
    </xf>
    <xf numFmtId="0" fontId="1" fillId="3" borderId="30" xfId="0" applyFont="1" applyFill="1" applyBorder="1" applyAlignment="1" applyProtection="1">
      <alignment vertical="top" wrapText="1"/>
    </xf>
    <xf numFmtId="0" fontId="1" fillId="3" borderId="34" xfId="0" applyFont="1" applyFill="1" applyBorder="1" applyAlignment="1" applyProtection="1">
      <alignment vertical="top" wrapText="1"/>
    </xf>
    <xf numFmtId="49" fontId="4" fillId="11" borderId="0" xfId="2" applyNumberFormat="1" applyFont="1" applyFill="1" applyBorder="1" applyAlignment="1" applyProtection="1">
      <alignment horizontal="center"/>
      <protection locked="0"/>
    </xf>
    <xf numFmtId="49" fontId="0" fillId="11" borderId="4" xfId="0" applyNumberFormat="1" applyFill="1" applyBorder="1" applyAlignment="1" applyProtection="1">
      <alignment horizontal="center"/>
      <protection locked="0"/>
    </xf>
    <xf numFmtId="0" fontId="0" fillId="0" borderId="26" xfId="0" applyBorder="1" applyAlignment="1" applyProtection="1">
      <alignment vertical="center" wrapText="1"/>
    </xf>
    <xf numFmtId="0" fontId="0" fillId="0" borderId="27" xfId="0" applyBorder="1" applyAlignment="1" applyProtection="1">
      <alignment vertical="center" wrapText="1"/>
    </xf>
    <xf numFmtId="0" fontId="0" fillId="0" borderId="6" xfId="0" applyBorder="1" applyAlignment="1" applyProtection="1">
      <alignment vertical="center" wrapText="1"/>
    </xf>
    <xf numFmtId="0" fontId="0" fillId="0" borderId="25" xfId="0" applyBorder="1" applyAlignment="1" applyProtection="1">
      <alignment vertical="center" wrapText="1"/>
    </xf>
    <xf numFmtId="170" fontId="14" fillId="3" borderId="26" xfId="0" applyNumberFormat="1" applyFont="1" applyFill="1" applyBorder="1" applyAlignment="1" applyProtection="1">
      <alignment horizontal="left"/>
    </xf>
    <xf numFmtId="170" fontId="14" fillId="0" borderId="27" xfId="0" applyNumberFormat="1" applyFont="1" applyBorder="1" applyAlignment="1" applyProtection="1"/>
    <xf numFmtId="44" fontId="14" fillId="3" borderId="0" xfId="2" applyFont="1" applyFill="1" applyBorder="1" applyAlignment="1" applyProtection="1"/>
    <xf numFmtId="44" fontId="14" fillId="0" borderId="4" xfId="2" applyFont="1" applyBorder="1" applyAlignment="1" applyProtection="1"/>
    <xf numFmtId="44" fontId="14" fillId="3" borderId="0" xfId="2" applyFont="1" applyFill="1" applyAlignment="1" applyProtection="1"/>
    <xf numFmtId="44" fontId="14" fillId="3" borderId="4" xfId="2" applyFont="1" applyFill="1" applyBorder="1" applyAlignment="1" applyProtection="1"/>
    <xf numFmtId="44" fontId="44" fillId="0" borderId="0" xfId="2" applyFont="1" applyFill="1" applyBorder="1" applyAlignment="1" applyProtection="1">
      <alignment horizontal="center"/>
    </xf>
    <xf numFmtId="0" fontId="0" fillId="0" borderId="4" xfId="0" applyFill="1" applyBorder="1" applyAlignment="1" applyProtection="1"/>
    <xf numFmtId="0" fontId="17" fillId="0" borderId="26" xfId="0" applyFont="1" applyBorder="1" applyAlignment="1" applyProtection="1"/>
    <xf numFmtId="0" fontId="17" fillId="0" borderId="27" xfId="0" applyFont="1" applyBorder="1" applyAlignment="1" applyProtection="1"/>
    <xf numFmtId="0" fontId="17" fillId="0" borderId="6" xfId="0" applyFont="1" applyBorder="1" applyAlignment="1" applyProtection="1"/>
    <xf numFmtId="0" fontId="17" fillId="0" borderId="25" xfId="0" applyFont="1" applyBorder="1" applyAlignment="1" applyProtection="1"/>
    <xf numFmtId="15" fontId="24" fillId="4" borderId="0" xfId="0" applyNumberFormat="1" applyFont="1" applyFill="1" applyBorder="1" applyAlignment="1" applyProtection="1"/>
    <xf numFmtId="0" fontId="0" fillId="4" borderId="0" xfId="0" applyFill="1" applyAlignment="1" applyProtection="1"/>
    <xf numFmtId="0" fontId="0" fillId="11" borderId="26" xfId="0" applyFill="1" applyBorder="1" applyAlignment="1" applyProtection="1">
      <alignment wrapText="1"/>
      <protection locked="0"/>
    </xf>
    <xf numFmtId="0" fontId="0" fillId="11" borderId="27" xfId="0" applyFill="1" applyBorder="1" applyAlignment="1" applyProtection="1">
      <alignment wrapText="1"/>
      <protection locked="0"/>
    </xf>
    <xf numFmtId="0" fontId="0" fillId="11" borderId="6" xfId="0" applyFill="1" applyBorder="1" applyAlignment="1" applyProtection="1">
      <alignment wrapText="1"/>
      <protection locked="0"/>
    </xf>
    <xf numFmtId="0" fontId="0" fillId="11" borderId="25" xfId="0" applyFill="1" applyBorder="1" applyAlignment="1" applyProtection="1">
      <alignment wrapText="1"/>
      <protection locked="0"/>
    </xf>
    <xf numFmtId="172" fontId="14" fillId="11" borderId="26" xfId="0" applyNumberFormat="1" applyFont="1" applyFill="1" applyBorder="1" applyAlignment="1" applyProtection="1">
      <alignment horizontal="left"/>
      <protection locked="0"/>
    </xf>
    <xf numFmtId="172" fontId="14" fillId="11" borderId="27" xfId="0" applyNumberFormat="1" applyFont="1" applyFill="1" applyBorder="1" applyAlignment="1" applyProtection="1">
      <protection locked="0"/>
    </xf>
    <xf numFmtId="0" fontId="17" fillId="11" borderId="26" xfId="0" applyFont="1" applyFill="1" applyBorder="1" applyAlignment="1" applyProtection="1">
      <alignment horizontal="right" wrapText="1"/>
      <protection locked="0"/>
    </xf>
    <xf numFmtId="0" fontId="0" fillId="11" borderId="26" xfId="0" applyFill="1" applyBorder="1" applyAlignment="1" applyProtection="1">
      <alignment horizontal="right" wrapText="1"/>
      <protection locked="0"/>
    </xf>
    <xf numFmtId="0" fontId="1" fillId="4" borderId="26" xfId="0" applyFont="1" applyFill="1" applyBorder="1" applyAlignment="1" applyProtection="1">
      <alignment horizontal="center" vertical="center" wrapText="1"/>
    </xf>
    <xf numFmtId="0" fontId="0" fillId="4" borderId="26" xfId="0" applyFill="1" applyBorder="1" applyAlignment="1" applyProtection="1">
      <alignment horizontal="center" vertical="center" wrapText="1"/>
    </xf>
    <xf numFmtId="0" fontId="0" fillId="4" borderId="26" xfId="0" applyFill="1" applyBorder="1" applyAlignment="1" applyProtection="1">
      <alignment horizontal="center"/>
    </xf>
    <xf numFmtId="0" fontId="0" fillId="4" borderId="27" xfId="0" applyFill="1" applyBorder="1" applyAlignment="1" applyProtection="1">
      <alignment horizontal="center"/>
    </xf>
    <xf numFmtId="0" fontId="0" fillId="4" borderId="6" xfId="0" applyFill="1" applyBorder="1" applyAlignment="1" applyProtection="1">
      <alignment horizontal="center" vertical="center" wrapText="1"/>
    </xf>
    <xf numFmtId="0" fontId="0" fillId="4" borderId="6" xfId="0" applyFill="1" applyBorder="1" applyAlignment="1" applyProtection="1">
      <alignment horizontal="center"/>
    </xf>
    <xf numFmtId="0" fontId="0" fillId="4" borderId="25" xfId="0" applyFill="1" applyBorder="1" applyAlignment="1" applyProtection="1">
      <alignment horizontal="center"/>
    </xf>
    <xf numFmtId="167" fontId="14" fillId="11" borderId="6" xfId="0" applyNumberFormat="1" applyFont="1" applyFill="1" applyBorder="1" applyAlignment="1" applyProtection="1">
      <alignment horizontal="right"/>
      <protection locked="0"/>
    </xf>
    <xf numFmtId="167" fontId="14" fillId="11" borderId="25" xfId="0" applyNumberFormat="1" applyFont="1" applyFill="1" applyBorder="1" applyAlignment="1" applyProtection="1">
      <alignment horizontal="right"/>
      <protection locked="0"/>
    </xf>
    <xf numFmtId="43" fontId="17" fillId="11" borderId="26" xfId="1" applyFont="1" applyFill="1" applyBorder="1" applyAlignment="1" applyProtection="1">
      <protection locked="0"/>
    </xf>
    <xf numFmtId="43" fontId="0" fillId="11" borderId="27" xfId="1" applyFont="1" applyFill="1" applyBorder="1" applyAlignment="1" applyProtection="1">
      <protection locked="0"/>
    </xf>
    <xf numFmtId="0" fontId="17" fillId="4" borderId="28" xfId="0" applyFont="1" applyFill="1" applyBorder="1" applyAlignment="1" applyProtection="1">
      <alignment wrapText="1"/>
    </xf>
    <xf numFmtId="0" fontId="0" fillId="0" borderId="26" xfId="0" applyBorder="1" applyAlignment="1" applyProtection="1">
      <alignment wrapText="1"/>
    </xf>
    <xf numFmtId="44" fontId="44" fillId="0" borderId="6" xfId="2" applyFont="1" applyFill="1" applyBorder="1" applyAlignment="1" applyProtection="1">
      <alignment horizontal="center"/>
    </xf>
    <xf numFmtId="0" fontId="0" fillId="0" borderId="25" xfId="0" applyFill="1" applyBorder="1" applyAlignment="1" applyProtection="1"/>
    <xf numFmtId="0" fontId="17" fillId="11" borderId="18" xfId="0" applyFont="1" applyFill="1" applyBorder="1" applyAlignment="1" applyProtection="1">
      <protection locked="0"/>
    </xf>
    <xf numFmtId="0" fontId="17" fillId="11" borderId="20" xfId="0" applyFont="1" applyFill="1" applyBorder="1" applyAlignment="1" applyProtection="1">
      <protection locked="0"/>
    </xf>
    <xf numFmtId="0" fontId="0" fillId="11" borderId="3" xfId="0" applyFill="1" applyBorder="1" applyAlignment="1" applyProtection="1">
      <protection locked="0"/>
    </xf>
    <xf numFmtId="0" fontId="0" fillId="11" borderId="11" xfId="0" applyFill="1" applyBorder="1" applyAlignment="1" applyProtection="1">
      <protection locked="0"/>
    </xf>
    <xf numFmtId="44" fontId="17" fillId="4" borderId="1" xfId="0" applyNumberFormat="1" applyFont="1" applyFill="1" applyBorder="1" applyAlignment="1" applyProtection="1">
      <alignment horizontal="center"/>
    </xf>
    <xf numFmtId="0" fontId="0" fillId="4" borderId="1" xfId="0" applyFill="1" applyBorder="1" applyAlignment="1" applyProtection="1"/>
    <xf numFmtId="44" fontId="17" fillId="4" borderId="0" xfId="0" applyNumberFormat="1" applyFont="1" applyFill="1" applyBorder="1" applyAlignment="1" applyProtection="1">
      <alignment horizontal="center"/>
    </xf>
    <xf numFmtId="44" fontId="17" fillId="4" borderId="30" xfId="0" applyNumberFormat="1" applyFont="1" applyFill="1" applyBorder="1" applyAlignment="1" applyProtection="1">
      <alignment horizontal="center"/>
    </xf>
    <xf numFmtId="0" fontId="0" fillId="4" borderId="30" xfId="0" applyFill="1" applyBorder="1" applyAlignment="1" applyProtection="1"/>
    <xf numFmtId="0" fontId="21" fillId="0" borderId="38" xfId="0" applyFont="1" applyFill="1" applyBorder="1" applyAlignment="1" applyProtection="1">
      <alignment horizontal="left"/>
    </xf>
    <xf numFmtId="0" fontId="21" fillId="0" borderId="39" xfId="0" applyFont="1" applyFill="1" applyBorder="1" applyAlignment="1" applyProtection="1">
      <alignment horizontal="left"/>
    </xf>
    <xf numFmtId="0" fontId="5" fillId="0" borderId="39" xfId="0" applyFont="1" applyBorder="1" applyAlignment="1" applyProtection="1">
      <alignment horizontal="left"/>
    </xf>
    <xf numFmtId="0" fontId="5" fillId="0" borderId="40" xfId="0" applyFont="1" applyBorder="1" applyAlignment="1" applyProtection="1">
      <alignment horizontal="left"/>
    </xf>
    <xf numFmtId="0" fontId="21" fillId="0" borderId="38" xfId="0" applyFont="1" applyFill="1" applyBorder="1" applyAlignment="1" applyProtection="1">
      <alignment horizontal="center"/>
    </xf>
    <xf numFmtId="0" fontId="21" fillId="0" borderId="39" xfId="0" applyFont="1" applyFill="1" applyBorder="1" applyAlignment="1" applyProtection="1">
      <alignment horizontal="center"/>
    </xf>
    <xf numFmtId="0" fontId="21" fillId="0" borderId="40" xfId="0" applyFont="1" applyFill="1" applyBorder="1" applyAlignment="1" applyProtection="1">
      <alignment horizontal="center"/>
    </xf>
    <xf numFmtId="0" fontId="5" fillId="0" borderId="39" xfId="0" applyFont="1" applyBorder="1" applyAlignment="1" applyProtection="1">
      <alignment horizontal="center"/>
    </xf>
    <xf numFmtId="0" fontId="5" fillId="0" borderId="40" xfId="0" applyFont="1" applyBorder="1" applyAlignment="1" applyProtection="1">
      <alignment horizontal="center"/>
    </xf>
    <xf numFmtId="0" fontId="20" fillId="4" borderId="20" xfId="0" applyFont="1" applyFill="1" applyBorder="1" applyAlignment="1" applyProtection="1"/>
    <xf numFmtId="0" fontId="20" fillId="4" borderId="11" xfId="0" applyFont="1" applyFill="1" applyBorder="1" applyAlignment="1" applyProtection="1"/>
    <xf numFmtId="43" fontId="20" fillId="4" borderId="18" xfId="0" applyNumberFormat="1" applyFont="1" applyFill="1" applyBorder="1" applyAlignment="1" applyProtection="1">
      <alignment horizontal="center"/>
    </xf>
    <xf numFmtId="0" fontId="20" fillId="4" borderId="10" xfId="0" applyFont="1" applyFill="1" applyBorder="1" applyAlignment="1" applyProtection="1"/>
    <xf numFmtId="0" fontId="20" fillId="4" borderId="19" xfId="0" applyFont="1" applyFill="1" applyBorder="1" applyAlignment="1" applyProtection="1"/>
    <xf numFmtId="44" fontId="17" fillId="4" borderId="18" xfId="2" applyFont="1" applyFill="1" applyBorder="1" applyAlignment="1" applyProtection="1">
      <alignment horizontal="right"/>
    </xf>
    <xf numFmtId="0" fontId="0" fillId="4" borderId="10" xfId="0" applyFill="1" applyBorder="1" applyAlignment="1" applyProtection="1"/>
    <xf numFmtId="0" fontId="0" fillId="4" borderId="19" xfId="0" applyFill="1" applyBorder="1" applyAlignment="1" applyProtection="1"/>
    <xf numFmtId="0" fontId="20" fillId="4" borderId="18" xfId="0" applyFont="1" applyFill="1" applyBorder="1" applyAlignment="1" applyProtection="1">
      <alignment horizontal="left"/>
    </xf>
    <xf numFmtId="0" fontId="20" fillId="4" borderId="10" xfId="0" applyFont="1" applyFill="1" applyBorder="1" applyAlignment="1" applyProtection="1">
      <alignment horizontal="left"/>
    </xf>
    <xf numFmtId="0" fontId="20" fillId="4" borderId="19" xfId="0" applyFont="1" applyFill="1" applyBorder="1" applyAlignment="1" applyProtection="1">
      <alignment horizontal="left"/>
    </xf>
    <xf numFmtId="0" fontId="20" fillId="4" borderId="20" xfId="0" applyFont="1" applyFill="1" applyBorder="1" applyAlignment="1" applyProtection="1">
      <alignment horizontal="left"/>
    </xf>
    <xf numFmtId="0" fontId="20" fillId="4" borderId="3" xfId="0" applyFont="1" applyFill="1" applyBorder="1" applyAlignment="1" applyProtection="1">
      <alignment horizontal="left"/>
    </xf>
    <xf numFmtId="0" fontId="20" fillId="4" borderId="11" xfId="0" applyFont="1" applyFill="1" applyBorder="1" applyAlignment="1" applyProtection="1">
      <alignment horizontal="left"/>
    </xf>
    <xf numFmtId="0" fontId="17" fillId="11" borderId="21" xfId="0" applyFont="1" applyFill="1" applyBorder="1" applyAlignment="1" applyProtection="1">
      <alignment vertical="top" wrapText="1"/>
      <protection locked="0"/>
    </xf>
    <xf numFmtId="0" fontId="0" fillId="11" borderId="0" xfId="0" applyFill="1" applyAlignment="1" applyProtection="1">
      <alignment vertical="top" wrapText="1"/>
      <protection locked="0"/>
    </xf>
    <xf numFmtId="0" fontId="0" fillId="11" borderId="4" xfId="0" applyFill="1" applyBorder="1" applyAlignment="1" applyProtection="1">
      <alignment vertical="top" wrapText="1"/>
      <protection locked="0"/>
    </xf>
    <xf numFmtId="0" fontId="0" fillId="11" borderId="21" xfId="0" applyFill="1" applyBorder="1" applyAlignment="1" applyProtection="1">
      <alignment vertical="top" wrapText="1"/>
      <protection locked="0"/>
    </xf>
    <xf numFmtId="0" fontId="21" fillId="4" borderId="41" xfId="0" applyFont="1" applyFill="1" applyBorder="1" applyAlignment="1" applyProtection="1">
      <alignment horizontal="center"/>
    </xf>
    <xf numFmtId="0" fontId="5" fillId="4" borderId="41" xfId="0" applyFont="1" applyFill="1" applyBorder="1" applyAlignment="1" applyProtection="1">
      <alignment horizontal="center"/>
    </xf>
    <xf numFmtId="0" fontId="5" fillId="4" borderId="41" xfId="0" applyFont="1" applyFill="1" applyBorder="1" applyAlignment="1" applyProtection="1"/>
    <xf numFmtId="0" fontId="1" fillId="11" borderId="0" xfId="0" applyNumberFormat="1" applyFont="1" applyFill="1" applyBorder="1" applyAlignment="1" applyProtection="1">
      <alignment horizontal="center" vertical="center"/>
      <protection locked="0"/>
    </xf>
    <xf numFmtId="0" fontId="1" fillId="11" borderId="0" xfId="0" applyFont="1" applyFill="1" applyBorder="1" applyAlignment="1" applyProtection="1">
      <protection locked="0"/>
    </xf>
    <xf numFmtId="0" fontId="0" fillId="11" borderId="0" xfId="0" applyFill="1" applyAlignment="1" applyProtection="1">
      <alignment horizontal="center" vertical="center"/>
      <protection locked="0"/>
    </xf>
    <xf numFmtId="43" fontId="20" fillId="4" borderId="20" xfId="0" applyNumberFormat="1" applyFont="1" applyFill="1" applyBorder="1" applyAlignment="1" applyProtection="1">
      <alignment horizontal="center"/>
    </xf>
    <xf numFmtId="0" fontId="20" fillId="4" borderId="3" xfId="0" applyFont="1" applyFill="1" applyBorder="1" applyAlignment="1" applyProtection="1"/>
    <xf numFmtId="44" fontId="17" fillId="4" borderId="20" xfId="2" applyFont="1" applyFill="1" applyBorder="1" applyAlignment="1" applyProtection="1">
      <alignment horizontal="right"/>
    </xf>
    <xf numFmtId="0" fontId="0" fillId="4" borderId="3" xfId="0" applyFill="1" applyBorder="1" applyAlignment="1" applyProtection="1"/>
    <xf numFmtId="0" fontId="0" fillId="4" borderId="11" xfId="0" applyFill="1" applyBorder="1" applyAlignment="1" applyProtection="1"/>
    <xf numFmtId="0" fontId="4" fillId="4" borderId="28" xfId="0" applyFont="1" applyFill="1" applyBorder="1" applyAlignment="1" applyProtection="1">
      <alignment horizontal="center" vertical="center" wrapText="1"/>
    </xf>
    <xf numFmtId="0" fontId="4" fillId="4" borderId="26" xfId="0" applyFont="1" applyFill="1" applyBorder="1" applyAlignment="1" applyProtection="1">
      <alignment horizontal="center" vertical="center" wrapText="1"/>
    </xf>
    <xf numFmtId="0" fontId="4" fillId="4" borderId="21" xfId="0" applyFont="1" applyFill="1" applyBorder="1" applyAlignment="1" applyProtection="1">
      <alignment horizontal="center" vertical="center" wrapText="1"/>
    </xf>
    <xf numFmtId="0" fontId="4" fillId="4" borderId="0" xfId="0" applyFont="1" applyFill="1" applyBorder="1" applyAlignment="1" applyProtection="1">
      <alignment horizontal="center" vertical="center" wrapText="1"/>
    </xf>
    <xf numFmtId="1" fontId="17" fillId="8" borderId="26" xfId="0" applyNumberFormat="1" applyFont="1" applyFill="1" applyBorder="1" applyAlignment="1" applyProtection="1">
      <alignment horizontal="center" vertical="center"/>
      <protection locked="0"/>
    </xf>
    <xf numFmtId="1" fontId="17" fillId="8" borderId="0" xfId="0" applyNumberFormat="1" applyFont="1" applyFill="1" applyBorder="1" applyAlignment="1" applyProtection="1">
      <alignment horizontal="center" vertical="center"/>
      <protection locked="0"/>
    </xf>
    <xf numFmtId="0" fontId="4" fillId="8" borderId="26" xfId="0" applyFont="1" applyFill="1" applyBorder="1" applyAlignment="1" applyProtection="1">
      <alignment horizontal="center" vertical="center" wrapText="1"/>
      <protection locked="0"/>
    </xf>
    <xf numFmtId="0" fontId="4" fillId="8" borderId="0" xfId="0" applyFont="1" applyFill="1" applyBorder="1" applyAlignment="1" applyProtection="1">
      <alignment horizontal="center" vertical="center" wrapText="1"/>
      <protection locked="0"/>
    </xf>
    <xf numFmtId="49" fontId="17" fillId="13" borderId="27" xfId="0" applyNumberFormat="1" applyFont="1" applyFill="1" applyBorder="1" applyAlignment="1" applyProtection="1">
      <alignment horizontal="left" vertical="center"/>
    </xf>
    <xf numFmtId="0" fontId="17" fillId="13" borderId="4" xfId="0" applyFont="1" applyFill="1" applyBorder="1" applyAlignment="1" applyProtection="1">
      <alignment horizontal="left" vertical="center"/>
    </xf>
    <xf numFmtId="44" fontId="17" fillId="13" borderId="26" xfId="2" applyFont="1" applyFill="1" applyBorder="1" applyAlignment="1" applyProtection="1">
      <alignment horizontal="center" vertical="center"/>
    </xf>
    <xf numFmtId="44" fontId="17" fillId="13" borderId="0" xfId="2" applyFont="1" applyFill="1" applyBorder="1" applyAlignment="1" applyProtection="1">
      <alignment horizontal="center" vertical="center"/>
    </xf>
    <xf numFmtId="0" fontId="4" fillId="4" borderId="21" xfId="0" applyFont="1" applyFill="1" applyBorder="1" applyAlignment="1" applyProtection="1">
      <alignment horizontal="center" wrapText="1"/>
    </xf>
    <xf numFmtId="0" fontId="4" fillId="4" borderId="0" xfId="0" applyFont="1" applyFill="1" applyBorder="1" applyAlignment="1" applyProtection="1">
      <alignment horizontal="center" wrapText="1"/>
    </xf>
    <xf numFmtId="0" fontId="17" fillId="3" borderId="0" xfId="0" applyFont="1" applyFill="1" applyBorder="1" applyAlignment="1" applyProtection="1">
      <alignment wrapText="1"/>
    </xf>
    <xf numFmtId="0" fontId="17" fillId="3" borderId="4" xfId="0" applyFont="1" applyFill="1" applyBorder="1" applyAlignment="1" applyProtection="1">
      <alignment wrapText="1"/>
    </xf>
    <xf numFmtId="0" fontId="0" fillId="3" borderId="0" xfId="0" applyFill="1" applyAlignment="1" applyProtection="1">
      <alignment wrapText="1"/>
    </xf>
    <xf numFmtId="0" fontId="0" fillId="3" borderId="4" xfId="0" applyFill="1" applyBorder="1" applyAlignment="1" applyProtection="1">
      <alignment wrapText="1"/>
    </xf>
    <xf numFmtId="0" fontId="0" fillId="3" borderId="0" xfId="0" applyFill="1" applyBorder="1" applyAlignment="1" applyProtection="1">
      <alignment wrapText="1"/>
    </xf>
    <xf numFmtId="0" fontId="0" fillId="3" borderId="6" xfId="0" applyFill="1" applyBorder="1" applyAlignment="1" applyProtection="1">
      <alignment wrapText="1"/>
    </xf>
    <xf numFmtId="0" fontId="0" fillId="3" borderId="25" xfId="0" applyFill="1" applyBorder="1" applyAlignment="1" applyProtection="1">
      <alignment wrapText="1"/>
    </xf>
    <xf numFmtId="170" fontId="14" fillId="3" borderId="0" xfId="0" applyNumberFormat="1" applyFont="1" applyFill="1" applyBorder="1" applyAlignment="1" applyProtection="1">
      <alignment horizontal="left"/>
    </xf>
    <xf numFmtId="170" fontId="14" fillId="3" borderId="4" xfId="0" applyNumberFormat="1" applyFont="1" applyFill="1" applyBorder="1" applyAlignment="1" applyProtection="1"/>
    <xf numFmtId="0" fontId="36" fillId="4" borderId="0" xfId="0" applyFont="1" applyFill="1" applyBorder="1" applyAlignment="1" applyProtection="1">
      <alignment horizontal="center" wrapText="1"/>
    </xf>
    <xf numFmtId="0" fontId="36" fillId="4" borderId="4" xfId="0" applyFont="1" applyFill="1" applyBorder="1" applyAlignment="1" applyProtection="1">
      <alignment horizontal="center" wrapText="1"/>
    </xf>
    <xf numFmtId="0" fontId="17" fillId="3" borderId="6" xfId="0" applyFont="1" applyFill="1" applyBorder="1" applyAlignment="1" applyProtection="1"/>
    <xf numFmtId="0" fontId="17" fillId="3" borderId="25" xfId="0" applyFont="1" applyFill="1" applyBorder="1" applyAlignment="1" applyProtection="1"/>
    <xf numFmtId="20" fontId="17" fillId="3" borderId="6" xfId="0" applyNumberFormat="1" applyFont="1" applyFill="1" applyBorder="1" applyAlignment="1" applyProtection="1"/>
    <xf numFmtId="0" fontId="0" fillId="3" borderId="25" xfId="0" applyFill="1" applyBorder="1" applyAlignment="1" applyProtection="1"/>
    <xf numFmtId="0" fontId="11" fillId="11" borderId="0" xfId="0" applyFont="1" applyFill="1" applyBorder="1" applyAlignment="1" applyProtection="1">
      <alignment vertical="top" wrapText="1"/>
      <protection locked="0"/>
    </xf>
    <xf numFmtId="0" fontId="20" fillId="11" borderId="0" xfId="0" applyFont="1" applyFill="1" applyAlignment="1" applyProtection="1">
      <alignment vertical="top" wrapText="1"/>
      <protection locked="0"/>
    </xf>
    <xf numFmtId="0" fontId="20" fillId="11" borderId="4" xfId="0" applyFont="1" applyFill="1" applyBorder="1" applyAlignment="1" applyProtection="1">
      <alignment vertical="top" wrapText="1"/>
      <protection locked="0"/>
    </xf>
    <xf numFmtId="0" fontId="1" fillId="11" borderId="0" xfId="0" applyNumberFormat="1" applyFont="1" applyFill="1" applyBorder="1" applyAlignment="1" applyProtection="1">
      <alignment vertical="top" wrapText="1"/>
      <protection locked="0"/>
    </xf>
    <xf numFmtId="0" fontId="1" fillId="11" borderId="4" xfId="0" applyNumberFormat="1" applyFont="1" applyFill="1" applyBorder="1" applyAlignment="1" applyProtection="1">
      <alignment vertical="top" wrapText="1"/>
      <protection locked="0"/>
    </xf>
    <xf numFmtId="0" fontId="1" fillId="11" borderId="0" xfId="0" applyNumberFormat="1" applyFont="1" applyFill="1" applyAlignment="1" applyProtection="1">
      <alignment vertical="top" wrapText="1"/>
      <protection locked="0"/>
    </xf>
    <xf numFmtId="172" fontId="14" fillId="11" borderId="0" xfId="0" applyNumberFormat="1" applyFont="1" applyFill="1" applyBorder="1" applyAlignment="1" applyProtection="1">
      <alignment horizontal="left"/>
      <protection locked="0"/>
    </xf>
    <xf numFmtId="172" fontId="0" fillId="11" borderId="4" xfId="0" applyNumberFormat="1" applyFill="1" applyBorder="1" applyAlignment="1" applyProtection="1">
      <protection locked="0"/>
    </xf>
    <xf numFmtId="0" fontId="20" fillId="4" borderId="0" xfId="0" applyFont="1" applyFill="1" applyBorder="1" applyAlignment="1" applyProtection="1">
      <alignment horizontal="center" wrapText="1"/>
    </xf>
    <xf numFmtId="0" fontId="0" fillId="4" borderId="4" xfId="0" applyFill="1" applyBorder="1" applyAlignment="1" applyProtection="1">
      <alignment horizontal="center" wrapText="1"/>
    </xf>
    <xf numFmtId="0" fontId="20" fillId="3" borderId="0" xfId="0" applyFont="1" applyFill="1" applyBorder="1" applyAlignment="1" applyProtection="1">
      <alignment vertical="top" wrapText="1"/>
    </xf>
    <xf numFmtId="0" fontId="20" fillId="3" borderId="0" xfId="0" applyFont="1" applyFill="1" applyAlignment="1" applyProtection="1">
      <alignment vertical="top" wrapText="1"/>
    </xf>
    <xf numFmtId="0" fontId="20" fillId="3" borderId="4" xfId="0" applyFont="1" applyFill="1" applyBorder="1" applyAlignment="1" applyProtection="1">
      <alignment vertical="top" wrapText="1"/>
    </xf>
    <xf numFmtId="0" fontId="0" fillId="3" borderId="0" xfId="0" applyFill="1" applyAlignment="1" applyProtection="1">
      <alignment vertical="top" wrapText="1"/>
    </xf>
    <xf numFmtId="0" fontId="0" fillId="3" borderId="4" xfId="0" applyFill="1" applyBorder="1" applyAlignment="1" applyProtection="1">
      <alignment vertical="top" wrapText="1"/>
    </xf>
    <xf numFmtId="0" fontId="42" fillId="3" borderId="0" xfId="0" applyFont="1" applyFill="1" applyBorder="1" applyAlignment="1" applyProtection="1">
      <alignment horizontal="left" vertical="top" wrapText="1"/>
    </xf>
    <xf numFmtId="0" fontId="42" fillId="3" borderId="4" xfId="0" applyFont="1" applyFill="1" applyBorder="1" applyAlignment="1" applyProtection="1">
      <alignment vertical="top" wrapText="1"/>
    </xf>
    <xf numFmtId="0" fontId="42" fillId="3" borderId="0" xfId="0" applyFont="1" applyFill="1" applyAlignment="1" applyProtection="1">
      <alignment horizontal="left" vertical="top" wrapText="1"/>
    </xf>
    <xf numFmtId="0" fontId="4" fillId="4" borderId="20" xfId="0" applyFont="1" applyFill="1" applyBorder="1" applyAlignment="1" applyProtection="1">
      <alignment horizontal="left" vertical="center"/>
    </xf>
    <xf numFmtId="0" fontId="4" fillId="4" borderId="3" xfId="0" applyFont="1" applyFill="1" applyBorder="1" applyAlignment="1" applyProtection="1">
      <alignment horizontal="left" vertical="center"/>
    </xf>
    <xf numFmtId="0" fontId="56" fillId="4" borderId="3" xfId="0" applyFont="1" applyFill="1" applyBorder="1" applyAlignment="1" applyProtection="1">
      <alignment horizontal="left" vertical="center"/>
    </xf>
    <xf numFmtId="0" fontId="56" fillId="4" borderId="11" xfId="0" applyFont="1" applyFill="1" applyBorder="1" applyAlignment="1" applyProtection="1">
      <alignment horizontal="left" vertical="center"/>
    </xf>
    <xf numFmtId="0" fontId="11" fillId="4" borderId="7" xfId="0" applyFont="1" applyFill="1" applyBorder="1" applyAlignment="1" applyProtection="1">
      <alignment horizontal="center"/>
    </xf>
    <xf numFmtId="0" fontId="6" fillId="4" borderId="29" xfId="0" applyFont="1" applyFill="1" applyBorder="1" applyAlignment="1" applyProtection="1">
      <alignment horizontal="center" vertical="center" wrapText="1"/>
    </xf>
    <xf numFmtId="0" fontId="6" fillId="4" borderId="1" xfId="0" applyFont="1" applyFill="1" applyBorder="1" applyAlignment="1" applyProtection="1">
      <alignment horizontal="center" vertical="center" wrapText="1"/>
    </xf>
    <xf numFmtId="0" fontId="6" fillId="4" borderId="2" xfId="0" applyFont="1" applyFill="1" applyBorder="1" applyAlignment="1" applyProtection="1">
      <alignment horizontal="center" vertical="center" wrapText="1"/>
    </xf>
    <xf numFmtId="0" fontId="6" fillId="4" borderId="21" xfId="0" applyFont="1" applyFill="1" applyBorder="1" applyAlignment="1" applyProtection="1">
      <alignment horizontal="center" vertical="center" wrapText="1"/>
    </xf>
    <xf numFmtId="0" fontId="6" fillId="4" borderId="0" xfId="0" applyFont="1" applyFill="1" applyBorder="1" applyAlignment="1" applyProtection="1">
      <alignment horizontal="center" vertical="center" wrapText="1"/>
    </xf>
    <xf numFmtId="0" fontId="6" fillId="4" borderId="4" xfId="0" applyFont="1" applyFill="1" applyBorder="1" applyAlignment="1" applyProtection="1">
      <alignment horizontal="center" vertical="center" wrapText="1"/>
    </xf>
    <xf numFmtId="0" fontId="6" fillId="4" borderId="20" xfId="0" applyFont="1" applyFill="1" applyBorder="1" applyAlignment="1" applyProtection="1">
      <alignment horizontal="center" vertical="center" wrapText="1"/>
    </xf>
    <xf numFmtId="0" fontId="6" fillId="4" borderId="3" xfId="0" applyFont="1" applyFill="1" applyBorder="1" applyAlignment="1" applyProtection="1">
      <alignment horizontal="center" vertical="center" wrapText="1"/>
    </xf>
    <xf numFmtId="0" fontId="6" fillId="4" borderId="11" xfId="0" applyFont="1" applyFill="1" applyBorder="1" applyAlignment="1" applyProtection="1">
      <alignment horizontal="center" vertical="center" wrapText="1"/>
    </xf>
    <xf numFmtId="0" fontId="4" fillId="12" borderId="0" xfId="0" applyFont="1" applyFill="1" applyBorder="1" applyAlignment="1" applyProtection="1">
      <alignment horizontal="center" vertical="center"/>
    </xf>
    <xf numFmtId="0" fontId="4" fillId="12" borderId="4" xfId="0" applyFont="1" applyFill="1" applyBorder="1" applyAlignment="1" applyProtection="1">
      <alignment horizontal="center" vertical="center"/>
    </xf>
    <xf numFmtId="0" fontId="6" fillId="4" borderId="29" xfId="0" applyFont="1" applyFill="1" applyBorder="1" applyAlignment="1" applyProtection="1">
      <alignment horizontal="center" vertical="center"/>
    </xf>
    <xf numFmtId="0" fontId="6" fillId="4" borderId="1" xfId="0" applyFont="1" applyFill="1" applyBorder="1" applyAlignment="1" applyProtection="1">
      <alignment horizontal="center" vertical="center"/>
    </xf>
    <xf numFmtId="0" fontId="6" fillId="4" borderId="2" xfId="0" applyFont="1" applyFill="1" applyBorder="1" applyAlignment="1" applyProtection="1">
      <alignment horizontal="center" vertical="center"/>
    </xf>
    <xf numFmtId="0" fontId="6" fillId="4" borderId="21" xfId="0" applyFont="1" applyFill="1" applyBorder="1" applyAlignment="1" applyProtection="1">
      <alignment horizontal="center" vertical="center"/>
    </xf>
    <xf numFmtId="0" fontId="6" fillId="4" borderId="0" xfId="0" applyFont="1" applyFill="1" applyBorder="1" applyAlignment="1" applyProtection="1">
      <alignment horizontal="center" vertical="center"/>
    </xf>
    <xf numFmtId="0" fontId="6" fillId="4" borderId="4" xfId="0" applyFont="1" applyFill="1" applyBorder="1" applyAlignment="1" applyProtection="1">
      <alignment horizontal="center" vertical="center"/>
    </xf>
    <xf numFmtId="0" fontId="6" fillId="4" borderId="20" xfId="0" applyFont="1" applyFill="1" applyBorder="1" applyAlignment="1" applyProtection="1">
      <alignment horizontal="center" vertical="center"/>
    </xf>
    <xf numFmtId="0" fontId="6" fillId="4" borderId="3" xfId="0" applyFont="1" applyFill="1" applyBorder="1" applyAlignment="1" applyProtection="1">
      <alignment horizontal="center" vertical="center"/>
    </xf>
    <xf numFmtId="0" fontId="6" fillId="4" borderId="11" xfId="0" applyFont="1" applyFill="1" applyBorder="1" applyAlignment="1" applyProtection="1">
      <alignment horizontal="center" vertical="center"/>
    </xf>
    <xf numFmtId="0" fontId="6" fillId="4" borderId="18" xfId="0" applyFont="1" applyFill="1" applyBorder="1" applyAlignment="1" applyProtection="1">
      <alignment horizontal="center"/>
    </xf>
    <xf numFmtId="0" fontId="6" fillId="4" borderId="10" xfId="0" applyFont="1" applyFill="1" applyBorder="1" applyAlignment="1" applyProtection="1">
      <alignment horizontal="center"/>
    </xf>
    <xf numFmtId="0" fontId="20" fillId="11" borderId="0" xfId="0" applyFont="1" applyFill="1" applyBorder="1" applyAlignment="1" applyProtection="1">
      <alignment vertical="top" wrapText="1"/>
      <protection locked="0"/>
    </xf>
    <xf numFmtId="0" fontId="17" fillId="8" borderId="26" xfId="0" applyFont="1" applyFill="1" applyBorder="1" applyAlignment="1" applyProtection="1">
      <alignment horizontal="center" vertical="center"/>
      <protection locked="0"/>
    </xf>
    <xf numFmtId="0" fontId="17" fillId="8" borderId="0" xfId="0" applyFont="1" applyFill="1" applyBorder="1" applyAlignment="1" applyProtection="1">
      <alignment horizontal="center" vertical="center"/>
      <protection locked="0"/>
    </xf>
    <xf numFmtId="44" fontId="44" fillId="9" borderId="6" xfId="2" applyFont="1" applyFill="1" applyBorder="1" applyAlignment="1" applyProtection="1">
      <alignment horizontal="center"/>
    </xf>
    <xf numFmtId="0" fontId="0" fillId="0" borderId="25" xfId="0" applyBorder="1" applyAlignment="1" applyProtection="1"/>
    <xf numFmtId="167" fontId="4" fillId="11" borderId="6" xfId="0" applyNumberFormat="1" applyFont="1" applyFill="1" applyBorder="1" applyAlignment="1" applyProtection="1">
      <alignment horizontal="right"/>
      <protection locked="0"/>
    </xf>
    <xf numFmtId="49" fontId="14" fillId="11" borderId="0" xfId="2" applyNumberFormat="1" applyFont="1" applyFill="1" applyBorder="1" applyAlignment="1" applyProtection="1">
      <alignment horizontal="center"/>
      <protection locked="0"/>
    </xf>
  </cellXfs>
  <cellStyles count="6">
    <cellStyle name="Comma" xfId="1" builtinId="3"/>
    <cellStyle name="Currency" xfId="2" builtinId="4"/>
    <cellStyle name="Hyperlink" xfId="3" builtinId="8"/>
    <cellStyle name="Normal" xfId="0" builtinId="0"/>
    <cellStyle name="Normal 2" xfId="5"/>
    <cellStyle name="Percent" xfId="4" builtinId="5"/>
  </cellStyles>
  <dxfs count="1">
    <dxf>
      <font>
        <condense val="0"/>
        <extend val="0"/>
        <color indexed="9"/>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DDDDDD"/>
      <color rgb="FF0000FF"/>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9.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4.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7.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8.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9.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4.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7.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8.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0</xdr:row>
          <xdr:rowOff>9525</xdr:rowOff>
        </xdr:from>
        <xdr:to>
          <xdr:col>1</xdr:col>
          <xdr:colOff>123825</xdr:colOff>
          <xdr:row>3</xdr:row>
          <xdr:rowOff>19050</xdr:rowOff>
        </xdr:to>
        <xdr:sp macro="" textlink="">
          <xdr:nvSpPr>
            <xdr:cNvPr id="1053" name="Object 29" hidden="1">
              <a:extLst>
                <a:ext uri="{63B3BB69-23CF-44E3-9099-C40C66FF867C}">
                  <a14:compatExt spid="_x0000_s10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47625</xdr:colOff>
          <xdr:row>11</xdr:row>
          <xdr:rowOff>38100</xdr:rowOff>
        </xdr:from>
        <xdr:to>
          <xdr:col>13</xdr:col>
          <xdr:colOff>200025</xdr:colOff>
          <xdr:row>11</xdr:row>
          <xdr:rowOff>295275</xdr:rowOff>
        </xdr:to>
        <xdr:sp macro="" textlink="">
          <xdr:nvSpPr>
            <xdr:cNvPr id="1067" name="Check Box 43" hidden="1">
              <a:extLst>
                <a:ext uri="{63B3BB69-23CF-44E3-9099-C40C66FF867C}">
                  <a14:compatExt spid="_x0000_s10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628650</xdr:colOff>
          <xdr:row>38</xdr:row>
          <xdr:rowOff>133350</xdr:rowOff>
        </xdr:from>
        <xdr:to>
          <xdr:col>16</xdr:col>
          <xdr:colOff>447675</xdr:colOff>
          <xdr:row>42</xdr:row>
          <xdr:rowOff>47625</xdr:rowOff>
        </xdr:to>
        <xdr:sp macro="" textlink="">
          <xdr:nvSpPr>
            <xdr:cNvPr id="1068" name="Check Box 44" hidden="1">
              <a:extLst>
                <a:ext uri="{63B3BB69-23CF-44E3-9099-C40C66FF867C}">
                  <a14:compatExt spid="_x0000_s106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Check Box/ Cliquez</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16</xdr:row>
          <xdr:rowOff>333375</xdr:rowOff>
        </xdr:from>
        <xdr:to>
          <xdr:col>11</xdr:col>
          <xdr:colOff>523875</xdr:colOff>
          <xdr:row>19</xdr:row>
          <xdr:rowOff>38100</xdr:rowOff>
        </xdr:to>
        <xdr:sp macro="" textlink="">
          <xdr:nvSpPr>
            <xdr:cNvPr id="1070" name="Check Box 46" hidden="1">
              <a:extLst>
                <a:ext uri="{63B3BB69-23CF-44E3-9099-C40C66FF867C}">
                  <a14:compatExt spid="_x0000_s1070"/>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Check box / Cliquez</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28575</xdr:colOff>
          <xdr:row>0</xdr:row>
          <xdr:rowOff>0</xdr:rowOff>
        </xdr:from>
        <xdr:to>
          <xdr:col>1</xdr:col>
          <xdr:colOff>76200</xdr:colOff>
          <xdr:row>3</xdr:row>
          <xdr:rowOff>19050</xdr:rowOff>
        </xdr:to>
        <xdr:sp macro="" textlink="">
          <xdr:nvSpPr>
            <xdr:cNvPr id="9220" name="Object 4" hidden="1">
              <a:extLst>
                <a:ext uri="{63B3BB69-23CF-44E3-9099-C40C66FF867C}">
                  <a14:compatExt spid="_x0000_s92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695325</xdr:colOff>
          <xdr:row>46</xdr:row>
          <xdr:rowOff>219075</xdr:rowOff>
        </xdr:from>
        <xdr:to>
          <xdr:col>13</xdr:col>
          <xdr:colOff>1057275</xdr:colOff>
          <xdr:row>47</xdr:row>
          <xdr:rowOff>85725</xdr:rowOff>
        </xdr:to>
        <xdr:sp macro="" textlink="">
          <xdr:nvSpPr>
            <xdr:cNvPr id="9223" name="Check Box 7" hidden="1">
              <a:extLst>
                <a:ext uri="{63B3BB69-23CF-44E3-9099-C40C66FF867C}">
                  <a14:compatExt spid="_x0000_s92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790575</xdr:colOff>
          <xdr:row>44</xdr:row>
          <xdr:rowOff>142875</xdr:rowOff>
        </xdr:from>
        <xdr:to>
          <xdr:col>12</xdr:col>
          <xdr:colOff>209550</xdr:colOff>
          <xdr:row>45</xdr:row>
          <xdr:rowOff>133350</xdr:rowOff>
        </xdr:to>
        <xdr:sp macro="" textlink="">
          <xdr:nvSpPr>
            <xdr:cNvPr id="9224" name="Check Box 8" hidden="1">
              <a:extLst>
                <a:ext uri="{63B3BB69-23CF-44E3-9099-C40C66FF867C}">
                  <a14:compatExt spid="_x0000_s9224"/>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28575</xdr:colOff>
          <xdr:row>0</xdr:row>
          <xdr:rowOff>0</xdr:rowOff>
        </xdr:from>
        <xdr:to>
          <xdr:col>1</xdr:col>
          <xdr:colOff>295275</xdr:colOff>
          <xdr:row>3</xdr:row>
          <xdr:rowOff>38100</xdr:rowOff>
        </xdr:to>
        <xdr:sp macro="" textlink="">
          <xdr:nvSpPr>
            <xdr:cNvPr id="31759" name="Object 15" hidden="1">
              <a:extLst>
                <a:ext uri="{63B3BB69-23CF-44E3-9099-C40C66FF867C}">
                  <a14:compatExt spid="_x0000_s317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59</xdr:row>
          <xdr:rowOff>28575</xdr:rowOff>
        </xdr:from>
        <xdr:to>
          <xdr:col>1</xdr:col>
          <xdr:colOff>276225</xdr:colOff>
          <xdr:row>62</xdr:row>
          <xdr:rowOff>66675</xdr:rowOff>
        </xdr:to>
        <xdr:sp macro="" textlink="">
          <xdr:nvSpPr>
            <xdr:cNvPr id="31767" name="Object 23" hidden="1">
              <a:extLst>
                <a:ext uri="{63B3BB69-23CF-44E3-9099-C40C66FF867C}">
                  <a14:compatExt spid="_x0000_s317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118</xdr:row>
          <xdr:rowOff>28575</xdr:rowOff>
        </xdr:from>
        <xdr:to>
          <xdr:col>1</xdr:col>
          <xdr:colOff>295275</xdr:colOff>
          <xdr:row>121</xdr:row>
          <xdr:rowOff>85725</xdr:rowOff>
        </xdr:to>
        <xdr:sp macro="" textlink="">
          <xdr:nvSpPr>
            <xdr:cNvPr id="31771" name="Object 27" hidden="1">
              <a:extLst>
                <a:ext uri="{63B3BB69-23CF-44E3-9099-C40C66FF867C}">
                  <a14:compatExt spid="_x0000_s317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177</xdr:row>
          <xdr:rowOff>57150</xdr:rowOff>
        </xdr:from>
        <xdr:to>
          <xdr:col>1</xdr:col>
          <xdr:colOff>295275</xdr:colOff>
          <xdr:row>180</xdr:row>
          <xdr:rowOff>95250</xdr:rowOff>
        </xdr:to>
        <xdr:sp macro="" textlink="">
          <xdr:nvSpPr>
            <xdr:cNvPr id="31773" name="Object 29" hidden="1">
              <a:extLst>
                <a:ext uri="{63B3BB69-23CF-44E3-9099-C40C66FF867C}">
                  <a14:compatExt spid="_x0000_s317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236</xdr:row>
          <xdr:rowOff>57150</xdr:rowOff>
        </xdr:from>
        <xdr:to>
          <xdr:col>1</xdr:col>
          <xdr:colOff>295275</xdr:colOff>
          <xdr:row>239</xdr:row>
          <xdr:rowOff>85725</xdr:rowOff>
        </xdr:to>
        <xdr:sp macro="" textlink="">
          <xdr:nvSpPr>
            <xdr:cNvPr id="31775" name="Object 31" hidden="1">
              <a:extLst>
                <a:ext uri="{63B3BB69-23CF-44E3-9099-C40C66FF867C}">
                  <a14:compatExt spid="_x0000_s317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295</xdr:row>
          <xdr:rowOff>57150</xdr:rowOff>
        </xdr:from>
        <xdr:to>
          <xdr:col>1</xdr:col>
          <xdr:colOff>295275</xdr:colOff>
          <xdr:row>298</xdr:row>
          <xdr:rowOff>95250</xdr:rowOff>
        </xdr:to>
        <xdr:sp macro="" textlink="">
          <xdr:nvSpPr>
            <xdr:cNvPr id="31776" name="Object 32" hidden="1">
              <a:extLst>
                <a:ext uri="{63B3BB69-23CF-44E3-9099-C40C66FF867C}">
                  <a14:compatExt spid="_x0000_s317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354</xdr:row>
          <xdr:rowOff>57150</xdr:rowOff>
        </xdr:from>
        <xdr:to>
          <xdr:col>1</xdr:col>
          <xdr:colOff>295275</xdr:colOff>
          <xdr:row>357</xdr:row>
          <xdr:rowOff>95250</xdr:rowOff>
        </xdr:to>
        <xdr:sp macro="" textlink="">
          <xdr:nvSpPr>
            <xdr:cNvPr id="31777" name="Object 33" hidden="1">
              <a:extLst>
                <a:ext uri="{63B3BB69-23CF-44E3-9099-C40C66FF867C}">
                  <a14:compatExt spid="_x0000_s317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413</xdr:row>
          <xdr:rowOff>76200</xdr:rowOff>
        </xdr:from>
        <xdr:to>
          <xdr:col>1</xdr:col>
          <xdr:colOff>295275</xdr:colOff>
          <xdr:row>416</xdr:row>
          <xdr:rowOff>114300</xdr:rowOff>
        </xdr:to>
        <xdr:sp macro="" textlink="">
          <xdr:nvSpPr>
            <xdr:cNvPr id="31778" name="Object 34" hidden="1">
              <a:extLst>
                <a:ext uri="{63B3BB69-23CF-44E3-9099-C40C66FF867C}">
                  <a14:compatExt spid="_x0000_s317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472</xdr:row>
          <xdr:rowOff>76200</xdr:rowOff>
        </xdr:from>
        <xdr:to>
          <xdr:col>1</xdr:col>
          <xdr:colOff>295275</xdr:colOff>
          <xdr:row>475</xdr:row>
          <xdr:rowOff>114300</xdr:rowOff>
        </xdr:to>
        <xdr:sp macro="" textlink="">
          <xdr:nvSpPr>
            <xdr:cNvPr id="31779" name="Object 35" hidden="1">
              <a:extLst>
                <a:ext uri="{63B3BB69-23CF-44E3-9099-C40C66FF867C}">
                  <a14:compatExt spid="_x0000_s317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531</xdr:row>
          <xdr:rowOff>85725</xdr:rowOff>
        </xdr:from>
        <xdr:to>
          <xdr:col>1</xdr:col>
          <xdr:colOff>295275</xdr:colOff>
          <xdr:row>534</xdr:row>
          <xdr:rowOff>123825</xdr:rowOff>
        </xdr:to>
        <xdr:sp macro="" textlink="">
          <xdr:nvSpPr>
            <xdr:cNvPr id="31780" name="Object 36" hidden="1">
              <a:extLst>
                <a:ext uri="{63B3BB69-23CF-44E3-9099-C40C66FF867C}">
                  <a14:compatExt spid="_x0000_s317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590</xdr:row>
          <xdr:rowOff>85725</xdr:rowOff>
        </xdr:from>
        <xdr:to>
          <xdr:col>1</xdr:col>
          <xdr:colOff>295275</xdr:colOff>
          <xdr:row>593</xdr:row>
          <xdr:rowOff>133350</xdr:rowOff>
        </xdr:to>
        <xdr:sp macro="" textlink="">
          <xdr:nvSpPr>
            <xdr:cNvPr id="31781" name="Object 37" hidden="1">
              <a:extLst>
                <a:ext uri="{63B3BB69-23CF-44E3-9099-C40C66FF867C}">
                  <a14:compatExt spid="_x0000_s317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649</xdr:row>
          <xdr:rowOff>85725</xdr:rowOff>
        </xdr:from>
        <xdr:to>
          <xdr:col>1</xdr:col>
          <xdr:colOff>295275</xdr:colOff>
          <xdr:row>652</xdr:row>
          <xdr:rowOff>142875</xdr:rowOff>
        </xdr:to>
        <xdr:sp macro="" textlink="">
          <xdr:nvSpPr>
            <xdr:cNvPr id="31782" name="Object 38" hidden="1">
              <a:extLst>
                <a:ext uri="{63B3BB69-23CF-44E3-9099-C40C66FF867C}">
                  <a14:compatExt spid="_x0000_s317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708</xdr:row>
          <xdr:rowOff>104775</xdr:rowOff>
        </xdr:from>
        <xdr:to>
          <xdr:col>1</xdr:col>
          <xdr:colOff>295275</xdr:colOff>
          <xdr:row>711</xdr:row>
          <xdr:rowOff>142875</xdr:rowOff>
        </xdr:to>
        <xdr:sp macro="" textlink="">
          <xdr:nvSpPr>
            <xdr:cNvPr id="31783" name="Object 39" hidden="1">
              <a:extLst>
                <a:ext uri="{63B3BB69-23CF-44E3-9099-C40C66FF867C}">
                  <a14:compatExt spid="_x0000_s317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767</xdr:row>
          <xdr:rowOff>114300</xdr:rowOff>
        </xdr:from>
        <xdr:to>
          <xdr:col>1</xdr:col>
          <xdr:colOff>295275</xdr:colOff>
          <xdr:row>770</xdr:row>
          <xdr:rowOff>142875</xdr:rowOff>
        </xdr:to>
        <xdr:sp macro="" textlink="">
          <xdr:nvSpPr>
            <xdr:cNvPr id="31784" name="Object 40" hidden="1">
              <a:extLst>
                <a:ext uri="{63B3BB69-23CF-44E3-9099-C40C66FF867C}">
                  <a14:compatExt spid="_x0000_s317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826</xdr:row>
          <xdr:rowOff>114300</xdr:rowOff>
        </xdr:from>
        <xdr:to>
          <xdr:col>1</xdr:col>
          <xdr:colOff>295275</xdr:colOff>
          <xdr:row>829</xdr:row>
          <xdr:rowOff>152400</xdr:rowOff>
        </xdr:to>
        <xdr:sp macro="" textlink="">
          <xdr:nvSpPr>
            <xdr:cNvPr id="31785" name="Object 41" hidden="1">
              <a:extLst>
                <a:ext uri="{63B3BB69-23CF-44E3-9099-C40C66FF867C}">
                  <a14:compatExt spid="_x0000_s31785"/>
                </a:ext>
              </a:extLst>
            </xdr:cNvPr>
            <xdr:cNvSpPr/>
          </xdr:nvSpPr>
          <xdr:spPr>
            <a:xfrm>
              <a:off x="0" y="0"/>
              <a:ext cx="0" cy="0"/>
            </a:xfrm>
            <a:prstGeom prst="rect">
              <a:avLst/>
            </a:prstGeom>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1</xdr:col>
          <xdr:colOff>885825</xdr:colOff>
          <xdr:row>2</xdr:row>
          <xdr:rowOff>95250</xdr:rowOff>
        </xdr:to>
        <xdr:sp macro="" textlink="">
          <xdr:nvSpPr>
            <xdr:cNvPr id="29697" name="Object 1" hidden="1">
              <a:extLst>
                <a:ext uri="{63B3BB69-23CF-44E3-9099-C40C66FF867C}">
                  <a14:compatExt spid="_x0000_s296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1</xdr:col>
          <xdr:colOff>885825</xdr:colOff>
          <xdr:row>2</xdr:row>
          <xdr:rowOff>95250</xdr:rowOff>
        </xdr:to>
        <xdr:sp macro="" textlink="">
          <xdr:nvSpPr>
            <xdr:cNvPr id="29700" name="Object 4" hidden="1">
              <a:extLst>
                <a:ext uri="{63B3BB69-23CF-44E3-9099-C40C66FF867C}">
                  <a14:compatExt spid="_x0000_s297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1</xdr:col>
          <xdr:colOff>885825</xdr:colOff>
          <xdr:row>2</xdr:row>
          <xdr:rowOff>95250</xdr:rowOff>
        </xdr:to>
        <xdr:sp macro="" textlink="">
          <xdr:nvSpPr>
            <xdr:cNvPr id="29701" name="Object 5" hidden="1">
              <a:extLst>
                <a:ext uri="{63B3BB69-23CF-44E3-9099-C40C66FF867C}">
                  <a14:compatExt spid="_x0000_s29701"/>
                </a:ext>
              </a:extLst>
            </xdr:cNvPr>
            <xdr:cNvSpPr/>
          </xdr:nvSpPr>
          <xdr:spPr>
            <a:xfrm>
              <a:off x="0" y="0"/>
              <a:ext cx="0" cy="0"/>
            </a:xfrm>
            <a:prstGeom prst="rect">
              <a:avLst/>
            </a:prstGeom>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1</xdr:col>
          <xdr:colOff>685800</xdr:colOff>
          <xdr:row>2</xdr:row>
          <xdr:rowOff>9525</xdr:rowOff>
        </xdr:to>
        <xdr:sp macro="" textlink="">
          <xdr:nvSpPr>
            <xdr:cNvPr id="34818" name="Object 2" hidden="1">
              <a:extLst>
                <a:ext uri="{63B3BB69-23CF-44E3-9099-C40C66FF867C}">
                  <a14:compatExt spid="_x0000_s34818"/>
                </a:ext>
              </a:extLst>
            </xdr:cNvPr>
            <xdr:cNvSpPr/>
          </xdr:nvSpPr>
          <xdr:spPr>
            <a:xfrm>
              <a:off x="0" y="0"/>
              <a:ext cx="0" cy="0"/>
            </a:xfrm>
            <a:prstGeom prst="rect">
              <a:avLst/>
            </a:prstGeom>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1</xdr:col>
          <xdr:colOff>685800</xdr:colOff>
          <xdr:row>2</xdr:row>
          <xdr:rowOff>9525</xdr:rowOff>
        </xdr:to>
        <xdr:sp macro="" textlink="">
          <xdr:nvSpPr>
            <xdr:cNvPr id="35841" name="Object 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1</xdr:col>
          <xdr:colOff>685800</xdr:colOff>
          <xdr:row>2</xdr:row>
          <xdr:rowOff>9525</xdr:rowOff>
        </xdr:to>
        <xdr:sp macro="" textlink="">
          <xdr:nvSpPr>
            <xdr:cNvPr id="35843" name="Object 3" hidden="1">
              <a:extLst>
                <a:ext uri="{63B3BB69-23CF-44E3-9099-C40C66FF867C}">
                  <a14:compatExt spid="_x0000_s35843"/>
                </a:ext>
              </a:extLst>
            </xdr:cNvPr>
            <xdr:cNvSpPr/>
          </xdr:nvSpPr>
          <xdr:spPr>
            <a:xfrm>
              <a:off x="0" y="0"/>
              <a:ext cx="0" cy="0"/>
            </a:xfrm>
            <a:prstGeom prst="rect">
              <a:avLst/>
            </a:prstGeom>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1</xdr:col>
          <xdr:colOff>685800</xdr:colOff>
          <xdr:row>2</xdr:row>
          <xdr:rowOff>9525</xdr:rowOff>
        </xdr:to>
        <xdr:sp macro="" textlink="">
          <xdr:nvSpPr>
            <xdr:cNvPr id="36865" name="Object 1" hidden="1">
              <a:extLst>
                <a:ext uri="{63B3BB69-23CF-44E3-9099-C40C66FF867C}">
                  <a14:compatExt spid="_x0000_s368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1</xdr:col>
          <xdr:colOff>685800</xdr:colOff>
          <xdr:row>2</xdr:row>
          <xdr:rowOff>9525</xdr:rowOff>
        </xdr:to>
        <xdr:sp macro="" textlink="">
          <xdr:nvSpPr>
            <xdr:cNvPr id="36867" name="Object 3" hidden="1">
              <a:extLst>
                <a:ext uri="{63B3BB69-23CF-44E3-9099-C40C66FF867C}">
                  <a14:compatExt spid="_x0000_s36867"/>
                </a:ext>
              </a:extLst>
            </xdr:cNvPr>
            <xdr:cNvSpPr/>
          </xdr:nvSpPr>
          <xdr:spPr>
            <a:xfrm>
              <a:off x="0" y="0"/>
              <a:ext cx="0" cy="0"/>
            </a:xfrm>
            <a:prstGeom prst="rect">
              <a:avLst/>
            </a:prstGeom>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37889" name="Object 1" hidden="1">
              <a:extLst>
                <a:ext uri="{63B3BB69-23CF-44E3-9099-C40C66FF867C}">
                  <a14:compatExt spid="_x0000_s378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37891" name="Object 3" hidden="1">
              <a:extLst>
                <a:ext uri="{63B3BB69-23CF-44E3-9099-C40C66FF867C}">
                  <a14:compatExt spid="_x0000_s37891"/>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1</xdr:col>
          <xdr:colOff>685800</xdr:colOff>
          <xdr:row>2</xdr:row>
          <xdr:rowOff>9525</xdr:rowOff>
        </xdr:to>
        <xdr:sp macro="" textlink="">
          <xdr:nvSpPr>
            <xdr:cNvPr id="38913" name="Object 1" hidden="1">
              <a:extLst>
                <a:ext uri="{63B3BB69-23CF-44E3-9099-C40C66FF867C}">
                  <a14:compatExt spid="_x0000_s389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1</xdr:col>
          <xdr:colOff>685800</xdr:colOff>
          <xdr:row>2</xdr:row>
          <xdr:rowOff>9525</xdr:rowOff>
        </xdr:to>
        <xdr:sp macro="" textlink="">
          <xdr:nvSpPr>
            <xdr:cNvPr id="38914" name="Object 2" hidden="1">
              <a:extLst>
                <a:ext uri="{63B3BB69-23CF-44E3-9099-C40C66FF867C}">
                  <a14:compatExt spid="_x0000_s389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1</xdr:col>
          <xdr:colOff>685800</xdr:colOff>
          <xdr:row>2</xdr:row>
          <xdr:rowOff>9525</xdr:rowOff>
        </xdr:to>
        <xdr:sp macro="" textlink="">
          <xdr:nvSpPr>
            <xdr:cNvPr id="38915" name="Object 3" hidden="1">
              <a:extLst>
                <a:ext uri="{63B3BB69-23CF-44E3-9099-C40C66FF867C}">
                  <a14:compatExt spid="_x0000_s38915"/>
                </a:ext>
              </a:extLst>
            </xdr:cNvPr>
            <xdr:cNvSpPr/>
          </xdr:nvSpPr>
          <xdr:spPr>
            <a:xfrm>
              <a:off x="0" y="0"/>
              <a:ext cx="0" cy="0"/>
            </a:xfrm>
            <a:prstGeom prst="rect">
              <a:avLst/>
            </a:prstGeom>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39937" name="Object 1" hidden="1">
              <a:extLst>
                <a:ext uri="{63B3BB69-23CF-44E3-9099-C40C66FF867C}">
                  <a14:compatExt spid="_x0000_s399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39938" name="Object 2" hidden="1">
              <a:extLst>
                <a:ext uri="{63B3BB69-23CF-44E3-9099-C40C66FF867C}">
                  <a14:compatExt spid="_x0000_s399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39939" name="Object 3" hidden="1">
              <a:extLst>
                <a:ext uri="{63B3BB69-23CF-44E3-9099-C40C66FF867C}">
                  <a14:compatExt spid="_x0000_s39939"/>
                </a:ext>
              </a:extLst>
            </xdr:cNvPr>
            <xdr:cNvSpPr/>
          </xdr:nvSpPr>
          <xdr:spPr>
            <a:xfrm>
              <a:off x="0" y="0"/>
              <a:ext cx="0" cy="0"/>
            </a:xfrm>
            <a:prstGeom prst="rect">
              <a:avLst/>
            </a:prstGeom>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0961" name="Object 1" hidden="1">
              <a:extLst>
                <a:ext uri="{63B3BB69-23CF-44E3-9099-C40C66FF867C}">
                  <a14:compatExt spid="_x0000_s409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0962" name="Object 2" hidden="1">
              <a:extLst>
                <a:ext uri="{63B3BB69-23CF-44E3-9099-C40C66FF867C}">
                  <a14:compatExt spid="_x0000_s409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0963" name="Object 3" hidden="1">
              <a:extLst>
                <a:ext uri="{63B3BB69-23CF-44E3-9099-C40C66FF867C}">
                  <a14:compatExt spid="_x0000_s40963"/>
                </a:ext>
              </a:extLst>
            </xdr:cNvPr>
            <xdr:cNvSpPr/>
          </xdr:nvSpPr>
          <xdr:spPr>
            <a:xfrm>
              <a:off x="0" y="0"/>
              <a:ext cx="0" cy="0"/>
            </a:xfrm>
            <a:prstGeom prst="rect">
              <a:avLst/>
            </a:prstGeom>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1985" name="Object 1" hidden="1">
              <a:extLst>
                <a:ext uri="{63B3BB69-23CF-44E3-9099-C40C66FF867C}">
                  <a14:compatExt spid="_x0000_s419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1986" name="Object 2" hidden="1">
              <a:extLst>
                <a:ext uri="{63B3BB69-23CF-44E3-9099-C40C66FF867C}">
                  <a14:compatExt spid="_x0000_s419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1987" name="Object 3" hidden="1">
              <a:extLst>
                <a:ext uri="{63B3BB69-23CF-44E3-9099-C40C66FF867C}">
                  <a14:compatExt spid="_x0000_s41987"/>
                </a:ext>
              </a:extLst>
            </xdr:cNvPr>
            <xdr:cNvSpPr/>
          </xdr:nvSpPr>
          <xdr:spPr>
            <a:xfrm>
              <a:off x="0" y="0"/>
              <a:ext cx="0" cy="0"/>
            </a:xfrm>
            <a:prstGeom prst="rect">
              <a:avLst/>
            </a:prstGeom>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3009" name="Object 1" hidden="1">
              <a:extLst>
                <a:ext uri="{63B3BB69-23CF-44E3-9099-C40C66FF867C}">
                  <a14:compatExt spid="_x0000_s430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3010" name="Object 2" hidden="1">
              <a:extLst>
                <a:ext uri="{63B3BB69-23CF-44E3-9099-C40C66FF867C}">
                  <a14:compatExt spid="_x0000_s430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3011" name="Object 3" hidden="1">
              <a:extLst>
                <a:ext uri="{63B3BB69-23CF-44E3-9099-C40C66FF867C}">
                  <a14:compatExt spid="_x0000_s43011"/>
                </a:ext>
              </a:extLst>
            </xdr:cNvPr>
            <xdr:cNvSpPr/>
          </xdr:nvSpPr>
          <xdr:spPr>
            <a:xfrm>
              <a:off x="0" y="0"/>
              <a:ext cx="0" cy="0"/>
            </a:xfrm>
            <a:prstGeom prst="rect">
              <a:avLst/>
            </a:prstGeom>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4033" name="Object 1" hidden="1">
              <a:extLst>
                <a:ext uri="{63B3BB69-23CF-44E3-9099-C40C66FF867C}">
                  <a14:compatExt spid="_x0000_s440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4034" name="Object 2" hidden="1">
              <a:extLst>
                <a:ext uri="{63B3BB69-23CF-44E3-9099-C40C66FF867C}">
                  <a14:compatExt spid="_x0000_s440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4035" name="Object 3" hidden="1">
              <a:extLst>
                <a:ext uri="{63B3BB69-23CF-44E3-9099-C40C66FF867C}">
                  <a14:compatExt spid="_x0000_s44035"/>
                </a:ext>
              </a:extLst>
            </xdr:cNvPr>
            <xdr:cNvSpPr/>
          </xdr:nvSpPr>
          <xdr:spPr>
            <a:xfrm>
              <a:off x="0" y="0"/>
              <a:ext cx="0" cy="0"/>
            </a:xfrm>
            <a:prstGeom prst="rect">
              <a:avLst/>
            </a:prstGeom>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5057" name="Object 1" hidden="1">
              <a:extLst>
                <a:ext uri="{63B3BB69-23CF-44E3-9099-C40C66FF867C}">
                  <a14:compatExt spid="_x0000_s45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5058" name="Object 2" hidden="1">
              <a:extLst>
                <a:ext uri="{63B3BB69-23CF-44E3-9099-C40C66FF867C}">
                  <a14:compatExt spid="_x0000_s450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5059" name="Object 3" hidden="1">
              <a:extLst>
                <a:ext uri="{63B3BB69-23CF-44E3-9099-C40C66FF867C}">
                  <a14:compatExt spid="_x0000_s45059"/>
                </a:ext>
              </a:extLst>
            </xdr:cNvPr>
            <xdr:cNvSpPr/>
          </xdr:nvSpPr>
          <xdr:spPr>
            <a:xfrm>
              <a:off x="0" y="0"/>
              <a:ext cx="0" cy="0"/>
            </a:xfrm>
            <a:prstGeom prst="rect">
              <a:avLst/>
            </a:prstGeom>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6081" name="Object 1" hidden="1">
              <a:extLst>
                <a:ext uri="{63B3BB69-23CF-44E3-9099-C40C66FF867C}">
                  <a14:compatExt spid="_x0000_s460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6082" name="Object 2" hidden="1">
              <a:extLst>
                <a:ext uri="{63B3BB69-23CF-44E3-9099-C40C66FF867C}">
                  <a14:compatExt spid="_x0000_s460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6083" name="Object 3" hidden="1">
              <a:extLst>
                <a:ext uri="{63B3BB69-23CF-44E3-9099-C40C66FF867C}">
                  <a14:compatExt spid="_x0000_s46083"/>
                </a:ext>
              </a:extLst>
            </xdr:cNvPr>
            <xdr:cNvSpPr/>
          </xdr:nvSpPr>
          <xdr:spPr>
            <a:xfrm>
              <a:off x="0" y="0"/>
              <a:ext cx="0" cy="0"/>
            </a:xfrm>
            <a:prstGeom prst="rect">
              <a:avLst/>
            </a:prstGeom>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7105" name="Object 1" hidden="1">
              <a:extLst>
                <a:ext uri="{63B3BB69-23CF-44E3-9099-C40C66FF867C}">
                  <a14:compatExt spid="_x0000_s471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7106" name="Object 2" hidden="1">
              <a:extLst>
                <a:ext uri="{63B3BB69-23CF-44E3-9099-C40C66FF867C}">
                  <a14:compatExt spid="_x0000_s471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7107" name="Object 3" hidden="1">
              <a:extLst>
                <a:ext uri="{63B3BB69-23CF-44E3-9099-C40C66FF867C}">
                  <a14:compatExt spid="_x0000_s47107"/>
                </a:ext>
              </a:extLst>
            </xdr:cNvPr>
            <xdr:cNvSpPr/>
          </xdr:nvSpPr>
          <xdr:spPr>
            <a:xfrm>
              <a:off x="0" y="0"/>
              <a:ext cx="0" cy="0"/>
            </a:xfrm>
            <a:prstGeom prst="rect">
              <a:avLst/>
            </a:prstGeom>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8129" name="Object 1" hidden="1">
              <a:extLst>
                <a:ext uri="{63B3BB69-23CF-44E3-9099-C40C66FF867C}">
                  <a14:compatExt spid="_x0000_s481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8130" name="Object 2" hidden="1">
              <a:extLst>
                <a:ext uri="{63B3BB69-23CF-44E3-9099-C40C66FF867C}">
                  <a14:compatExt spid="_x0000_s481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8131" name="Object 3" hidden="1">
              <a:extLst>
                <a:ext uri="{63B3BB69-23CF-44E3-9099-C40C66FF867C}">
                  <a14:compatExt spid="_x0000_s48131"/>
                </a:ext>
              </a:extLst>
            </xdr:cNvPr>
            <xdr:cNvSpPr/>
          </xdr:nvSpPr>
          <xdr:spPr>
            <a:xfrm>
              <a:off x="0" y="0"/>
              <a:ext cx="0" cy="0"/>
            </a:xfrm>
            <a:prstGeom prst="rect">
              <a:avLst/>
            </a:prstGeom>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9153" name="Object 1" hidden="1">
              <a:extLst>
                <a:ext uri="{63B3BB69-23CF-44E3-9099-C40C66FF867C}">
                  <a14:compatExt spid="_x0000_s491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9154" name="Object 2" hidden="1">
              <a:extLst>
                <a:ext uri="{63B3BB69-23CF-44E3-9099-C40C66FF867C}">
                  <a14:compatExt spid="_x0000_s491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49155" name="Object 3" hidden="1">
              <a:extLst>
                <a:ext uri="{63B3BB69-23CF-44E3-9099-C40C66FF867C}">
                  <a14:compatExt spid="_x0000_s49155"/>
                </a:ext>
              </a:extLst>
            </xdr:cNvPr>
            <xdr:cNvSpPr/>
          </xdr:nvSpPr>
          <xdr:spPr>
            <a:xfrm>
              <a:off x="0" y="0"/>
              <a:ext cx="0" cy="0"/>
            </a:xfrm>
            <a:prstGeom prst="rect">
              <a:avLst/>
            </a:prstGeom>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0177" name="Object 1" hidden="1">
              <a:extLst>
                <a:ext uri="{63B3BB69-23CF-44E3-9099-C40C66FF867C}">
                  <a14:compatExt spid="_x0000_s501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0178" name="Object 2" hidden="1">
              <a:extLst>
                <a:ext uri="{63B3BB69-23CF-44E3-9099-C40C66FF867C}">
                  <a14:compatExt spid="_x0000_s501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0179" name="Object 3" hidden="1">
              <a:extLst>
                <a:ext uri="{63B3BB69-23CF-44E3-9099-C40C66FF867C}">
                  <a14:compatExt spid="_x0000_s50179"/>
                </a:ext>
              </a:extLst>
            </xdr:cNvPr>
            <xdr:cNvSpPr/>
          </xdr:nvSpPr>
          <xdr:spPr>
            <a:xfrm>
              <a:off x="0" y="0"/>
              <a:ext cx="0" cy="0"/>
            </a:xfrm>
            <a:prstGeom prst="rect">
              <a:avLst/>
            </a:prstGeom>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1201" name="Object 1" hidden="1">
              <a:extLst>
                <a:ext uri="{63B3BB69-23CF-44E3-9099-C40C66FF867C}">
                  <a14:compatExt spid="_x0000_s512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1202" name="Object 2" hidden="1">
              <a:extLst>
                <a:ext uri="{63B3BB69-23CF-44E3-9099-C40C66FF867C}">
                  <a14:compatExt spid="_x0000_s512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1203" name="Object 3" hidden="1">
              <a:extLst>
                <a:ext uri="{63B3BB69-23CF-44E3-9099-C40C66FF867C}">
                  <a14:compatExt spid="_x0000_s51203"/>
                </a:ext>
              </a:extLst>
            </xdr:cNvPr>
            <xdr:cNvSpPr/>
          </xdr:nvSpPr>
          <xdr:spPr>
            <a:xfrm>
              <a:off x="0" y="0"/>
              <a:ext cx="0" cy="0"/>
            </a:xfrm>
            <a:prstGeom prst="rect">
              <a:avLst/>
            </a:prstGeom>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2225" name="Object 1" hidden="1">
              <a:extLst>
                <a:ext uri="{63B3BB69-23CF-44E3-9099-C40C66FF867C}">
                  <a14:compatExt spid="_x0000_s522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2226" name="Object 2" hidden="1">
              <a:extLst>
                <a:ext uri="{63B3BB69-23CF-44E3-9099-C40C66FF867C}">
                  <a14:compatExt spid="_x0000_s522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2227" name="Object 3" hidden="1">
              <a:extLst>
                <a:ext uri="{63B3BB69-23CF-44E3-9099-C40C66FF867C}">
                  <a14:compatExt spid="_x0000_s52227"/>
                </a:ext>
              </a:extLst>
            </xdr:cNvPr>
            <xdr:cNvSpPr/>
          </xdr:nvSpPr>
          <xdr:spPr>
            <a:xfrm>
              <a:off x="0" y="0"/>
              <a:ext cx="0" cy="0"/>
            </a:xfrm>
            <a:prstGeom prst="rect">
              <a:avLst/>
            </a:prstGeom>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3249" name="Object 1" hidden="1">
              <a:extLst>
                <a:ext uri="{63B3BB69-23CF-44E3-9099-C40C66FF867C}">
                  <a14:compatExt spid="_x0000_s532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3250" name="Object 2" hidden="1">
              <a:extLst>
                <a:ext uri="{63B3BB69-23CF-44E3-9099-C40C66FF867C}">
                  <a14:compatExt spid="_x0000_s532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3251" name="Object 3" hidden="1">
              <a:extLst>
                <a:ext uri="{63B3BB69-23CF-44E3-9099-C40C66FF867C}">
                  <a14:compatExt spid="_x0000_s53251"/>
                </a:ext>
              </a:extLst>
            </xdr:cNvPr>
            <xdr:cNvSpPr/>
          </xdr:nvSpPr>
          <xdr:spPr>
            <a:xfrm>
              <a:off x="0" y="0"/>
              <a:ext cx="0" cy="0"/>
            </a:xfrm>
            <a:prstGeom prst="rect">
              <a:avLst/>
            </a:prstGeom>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4273" name="Object 1" hidden="1">
              <a:extLst>
                <a:ext uri="{63B3BB69-23CF-44E3-9099-C40C66FF867C}">
                  <a14:compatExt spid="_x0000_s542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4274" name="Object 2" hidden="1">
              <a:extLst>
                <a:ext uri="{63B3BB69-23CF-44E3-9099-C40C66FF867C}">
                  <a14:compatExt spid="_x0000_s542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4275" name="Object 3" hidden="1">
              <a:extLst>
                <a:ext uri="{63B3BB69-23CF-44E3-9099-C40C66FF867C}">
                  <a14:compatExt spid="_x0000_s54275"/>
                </a:ext>
              </a:extLst>
            </xdr:cNvPr>
            <xdr:cNvSpPr/>
          </xdr:nvSpPr>
          <xdr:spPr>
            <a:xfrm>
              <a:off x="0" y="0"/>
              <a:ext cx="0" cy="0"/>
            </a:xfrm>
            <a:prstGeom prst="rect">
              <a:avLst/>
            </a:prstGeom>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5297" name="Object 1" hidden="1">
              <a:extLst>
                <a:ext uri="{63B3BB69-23CF-44E3-9099-C40C66FF867C}">
                  <a14:compatExt spid="_x0000_s552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5298" name="Object 2" hidden="1">
              <a:extLst>
                <a:ext uri="{63B3BB69-23CF-44E3-9099-C40C66FF867C}">
                  <a14:compatExt spid="_x0000_s552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5299" name="Object 3" hidden="1">
              <a:extLst>
                <a:ext uri="{63B3BB69-23CF-44E3-9099-C40C66FF867C}">
                  <a14:compatExt spid="_x0000_s55299"/>
                </a:ext>
              </a:extLst>
            </xdr:cNvPr>
            <xdr:cNvSpPr/>
          </xdr:nvSpPr>
          <xdr:spPr>
            <a:xfrm>
              <a:off x="0" y="0"/>
              <a:ext cx="0" cy="0"/>
            </a:xfrm>
            <a:prstGeom prst="rect">
              <a:avLst/>
            </a:prstGeom>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6321" name="Object 1" hidden="1">
              <a:extLst>
                <a:ext uri="{63B3BB69-23CF-44E3-9099-C40C66FF867C}">
                  <a14:compatExt spid="_x0000_s563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6322" name="Object 2" hidden="1">
              <a:extLst>
                <a:ext uri="{63B3BB69-23CF-44E3-9099-C40C66FF867C}">
                  <a14:compatExt spid="_x0000_s563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6323" name="Object 3" hidden="1">
              <a:extLst>
                <a:ext uri="{63B3BB69-23CF-44E3-9099-C40C66FF867C}">
                  <a14:compatExt spid="_x0000_s56323"/>
                </a:ext>
              </a:extLst>
            </xdr:cNvPr>
            <xdr:cNvSpPr/>
          </xdr:nvSpPr>
          <xdr:spPr>
            <a:xfrm>
              <a:off x="0" y="0"/>
              <a:ext cx="0" cy="0"/>
            </a:xfrm>
            <a:prstGeom prst="rect">
              <a:avLst/>
            </a:prstGeom>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7345" name="Object 1" hidden="1">
              <a:extLst>
                <a:ext uri="{63B3BB69-23CF-44E3-9099-C40C66FF867C}">
                  <a14:compatExt spid="_x0000_s573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7346" name="Object 2" hidden="1">
              <a:extLst>
                <a:ext uri="{63B3BB69-23CF-44E3-9099-C40C66FF867C}">
                  <a14:compatExt spid="_x0000_s573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7347" name="Object 3" hidden="1">
              <a:extLst>
                <a:ext uri="{63B3BB69-23CF-44E3-9099-C40C66FF867C}">
                  <a14:compatExt spid="_x0000_s57347"/>
                </a:ext>
              </a:extLst>
            </xdr:cNvPr>
            <xdr:cNvSpPr/>
          </xdr:nvSpPr>
          <xdr:spPr>
            <a:xfrm>
              <a:off x="0" y="0"/>
              <a:ext cx="0" cy="0"/>
            </a:xfrm>
            <a:prstGeom prst="rect">
              <a:avLst/>
            </a:prstGeom>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8369" name="Object 1" hidden="1">
              <a:extLst>
                <a:ext uri="{63B3BB69-23CF-44E3-9099-C40C66FF867C}">
                  <a14:compatExt spid="_x0000_s583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8370" name="Object 2" hidden="1">
              <a:extLst>
                <a:ext uri="{63B3BB69-23CF-44E3-9099-C40C66FF867C}">
                  <a14:compatExt spid="_x0000_s583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1</xdr:col>
          <xdr:colOff>933450</xdr:colOff>
          <xdr:row>2</xdr:row>
          <xdr:rowOff>142875</xdr:rowOff>
        </xdr:to>
        <xdr:sp macro="" textlink="">
          <xdr:nvSpPr>
            <xdr:cNvPr id="58371" name="Object 3" hidden="1">
              <a:extLst>
                <a:ext uri="{63B3BB69-23CF-44E3-9099-C40C66FF867C}">
                  <a14:compatExt spid="_x0000_s58371"/>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ctrlProp" Target="../ctrlProps/ctrlProp3.xml"/><Relationship Id="rId3" Type="http://schemas.openxmlformats.org/officeDocument/2006/relationships/vmlDrawing" Target="../drawings/vmlDrawing1.vml"/><Relationship Id="rId7" Type="http://schemas.openxmlformats.org/officeDocument/2006/relationships/ctrlProp" Target="../ctrlProps/ctrlProp2.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1.xml"/><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drawing" Target="../drawings/drawing2.xml"/><Relationship Id="rId7" Type="http://schemas.openxmlformats.org/officeDocument/2006/relationships/ctrlProp" Target="../ctrlProps/ctrlProp4.xml"/><Relationship Id="rId2" Type="http://schemas.openxmlformats.org/officeDocument/2006/relationships/printerSettings" Target="../printerSettings/printerSettings2.bin"/><Relationship Id="rId1" Type="http://schemas.openxmlformats.org/officeDocument/2006/relationships/hyperlink" Target="http://cccportal/Employee-Corner/For-our-Travellers.aspx" TargetMode="External"/><Relationship Id="rId6" Type="http://schemas.openxmlformats.org/officeDocument/2006/relationships/image" Target="../media/image1.emf"/><Relationship Id="rId5" Type="http://schemas.openxmlformats.org/officeDocument/2006/relationships/oleObject" Target="../embeddings/oleObject2.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oleObject" Target="../embeddings/oleObject11.bin"/><Relationship Id="rId18" Type="http://schemas.openxmlformats.org/officeDocument/2006/relationships/oleObject" Target="../embeddings/oleObject16.bin"/><Relationship Id="rId3" Type="http://schemas.openxmlformats.org/officeDocument/2006/relationships/vmlDrawing" Target="../drawings/vmlDrawing3.vml"/><Relationship Id="rId7" Type="http://schemas.openxmlformats.org/officeDocument/2006/relationships/oleObject" Target="../embeddings/oleObject5.bin"/><Relationship Id="rId12" Type="http://schemas.openxmlformats.org/officeDocument/2006/relationships/oleObject" Target="../embeddings/oleObject10.bin"/><Relationship Id="rId17" Type="http://schemas.openxmlformats.org/officeDocument/2006/relationships/oleObject" Target="../embeddings/oleObject15.bin"/><Relationship Id="rId2" Type="http://schemas.openxmlformats.org/officeDocument/2006/relationships/drawing" Target="../drawings/drawing3.xml"/><Relationship Id="rId16" Type="http://schemas.openxmlformats.org/officeDocument/2006/relationships/oleObject" Target="../embeddings/oleObject14.bin"/><Relationship Id="rId1" Type="http://schemas.openxmlformats.org/officeDocument/2006/relationships/printerSettings" Target="../printerSettings/printerSettings3.bin"/><Relationship Id="rId6" Type="http://schemas.openxmlformats.org/officeDocument/2006/relationships/oleObject" Target="../embeddings/oleObject4.bin"/><Relationship Id="rId11" Type="http://schemas.openxmlformats.org/officeDocument/2006/relationships/oleObject" Target="../embeddings/oleObject9.bin"/><Relationship Id="rId5" Type="http://schemas.openxmlformats.org/officeDocument/2006/relationships/image" Target="../media/image1.emf"/><Relationship Id="rId15" Type="http://schemas.openxmlformats.org/officeDocument/2006/relationships/oleObject" Target="../embeddings/oleObject13.bin"/><Relationship Id="rId10" Type="http://schemas.openxmlformats.org/officeDocument/2006/relationships/oleObject" Target="../embeddings/oleObject8.bin"/><Relationship Id="rId19" Type="http://schemas.openxmlformats.org/officeDocument/2006/relationships/oleObject" Target="../embeddings/oleObject17.bin"/><Relationship Id="rId4" Type="http://schemas.openxmlformats.org/officeDocument/2006/relationships/oleObject" Target="../embeddings/oleObject3.bin"/><Relationship Id="rId9" Type="http://schemas.openxmlformats.org/officeDocument/2006/relationships/oleObject" Target="../embeddings/oleObject7.bin"/><Relationship Id="rId14" Type="http://schemas.openxmlformats.org/officeDocument/2006/relationships/oleObject" Target="../embeddings/oleObject12.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oleObject" Target="../embeddings/oleObject20.bin"/><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oleObject" Target="../embeddings/oleObject19.bin"/><Relationship Id="rId5" Type="http://schemas.openxmlformats.org/officeDocument/2006/relationships/image" Target="../media/image1.emf"/><Relationship Id="rId4" Type="http://schemas.openxmlformats.org/officeDocument/2006/relationships/oleObject" Target="../embeddings/oleObject18.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openxmlformats.org/officeDocument/2006/relationships/image" Target="../media/image1.emf"/><Relationship Id="rId4" Type="http://schemas.openxmlformats.org/officeDocument/2006/relationships/oleObject" Target="../embeddings/oleObject21.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openxmlformats.org/officeDocument/2006/relationships/oleObject" Target="../embeddings/oleObject23.bin"/><Relationship Id="rId5" Type="http://schemas.openxmlformats.org/officeDocument/2006/relationships/image" Target="../media/image1.emf"/><Relationship Id="rId4" Type="http://schemas.openxmlformats.org/officeDocument/2006/relationships/oleObject" Target="../embeddings/oleObject22.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6" Type="http://schemas.openxmlformats.org/officeDocument/2006/relationships/oleObject" Target="../embeddings/oleObject25.bin"/><Relationship Id="rId5" Type="http://schemas.openxmlformats.org/officeDocument/2006/relationships/image" Target="../media/image1.emf"/><Relationship Id="rId4" Type="http://schemas.openxmlformats.org/officeDocument/2006/relationships/oleObject" Target="../embeddings/oleObject24.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6" Type="http://schemas.openxmlformats.org/officeDocument/2006/relationships/oleObject" Target="../embeddings/oleObject27.bin"/><Relationship Id="rId5" Type="http://schemas.openxmlformats.org/officeDocument/2006/relationships/image" Target="../media/image1.emf"/><Relationship Id="rId4" Type="http://schemas.openxmlformats.org/officeDocument/2006/relationships/oleObject" Target="../embeddings/oleObject2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7" Type="http://schemas.openxmlformats.org/officeDocument/2006/relationships/oleObject" Target="../embeddings/oleObject30.bin"/><Relationship Id="rId2" Type="http://schemas.openxmlformats.org/officeDocument/2006/relationships/drawing" Target="../drawings/drawing9.xml"/><Relationship Id="rId1" Type="http://schemas.openxmlformats.org/officeDocument/2006/relationships/printerSettings" Target="../printerSettings/printerSettings9.bin"/><Relationship Id="rId6" Type="http://schemas.openxmlformats.org/officeDocument/2006/relationships/oleObject" Target="../embeddings/oleObject29.bin"/><Relationship Id="rId5" Type="http://schemas.openxmlformats.org/officeDocument/2006/relationships/image" Target="../media/image1.emf"/><Relationship Id="rId4" Type="http://schemas.openxmlformats.org/officeDocument/2006/relationships/oleObject" Target="../embeddings/oleObject2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7" Type="http://schemas.openxmlformats.org/officeDocument/2006/relationships/oleObject" Target="../embeddings/oleObject33.bin"/><Relationship Id="rId2" Type="http://schemas.openxmlformats.org/officeDocument/2006/relationships/drawing" Target="../drawings/drawing10.xml"/><Relationship Id="rId1" Type="http://schemas.openxmlformats.org/officeDocument/2006/relationships/printerSettings" Target="../printerSettings/printerSettings10.bin"/><Relationship Id="rId6" Type="http://schemas.openxmlformats.org/officeDocument/2006/relationships/oleObject" Target="../embeddings/oleObject32.bin"/><Relationship Id="rId5" Type="http://schemas.openxmlformats.org/officeDocument/2006/relationships/image" Target="../media/image1.emf"/><Relationship Id="rId4" Type="http://schemas.openxmlformats.org/officeDocument/2006/relationships/oleObject" Target="../embeddings/oleObject3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7" Type="http://schemas.openxmlformats.org/officeDocument/2006/relationships/oleObject" Target="../embeddings/oleObject36.bin"/><Relationship Id="rId2" Type="http://schemas.openxmlformats.org/officeDocument/2006/relationships/drawing" Target="../drawings/drawing11.xml"/><Relationship Id="rId1" Type="http://schemas.openxmlformats.org/officeDocument/2006/relationships/printerSettings" Target="../printerSettings/printerSettings11.bin"/><Relationship Id="rId6" Type="http://schemas.openxmlformats.org/officeDocument/2006/relationships/oleObject" Target="../embeddings/oleObject35.bin"/><Relationship Id="rId5" Type="http://schemas.openxmlformats.org/officeDocument/2006/relationships/image" Target="../media/image1.emf"/><Relationship Id="rId4" Type="http://schemas.openxmlformats.org/officeDocument/2006/relationships/oleObject" Target="../embeddings/oleObject34.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openxmlformats.org/officeDocument/2006/relationships/oleObject" Target="../embeddings/oleObject39.bin"/><Relationship Id="rId2" Type="http://schemas.openxmlformats.org/officeDocument/2006/relationships/drawing" Target="../drawings/drawing12.xml"/><Relationship Id="rId1" Type="http://schemas.openxmlformats.org/officeDocument/2006/relationships/printerSettings" Target="../printerSettings/printerSettings12.bin"/><Relationship Id="rId6" Type="http://schemas.openxmlformats.org/officeDocument/2006/relationships/oleObject" Target="../embeddings/oleObject38.bin"/><Relationship Id="rId5" Type="http://schemas.openxmlformats.org/officeDocument/2006/relationships/image" Target="../media/image1.emf"/><Relationship Id="rId4" Type="http://schemas.openxmlformats.org/officeDocument/2006/relationships/oleObject" Target="../embeddings/oleObject37.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7" Type="http://schemas.openxmlformats.org/officeDocument/2006/relationships/oleObject" Target="../embeddings/oleObject42.bin"/><Relationship Id="rId2" Type="http://schemas.openxmlformats.org/officeDocument/2006/relationships/drawing" Target="../drawings/drawing13.xml"/><Relationship Id="rId1" Type="http://schemas.openxmlformats.org/officeDocument/2006/relationships/printerSettings" Target="../printerSettings/printerSettings13.bin"/><Relationship Id="rId6" Type="http://schemas.openxmlformats.org/officeDocument/2006/relationships/oleObject" Target="../embeddings/oleObject41.bin"/><Relationship Id="rId5" Type="http://schemas.openxmlformats.org/officeDocument/2006/relationships/image" Target="../media/image1.emf"/><Relationship Id="rId4" Type="http://schemas.openxmlformats.org/officeDocument/2006/relationships/oleObject" Target="../embeddings/oleObject40.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7" Type="http://schemas.openxmlformats.org/officeDocument/2006/relationships/oleObject" Target="../embeddings/oleObject45.bin"/><Relationship Id="rId2" Type="http://schemas.openxmlformats.org/officeDocument/2006/relationships/drawing" Target="../drawings/drawing14.xml"/><Relationship Id="rId1" Type="http://schemas.openxmlformats.org/officeDocument/2006/relationships/printerSettings" Target="../printerSettings/printerSettings14.bin"/><Relationship Id="rId6" Type="http://schemas.openxmlformats.org/officeDocument/2006/relationships/oleObject" Target="../embeddings/oleObject44.bin"/><Relationship Id="rId5" Type="http://schemas.openxmlformats.org/officeDocument/2006/relationships/image" Target="../media/image1.emf"/><Relationship Id="rId4" Type="http://schemas.openxmlformats.org/officeDocument/2006/relationships/oleObject" Target="../embeddings/oleObject43.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oleObject" Target="../embeddings/oleObject48.bin"/><Relationship Id="rId2" Type="http://schemas.openxmlformats.org/officeDocument/2006/relationships/drawing" Target="../drawings/drawing15.xml"/><Relationship Id="rId1" Type="http://schemas.openxmlformats.org/officeDocument/2006/relationships/printerSettings" Target="../printerSettings/printerSettings15.bin"/><Relationship Id="rId6" Type="http://schemas.openxmlformats.org/officeDocument/2006/relationships/oleObject" Target="../embeddings/oleObject47.bin"/><Relationship Id="rId5" Type="http://schemas.openxmlformats.org/officeDocument/2006/relationships/image" Target="../media/image1.emf"/><Relationship Id="rId4" Type="http://schemas.openxmlformats.org/officeDocument/2006/relationships/oleObject" Target="../embeddings/oleObject46.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6.vml"/><Relationship Id="rId7" Type="http://schemas.openxmlformats.org/officeDocument/2006/relationships/oleObject" Target="../embeddings/oleObject51.bin"/><Relationship Id="rId2" Type="http://schemas.openxmlformats.org/officeDocument/2006/relationships/drawing" Target="../drawings/drawing16.xml"/><Relationship Id="rId1" Type="http://schemas.openxmlformats.org/officeDocument/2006/relationships/printerSettings" Target="../printerSettings/printerSettings16.bin"/><Relationship Id="rId6" Type="http://schemas.openxmlformats.org/officeDocument/2006/relationships/oleObject" Target="../embeddings/oleObject50.bin"/><Relationship Id="rId5" Type="http://schemas.openxmlformats.org/officeDocument/2006/relationships/image" Target="../media/image1.emf"/><Relationship Id="rId4" Type="http://schemas.openxmlformats.org/officeDocument/2006/relationships/oleObject" Target="../embeddings/oleObject49.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7.vml"/><Relationship Id="rId7" Type="http://schemas.openxmlformats.org/officeDocument/2006/relationships/oleObject" Target="../embeddings/oleObject54.bin"/><Relationship Id="rId2" Type="http://schemas.openxmlformats.org/officeDocument/2006/relationships/drawing" Target="../drawings/drawing17.xml"/><Relationship Id="rId1" Type="http://schemas.openxmlformats.org/officeDocument/2006/relationships/printerSettings" Target="../printerSettings/printerSettings17.bin"/><Relationship Id="rId6" Type="http://schemas.openxmlformats.org/officeDocument/2006/relationships/oleObject" Target="../embeddings/oleObject53.bin"/><Relationship Id="rId5" Type="http://schemas.openxmlformats.org/officeDocument/2006/relationships/image" Target="../media/image1.emf"/><Relationship Id="rId4" Type="http://schemas.openxmlformats.org/officeDocument/2006/relationships/oleObject" Target="../embeddings/oleObject52.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8.vml"/><Relationship Id="rId7" Type="http://schemas.openxmlformats.org/officeDocument/2006/relationships/oleObject" Target="../embeddings/oleObject57.bin"/><Relationship Id="rId2" Type="http://schemas.openxmlformats.org/officeDocument/2006/relationships/drawing" Target="../drawings/drawing18.xml"/><Relationship Id="rId1" Type="http://schemas.openxmlformats.org/officeDocument/2006/relationships/printerSettings" Target="../printerSettings/printerSettings18.bin"/><Relationship Id="rId6" Type="http://schemas.openxmlformats.org/officeDocument/2006/relationships/oleObject" Target="../embeddings/oleObject56.bin"/><Relationship Id="rId5" Type="http://schemas.openxmlformats.org/officeDocument/2006/relationships/image" Target="../media/image1.emf"/><Relationship Id="rId4" Type="http://schemas.openxmlformats.org/officeDocument/2006/relationships/oleObject" Target="../embeddings/oleObject55.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9.vml"/><Relationship Id="rId7" Type="http://schemas.openxmlformats.org/officeDocument/2006/relationships/oleObject" Target="../embeddings/oleObject60.bin"/><Relationship Id="rId2" Type="http://schemas.openxmlformats.org/officeDocument/2006/relationships/drawing" Target="../drawings/drawing19.xml"/><Relationship Id="rId1" Type="http://schemas.openxmlformats.org/officeDocument/2006/relationships/printerSettings" Target="../printerSettings/printerSettings19.bin"/><Relationship Id="rId6" Type="http://schemas.openxmlformats.org/officeDocument/2006/relationships/oleObject" Target="../embeddings/oleObject59.bin"/><Relationship Id="rId5" Type="http://schemas.openxmlformats.org/officeDocument/2006/relationships/image" Target="../media/image1.emf"/><Relationship Id="rId4" Type="http://schemas.openxmlformats.org/officeDocument/2006/relationships/oleObject" Target="../embeddings/oleObject58.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20.vml"/><Relationship Id="rId7" Type="http://schemas.openxmlformats.org/officeDocument/2006/relationships/oleObject" Target="../embeddings/oleObject63.bin"/><Relationship Id="rId2" Type="http://schemas.openxmlformats.org/officeDocument/2006/relationships/drawing" Target="../drawings/drawing20.xml"/><Relationship Id="rId1" Type="http://schemas.openxmlformats.org/officeDocument/2006/relationships/printerSettings" Target="../printerSettings/printerSettings20.bin"/><Relationship Id="rId6" Type="http://schemas.openxmlformats.org/officeDocument/2006/relationships/oleObject" Target="../embeddings/oleObject62.bin"/><Relationship Id="rId5" Type="http://schemas.openxmlformats.org/officeDocument/2006/relationships/image" Target="../media/image1.emf"/><Relationship Id="rId4" Type="http://schemas.openxmlformats.org/officeDocument/2006/relationships/oleObject" Target="../embeddings/oleObject61.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oleObject" Target="../embeddings/oleObject66.bin"/><Relationship Id="rId2" Type="http://schemas.openxmlformats.org/officeDocument/2006/relationships/drawing" Target="../drawings/drawing21.xml"/><Relationship Id="rId1" Type="http://schemas.openxmlformats.org/officeDocument/2006/relationships/printerSettings" Target="../printerSettings/printerSettings21.bin"/><Relationship Id="rId6" Type="http://schemas.openxmlformats.org/officeDocument/2006/relationships/oleObject" Target="../embeddings/oleObject65.bin"/><Relationship Id="rId5" Type="http://schemas.openxmlformats.org/officeDocument/2006/relationships/image" Target="../media/image1.emf"/><Relationship Id="rId4" Type="http://schemas.openxmlformats.org/officeDocument/2006/relationships/oleObject" Target="../embeddings/oleObject64.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oleObject" Target="../embeddings/oleObject69.bin"/><Relationship Id="rId2" Type="http://schemas.openxmlformats.org/officeDocument/2006/relationships/drawing" Target="../drawings/drawing22.xml"/><Relationship Id="rId1" Type="http://schemas.openxmlformats.org/officeDocument/2006/relationships/printerSettings" Target="../printerSettings/printerSettings22.bin"/><Relationship Id="rId6" Type="http://schemas.openxmlformats.org/officeDocument/2006/relationships/oleObject" Target="../embeddings/oleObject68.bin"/><Relationship Id="rId5" Type="http://schemas.openxmlformats.org/officeDocument/2006/relationships/image" Target="../media/image1.emf"/><Relationship Id="rId4" Type="http://schemas.openxmlformats.org/officeDocument/2006/relationships/oleObject" Target="../embeddings/oleObject67.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3.vml"/><Relationship Id="rId7" Type="http://schemas.openxmlformats.org/officeDocument/2006/relationships/oleObject" Target="../embeddings/oleObject72.bin"/><Relationship Id="rId2" Type="http://schemas.openxmlformats.org/officeDocument/2006/relationships/drawing" Target="../drawings/drawing23.xml"/><Relationship Id="rId1" Type="http://schemas.openxmlformats.org/officeDocument/2006/relationships/printerSettings" Target="../printerSettings/printerSettings23.bin"/><Relationship Id="rId6" Type="http://schemas.openxmlformats.org/officeDocument/2006/relationships/oleObject" Target="../embeddings/oleObject71.bin"/><Relationship Id="rId5" Type="http://schemas.openxmlformats.org/officeDocument/2006/relationships/image" Target="../media/image1.emf"/><Relationship Id="rId4" Type="http://schemas.openxmlformats.org/officeDocument/2006/relationships/oleObject" Target="../embeddings/oleObject70.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4.vml"/><Relationship Id="rId7" Type="http://schemas.openxmlformats.org/officeDocument/2006/relationships/oleObject" Target="../embeddings/oleObject75.bin"/><Relationship Id="rId2" Type="http://schemas.openxmlformats.org/officeDocument/2006/relationships/drawing" Target="../drawings/drawing24.xml"/><Relationship Id="rId1" Type="http://schemas.openxmlformats.org/officeDocument/2006/relationships/printerSettings" Target="../printerSettings/printerSettings24.bin"/><Relationship Id="rId6" Type="http://schemas.openxmlformats.org/officeDocument/2006/relationships/oleObject" Target="../embeddings/oleObject74.bin"/><Relationship Id="rId5" Type="http://schemas.openxmlformats.org/officeDocument/2006/relationships/image" Target="../media/image1.emf"/><Relationship Id="rId4" Type="http://schemas.openxmlformats.org/officeDocument/2006/relationships/oleObject" Target="../embeddings/oleObject73.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5.vml"/><Relationship Id="rId7" Type="http://schemas.openxmlformats.org/officeDocument/2006/relationships/oleObject" Target="../embeddings/oleObject78.bin"/><Relationship Id="rId2" Type="http://schemas.openxmlformats.org/officeDocument/2006/relationships/drawing" Target="../drawings/drawing25.xml"/><Relationship Id="rId1" Type="http://schemas.openxmlformats.org/officeDocument/2006/relationships/printerSettings" Target="../printerSettings/printerSettings25.bin"/><Relationship Id="rId6" Type="http://schemas.openxmlformats.org/officeDocument/2006/relationships/oleObject" Target="../embeddings/oleObject77.bin"/><Relationship Id="rId5" Type="http://schemas.openxmlformats.org/officeDocument/2006/relationships/image" Target="../media/image1.emf"/><Relationship Id="rId4" Type="http://schemas.openxmlformats.org/officeDocument/2006/relationships/oleObject" Target="../embeddings/oleObject76.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6.vml"/><Relationship Id="rId7" Type="http://schemas.openxmlformats.org/officeDocument/2006/relationships/oleObject" Target="../embeddings/oleObject81.bin"/><Relationship Id="rId2" Type="http://schemas.openxmlformats.org/officeDocument/2006/relationships/drawing" Target="../drawings/drawing26.xml"/><Relationship Id="rId1" Type="http://schemas.openxmlformats.org/officeDocument/2006/relationships/printerSettings" Target="../printerSettings/printerSettings26.bin"/><Relationship Id="rId6" Type="http://schemas.openxmlformats.org/officeDocument/2006/relationships/oleObject" Target="../embeddings/oleObject80.bin"/><Relationship Id="rId5" Type="http://schemas.openxmlformats.org/officeDocument/2006/relationships/image" Target="../media/image1.emf"/><Relationship Id="rId4" Type="http://schemas.openxmlformats.org/officeDocument/2006/relationships/oleObject" Target="../embeddings/oleObject79.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7.vml"/><Relationship Id="rId7" Type="http://schemas.openxmlformats.org/officeDocument/2006/relationships/oleObject" Target="../embeddings/oleObject84.bin"/><Relationship Id="rId2" Type="http://schemas.openxmlformats.org/officeDocument/2006/relationships/drawing" Target="../drawings/drawing27.xml"/><Relationship Id="rId1" Type="http://schemas.openxmlformats.org/officeDocument/2006/relationships/printerSettings" Target="../printerSettings/printerSettings27.bin"/><Relationship Id="rId6" Type="http://schemas.openxmlformats.org/officeDocument/2006/relationships/oleObject" Target="../embeddings/oleObject83.bin"/><Relationship Id="rId5" Type="http://schemas.openxmlformats.org/officeDocument/2006/relationships/image" Target="../media/image1.emf"/><Relationship Id="rId4" Type="http://schemas.openxmlformats.org/officeDocument/2006/relationships/oleObject" Target="../embeddings/oleObject82.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oleObject" Target="../embeddings/oleObject87.bin"/><Relationship Id="rId2" Type="http://schemas.openxmlformats.org/officeDocument/2006/relationships/drawing" Target="../drawings/drawing28.xml"/><Relationship Id="rId1" Type="http://schemas.openxmlformats.org/officeDocument/2006/relationships/printerSettings" Target="../printerSettings/printerSettings28.bin"/><Relationship Id="rId6" Type="http://schemas.openxmlformats.org/officeDocument/2006/relationships/oleObject" Target="../embeddings/oleObject86.bin"/><Relationship Id="rId5" Type="http://schemas.openxmlformats.org/officeDocument/2006/relationships/image" Target="../media/image1.emf"/><Relationship Id="rId4" Type="http://schemas.openxmlformats.org/officeDocument/2006/relationships/oleObject" Target="../embeddings/oleObject8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34"/>
  </sheetPr>
  <dimension ref="A1:N59"/>
  <sheetViews>
    <sheetView workbookViewId="0">
      <selection activeCell="T9" sqref="T9"/>
    </sheetView>
  </sheetViews>
  <sheetFormatPr defaultRowHeight="12.75" outlineLevelRow="1" x14ac:dyDescent="0.2"/>
  <cols>
    <col min="2" max="2" width="9.7109375" bestFit="1" customWidth="1"/>
    <col min="3" max="3" width="62.28515625" bestFit="1" customWidth="1"/>
    <col min="4" max="4" width="13.28515625" bestFit="1" customWidth="1"/>
    <col min="5" max="5" width="67.140625" bestFit="1" customWidth="1"/>
    <col min="6" max="6" width="11.140625" bestFit="1" customWidth="1"/>
    <col min="7" max="7" width="23.140625" bestFit="1" customWidth="1"/>
    <col min="8" max="8" width="10.140625" bestFit="1" customWidth="1"/>
    <col min="9" max="9" width="23.140625" bestFit="1" customWidth="1"/>
    <col min="10" max="11" width="10.140625" bestFit="1" customWidth="1"/>
    <col min="12" max="12" width="2.28515625" bestFit="1" customWidth="1"/>
    <col min="13" max="13" width="10.140625" bestFit="1" customWidth="1"/>
    <col min="14" max="14" width="14.28515625" bestFit="1" customWidth="1"/>
  </cols>
  <sheetData>
    <row r="1" spans="1:14" x14ac:dyDescent="0.2">
      <c r="A1" s="16" t="s">
        <v>214</v>
      </c>
      <c r="B1" s="17" t="s">
        <v>215</v>
      </c>
      <c r="C1" s="17" t="s">
        <v>216</v>
      </c>
      <c r="D1" s="17" t="s">
        <v>217</v>
      </c>
      <c r="E1" s="17" t="s">
        <v>218</v>
      </c>
      <c r="F1" s="17" t="s">
        <v>219</v>
      </c>
      <c r="G1" s="17" t="s">
        <v>220</v>
      </c>
      <c r="H1" s="17" t="s">
        <v>221</v>
      </c>
      <c r="I1" s="17" t="s">
        <v>222</v>
      </c>
      <c r="J1" s="17" t="s">
        <v>223</v>
      </c>
      <c r="K1" s="17" t="s">
        <v>224</v>
      </c>
      <c r="L1" s="17" t="s">
        <v>225</v>
      </c>
      <c r="M1" s="17" t="s">
        <v>226</v>
      </c>
      <c r="N1" s="17" t="s">
        <v>227</v>
      </c>
    </row>
    <row r="2" spans="1:14" outlineLevel="1" x14ac:dyDescent="0.2">
      <c r="A2" s="18">
        <v>1</v>
      </c>
      <c r="B2" s="19" t="s">
        <v>105</v>
      </c>
      <c r="C2" s="19" t="s">
        <v>106</v>
      </c>
      <c r="D2" s="19" t="s">
        <v>228</v>
      </c>
      <c r="E2" s="19" t="s">
        <v>229</v>
      </c>
      <c r="F2" s="19" t="s">
        <v>230</v>
      </c>
      <c r="G2" s="19" t="s">
        <v>231</v>
      </c>
      <c r="H2" s="1">
        <v>63</v>
      </c>
      <c r="I2" s="19" t="s">
        <v>231</v>
      </c>
      <c r="J2" s="20">
        <v>36526</v>
      </c>
      <c r="K2" s="20">
        <v>73050</v>
      </c>
      <c r="L2" s="19" t="s">
        <v>232</v>
      </c>
      <c r="M2" s="20">
        <v>40192</v>
      </c>
      <c r="N2" s="21" t="s">
        <v>233</v>
      </c>
    </row>
    <row r="3" spans="1:14" outlineLevel="1" x14ac:dyDescent="0.2">
      <c r="A3" s="18">
        <v>1</v>
      </c>
      <c r="B3" s="19" t="s">
        <v>107</v>
      </c>
      <c r="C3" s="19" t="s">
        <v>108</v>
      </c>
      <c r="D3" s="19" t="s">
        <v>234</v>
      </c>
      <c r="E3" s="19" t="s">
        <v>165</v>
      </c>
      <c r="F3" s="19" t="s">
        <v>235</v>
      </c>
      <c r="G3" s="19" t="s">
        <v>236</v>
      </c>
      <c r="H3" s="1">
        <v>75</v>
      </c>
      <c r="I3" s="19" t="s">
        <v>236</v>
      </c>
      <c r="J3" s="20">
        <v>36526</v>
      </c>
      <c r="K3" s="20">
        <v>73050</v>
      </c>
      <c r="L3" s="19" t="s">
        <v>232</v>
      </c>
      <c r="M3" s="20">
        <v>41094</v>
      </c>
      <c r="N3" s="21" t="s">
        <v>237</v>
      </c>
    </row>
    <row r="4" spans="1:14" outlineLevel="1" x14ac:dyDescent="0.2">
      <c r="A4" s="18">
        <v>1</v>
      </c>
      <c r="B4" s="19" t="s">
        <v>109</v>
      </c>
      <c r="C4" s="19" t="s">
        <v>86</v>
      </c>
      <c r="D4" s="19" t="s">
        <v>238</v>
      </c>
      <c r="E4" s="19" t="s">
        <v>166</v>
      </c>
      <c r="F4" s="19" t="s">
        <v>239</v>
      </c>
      <c r="G4" s="19" t="s">
        <v>240</v>
      </c>
      <c r="H4" s="1">
        <v>105</v>
      </c>
      <c r="I4" s="19" t="s">
        <v>240</v>
      </c>
      <c r="J4" s="20">
        <v>36526</v>
      </c>
      <c r="K4" s="20">
        <v>73050</v>
      </c>
      <c r="L4" s="19" t="s">
        <v>232</v>
      </c>
      <c r="M4" s="20">
        <v>39840</v>
      </c>
      <c r="N4" s="21" t="s">
        <v>237</v>
      </c>
    </row>
    <row r="5" spans="1:14" outlineLevel="1" x14ac:dyDescent="0.2">
      <c r="A5" s="18">
        <v>1</v>
      </c>
      <c r="B5" s="19" t="s">
        <v>110</v>
      </c>
      <c r="C5" s="19" t="s">
        <v>241</v>
      </c>
      <c r="D5" s="19" t="s">
        <v>242</v>
      </c>
      <c r="E5" s="19" t="s">
        <v>167</v>
      </c>
      <c r="F5" s="19" t="s">
        <v>243</v>
      </c>
      <c r="G5" s="19" t="s">
        <v>244</v>
      </c>
      <c r="H5" s="1">
        <v>168</v>
      </c>
      <c r="I5" s="19" t="s">
        <v>244</v>
      </c>
      <c r="J5" s="20">
        <v>36526</v>
      </c>
      <c r="K5" s="20">
        <v>73050</v>
      </c>
      <c r="L5" s="19" t="s">
        <v>232</v>
      </c>
      <c r="M5" s="20">
        <v>41094</v>
      </c>
      <c r="N5" s="21" t="s">
        <v>237</v>
      </c>
    </row>
    <row r="6" spans="1:14" outlineLevel="1" x14ac:dyDescent="0.2">
      <c r="A6" s="18">
        <v>1</v>
      </c>
      <c r="B6" s="19" t="s">
        <v>111</v>
      </c>
      <c r="C6" s="19" t="s">
        <v>245</v>
      </c>
      <c r="D6" s="19" t="s">
        <v>246</v>
      </c>
      <c r="E6" s="19" t="s">
        <v>168</v>
      </c>
      <c r="F6" s="19" t="s">
        <v>247</v>
      </c>
      <c r="G6" s="19" t="s">
        <v>248</v>
      </c>
      <c r="H6" s="1">
        <v>108</v>
      </c>
      <c r="I6" s="19" t="s">
        <v>248</v>
      </c>
      <c r="J6" s="20">
        <v>36526</v>
      </c>
      <c r="K6" s="20">
        <v>73050</v>
      </c>
      <c r="L6" s="19" t="s">
        <v>232</v>
      </c>
      <c r="M6" s="20">
        <v>41106</v>
      </c>
      <c r="N6" s="21" t="s">
        <v>249</v>
      </c>
    </row>
    <row r="7" spans="1:14" outlineLevel="1" x14ac:dyDescent="0.2">
      <c r="A7" s="18">
        <v>1</v>
      </c>
      <c r="B7" s="19" t="s">
        <v>112</v>
      </c>
      <c r="C7" s="19" t="s">
        <v>250</v>
      </c>
      <c r="D7" s="19" t="s">
        <v>251</v>
      </c>
      <c r="E7" s="19" t="s">
        <v>169</v>
      </c>
      <c r="F7" s="19" t="s">
        <v>252</v>
      </c>
      <c r="G7" s="19" t="s">
        <v>253</v>
      </c>
      <c r="H7" s="1">
        <v>51</v>
      </c>
      <c r="I7" s="19" t="s">
        <v>253</v>
      </c>
      <c r="J7" s="20">
        <v>36526</v>
      </c>
      <c r="K7" s="20">
        <v>73050</v>
      </c>
      <c r="L7" s="19" t="s">
        <v>232</v>
      </c>
      <c r="M7" s="20">
        <v>41094</v>
      </c>
      <c r="N7" s="21" t="s">
        <v>237</v>
      </c>
    </row>
    <row r="8" spans="1:14" outlineLevel="1" x14ac:dyDescent="0.2">
      <c r="A8" s="18">
        <v>1</v>
      </c>
      <c r="B8" s="19" t="s">
        <v>113</v>
      </c>
      <c r="C8" s="19" t="s">
        <v>254</v>
      </c>
      <c r="D8" s="19" t="s">
        <v>255</v>
      </c>
      <c r="E8" s="19" t="s">
        <v>170</v>
      </c>
      <c r="F8" s="19" t="s">
        <v>256</v>
      </c>
      <c r="G8" s="19" t="s">
        <v>257</v>
      </c>
      <c r="H8" s="1">
        <v>111</v>
      </c>
      <c r="I8" s="19" t="s">
        <v>257</v>
      </c>
      <c r="J8" s="20">
        <v>36526</v>
      </c>
      <c r="K8" s="20">
        <v>73050</v>
      </c>
      <c r="L8" s="19" t="s">
        <v>232</v>
      </c>
      <c r="M8" s="20">
        <v>41094</v>
      </c>
      <c r="N8" s="21" t="s">
        <v>237</v>
      </c>
    </row>
    <row r="9" spans="1:14" outlineLevel="1" x14ac:dyDescent="0.2">
      <c r="A9" s="18">
        <v>1</v>
      </c>
      <c r="B9" s="19" t="s">
        <v>114</v>
      </c>
      <c r="C9" s="19" t="s">
        <v>103</v>
      </c>
      <c r="D9" s="19" t="s">
        <v>258</v>
      </c>
      <c r="E9" s="19" t="s">
        <v>171</v>
      </c>
      <c r="F9" s="19" t="s">
        <v>259</v>
      </c>
      <c r="G9" s="19" t="s">
        <v>260</v>
      </c>
      <c r="H9" s="1">
        <v>26</v>
      </c>
      <c r="I9" s="19" t="s">
        <v>260</v>
      </c>
      <c r="J9" s="20">
        <v>36526</v>
      </c>
      <c r="K9" s="20">
        <v>73050</v>
      </c>
      <c r="L9" s="19" t="s">
        <v>232</v>
      </c>
      <c r="M9" s="20">
        <v>40192</v>
      </c>
      <c r="N9" s="21" t="s">
        <v>233</v>
      </c>
    </row>
    <row r="10" spans="1:14" outlineLevel="1" x14ac:dyDescent="0.2">
      <c r="A10" s="18">
        <v>1</v>
      </c>
      <c r="B10" s="19" t="s">
        <v>115</v>
      </c>
      <c r="C10" s="19" t="s">
        <v>261</v>
      </c>
      <c r="D10" s="19" t="s">
        <v>262</v>
      </c>
      <c r="E10" s="19" t="s">
        <v>172</v>
      </c>
      <c r="F10" s="19" t="s">
        <v>263</v>
      </c>
      <c r="G10" s="19" t="s">
        <v>264</v>
      </c>
      <c r="H10" s="1">
        <v>44</v>
      </c>
      <c r="I10" s="19" t="s">
        <v>264</v>
      </c>
      <c r="J10" s="20">
        <v>36526</v>
      </c>
      <c r="K10" s="20">
        <v>73050</v>
      </c>
      <c r="L10" s="19" t="s">
        <v>232</v>
      </c>
      <c r="M10" s="20">
        <v>41094</v>
      </c>
      <c r="N10" s="21" t="s">
        <v>237</v>
      </c>
    </row>
    <row r="11" spans="1:14" outlineLevel="1" x14ac:dyDescent="0.2">
      <c r="A11" s="18">
        <v>1</v>
      </c>
      <c r="B11" s="19" t="s">
        <v>116</v>
      </c>
      <c r="C11" s="19" t="s">
        <v>92</v>
      </c>
      <c r="D11" s="19" t="s">
        <v>265</v>
      </c>
      <c r="E11" s="19" t="s">
        <v>173</v>
      </c>
      <c r="F11" s="19" t="s">
        <v>266</v>
      </c>
      <c r="G11" s="19" t="s">
        <v>267</v>
      </c>
      <c r="H11" s="1">
        <v>39</v>
      </c>
      <c r="I11" s="19" t="s">
        <v>267</v>
      </c>
      <c r="J11" s="20">
        <v>36526</v>
      </c>
      <c r="K11" s="20">
        <v>73050</v>
      </c>
      <c r="L11" s="19" t="s">
        <v>232</v>
      </c>
      <c r="M11" s="20">
        <v>39840</v>
      </c>
      <c r="N11" s="21" t="s">
        <v>237</v>
      </c>
    </row>
    <row r="12" spans="1:14" outlineLevel="1" x14ac:dyDescent="0.2">
      <c r="A12" s="18">
        <v>1</v>
      </c>
      <c r="B12" s="19" t="s">
        <v>117</v>
      </c>
      <c r="C12" s="19" t="s">
        <v>268</v>
      </c>
      <c r="D12" s="19" t="s">
        <v>269</v>
      </c>
      <c r="E12" s="19" t="s">
        <v>174</v>
      </c>
      <c r="F12" s="19" t="s">
        <v>270</v>
      </c>
      <c r="G12" s="19" t="s">
        <v>271</v>
      </c>
      <c r="H12" s="1">
        <v>22</v>
      </c>
      <c r="I12" s="19" t="s">
        <v>271</v>
      </c>
      <c r="J12" s="20">
        <v>36526</v>
      </c>
      <c r="K12" s="20">
        <v>73050</v>
      </c>
      <c r="L12" s="19" t="s">
        <v>232</v>
      </c>
      <c r="M12" s="20">
        <v>41094</v>
      </c>
      <c r="N12" s="21" t="s">
        <v>237</v>
      </c>
    </row>
    <row r="13" spans="1:14" outlineLevel="1" x14ac:dyDescent="0.2">
      <c r="A13" s="18">
        <v>1</v>
      </c>
      <c r="B13" s="19" t="s">
        <v>118</v>
      </c>
      <c r="C13" s="19" t="s">
        <v>272</v>
      </c>
      <c r="D13" s="19" t="s">
        <v>273</v>
      </c>
      <c r="E13" s="19" t="s">
        <v>175</v>
      </c>
      <c r="F13" s="19" t="s">
        <v>274</v>
      </c>
      <c r="G13" s="19" t="s">
        <v>275</v>
      </c>
      <c r="H13" s="1">
        <v>8</v>
      </c>
      <c r="I13" s="19" t="s">
        <v>275</v>
      </c>
      <c r="J13" s="20">
        <v>36526</v>
      </c>
      <c r="K13" s="20">
        <v>73050</v>
      </c>
      <c r="L13" s="19" t="s">
        <v>232</v>
      </c>
      <c r="M13" s="20">
        <v>41094</v>
      </c>
      <c r="N13" s="21" t="s">
        <v>237</v>
      </c>
    </row>
    <row r="14" spans="1:14" outlineLevel="1" x14ac:dyDescent="0.2">
      <c r="A14" s="18">
        <v>1</v>
      </c>
      <c r="B14" s="19" t="s">
        <v>119</v>
      </c>
      <c r="C14" s="19" t="s">
        <v>276</v>
      </c>
      <c r="D14" s="19" t="s">
        <v>277</v>
      </c>
      <c r="E14" s="19" t="s">
        <v>176</v>
      </c>
      <c r="F14" s="19" t="s">
        <v>278</v>
      </c>
      <c r="G14" s="19" t="s">
        <v>279</v>
      </c>
      <c r="H14" s="1">
        <v>104</v>
      </c>
      <c r="I14" s="19" t="s">
        <v>279</v>
      </c>
      <c r="J14" s="20">
        <v>40179</v>
      </c>
      <c r="K14" s="20">
        <v>73050</v>
      </c>
      <c r="L14" s="19" t="s">
        <v>232</v>
      </c>
      <c r="M14" s="20">
        <v>41094</v>
      </c>
      <c r="N14" s="21" t="s">
        <v>237</v>
      </c>
    </row>
    <row r="15" spans="1:14" outlineLevel="1" x14ac:dyDescent="0.2">
      <c r="A15" s="18">
        <v>1</v>
      </c>
      <c r="B15" s="19" t="s">
        <v>120</v>
      </c>
      <c r="C15" s="19" t="s">
        <v>280</v>
      </c>
      <c r="D15" s="19" t="s">
        <v>281</v>
      </c>
      <c r="E15" s="19" t="s">
        <v>177</v>
      </c>
      <c r="F15" s="19" t="s">
        <v>282</v>
      </c>
      <c r="G15" s="19" t="s">
        <v>283</v>
      </c>
      <c r="H15" s="1">
        <v>27</v>
      </c>
      <c r="I15" s="19" t="s">
        <v>283</v>
      </c>
      <c r="J15" s="20">
        <v>36526</v>
      </c>
      <c r="K15" s="20">
        <v>73050</v>
      </c>
      <c r="L15" s="19" t="s">
        <v>232</v>
      </c>
      <c r="M15" s="20">
        <v>41094</v>
      </c>
      <c r="N15" s="21" t="s">
        <v>237</v>
      </c>
    </row>
    <row r="16" spans="1:14" outlineLevel="1" x14ac:dyDescent="0.2">
      <c r="A16" s="18">
        <v>1</v>
      </c>
      <c r="B16" s="19" t="s">
        <v>121</v>
      </c>
      <c r="C16" s="19" t="s">
        <v>104</v>
      </c>
      <c r="D16" s="19" t="s">
        <v>284</v>
      </c>
      <c r="E16" s="19" t="s">
        <v>178</v>
      </c>
      <c r="F16" s="19" t="s">
        <v>285</v>
      </c>
      <c r="G16" s="19" t="s">
        <v>286</v>
      </c>
      <c r="H16" s="1">
        <v>132</v>
      </c>
      <c r="I16" s="19" t="s">
        <v>286</v>
      </c>
      <c r="J16" s="20">
        <v>36526</v>
      </c>
      <c r="K16" s="20">
        <v>73050</v>
      </c>
      <c r="L16" s="19" t="s">
        <v>232</v>
      </c>
      <c r="M16" s="20">
        <v>41094</v>
      </c>
      <c r="N16" s="21" t="s">
        <v>237</v>
      </c>
    </row>
    <row r="17" spans="1:14" outlineLevel="1" x14ac:dyDescent="0.2">
      <c r="A17" s="18">
        <v>1</v>
      </c>
      <c r="B17" s="19" t="s">
        <v>122</v>
      </c>
      <c r="C17" s="19" t="s">
        <v>287</v>
      </c>
      <c r="D17" s="19" t="s">
        <v>288</v>
      </c>
      <c r="E17" s="19" t="s">
        <v>179</v>
      </c>
      <c r="F17" s="19" t="s">
        <v>289</v>
      </c>
      <c r="G17" s="19" t="s">
        <v>290</v>
      </c>
      <c r="H17" s="1">
        <v>102</v>
      </c>
      <c r="I17" s="19" t="s">
        <v>290</v>
      </c>
      <c r="J17" s="20">
        <v>36526</v>
      </c>
      <c r="K17" s="20">
        <v>73050</v>
      </c>
      <c r="L17" s="19" t="s">
        <v>232</v>
      </c>
      <c r="M17" s="20">
        <v>41094</v>
      </c>
      <c r="N17" s="21" t="s">
        <v>237</v>
      </c>
    </row>
    <row r="18" spans="1:14" outlineLevel="1" x14ac:dyDescent="0.2">
      <c r="A18" s="18">
        <v>1</v>
      </c>
      <c r="B18" s="19" t="s">
        <v>123</v>
      </c>
      <c r="C18" s="19" t="s">
        <v>291</v>
      </c>
      <c r="D18" s="19" t="s">
        <v>292</v>
      </c>
      <c r="E18" s="19" t="s">
        <v>180</v>
      </c>
      <c r="F18" s="19" t="s">
        <v>293</v>
      </c>
      <c r="G18" s="19" t="s">
        <v>294</v>
      </c>
      <c r="H18" s="1">
        <v>20</v>
      </c>
      <c r="I18" s="19" t="s">
        <v>294</v>
      </c>
      <c r="J18" s="20">
        <v>36526</v>
      </c>
      <c r="K18" s="20">
        <v>73050</v>
      </c>
      <c r="L18" s="19" t="s">
        <v>232</v>
      </c>
      <c r="M18" s="20">
        <v>41094</v>
      </c>
      <c r="N18" s="21" t="s">
        <v>237</v>
      </c>
    </row>
    <row r="19" spans="1:14" outlineLevel="1" x14ac:dyDescent="0.2">
      <c r="A19" s="18">
        <v>1</v>
      </c>
      <c r="B19" s="19" t="s">
        <v>124</v>
      </c>
      <c r="C19" s="19" t="s">
        <v>93</v>
      </c>
      <c r="D19" s="19" t="s">
        <v>295</v>
      </c>
      <c r="E19" s="19" t="s">
        <v>181</v>
      </c>
      <c r="F19" s="19" t="s">
        <v>296</v>
      </c>
      <c r="G19" s="19" t="s">
        <v>297</v>
      </c>
      <c r="H19" s="1">
        <v>57</v>
      </c>
      <c r="I19" s="19" t="s">
        <v>297</v>
      </c>
      <c r="J19" s="20">
        <v>36526</v>
      </c>
      <c r="K19" s="20">
        <v>73050</v>
      </c>
      <c r="L19" s="19" t="s">
        <v>232</v>
      </c>
      <c r="M19" s="20">
        <v>41079</v>
      </c>
      <c r="N19" s="21" t="s">
        <v>237</v>
      </c>
    </row>
    <row r="20" spans="1:14" outlineLevel="1" x14ac:dyDescent="0.2">
      <c r="A20" s="18">
        <v>1</v>
      </c>
      <c r="B20" s="19" t="s">
        <v>125</v>
      </c>
      <c r="C20" s="19" t="s">
        <v>126</v>
      </c>
      <c r="D20" s="19" t="s">
        <v>298</v>
      </c>
      <c r="E20" s="19" t="s">
        <v>182</v>
      </c>
      <c r="F20" s="19" t="s">
        <v>289</v>
      </c>
      <c r="G20" s="19" t="s">
        <v>290</v>
      </c>
      <c r="H20" s="1">
        <v>102</v>
      </c>
      <c r="I20" s="19" t="s">
        <v>290</v>
      </c>
      <c r="J20" s="20">
        <v>36526</v>
      </c>
      <c r="K20" s="20">
        <v>73050</v>
      </c>
      <c r="L20" s="19" t="s">
        <v>232</v>
      </c>
      <c r="M20" s="20">
        <v>40933</v>
      </c>
      <c r="N20" s="21" t="s">
        <v>237</v>
      </c>
    </row>
    <row r="21" spans="1:14" outlineLevel="1" x14ac:dyDescent="0.2">
      <c r="A21" s="18">
        <v>1</v>
      </c>
      <c r="B21" s="19" t="s">
        <v>127</v>
      </c>
      <c r="C21" s="19" t="s">
        <v>299</v>
      </c>
      <c r="D21" s="19" t="s">
        <v>300</v>
      </c>
      <c r="E21" s="19" t="s">
        <v>183</v>
      </c>
      <c r="F21" s="19" t="s">
        <v>289</v>
      </c>
      <c r="G21" s="19" t="s">
        <v>290</v>
      </c>
      <c r="H21" s="1">
        <v>102</v>
      </c>
      <c r="I21" s="19" t="s">
        <v>290</v>
      </c>
      <c r="J21" s="20">
        <v>40179</v>
      </c>
      <c r="K21" s="20">
        <v>73050</v>
      </c>
      <c r="L21" s="19" t="s">
        <v>232</v>
      </c>
      <c r="M21" s="20">
        <v>41094</v>
      </c>
      <c r="N21" s="21" t="s">
        <v>237</v>
      </c>
    </row>
    <row r="22" spans="1:14" outlineLevel="1" x14ac:dyDescent="0.2">
      <c r="A22" s="18">
        <v>1</v>
      </c>
      <c r="B22" s="19" t="s">
        <v>128</v>
      </c>
      <c r="C22" s="19" t="s">
        <v>129</v>
      </c>
      <c r="D22" s="19" t="s">
        <v>301</v>
      </c>
      <c r="E22" s="19" t="s">
        <v>184</v>
      </c>
      <c r="F22" s="19" t="s">
        <v>293</v>
      </c>
      <c r="G22" s="19" t="s">
        <v>294</v>
      </c>
      <c r="H22" s="1">
        <v>20</v>
      </c>
      <c r="I22" s="19" t="s">
        <v>294</v>
      </c>
      <c r="J22" s="20">
        <v>39904</v>
      </c>
      <c r="K22" s="20">
        <v>73050</v>
      </c>
      <c r="L22" s="19" t="s">
        <v>232</v>
      </c>
      <c r="M22" s="20">
        <v>40933</v>
      </c>
      <c r="N22" s="21" t="s">
        <v>237</v>
      </c>
    </row>
    <row r="23" spans="1:14" outlineLevel="1" x14ac:dyDescent="0.2">
      <c r="A23" s="18">
        <v>1</v>
      </c>
      <c r="B23" s="19" t="s">
        <v>130</v>
      </c>
      <c r="C23" s="19" t="s">
        <v>131</v>
      </c>
      <c r="D23" s="19" t="s">
        <v>302</v>
      </c>
      <c r="E23" s="19" t="s">
        <v>185</v>
      </c>
      <c r="F23" s="19" t="s">
        <v>293</v>
      </c>
      <c r="G23" s="19" t="s">
        <v>294</v>
      </c>
      <c r="H23" s="1">
        <v>20</v>
      </c>
      <c r="I23" s="19" t="s">
        <v>294</v>
      </c>
      <c r="J23" s="20">
        <v>39904</v>
      </c>
      <c r="K23" s="20">
        <v>73050</v>
      </c>
      <c r="L23" s="19" t="s">
        <v>232</v>
      </c>
      <c r="M23" s="20">
        <v>40933</v>
      </c>
      <c r="N23" s="21" t="s">
        <v>237</v>
      </c>
    </row>
    <row r="24" spans="1:14" outlineLevel="1" x14ac:dyDescent="0.2">
      <c r="A24" s="18">
        <v>1</v>
      </c>
      <c r="B24" s="19" t="s">
        <v>132</v>
      </c>
      <c r="C24" s="19" t="s">
        <v>133</v>
      </c>
      <c r="D24" s="19" t="s">
        <v>303</v>
      </c>
      <c r="E24" s="19" t="s">
        <v>186</v>
      </c>
      <c r="F24" s="19" t="s">
        <v>293</v>
      </c>
      <c r="G24" s="19" t="s">
        <v>294</v>
      </c>
      <c r="H24" s="1">
        <v>20</v>
      </c>
      <c r="I24" s="19" t="s">
        <v>294</v>
      </c>
      <c r="J24" s="20">
        <v>39904</v>
      </c>
      <c r="K24" s="20">
        <v>73050</v>
      </c>
      <c r="L24" s="19" t="s">
        <v>232</v>
      </c>
      <c r="M24" s="20">
        <v>40933</v>
      </c>
      <c r="N24" s="21" t="s">
        <v>237</v>
      </c>
    </row>
    <row r="25" spans="1:14" outlineLevel="1" x14ac:dyDescent="0.2">
      <c r="A25" s="18">
        <v>1</v>
      </c>
      <c r="B25" s="19" t="s">
        <v>134</v>
      </c>
      <c r="C25" s="19" t="s">
        <v>135</v>
      </c>
      <c r="D25" s="19" t="s">
        <v>304</v>
      </c>
      <c r="E25" s="19" t="s">
        <v>187</v>
      </c>
      <c r="F25" s="19" t="s">
        <v>293</v>
      </c>
      <c r="G25" s="19" t="s">
        <v>294</v>
      </c>
      <c r="H25" s="1">
        <v>20</v>
      </c>
      <c r="I25" s="19" t="s">
        <v>294</v>
      </c>
      <c r="J25" s="20">
        <v>39904</v>
      </c>
      <c r="K25" s="20">
        <v>73050</v>
      </c>
      <c r="L25" s="19" t="s">
        <v>232</v>
      </c>
      <c r="M25" s="20">
        <v>40933</v>
      </c>
      <c r="N25" s="21" t="s">
        <v>237</v>
      </c>
    </row>
    <row r="26" spans="1:14" outlineLevel="1" x14ac:dyDescent="0.2">
      <c r="A26" s="18">
        <v>1</v>
      </c>
      <c r="B26" s="19" t="s">
        <v>136</v>
      </c>
      <c r="C26" s="19" t="s">
        <v>137</v>
      </c>
      <c r="D26" s="19" t="s">
        <v>305</v>
      </c>
      <c r="E26" s="19" t="s">
        <v>188</v>
      </c>
      <c r="F26" s="19" t="s">
        <v>293</v>
      </c>
      <c r="G26" s="19" t="s">
        <v>294</v>
      </c>
      <c r="H26" s="1">
        <v>20</v>
      </c>
      <c r="I26" s="19" t="s">
        <v>294</v>
      </c>
      <c r="J26" s="20">
        <v>39904</v>
      </c>
      <c r="K26" s="20">
        <v>73050</v>
      </c>
      <c r="L26" s="19" t="s">
        <v>232</v>
      </c>
      <c r="M26" s="20">
        <v>40933</v>
      </c>
      <c r="N26" s="21" t="s">
        <v>237</v>
      </c>
    </row>
    <row r="27" spans="1:14" outlineLevel="1" x14ac:dyDescent="0.2">
      <c r="A27" s="18">
        <v>1</v>
      </c>
      <c r="B27" s="19" t="s">
        <v>138</v>
      </c>
      <c r="C27" s="19" t="s">
        <v>139</v>
      </c>
      <c r="D27" s="19" t="s">
        <v>306</v>
      </c>
      <c r="E27" s="19" t="s">
        <v>189</v>
      </c>
      <c r="F27" s="19" t="s">
        <v>293</v>
      </c>
      <c r="G27" s="19" t="s">
        <v>294</v>
      </c>
      <c r="H27" s="1">
        <v>20</v>
      </c>
      <c r="I27" s="19" t="s">
        <v>294</v>
      </c>
      <c r="J27" s="20">
        <v>39904</v>
      </c>
      <c r="K27" s="20">
        <v>73050</v>
      </c>
      <c r="L27" s="19" t="s">
        <v>232</v>
      </c>
      <c r="M27" s="20">
        <v>40933</v>
      </c>
      <c r="N27" s="21" t="s">
        <v>237</v>
      </c>
    </row>
    <row r="28" spans="1:14" outlineLevel="1" x14ac:dyDescent="0.2">
      <c r="A28" s="18">
        <v>1</v>
      </c>
      <c r="B28" s="19" t="s">
        <v>140</v>
      </c>
      <c r="C28" s="19" t="s">
        <v>141</v>
      </c>
      <c r="D28" s="19" t="s">
        <v>307</v>
      </c>
      <c r="E28" s="19" t="s">
        <v>190</v>
      </c>
      <c r="F28" s="19" t="s">
        <v>293</v>
      </c>
      <c r="G28" s="19" t="s">
        <v>294</v>
      </c>
      <c r="H28" s="1">
        <v>20</v>
      </c>
      <c r="I28" s="19" t="s">
        <v>294</v>
      </c>
      <c r="J28" s="20">
        <v>39904</v>
      </c>
      <c r="K28" s="20">
        <v>73050</v>
      </c>
      <c r="L28" s="19" t="s">
        <v>232</v>
      </c>
      <c r="M28" s="20">
        <v>40933</v>
      </c>
      <c r="N28" s="21" t="s">
        <v>237</v>
      </c>
    </row>
    <row r="29" spans="1:14" outlineLevel="1" x14ac:dyDescent="0.2">
      <c r="A29" s="18">
        <v>1</v>
      </c>
      <c r="B29" s="19" t="s">
        <v>142</v>
      </c>
      <c r="C29" s="19" t="s">
        <v>308</v>
      </c>
      <c r="D29" s="19" t="s">
        <v>309</v>
      </c>
      <c r="E29" s="19" t="s">
        <v>191</v>
      </c>
      <c r="F29" s="19" t="s">
        <v>310</v>
      </c>
      <c r="G29" s="19" t="s">
        <v>311</v>
      </c>
      <c r="H29" s="1">
        <v>60</v>
      </c>
      <c r="I29" s="19" t="s">
        <v>311</v>
      </c>
      <c r="J29" s="20">
        <v>40179</v>
      </c>
      <c r="K29" s="20">
        <v>73050</v>
      </c>
      <c r="L29" s="19" t="s">
        <v>232</v>
      </c>
      <c r="M29" s="20">
        <v>41094</v>
      </c>
      <c r="N29" s="21" t="s">
        <v>237</v>
      </c>
    </row>
    <row r="30" spans="1:14" outlineLevel="1" x14ac:dyDescent="0.2">
      <c r="A30" s="18">
        <v>1</v>
      </c>
      <c r="B30" s="19" t="s">
        <v>143</v>
      </c>
      <c r="C30" s="19" t="s">
        <v>94</v>
      </c>
      <c r="D30" s="19" t="s">
        <v>312</v>
      </c>
      <c r="E30" s="19" t="s">
        <v>192</v>
      </c>
      <c r="F30" s="19" t="s">
        <v>313</v>
      </c>
      <c r="G30" s="19" t="s">
        <v>314</v>
      </c>
      <c r="H30" s="1">
        <v>170</v>
      </c>
      <c r="I30" s="19" t="s">
        <v>314</v>
      </c>
      <c r="J30" s="20">
        <v>36526</v>
      </c>
      <c r="K30" s="20">
        <v>73050</v>
      </c>
      <c r="L30" s="19" t="s">
        <v>232</v>
      </c>
      <c r="M30" s="20">
        <v>40190</v>
      </c>
      <c r="N30" s="21" t="s">
        <v>233</v>
      </c>
    </row>
    <row r="31" spans="1:14" outlineLevel="1" x14ac:dyDescent="0.2">
      <c r="A31" s="18">
        <v>1</v>
      </c>
      <c r="B31" s="19" t="s">
        <v>144</v>
      </c>
      <c r="C31" s="19" t="s">
        <v>315</v>
      </c>
      <c r="D31" s="19" t="s">
        <v>316</v>
      </c>
      <c r="E31" s="19" t="s">
        <v>193</v>
      </c>
      <c r="F31" s="19" t="s">
        <v>317</v>
      </c>
      <c r="G31" s="19" t="s">
        <v>318</v>
      </c>
      <c r="H31" s="1">
        <v>46</v>
      </c>
      <c r="I31" s="19" t="s">
        <v>318</v>
      </c>
      <c r="J31" s="20">
        <v>36526</v>
      </c>
      <c r="K31" s="20">
        <v>73050</v>
      </c>
      <c r="L31" s="19" t="s">
        <v>232</v>
      </c>
      <c r="M31" s="20">
        <v>41094</v>
      </c>
      <c r="N31" s="21" t="s">
        <v>237</v>
      </c>
    </row>
    <row r="32" spans="1:14" outlineLevel="1" x14ac:dyDescent="0.2">
      <c r="A32" s="18">
        <v>1</v>
      </c>
      <c r="B32" s="19" t="s">
        <v>145</v>
      </c>
      <c r="C32" s="19" t="s">
        <v>319</v>
      </c>
      <c r="D32" s="19" t="s">
        <v>320</v>
      </c>
      <c r="E32" s="19" t="s">
        <v>194</v>
      </c>
      <c r="F32" s="19" t="s">
        <v>317</v>
      </c>
      <c r="G32" s="19" t="s">
        <v>318</v>
      </c>
      <c r="H32" s="1">
        <v>46</v>
      </c>
      <c r="I32" s="19" t="s">
        <v>318</v>
      </c>
      <c r="J32" s="20">
        <v>36526</v>
      </c>
      <c r="K32" s="20">
        <v>73050</v>
      </c>
      <c r="L32" s="19" t="s">
        <v>232</v>
      </c>
      <c r="M32" s="20">
        <v>41094</v>
      </c>
      <c r="N32" s="21" t="s">
        <v>237</v>
      </c>
    </row>
    <row r="33" spans="1:14" outlineLevel="1" x14ac:dyDescent="0.2">
      <c r="A33" s="18">
        <v>1</v>
      </c>
      <c r="B33" s="19" t="s">
        <v>146</v>
      </c>
      <c r="C33" s="19" t="s">
        <v>321</v>
      </c>
      <c r="D33" s="19" t="s">
        <v>322</v>
      </c>
      <c r="E33" s="19" t="s">
        <v>195</v>
      </c>
      <c r="F33" s="19" t="s">
        <v>323</v>
      </c>
      <c r="G33" s="19" t="s">
        <v>324</v>
      </c>
      <c r="H33" s="1">
        <v>238</v>
      </c>
      <c r="I33" s="19" t="s">
        <v>324</v>
      </c>
      <c r="J33" s="20">
        <v>41000</v>
      </c>
      <c r="K33" s="20">
        <v>73050</v>
      </c>
      <c r="L33" s="19" t="s">
        <v>232</v>
      </c>
      <c r="M33" s="20">
        <v>41106</v>
      </c>
      <c r="N33" s="21" t="s">
        <v>249</v>
      </c>
    </row>
    <row r="34" spans="1:14" outlineLevel="1" x14ac:dyDescent="0.2">
      <c r="A34" s="18">
        <v>1</v>
      </c>
      <c r="B34" s="19" t="s">
        <v>147</v>
      </c>
      <c r="C34" s="19" t="s">
        <v>325</v>
      </c>
      <c r="D34" s="19" t="s">
        <v>326</v>
      </c>
      <c r="E34" s="19" t="s">
        <v>196</v>
      </c>
      <c r="F34" s="19" t="s">
        <v>327</v>
      </c>
      <c r="G34" s="19" t="s">
        <v>328</v>
      </c>
      <c r="H34" s="1">
        <v>90</v>
      </c>
      <c r="I34" s="19" t="s">
        <v>328</v>
      </c>
      <c r="J34" s="20">
        <v>36526</v>
      </c>
      <c r="K34" s="20">
        <v>73050</v>
      </c>
      <c r="L34" s="19" t="s">
        <v>232</v>
      </c>
      <c r="M34" s="20">
        <v>41094</v>
      </c>
      <c r="N34" s="21" t="s">
        <v>237</v>
      </c>
    </row>
    <row r="35" spans="1:14" outlineLevel="1" x14ac:dyDescent="0.2">
      <c r="A35" s="18">
        <v>1</v>
      </c>
      <c r="B35" s="19" t="s">
        <v>148</v>
      </c>
      <c r="C35" s="19" t="s">
        <v>149</v>
      </c>
      <c r="D35" s="19" t="s">
        <v>329</v>
      </c>
      <c r="E35" s="19" t="s">
        <v>197</v>
      </c>
      <c r="F35" s="19" t="s">
        <v>323</v>
      </c>
      <c r="G35" s="19" t="s">
        <v>324</v>
      </c>
      <c r="H35" s="1">
        <v>238</v>
      </c>
      <c r="I35" s="19" t="s">
        <v>324</v>
      </c>
      <c r="J35" s="20">
        <v>36526</v>
      </c>
      <c r="K35" s="20">
        <v>73050</v>
      </c>
      <c r="L35" s="19" t="s">
        <v>232</v>
      </c>
      <c r="M35" s="20">
        <v>41094</v>
      </c>
      <c r="N35" s="21" t="s">
        <v>237</v>
      </c>
    </row>
    <row r="36" spans="1:14" outlineLevel="1" x14ac:dyDescent="0.2">
      <c r="A36" s="18">
        <v>1</v>
      </c>
      <c r="B36" s="19" t="s">
        <v>150</v>
      </c>
      <c r="C36" s="19" t="s">
        <v>95</v>
      </c>
      <c r="D36" s="19" t="s">
        <v>330</v>
      </c>
      <c r="E36" s="19" t="s">
        <v>198</v>
      </c>
      <c r="F36" s="19" t="s">
        <v>331</v>
      </c>
      <c r="G36" s="19" t="s">
        <v>332</v>
      </c>
      <c r="H36" s="1">
        <v>68</v>
      </c>
      <c r="I36" s="19" t="s">
        <v>332</v>
      </c>
      <c r="J36" s="20">
        <v>36526</v>
      </c>
      <c r="K36" s="20">
        <v>73050</v>
      </c>
      <c r="L36" s="19" t="s">
        <v>232</v>
      </c>
      <c r="M36" s="20">
        <v>39840</v>
      </c>
      <c r="N36" s="21" t="s">
        <v>237</v>
      </c>
    </row>
    <row r="37" spans="1:14" outlineLevel="1" x14ac:dyDescent="0.2">
      <c r="A37" s="18">
        <v>1</v>
      </c>
      <c r="B37" s="19" t="s">
        <v>151</v>
      </c>
      <c r="C37" s="19" t="s">
        <v>96</v>
      </c>
      <c r="D37" s="19" t="s">
        <v>333</v>
      </c>
      <c r="E37" s="19" t="s">
        <v>199</v>
      </c>
      <c r="F37" s="19" t="s">
        <v>235</v>
      </c>
      <c r="G37" s="19" t="s">
        <v>236</v>
      </c>
      <c r="H37" s="1">
        <v>75</v>
      </c>
      <c r="I37" s="19" t="s">
        <v>236</v>
      </c>
      <c r="J37" s="20">
        <v>36526</v>
      </c>
      <c r="K37" s="20">
        <v>73050</v>
      </c>
      <c r="L37" s="19" t="s">
        <v>232</v>
      </c>
      <c r="M37" s="20">
        <v>40933</v>
      </c>
      <c r="N37" s="21" t="s">
        <v>237</v>
      </c>
    </row>
    <row r="38" spans="1:14" outlineLevel="1" x14ac:dyDescent="0.2">
      <c r="A38" s="18">
        <v>1</v>
      </c>
      <c r="B38" s="19" t="s">
        <v>152</v>
      </c>
      <c r="C38" s="19" t="s">
        <v>153</v>
      </c>
      <c r="D38" s="19" t="s">
        <v>334</v>
      </c>
      <c r="E38" s="19" t="s">
        <v>200</v>
      </c>
      <c r="F38" s="19" t="s">
        <v>335</v>
      </c>
      <c r="G38" s="19" t="s">
        <v>336</v>
      </c>
      <c r="H38" s="1">
        <v>86</v>
      </c>
      <c r="I38" s="19" t="s">
        <v>336</v>
      </c>
      <c r="J38" s="20">
        <v>40179</v>
      </c>
      <c r="K38" s="20">
        <v>73050</v>
      </c>
      <c r="L38" s="19" t="s">
        <v>232</v>
      </c>
      <c r="M38" s="20">
        <v>40743</v>
      </c>
      <c r="N38" s="21" t="s">
        <v>237</v>
      </c>
    </row>
    <row r="39" spans="1:14" outlineLevel="1" x14ac:dyDescent="0.2">
      <c r="A39" s="18">
        <v>1</v>
      </c>
      <c r="B39" s="19" t="s">
        <v>154</v>
      </c>
      <c r="C39" s="19" t="s">
        <v>337</v>
      </c>
      <c r="D39" s="19" t="s">
        <v>338</v>
      </c>
      <c r="E39" s="19" t="s">
        <v>201</v>
      </c>
      <c r="F39" s="19" t="s">
        <v>239</v>
      </c>
      <c r="G39" s="19" t="s">
        <v>240</v>
      </c>
      <c r="H39" s="1">
        <v>105</v>
      </c>
      <c r="I39" s="19" t="s">
        <v>240</v>
      </c>
      <c r="J39" s="20">
        <v>36526</v>
      </c>
      <c r="K39" s="20">
        <v>73050</v>
      </c>
      <c r="L39" s="19" t="s">
        <v>232</v>
      </c>
      <c r="M39" s="20">
        <v>41094</v>
      </c>
      <c r="N39" s="21" t="s">
        <v>237</v>
      </c>
    </row>
    <row r="40" spans="1:14" outlineLevel="1" x14ac:dyDescent="0.2">
      <c r="A40" s="18">
        <v>1</v>
      </c>
      <c r="B40" s="19" t="s">
        <v>155</v>
      </c>
      <c r="C40" s="19" t="s">
        <v>339</v>
      </c>
      <c r="D40" s="19" t="s">
        <v>340</v>
      </c>
      <c r="E40" s="19" t="s">
        <v>202</v>
      </c>
      <c r="F40" s="19" t="s">
        <v>341</v>
      </c>
      <c r="G40" s="19" t="s">
        <v>342</v>
      </c>
      <c r="H40" s="1">
        <v>232</v>
      </c>
      <c r="I40" s="19" t="s">
        <v>342</v>
      </c>
      <c r="J40" s="20">
        <v>36526</v>
      </c>
      <c r="K40" s="20">
        <v>73050</v>
      </c>
      <c r="L40" s="19" t="s">
        <v>232</v>
      </c>
      <c r="M40" s="20">
        <v>41094</v>
      </c>
      <c r="N40" s="21" t="s">
        <v>237</v>
      </c>
    </row>
    <row r="41" spans="1:14" outlineLevel="1" x14ac:dyDescent="0.2">
      <c r="A41" s="18">
        <v>1</v>
      </c>
      <c r="B41" s="19" t="s">
        <v>156</v>
      </c>
      <c r="C41" s="19" t="s">
        <v>97</v>
      </c>
      <c r="D41" s="19" t="s">
        <v>343</v>
      </c>
      <c r="E41" s="19" t="s">
        <v>203</v>
      </c>
      <c r="F41" s="19" t="s">
        <v>344</v>
      </c>
      <c r="G41" s="19" t="s">
        <v>345</v>
      </c>
      <c r="H41" s="1">
        <v>30</v>
      </c>
      <c r="I41" s="19" t="s">
        <v>345</v>
      </c>
      <c r="J41" s="20">
        <v>36526</v>
      </c>
      <c r="K41" s="20">
        <v>73050</v>
      </c>
      <c r="L41" s="19" t="s">
        <v>232</v>
      </c>
      <c r="M41" s="20">
        <v>40289</v>
      </c>
      <c r="N41" s="21" t="s">
        <v>346</v>
      </c>
    </row>
    <row r="42" spans="1:14" outlineLevel="1" x14ac:dyDescent="0.2">
      <c r="A42" s="18">
        <v>1</v>
      </c>
      <c r="B42" s="19" t="s">
        <v>157</v>
      </c>
      <c r="C42" s="19" t="s">
        <v>347</v>
      </c>
      <c r="D42" s="19" t="s">
        <v>348</v>
      </c>
      <c r="E42" s="19" t="s">
        <v>204</v>
      </c>
      <c r="F42" s="19" t="s">
        <v>349</v>
      </c>
      <c r="G42" s="19" t="s">
        <v>350</v>
      </c>
      <c r="H42" s="1">
        <v>153</v>
      </c>
      <c r="I42" s="19" t="s">
        <v>350</v>
      </c>
      <c r="J42" s="20">
        <v>36526</v>
      </c>
      <c r="K42" s="20">
        <v>73050</v>
      </c>
      <c r="L42" s="19" t="s">
        <v>232</v>
      </c>
      <c r="M42" s="20">
        <v>41094</v>
      </c>
      <c r="N42" s="21" t="s">
        <v>237</v>
      </c>
    </row>
    <row r="43" spans="1:14" outlineLevel="1" x14ac:dyDescent="0.2">
      <c r="A43" s="18">
        <v>1</v>
      </c>
      <c r="B43" s="19" t="s">
        <v>353</v>
      </c>
      <c r="C43" s="19" t="s">
        <v>354</v>
      </c>
      <c r="D43" s="19" t="s">
        <v>355</v>
      </c>
      <c r="E43" s="19" t="s">
        <v>205</v>
      </c>
      <c r="F43" s="19" t="s">
        <v>356</v>
      </c>
      <c r="G43" s="19" t="s">
        <v>357</v>
      </c>
      <c r="H43" s="1">
        <v>79</v>
      </c>
      <c r="I43" s="19" t="s">
        <v>357</v>
      </c>
      <c r="J43" s="20">
        <v>40710</v>
      </c>
      <c r="K43" s="20">
        <v>73050</v>
      </c>
      <c r="L43" s="19" t="s">
        <v>232</v>
      </c>
      <c r="M43" s="20">
        <v>41094</v>
      </c>
      <c r="N43" s="21" t="s">
        <v>237</v>
      </c>
    </row>
    <row r="44" spans="1:14" outlineLevel="1" x14ac:dyDescent="0.2">
      <c r="A44" s="18">
        <v>1</v>
      </c>
      <c r="B44" s="19" t="s">
        <v>358</v>
      </c>
      <c r="C44" s="19" t="s">
        <v>359</v>
      </c>
      <c r="D44" s="19" t="s">
        <v>360</v>
      </c>
      <c r="E44" s="19" t="s">
        <v>206</v>
      </c>
      <c r="F44" s="19" t="s">
        <v>361</v>
      </c>
      <c r="G44" s="19" t="s">
        <v>362</v>
      </c>
      <c r="H44" s="1">
        <v>106</v>
      </c>
      <c r="I44" s="19" t="s">
        <v>362</v>
      </c>
      <c r="J44" s="20">
        <v>41000</v>
      </c>
      <c r="K44" s="20">
        <v>73050</v>
      </c>
      <c r="L44" s="19" t="s">
        <v>232</v>
      </c>
      <c r="M44" s="20">
        <v>41094</v>
      </c>
      <c r="N44" s="21" t="s">
        <v>237</v>
      </c>
    </row>
    <row r="45" spans="1:14" outlineLevel="1" x14ac:dyDescent="0.2">
      <c r="A45" s="18">
        <v>1</v>
      </c>
      <c r="B45" s="19" t="s">
        <v>158</v>
      </c>
      <c r="C45" s="19" t="s">
        <v>159</v>
      </c>
      <c r="D45" s="19" t="s">
        <v>363</v>
      </c>
      <c r="E45" s="19" t="s">
        <v>207</v>
      </c>
      <c r="F45" s="19" t="s">
        <v>364</v>
      </c>
      <c r="G45" s="19" t="s">
        <v>365</v>
      </c>
      <c r="H45" s="1">
        <v>166</v>
      </c>
      <c r="I45" s="19" t="s">
        <v>365</v>
      </c>
      <c r="J45" s="20">
        <v>40179</v>
      </c>
      <c r="K45" s="20">
        <v>73050</v>
      </c>
      <c r="L45" s="19" t="s">
        <v>232</v>
      </c>
      <c r="M45" s="20">
        <v>40192</v>
      </c>
      <c r="N45" s="21" t="s">
        <v>233</v>
      </c>
    </row>
    <row r="46" spans="1:14" outlineLevel="1" x14ac:dyDescent="0.2">
      <c r="A46" s="18">
        <v>1</v>
      </c>
      <c r="B46" s="19" t="s">
        <v>366</v>
      </c>
      <c r="C46" s="19" t="s">
        <v>367</v>
      </c>
      <c r="D46" s="19" t="s">
        <v>368</v>
      </c>
      <c r="E46" s="19" t="s">
        <v>208</v>
      </c>
      <c r="F46" s="19" t="s">
        <v>369</v>
      </c>
      <c r="G46" s="19" t="s">
        <v>370</v>
      </c>
      <c r="H46" s="1">
        <v>193</v>
      </c>
      <c r="I46" s="19" t="s">
        <v>370</v>
      </c>
      <c r="J46" s="20">
        <v>40179</v>
      </c>
      <c r="K46" s="20">
        <v>73050</v>
      </c>
      <c r="L46" s="19" t="s">
        <v>232</v>
      </c>
      <c r="M46" s="20">
        <v>41094</v>
      </c>
      <c r="N46" s="21" t="s">
        <v>237</v>
      </c>
    </row>
    <row r="47" spans="1:14" outlineLevel="1" x14ac:dyDescent="0.2">
      <c r="A47" s="18">
        <v>1</v>
      </c>
      <c r="B47" s="19" t="s">
        <v>371</v>
      </c>
      <c r="C47" s="19" t="s">
        <v>372</v>
      </c>
      <c r="D47" s="19" t="s">
        <v>373</v>
      </c>
      <c r="E47" s="19" t="s">
        <v>209</v>
      </c>
      <c r="F47" s="19" t="s">
        <v>374</v>
      </c>
      <c r="G47" s="19" t="s">
        <v>375</v>
      </c>
      <c r="H47" s="1">
        <v>74</v>
      </c>
      <c r="I47" s="19" t="s">
        <v>375</v>
      </c>
      <c r="J47" s="20">
        <v>40179</v>
      </c>
      <c r="K47" s="20">
        <v>73050</v>
      </c>
      <c r="L47" s="19" t="s">
        <v>232</v>
      </c>
      <c r="M47" s="20">
        <v>40743</v>
      </c>
      <c r="N47" s="21" t="s">
        <v>237</v>
      </c>
    </row>
    <row r="48" spans="1:14" outlineLevel="1" x14ac:dyDescent="0.2">
      <c r="A48" s="18">
        <v>1</v>
      </c>
      <c r="B48" s="19" t="s">
        <v>376</v>
      </c>
      <c r="C48" s="19" t="s">
        <v>377</v>
      </c>
      <c r="D48" s="19" t="s">
        <v>378</v>
      </c>
      <c r="E48" s="19" t="s">
        <v>210</v>
      </c>
      <c r="F48" s="19" t="s">
        <v>379</v>
      </c>
      <c r="G48" s="19" t="s">
        <v>380</v>
      </c>
      <c r="H48" s="1">
        <v>183</v>
      </c>
      <c r="I48" s="19" t="s">
        <v>380</v>
      </c>
      <c r="J48" s="20">
        <v>40710</v>
      </c>
      <c r="K48" s="20">
        <v>73050</v>
      </c>
      <c r="L48" s="19" t="s">
        <v>232</v>
      </c>
      <c r="M48" s="20">
        <v>41074</v>
      </c>
      <c r="N48" s="21" t="s">
        <v>237</v>
      </c>
    </row>
    <row r="49" spans="1:14" outlineLevel="1" x14ac:dyDescent="0.2">
      <c r="A49" s="18">
        <v>1</v>
      </c>
      <c r="B49" s="19" t="s">
        <v>381</v>
      </c>
      <c r="C49" s="19" t="s">
        <v>382</v>
      </c>
      <c r="D49" s="19" t="s">
        <v>383</v>
      </c>
      <c r="E49" s="19" t="s">
        <v>211</v>
      </c>
      <c r="F49" s="19" t="s">
        <v>384</v>
      </c>
      <c r="G49" s="19" t="s">
        <v>385</v>
      </c>
      <c r="H49" s="1">
        <v>243</v>
      </c>
      <c r="I49" s="19" t="s">
        <v>385</v>
      </c>
      <c r="J49" s="20">
        <v>41000</v>
      </c>
      <c r="K49" s="20">
        <v>73050</v>
      </c>
      <c r="L49" s="19" t="s">
        <v>232</v>
      </c>
      <c r="M49" s="20">
        <v>41141</v>
      </c>
      <c r="N49" s="21" t="s">
        <v>237</v>
      </c>
    </row>
    <row r="50" spans="1:14" outlineLevel="1" x14ac:dyDescent="0.2">
      <c r="A50" s="18">
        <v>1</v>
      </c>
      <c r="B50" s="19" t="s">
        <v>386</v>
      </c>
      <c r="C50" s="19" t="s">
        <v>387</v>
      </c>
      <c r="D50" s="19" t="s">
        <v>388</v>
      </c>
      <c r="E50" s="19" t="s">
        <v>212</v>
      </c>
      <c r="F50" s="19" t="s">
        <v>389</v>
      </c>
      <c r="G50" s="19" t="s">
        <v>390</v>
      </c>
      <c r="H50" s="1">
        <v>121</v>
      </c>
      <c r="I50" s="19" t="s">
        <v>390</v>
      </c>
      <c r="J50" s="20">
        <v>40710</v>
      </c>
      <c r="K50" s="20">
        <v>73050</v>
      </c>
      <c r="L50" s="19" t="s">
        <v>232</v>
      </c>
      <c r="M50" s="20">
        <v>41094</v>
      </c>
      <c r="N50" s="21" t="s">
        <v>237</v>
      </c>
    </row>
    <row r="51" spans="1:14" outlineLevel="1" x14ac:dyDescent="0.2">
      <c r="A51" s="18">
        <v>1</v>
      </c>
      <c r="B51" s="19" t="s">
        <v>391</v>
      </c>
      <c r="C51" s="19" t="s">
        <v>392</v>
      </c>
      <c r="D51" s="19" t="s">
        <v>393</v>
      </c>
      <c r="E51" s="19" t="s">
        <v>213</v>
      </c>
      <c r="F51" s="19" t="s">
        <v>293</v>
      </c>
      <c r="G51" s="19" t="s">
        <v>294</v>
      </c>
      <c r="H51" s="1">
        <v>20</v>
      </c>
      <c r="I51" s="19" t="s">
        <v>294</v>
      </c>
      <c r="J51" s="20">
        <v>41000</v>
      </c>
      <c r="K51" s="20">
        <v>73050</v>
      </c>
      <c r="L51" s="19" t="s">
        <v>232</v>
      </c>
      <c r="M51" s="20">
        <v>41094</v>
      </c>
      <c r="N51" s="21" t="s">
        <v>237</v>
      </c>
    </row>
    <row r="52" spans="1:14" x14ac:dyDescent="0.2">
      <c r="A52" s="22">
        <f>SUBTOTAL(9,A2:A51)</f>
        <v>50</v>
      </c>
      <c r="B52" s="23"/>
      <c r="C52" s="23"/>
      <c r="D52" s="23"/>
      <c r="E52" s="23"/>
      <c r="F52" s="23"/>
      <c r="G52" s="23"/>
      <c r="H52" s="24"/>
      <c r="I52" s="23"/>
      <c r="J52" s="25"/>
      <c r="K52" s="25"/>
      <c r="L52" s="23"/>
      <c r="M52" s="25"/>
      <c r="N52" s="26"/>
    </row>
    <row r="53" spans="1:14" x14ac:dyDescent="0.2">
      <c r="A53" s="27">
        <f>SUBTOTAL(9,A2:A52)</f>
        <v>50</v>
      </c>
      <c r="B53" s="28"/>
      <c r="C53" s="28"/>
      <c r="D53" s="28"/>
      <c r="E53" s="28"/>
      <c r="F53" s="28"/>
      <c r="G53" s="28"/>
      <c r="H53" s="29"/>
      <c r="I53" s="28"/>
      <c r="J53" s="30"/>
      <c r="K53" s="30"/>
      <c r="L53" s="28"/>
      <c r="M53" s="30"/>
      <c r="N53" s="31"/>
    </row>
    <row r="55" spans="1:14" x14ac:dyDescent="0.2">
      <c r="B55" t="s">
        <v>394</v>
      </c>
      <c r="C55" s="33">
        <v>41156</v>
      </c>
    </row>
    <row r="56" spans="1:14" s="14" customFormat="1" x14ac:dyDescent="0.2">
      <c r="A56" s="35" t="s">
        <v>395</v>
      </c>
      <c r="C56" s="34"/>
    </row>
    <row r="57" spans="1:14" outlineLevel="1" x14ac:dyDescent="0.2">
      <c r="A57" s="18">
        <v>1</v>
      </c>
      <c r="B57" s="19" t="s">
        <v>157</v>
      </c>
      <c r="C57" s="19" t="s">
        <v>347</v>
      </c>
      <c r="D57" s="19" t="s">
        <v>351</v>
      </c>
      <c r="E57" s="19" t="s">
        <v>352</v>
      </c>
      <c r="F57" s="19" t="s">
        <v>349</v>
      </c>
      <c r="G57" s="19" t="s">
        <v>350</v>
      </c>
      <c r="H57" s="1">
        <v>153</v>
      </c>
      <c r="I57" s="19" t="s">
        <v>350</v>
      </c>
      <c r="J57" s="20">
        <v>36526</v>
      </c>
      <c r="K57" s="20">
        <v>73050</v>
      </c>
      <c r="L57" s="19" t="s">
        <v>232</v>
      </c>
      <c r="M57" s="20">
        <v>41094</v>
      </c>
      <c r="N57" s="21" t="s">
        <v>237</v>
      </c>
    </row>
    <row r="59" spans="1:14" x14ac:dyDescent="0.2">
      <c r="C59" s="32" t="s">
        <v>397</v>
      </c>
    </row>
  </sheetData>
  <phoneticPr fontId="0" type="noConversion"/>
  <conditionalFormatting sqref="J57:K57 M57 J2:K53 M2:M53">
    <cfRule type="cellIs" dxfId="0" priority="1" stopIfTrue="1" operator="equal">
      <formula>2</formula>
    </cfRule>
  </conditionalFormatting>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FF00"/>
    <pageSetUpPr fitToPage="1"/>
  </sheetPr>
  <dimension ref="A1:AD297"/>
  <sheetViews>
    <sheetView showGridLines="0" tabSelected="1" zoomScale="80" zoomScaleNormal="80" workbookViewId="0">
      <pane ySplit="3" topLeftCell="A4" activePane="bottomLeft" state="frozen"/>
      <selection activeCell="S14" sqref="S14"/>
      <selection pane="bottomLeft" activeCell="T9" sqref="T9"/>
    </sheetView>
  </sheetViews>
  <sheetFormatPr defaultColWidth="9.140625" defaultRowHeight="12.75" x14ac:dyDescent="0.2"/>
  <cols>
    <col min="1" max="1" width="11.7109375" style="46" customWidth="1"/>
    <col min="2" max="2" width="13.28515625" style="47" customWidth="1"/>
    <col min="3" max="3" width="4.7109375" style="13" customWidth="1"/>
    <col min="4" max="4" width="14.42578125" style="13" customWidth="1"/>
    <col min="5" max="5" width="0.42578125" style="13" customWidth="1"/>
    <col min="6" max="6" width="11.7109375" style="13" customWidth="1"/>
    <col min="7" max="7" width="11.42578125" style="13" customWidth="1"/>
    <col min="8" max="8" width="3.7109375" style="13" customWidth="1"/>
    <col min="9" max="9" width="9.5703125" style="46" customWidth="1"/>
    <col min="10" max="10" width="5.140625" style="46" customWidth="1"/>
    <col min="11" max="11" width="3.140625" style="47" customWidth="1"/>
    <col min="12" max="12" width="13" style="47" customWidth="1"/>
    <col min="13" max="13" width="3.140625" style="193" customWidth="1"/>
    <col min="14" max="14" width="3.140625" style="13" customWidth="1"/>
    <col min="15" max="15" width="9.7109375" style="13" customWidth="1"/>
    <col min="16" max="16" width="14.7109375" style="13" customWidth="1"/>
    <col min="17" max="17" width="7.42578125" style="13" customWidth="1"/>
    <col min="18" max="18" width="9.140625" style="234"/>
    <col min="19" max="19" width="21.42578125" style="235" customWidth="1"/>
    <col min="20" max="30" width="9.140625" style="234"/>
    <col min="31" max="16384" width="9.140625" style="13"/>
  </cols>
  <sheetData>
    <row r="1" spans="1:30" ht="15.75" x14ac:dyDescent="0.25">
      <c r="E1" s="311" t="s">
        <v>16</v>
      </c>
      <c r="F1" s="311"/>
      <c r="G1" s="311"/>
      <c r="H1" s="311"/>
      <c r="P1" s="567">
        <v>42696</v>
      </c>
    </row>
    <row r="2" spans="1:30" ht="15.75" x14ac:dyDescent="0.25">
      <c r="C2" s="311" t="s">
        <v>17</v>
      </c>
      <c r="D2" s="311"/>
    </row>
    <row r="3" spans="1:30" ht="3" customHeight="1" x14ac:dyDescent="0.2">
      <c r="Q3" s="312"/>
    </row>
    <row r="4" spans="1:30" ht="15.75" customHeight="1" x14ac:dyDescent="0.2">
      <c r="A4" s="313"/>
      <c r="B4" s="314"/>
      <c r="C4" s="315"/>
      <c r="D4" s="315"/>
      <c r="E4" s="314"/>
      <c r="F4" s="314"/>
      <c r="G4" s="314"/>
      <c r="H4" s="314"/>
    </row>
    <row r="5" spans="1:30" ht="17.25" customHeight="1" x14ac:dyDescent="0.25">
      <c r="A5" s="316" t="s">
        <v>476</v>
      </c>
      <c r="B5" s="314"/>
      <c r="E5" s="317"/>
      <c r="F5" s="317"/>
      <c r="G5" s="317"/>
      <c r="H5" s="454" t="s">
        <v>802</v>
      </c>
      <c r="I5" s="644" t="s">
        <v>508</v>
      </c>
      <c r="K5" s="318"/>
      <c r="L5" s="318"/>
      <c r="M5" s="318" t="s">
        <v>477</v>
      </c>
      <c r="N5" s="646" t="s">
        <v>508</v>
      </c>
      <c r="O5" s="646"/>
      <c r="P5" s="646"/>
      <c r="Q5" s="647"/>
    </row>
    <row r="6" spans="1:30" ht="15.75" x14ac:dyDescent="0.25">
      <c r="A6" s="316" t="s">
        <v>36</v>
      </c>
      <c r="B6" s="314"/>
      <c r="C6" s="522" t="s">
        <v>786</v>
      </c>
      <c r="D6" s="637"/>
      <c r="E6" s="638"/>
      <c r="F6" s="638"/>
      <c r="G6" s="317"/>
      <c r="H6" s="454" t="s">
        <v>803</v>
      </c>
      <c r="I6" s="644"/>
      <c r="K6" s="319"/>
      <c r="L6" s="318"/>
      <c r="M6" s="318" t="s">
        <v>18</v>
      </c>
      <c r="N6" s="647"/>
      <c r="O6" s="647"/>
      <c r="P6" s="647"/>
      <c r="Q6" s="647"/>
    </row>
    <row r="7" spans="1:30" ht="6" customHeight="1" x14ac:dyDescent="0.25">
      <c r="A7" s="313"/>
      <c r="B7" s="314"/>
      <c r="C7" s="315"/>
      <c r="D7" s="315"/>
      <c r="E7" s="315"/>
      <c r="F7" s="315"/>
      <c r="G7" s="315"/>
      <c r="H7" s="315"/>
      <c r="I7" s="313"/>
      <c r="J7" s="313"/>
      <c r="K7" s="320"/>
      <c r="L7" s="320"/>
      <c r="M7" s="321"/>
      <c r="N7" s="54"/>
      <c r="O7" s="54"/>
      <c r="P7" s="54"/>
      <c r="Q7" s="54"/>
    </row>
    <row r="8" spans="1:30" ht="15.75" customHeight="1" x14ac:dyDescent="0.25">
      <c r="A8" s="322" t="s">
        <v>475</v>
      </c>
      <c r="B8" s="314"/>
      <c r="C8" s="642" t="s">
        <v>488</v>
      </c>
      <c r="D8" s="642"/>
      <c r="E8" s="642"/>
      <c r="F8" s="642"/>
      <c r="G8" s="317"/>
      <c r="H8" s="317"/>
      <c r="I8" s="442"/>
      <c r="J8" s="318"/>
      <c r="K8" s="318"/>
      <c r="L8" s="318"/>
      <c r="M8" s="318" t="s">
        <v>804</v>
      </c>
      <c r="N8" s="645"/>
      <c r="O8" s="645"/>
      <c r="P8" s="645"/>
      <c r="Q8" s="645"/>
      <c r="R8" s="467"/>
    </row>
    <row r="9" spans="1:30" s="326" customFormat="1" ht="15" customHeight="1" x14ac:dyDescent="0.25">
      <c r="A9" s="323" t="s">
        <v>69</v>
      </c>
      <c r="B9" s="324"/>
      <c r="C9" s="642"/>
      <c r="D9" s="642"/>
      <c r="E9" s="642"/>
      <c r="F9" s="642"/>
      <c r="G9" s="325"/>
      <c r="H9" s="325"/>
      <c r="I9" s="442"/>
      <c r="J9" s="318"/>
      <c r="K9" s="318"/>
      <c r="L9" s="318"/>
      <c r="M9" s="318" t="s">
        <v>805</v>
      </c>
      <c r="N9" s="645"/>
      <c r="O9" s="645"/>
      <c r="P9" s="645"/>
      <c r="Q9" s="645"/>
      <c r="R9" s="467"/>
      <c r="S9" s="530"/>
      <c r="T9" s="531"/>
      <c r="U9" s="531"/>
      <c r="V9" s="531"/>
      <c r="W9" s="531"/>
      <c r="X9" s="531"/>
      <c r="Y9" s="531"/>
      <c r="Z9" s="531"/>
      <c r="AA9" s="531"/>
      <c r="AB9" s="531"/>
      <c r="AC9" s="531"/>
      <c r="AD9" s="531"/>
    </row>
    <row r="10" spans="1:30" s="326" customFormat="1" ht="22.9" customHeight="1" x14ac:dyDescent="0.25">
      <c r="A10" s="323"/>
      <c r="B10" s="324"/>
      <c r="C10" s="484"/>
      <c r="D10" s="484"/>
      <c r="E10" s="484"/>
      <c r="F10" s="484"/>
      <c r="G10" s="325"/>
      <c r="H10" s="325"/>
      <c r="I10" s="442"/>
      <c r="J10" s="318"/>
      <c r="K10" s="318"/>
      <c r="L10" s="318"/>
      <c r="M10" s="318"/>
      <c r="N10" s="645"/>
      <c r="O10" s="645"/>
      <c r="P10" s="645"/>
      <c r="Q10" s="645"/>
      <c r="R10" s="521"/>
      <c r="S10" s="530"/>
      <c r="T10" s="531"/>
      <c r="U10" s="531"/>
      <c r="V10" s="531"/>
      <c r="W10" s="531"/>
      <c r="X10" s="531"/>
      <c r="Y10" s="531"/>
      <c r="Z10" s="531"/>
      <c r="AA10" s="531"/>
      <c r="AB10" s="531"/>
      <c r="AC10" s="531"/>
      <c r="AD10" s="531"/>
    </row>
    <row r="11" spans="1:30" s="463" customFormat="1" ht="4.1500000000000004" customHeight="1" x14ac:dyDescent="0.25">
      <c r="A11" s="459"/>
      <c r="B11" s="324"/>
      <c r="C11" s="484"/>
      <c r="D11" s="484"/>
      <c r="E11" s="484"/>
      <c r="F11" s="484"/>
      <c r="G11" s="460"/>
      <c r="H11" s="460"/>
      <c r="I11" s="461"/>
      <c r="J11" s="462"/>
      <c r="K11" s="462"/>
      <c r="L11" s="462"/>
      <c r="M11" s="462"/>
      <c r="N11" s="457"/>
      <c r="O11" s="457"/>
      <c r="P11" s="457"/>
      <c r="Q11" s="458"/>
      <c r="R11" s="521"/>
      <c r="S11" s="530"/>
      <c r="T11" s="531"/>
      <c r="U11" s="531"/>
      <c r="V11" s="531"/>
      <c r="W11" s="531"/>
      <c r="X11" s="531"/>
      <c r="Y11" s="531"/>
      <c r="Z11" s="531"/>
      <c r="AA11" s="531"/>
      <c r="AB11" s="531"/>
      <c r="AC11" s="531"/>
      <c r="AD11" s="531"/>
    </row>
    <row r="12" spans="1:30" ht="29.45" customHeight="1" x14ac:dyDescent="0.25">
      <c r="A12" s="313"/>
      <c r="B12" s="314"/>
      <c r="C12" s="315"/>
      <c r="D12" s="315"/>
      <c r="E12" s="445"/>
      <c r="F12" s="639" t="s">
        <v>486</v>
      </c>
      <c r="G12" s="639"/>
      <c r="H12" s="446"/>
      <c r="I12" s="313"/>
      <c r="J12" s="640" t="s">
        <v>792</v>
      </c>
      <c r="K12" s="640"/>
      <c r="L12" s="640"/>
      <c r="M12" s="321"/>
      <c r="N12" s="643" t="s">
        <v>806</v>
      </c>
      <c r="O12" s="643"/>
      <c r="P12" s="643"/>
      <c r="Q12" s="523"/>
      <c r="R12" s="521"/>
    </row>
    <row r="13" spans="1:30" ht="4.1500000000000004" customHeight="1" x14ac:dyDescent="0.25">
      <c r="A13" s="313"/>
      <c r="B13" s="314"/>
      <c r="C13" s="315"/>
      <c r="D13" s="315"/>
      <c r="E13" s="445"/>
      <c r="F13" s="469"/>
      <c r="G13" s="469"/>
      <c r="H13" s="446"/>
      <c r="I13" s="313"/>
      <c r="J13" s="470"/>
      <c r="K13" s="470"/>
      <c r="L13" s="470"/>
      <c r="M13" s="321"/>
      <c r="N13" s="455"/>
      <c r="O13" s="455"/>
      <c r="P13" s="455"/>
      <c r="Q13" s="456"/>
      <c r="R13" s="521"/>
    </row>
    <row r="14" spans="1:30" ht="24.75" customHeight="1" x14ac:dyDescent="0.25">
      <c r="A14" s="384" t="s">
        <v>479</v>
      </c>
      <c r="B14" s="384"/>
      <c r="C14" s="443" t="s">
        <v>445</v>
      </c>
      <c r="D14" s="512"/>
      <c r="E14" s="201"/>
      <c r="F14" s="585" t="s">
        <v>75</v>
      </c>
      <c r="G14" s="585"/>
      <c r="H14" s="201"/>
      <c r="I14" s="389"/>
      <c r="J14" s="389"/>
      <c r="K14" s="390"/>
      <c r="L14" s="390" t="s">
        <v>478</v>
      </c>
      <c r="M14" s="385" t="s">
        <v>445</v>
      </c>
      <c r="N14" s="585" t="s">
        <v>75</v>
      </c>
      <c r="O14" s="585"/>
      <c r="P14" s="585"/>
      <c r="Q14" s="585"/>
      <c r="R14" s="521"/>
    </row>
    <row r="15" spans="1:30" ht="24.75" customHeight="1" x14ac:dyDescent="0.25">
      <c r="A15" s="386" t="s">
        <v>438</v>
      </c>
      <c r="B15" s="387"/>
      <c r="C15" s="444" t="s">
        <v>446</v>
      </c>
      <c r="D15" s="512"/>
      <c r="E15" s="201"/>
      <c r="F15" s="585" t="s">
        <v>75</v>
      </c>
      <c r="G15" s="585"/>
      <c r="H15" s="201"/>
      <c r="I15" s="36"/>
      <c r="J15" s="36"/>
      <c r="K15" s="391"/>
      <c r="L15" s="391" t="s">
        <v>444</v>
      </c>
      <c r="M15" s="388" t="s">
        <v>446</v>
      </c>
      <c r="N15" s="585" t="s">
        <v>75</v>
      </c>
      <c r="O15" s="585"/>
      <c r="P15" s="585"/>
      <c r="Q15" s="585"/>
      <c r="R15" s="521"/>
    </row>
    <row r="16" spans="1:30" ht="29.25" customHeight="1" x14ac:dyDescent="0.25">
      <c r="A16" s="584" t="s">
        <v>799</v>
      </c>
      <c r="B16" s="584"/>
      <c r="C16" s="444" t="s">
        <v>447</v>
      </c>
      <c r="D16" s="512"/>
      <c r="E16" s="201"/>
      <c r="F16" s="585" t="s">
        <v>75</v>
      </c>
      <c r="G16" s="585"/>
      <c r="H16" s="201"/>
      <c r="I16" s="641" t="s">
        <v>480</v>
      </c>
      <c r="J16" s="641"/>
      <c r="K16" s="641"/>
      <c r="L16" s="641"/>
      <c r="M16" s="388" t="s">
        <v>447</v>
      </c>
      <c r="N16" s="586" t="s">
        <v>75</v>
      </c>
      <c r="O16" s="586"/>
      <c r="P16" s="586"/>
      <c r="Q16" s="586"/>
    </row>
    <row r="17" spans="1:30" ht="29.25" customHeight="1" x14ac:dyDescent="0.25">
      <c r="A17" s="584"/>
      <c r="B17" s="584"/>
      <c r="C17" s="444" t="s">
        <v>448</v>
      </c>
      <c r="D17" s="513"/>
      <c r="E17" s="201"/>
      <c r="F17" s="585" t="s">
        <v>75</v>
      </c>
      <c r="G17" s="585"/>
      <c r="H17" s="201"/>
      <c r="I17" s="641"/>
      <c r="J17" s="641"/>
      <c r="K17" s="641"/>
      <c r="L17" s="641"/>
      <c r="M17" s="388" t="s">
        <v>448</v>
      </c>
      <c r="N17" s="585" t="s">
        <v>75</v>
      </c>
      <c r="O17" s="585"/>
      <c r="P17" s="585"/>
      <c r="Q17" s="585"/>
    </row>
    <row r="18" spans="1:30" ht="3" customHeight="1" x14ac:dyDescent="0.2">
      <c r="A18" s="327"/>
      <c r="B18" s="328"/>
      <c r="C18" s="329"/>
      <c r="D18" s="329"/>
      <c r="E18" s="330"/>
      <c r="F18" s="330"/>
      <c r="G18" s="330"/>
      <c r="H18" s="330"/>
      <c r="I18" s="327"/>
      <c r="J18" s="327"/>
      <c r="K18" s="331"/>
      <c r="L18" s="331"/>
      <c r="M18" s="215"/>
      <c r="N18" s="203"/>
      <c r="O18" s="203"/>
      <c r="P18" s="203"/>
      <c r="Q18" s="202"/>
    </row>
    <row r="19" spans="1:30" ht="15" customHeight="1" x14ac:dyDescent="0.2">
      <c r="A19" s="392" t="s">
        <v>483</v>
      </c>
      <c r="B19" s="393"/>
      <c r="C19" s="394"/>
      <c r="D19" s="329"/>
      <c r="E19" s="395"/>
      <c r="F19" s="395"/>
      <c r="G19" s="395"/>
      <c r="H19" s="395"/>
      <c r="I19" s="396"/>
      <c r="J19" s="396"/>
      <c r="K19" s="397"/>
      <c r="L19" s="397"/>
      <c r="M19" s="13"/>
      <c r="O19" s="332"/>
      <c r="P19" s="332"/>
      <c r="Q19" s="211"/>
    </row>
    <row r="20" spans="1:30" s="42" customFormat="1" ht="9.75" customHeight="1" x14ac:dyDescent="0.25">
      <c r="A20" s="36"/>
      <c r="B20" s="37"/>
      <c r="C20" s="38"/>
      <c r="D20" s="38"/>
      <c r="E20" s="38"/>
      <c r="F20" s="38"/>
      <c r="G20" s="38"/>
      <c r="H20" s="38"/>
      <c r="I20" s="39"/>
      <c r="J20" s="39"/>
      <c r="K20" s="40"/>
      <c r="L20" s="40"/>
      <c r="M20" s="191"/>
      <c r="N20" s="41"/>
      <c r="O20" s="41"/>
      <c r="P20" s="41"/>
      <c r="Q20" s="41"/>
      <c r="R20" s="234"/>
      <c r="S20" s="235"/>
      <c r="T20" s="234"/>
      <c r="U20" s="234"/>
      <c r="V20" s="234"/>
      <c r="W20" s="234"/>
      <c r="X20" s="234"/>
      <c r="Y20" s="234"/>
      <c r="Z20" s="234"/>
      <c r="AA20" s="234"/>
      <c r="AB20" s="234"/>
      <c r="AC20" s="234"/>
      <c r="AD20" s="234"/>
    </row>
    <row r="21" spans="1:30" s="42" customFormat="1" ht="14.25" customHeight="1" x14ac:dyDescent="0.25">
      <c r="A21" s="447" t="s">
        <v>161</v>
      </c>
      <c r="B21" s="333"/>
      <c r="C21" s="594"/>
      <c r="D21" s="594"/>
      <c r="E21" s="594"/>
      <c r="F21" s="594"/>
      <c r="G21" s="594"/>
      <c r="H21" s="594"/>
      <c r="I21" s="594"/>
      <c r="J21" s="594"/>
      <c r="K21" s="594"/>
      <c r="L21" s="594"/>
      <c r="M21" s="594"/>
      <c r="N21" s="594"/>
      <c r="O21" s="594"/>
      <c r="P21" s="594"/>
      <c r="Q21" s="594"/>
      <c r="R21" s="234"/>
      <c r="S21" s="235"/>
      <c r="T21" s="234"/>
      <c r="U21" s="234"/>
      <c r="V21" s="234"/>
      <c r="W21" s="234"/>
      <c r="X21" s="234"/>
      <c r="Y21" s="234"/>
      <c r="Z21" s="234"/>
      <c r="AA21" s="234"/>
      <c r="AB21" s="234"/>
      <c r="AC21" s="234"/>
      <c r="AD21" s="234"/>
    </row>
    <row r="22" spans="1:30" s="42" customFormat="1" ht="14.25" customHeight="1" x14ac:dyDescent="0.25">
      <c r="A22" s="447" t="s">
        <v>160</v>
      </c>
      <c r="B22" s="333"/>
      <c r="C22" s="594"/>
      <c r="D22" s="594"/>
      <c r="E22" s="594"/>
      <c r="F22" s="594"/>
      <c r="G22" s="594"/>
      <c r="H22" s="594"/>
      <c r="I22" s="594"/>
      <c r="J22" s="594"/>
      <c r="K22" s="594"/>
      <c r="L22" s="594"/>
      <c r="M22" s="594"/>
      <c r="N22" s="594"/>
      <c r="O22" s="594"/>
      <c r="P22" s="594"/>
      <c r="Q22" s="594"/>
      <c r="R22" s="234"/>
      <c r="S22" s="235"/>
      <c r="T22" s="234"/>
      <c r="U22" s="234"/>
      <c r="V22" s="234"/>
      <c r="W22" s="234"/>
      <c r="X22" s="234"/>
      <c r="Y22" s="234"/>
      <c r="Z22" s="234"/>
      <c r="AA22" s="234"/>
      <c r="AB22" s="234"/>
      <c r="AC22" s="234"/>
      <c r="AD22" s="234"/>
    </row>
    <row r="23" spans="1:30" s="45" customFormat="1" ht="14.25" customHeight="1" x14ac:dyDescent="0.25">
      <c r="A23" s="448" t="s">
        <v>801</v>
      </c>
      <c r="B23" s="334"/>
      <c r="C23" s="594"/>
      <c r="D23" s="594"/>
      <c r="E23" s="594"/>
      <c r="F23" s="594"/>
      <c r="G23" s="594"/>
      <c r="H23" s="594"/>
      <c r="I23" s="594"/>
      <c r="J23" s="594"/>
      <c r="K23" s="594"/>
      <c r="L23" s="594"/>
      <c r="M23" s="594"/>
      <c r="N23" s="594"/>
      <c r="O23" s="594"/>
      <c r="P23" s="594"/>
      <c r="Q23" s="594"/>
      <c r="R23" s="532"/>
      <c r="S23" s="533"/>
      <c r="T23" s="234"/>
      <c r="U23" s="234"/>
      <c r="V23" s="234"/>
      <c r="W23" s="234"/>
      <c r="X23" s="234"/>
      <c r="Y23" s="234"/>
      <c r="Z23" s="234"/>
      <c r="AA23" s="234"/>
      <c r="AB23" s="234"/>
      <c r="AC23" s="532"/>
      <c r="AD23" s="532"/>
    </row>
    <row r="24" spans="1:30" s="45" customFormat="1" ht="14.25" customHeight="1" x14ac:dyDescent="0.2">
      <c r="A24" s="592" t="s">
        <v>808</v>
      </c>
      <c r="B24" s="592"/>
      <c r="C24" s="594"/>
      <c r="D24" s="594"/>
      <c r="E24" s="594"/>
      <c r="F24" s="594"/>
      <c r="G24" s="594"/>
      <c r="H24" s="594"/>
      <c r="I24" s="594"/>
      <c r="J24" s="594"/>
      <c r="K24" s="594"/>
      <c r="L24" s="594"/>
      <c r="M24" s="594"/>
      <c r="N24" s="594"/>
      <c r="O24" s="594"/>
      <c r="P24" s="594"/>
      <c r="Q24" s="594"/>
      <c r="R24" s="532"/>
      <c r="S24" s="533"/>
      <c r="T24" s="234"/>
      <c r="U24" s="234"/>
      <c r="V24" s="234"/>
      <c r="W24" s="234"/>
      <c r="X24" s="234"/>
      <c r="Y24" s="234"/>
      <c r="Z24" s="234"/>
      <c r="AA24" s="234"/>
      <c r="AB24" s="234"/>
      <c r="AC24" s="532"/>
      <c r="AD24" s="532"/>
    </row>
    <row r="25" spans="1:30" s="45" customFormat="1" ht="14.25" customHeight="1" x14ac:dyDescent="0.2">
      <c r="A25" s="592"/>
      <c r="B25" s="592"/>
      <c r="C25" s="594"/>
      <c r="D25" s="594"/>
      <c r="E25" s="594"/>
      <c r="F25" s="594"/>
      <c r="G25" s="594"/>
      <c r="H25" s="594"/>
      <c r="I25" s="594"/>
      <c r="J25" s="594"/>
      <c r="K25" s="594"/>
      <c r="L25" s="594"/>
      <c r="M25" s="594"/>
      <c r="N25" s="594"/>
      <c r="O25" s="594"/>
      <c r="P25" s="594"/>
      <c r="Q25" s="594"/>
      <c r="R25" s="468"/>
      <c r="S25" s="533"/>
      <c r="T25" s="234"/>
      <c r="U25" s="234"/>
      <c r="V25" s="234"/>
      <c r="W25" s="234"/>
      <c r="X25" s="234"/>
      <c r="Y25" s="234"/>
      <c r="Z25" s="234"/>
      <c r="AA25" s="234"/>
      <c r="AB25" s="234"/>
      <c r="AC25" s="532"/>
      <c r="AD25" s="532"/>
    </row>
    <row r="26" spans="1:30" s="45" customFormat="1" ht="6.75" customHeight="1" x14ac:dyDescent="0.2">
      <c r="A26" s="593"/>
      <c r="B26" s="593"/>
      <c r="C26" s="595"/>
      <c r="D26" s="595"/>
      <c r="E26" s="595"/>
      <c r="F26" s="595"/>
      <c r="G26" s="595"/>
      <c r="H26" s="595"/>
      <c r="I26" s="595"/>
      <c r="J26" s="595"/>
      <c r="K26" s="595"/>
      <c r="L26" s="595"/>
      <c r="M26" s="595"/>
      <c r="N26" s="595"/>
      <c r="O26" s="595"/>
      <c r="P26" s="595"/>
      <c r="Q26" s="595"/>
      <c r="R26" s="534"/>
      <c r="S26" s="521"/>
      <c r="T26" s="234"/>
      <c r="U26" s="234"/>
      <c r="V26" s="234"/>
      <c r="W26" s="234"/>
      <c r="X26" s="234"/>
      <c r="Y26" s="234"/>
      <c r="Z26" s="234"/>
      <c r="AA26" s="234"/>
      <c r="AB26" s="234"/>
      <c r="AC26" s="532"/>
      <c r="AD26" s="532"/>
    </row>
    <row r="27" spans="1:30" s="45" customFormat="1" ht="19.5" customHeight="1" thickBot="1" x14ac:dyDescent="0.3">
      <c r="A27" s="96" t="s">
        <v>407</v>
      </c>
      <c r="B27" s="97"/>
      <c r="C27" s="98"/>
      <c r="D27" s="98"/>
      <c r="E27" s="98"/>
      <c r="F27" s="98"/>
      <c r="G27" s="98"/>
      <c r="H27" s="98"/>
      <c r="I27" s="98"/>
      <c r="J27" s="98"/>
      <c r="K27" s="98"/>
      <c r="L27" s="98"/>
      <c r="M27" s="192"/>
      <c r="N27" s="44"/>
      <c r="O27" s="44"/>
      <c r="P27" s="44"/>
      <c r="Q27" s="44"/>
      <c r="R27" s="532"/>
      <c r="S27" s="533"/>
      <c r="T27" s="234"/>
      <c r="U27" s="234"/>
      <c r="V27" s="234"/>
      <c r="W27" s="234"/>
      <c r="X27" s="234"/>
      <c r="Y27" s="234"/>
      <c r="Z27" s="234"/>
      <c r="AA27" s="234"/>
      <c r="AB27" s="234"/>
      <c r="AC27" s="532"/>
      <c r="AD27" s="532"/>
    </row>
    <row r="28" spans="1:30" ht="16.5" customHeight="1" thickBot="1" x14ac:dyDescent="0.3">
      <c r="A28" s="588" t="s">
        <v>19</v>
      </c>
      <c r="B28" s="589"/>
      <c r="C28" s="589"/>
      <c r="D28" s="589"/>
      <c r="E28" s="589"/>
      <c r="F28" s="589"/>
      <c r="G28" s="590"/>
      <c r="H28" s="632" t="s">
        <v>20</v>
      </c>
      <c r="I28" s="633"/>
      <c r="J28" s="633"/>
      <c r="K28" s="633"/>
      <c r="L28" s="633"/>
      <c r="M28" s="633"/>
      <c r="N28" s="633"/>
      <c r="O28" s="633"/>
      <c r="P28" s="633"/>
      <c r="Q28" s="634"/>
    </row>
    <row r="29" spans="1:30" s="53" customFormat="1" x14ac:dyDescent="0.2">
      <c r="A29" s="335" t="s">
        <v>23</v>
      </c>
      <c r="B29" s="336" t="s">
        <v>21</v>
      </c>
      <c r="C29" s="614" t="s">
        <v>25</v>
      </c>
      <c r="D29" s="615"/>
      <c r="E29" s="337" t="s">
        <v>22</v>
      </c>
      <c r="F29" s="439"/>
      <c r="G29" s="338"/>
      <c r="H29" s="605" t="s">
        <v>793</v>
      </c>
      <c r="I29" s="606"/>
      <c r="J29" s="607"/>
      <c r="K29" s="620" t="s">
        <v>794</v>
      </c>
      <c r="L29" s="621"/>
      <c r="M29" s="599"/>
      <c r="N29" s="600"/>
      <c r="O29" s="601"/>
      <c r="P29" s="626" t="s">
        <v>795</v>
      </c>
      <c r="Q29" s="627"/>
      <c r="R29" s="535"/>
      <c r="S29" s="235"/>
      <c r="T29" s="234"/>
      <c r="U29" s="234"/>
      <c r="V29" s="234"/>
      <c r="W29" s="234"/>
      <c r="X29" s="234"/>
      <c r="Y29" s="234"/>
      <c r="Z29" s="234"/>
      <c r="AA29" s="234"/>
      <c r="AB29" s="234"/>
      <c r="AC29" s="535"/>
      <c r="AD29" s="535"/>
    </row>
    <row r="30" spans="1:30" s="53" customFormat="1" ht="12.75" customHeight="1" x14ac:dyDescent="0.2">
      <c r="A30" s="339" t="s">
        <v>428</v>
      </c>
      <c r="B30" s="336" t="s">
        <v>24</v>
      </c>
      <c r="C30" s="616"/>
      <c r="D30" s="617"/>
      <c r="E30" s="340" t="s">
        <v>26</v>
      </c>
      <c r="F30" s="440"/>
      <c r="G30" s="341"/>
      <c r="H30" s="608"/>
      <c r="I30" s="609"/>
      <c r="J30" s="610"/>
      <c r="K30" s="622"/>
      <c r="L30" s="623"/>
      <c r="M30" s="596" t="s">
        <v>25</v>
      </c>
      <c r="N30" s="597"/>
      <c r="O30" s="598"/>
      <c r="P30" s="628"/>
      <c r="Q30" s="629"/>
      <c r="R30" s="535"/>
      <c r="S30" s="235"/>
      <c r="T30" s="234"/>
      <c r="U30" s="234"/>
      <c r="V30" s="234"/>
      <c r="W30" s="234"/>
      <c r="X30" s="234"/>
      <c r="Y30" s="234"/>
      <c r="Z30" s="234"/>
      <c r="AA30" s="234"/>
      <c r="AB30" s="234"/>
      <c r="AC30" s="535"/>
      <c r="AD30" s="535"/>
    </row>
    <row r="31" spans="1:30" s="53" customFormat="1" x14ac:dyDescent="0.2">
      <c r="A31" s="339" t="s">
        <v>429</v>
      </c>
      <c r="B31" s="342"/>
      <c r="C31" s="618"/>
      <c r="D31" s="619"/>
      <c r="E31" s="343"/>
      <c r="F31" s="441"/>
      <c r="G31" s="344"/>
      <c r="H31" s="611"/>
      <c r="I31" s="612"/>
      <c r="J31" s="613"/>
      <c r="K31" s="624"/>
      <c r="L31" s="625"/>
      <c r="M31" s="602"/>
      <c r="N31" s="603"/>
      <c r="O31" s="604"/>
      <c r="P31" s="630"/>
      <c r="Q31" s="631"/>
      <c r="R31" s="535"/>
      <c r="S31" s="235"/>
      <c r="T31" s="234"/>
      <c r="U31" s="234"/>
      <c r="V31" s="234"/>
      <c r="W31" s="234"/>
      <c r="X31" s="234"/>
      <c r="Y31" s="234"/>
      <c r="Z31" s="234"/>
      <c r="AA31" s="234"/>
      <c r="AB31" s="234"/>
      <c r="AC31" s="535"/>
      <c r="AD31" s="535"/>
    </row>
    <row r="32" spans="1:30" ht="15.95" customHeight="1" x14ac:dyDescent="0.2">
      <c r="A32" s="524"/>
      <c r="B32" s="507"/>
      <c r="C32" s="569"/>
      <c r="D32" s="570"/>
      <c r="E32" s="508"/>
      <c r="F32" s="591"/>
      <c r="G32" s="570"/>
      <c r="H32" s="577"/>
      <c r="I32" s="578"/>
      <c r="J32" s="579"/>
      <c r="K32" s="574"/>
      <c r="L32" s="575"/>
      <c r="M32" s="574"/>
      <c r="N32" s="580"/>
      <c r="O32" s="570"/>
      <c r="P32" s="569"/>
      <c r="Q32" s="570"/>
      <c r="T32" s="467"/>
    </row>
    <row r="33" spans="1:20" ht="15.95" customHeight="1" x14ac:dyDescent="0.2">
      <c r="A33" s="524"/>
      <c r="B33" s="507"/>
      <c r="C33" s="569"/>
      <c r="D33" s="570"/>
      <c r="E33" s="508"/>
      <c r="F33" s="591"/>
      <c r="G33" s="570"/>
      <c r="H33" s="577"/>
      <c r="I33" s="578"/>
      <c r="J33" s="579"/>
      <c r="K33" s="574"/>
      <c r="L33" s="575"/>
      <c r="M33" s="574"/>
      <c r="N33" s="580"/>
      <c r="O33" s="570"/>
      <c r="P33" s="569"/>
      <c r="Q33" s="570"/>
      <c r="T33" s="467"/>
    </row>
    <row r="34" spans="1:20" ht="15.95" customHeight="1" x14ac:dyDescent="0.2">
      <c r="A34" s="524"/>
      <c r="B34" s="507"/>
      <c r="C34" s="569"/>
      <c r="D34" s="570"/>
      <c r="E34" s="508"/>
      <c r="F34" s="591"/>
      <c r="G34" s="570"/>
      <c r="H34" s="577"/>
      <c r="I34" s="578"/>
      <c r="J34" s="579"/>
      <c r="K34" s="574"/>
      <c r="L34" s="575"/>
      <c r="M34" s="574"/>
      <c r="N34" s="580"/>
      <c r="O34" s="570"/>
      <c r="P34" s="569"/>
      <c r="Q34" s="570"/>
    </row>
    <row r="35" spans="1:20" ht="15.95" customHeight="1" x14ac:dyDescent="0.2">
      <c r="A35" s="525"/>
      <c r="B35" s="509"/>
      <c r="C35" s="569"/>
      <c r="D35" s="570"/>
      <c r="E35" s="471"/>
      <c r="F35" s="580"/>
      <c r="G35" s="570"/>
      <c r="H35" s="581"/>
      <c r="I35" s="578"/>
      <c r="J35" s="579"/>
      <c r="K35" s="576"/>
      <c r="L35" s="575"/>
      <c r="M35" s="574"/>
      <c r="N35" s="580"/>
      <c r="O35" s="570"/>
      <c r="P35" s="587"/>
      <c r="Q35" s="570"/>
    </row>
    <row r="36" spans="1:20" ht="15.95" customHeight="1" x14ac:dyDescent="0.2">
      <c r="A36" s="525"/>
      <c r="B36" s="509"/>
      <c r="C36" s="569"/>
      <c r="D36" s="570"/>
      <c r="E36" s="471"/>
      <c r="F36" s="580"/>
      <c r="G36" s="570"/>
      <c r="H36" s="581"/>
      <c r="I36" s="578"/>
      <c r="J36" s="579"/>
      <c r="K36" s="576"/>
      <c r="L36" s="575"/>
      <c r="M36" s="574"/>
      <c r="N36" s="580"/>
      <c r="O36" s="570"/>
      <c r="P36" s="587"/>
      <c r="Q36" s="570"/>
    </row>
    <row r="37" spans="1:20" ht="15.95" customHeight="1" x14ac:dyDescent="0.2">
      <c r="A37" s="525"/>
      <c r="B37" s="509"/>
      <c r="C37" s="587"/>
      <c r="D37" s="570"/>
      <c r="E37" s="471"/>
      <c r="F37" s="580"/>
      <c r="G37" s="570"/>
      <c r="H37" s="581"/>
      <c r="I37" s="578"/>
      <c r="J37" s="579"/>
      <c r="K37" s="576"/>
      <c r="L37" s="575"/>
      <c r="M37" s="574"/>
      <c r="N37" s="580"/>
      <c r="O37" s="570"/>
      <c r="P37" s="587"/>
      <c r="Q37" s="570"/>
    </row>
    <row r="38" spans="1:20" ht="6" customHeight="1" x14ac:dyDescent="0.2">
      <c r="Q38" s="3"/>
    </row>
    <row r="39" spans="1:20" ht="13.15" customHeight="1" x14ac:dyDescent="0.2">
      <c r="A39" s="81" t="s">
        <v>404</v>
      </c>
      <c r="B39" s="449"/>
      <c r="C39" s="204"/>
      <c r="D39" s="82"/>
      <c r="F39" s="485" t="s">
        <v>796</v>
      </c>
      <c r="G39" s="204"/>
      <c r="H39" s="204"/>
      <c r="I39" s="204"/>
      <c r="J39" s="204"/>
      <c r="K39" s="204"/>
      <c r="L39" s="204"/>
      <c r="M39" s="204"/>
      <c r="N39" s="204"/>
      <c r="O39" s="204"/>
      <c r="P39" s="204"/>
      <c r="Q39" s="82"/>
    </row>
    <row r="40" spans="1:20" x14ac:dyDescent="0.2">
      <c r="A40" s="452" t="s">
        <v>408</v>
      </c>
      <c r="B40" s="84"/>
      <c r="C40" s="450"/>
      <c r="D40" s="504"/>
      <c r="F40" s="665" t="s">
        <v>797</v>
      </c>
      <c r="G40" s="666"/>
      <c r="H40" s="666"/>
      <c r="I40" s="666"/>
      <c r="J40" s="666"/>
      <c r="K40" s="666"/>
      <c r="L40" s="666"/>
      <c r="M40" s="666"/>
      <c r="N40" s="666"/>
      <c r="O40" s="666"/>
      <c r="P40" s="666"/>
      <c r="Q40" s="486"/>
    </row>
    <row r="41" spans="1:20" ht="13.15" customHeight="1" x14ac:dyDescent="0.2">
      <c r="A41" s="451" t="s">
        <v>30</v>
      </c>
      <c r="B41" s="3"/>
      <c r="C41" s="3"/>
      <c r="D41" s="505">
        <v>0</v>
      </c>
      <c r="F41" s="667"/>
      <c r="G41" s="666"/>
      <c r="H41" s="666"/>
      <c r="I41" s="666"/>
      <c r="J41" s="666"/>
      <c r="K41" s="666"/>
      <c r="L41" s="666"/>
      <c r="M41" s="666"/>
      <c r="N41" s="666"/>
      <c r="O41" s="666"/>
      <c r="P41" s="666"/>
      <c r="Q41" s="486"/>
    </row>
    <row r="42" spans="1:20" ht="13.15" customHeight="1" x14ac:dyDescent="0.2">
      <c r="A42" s="451" t="s">
        <v>399</v>
      </c>
      <c r="B42" s="3"/>
      <c r="C42" s="3"/>
      <c r="D42" s="505">
        <v>0</v>
      </c>
      <c r="F42" s="667"/>
      <c r="G42" s="666"/>
      <c r="H42" s="666"/>
      <c r="I42" s="666"/>
      <c r="J42" s="666"/>
      <c r="K42" s="666"/>
      <c r="L42" s="666"/>
      <c r="M42" s="666"/>
      <c r="N42" s="666"/>
      <c r="O42" s="666"/>
      <c r="P42" s="666"/>
      <c r="Q42" s="486"/>
    </row>
    <row r="43" spans="1:20" ht="13.15" customHeight="1" x14ac:dyDescent="0.2">
      <c r="A43" s="451" t="s">
        <v>66</v>
      </c>
      <c r="B43" s="3"/>
      <c r="C43" s="3"/>
      <c r="D43" s="505">
        <v>0</v>
      </c>
      <c r="F43" s="667"/>
      <c r="G43" s="666"/>
      <c r="H43" s="666"/>
      <c r="I43" s="666"/>
      <c r="J43" s="666"/>
      <c r="K43" s="666"/>
      <c r="L43" s="666"/>
      <c r="M43" s="666"/>
      <c r="N43" s="666"/>
      <c r="O43" s="666"/>
      <c r="P43" s="666"/>
      <c r="Q43" s="486"/>
    </row>
    <row r="44" spans="1:20" s="234" customFormat="1" ht="12.75" customHeight="1" x14ac:dyDescent="0.2">
      <c r="A44" s="487" t="s">
        <v>822</v>
      </c>
      <c r="B44" s="3"/>
      <c r="C44" s="3"/>
      <c r="D44" s="505">
        <v>0</v>
      </c>
      <c r="E44" s="465"/>
      <c r="F44" s="488" t="s">
        <v>809</v>
      </c>
      <c r="G44" s="489"/>
      <c r="H44" s="489"/>
      <c r="I44" s="489"/>
      <c r="J44" s="489"/>
      <c r="K44" s="489"/>
      <c r="L44" s="489"/>
      <c r="M44" s="489"/>
      <c r="N44" s="489"/>
      <c r="O44" s="489"/>
      <c r="P44" s="490"/>
      <c r="Q44" s="491"/>
      <c r="S44" s="235"/>
    </row>
    <row r="45" spans="1:20" ht="12.75" customHeight="1" x14ac:dyDescent="0.2">
      <c r="A45" s="487" t="s">
        <v>401</v>
      </c>
      <c r="B45" s="3"/>
      <c r="C45" s="3"/>
      <c r="D45" s="505">
        <v>0</v>
      </c>
      <c r="E45" s="466"/>
      <c r="F45" s="651"/>
      <c r="G45" s="652"/>
      <c r="H45" s="652"/>
      <c r="I45" s="652"/>
      <c r="J45" s="652"/>
      <c r="K45" s="652"/>
      <c r="L45" s="652"/>
      <c r="M45" s="652"/>
      <c r="N45" s="652"/>
      <c r="O45" s="652"/>
      <c r="P45" s="652"/>
      <c r="Q45" s="653"/>
      <c r="R45" s="467"/>
    </row>
    <row r="46" spans="1:20" x14ac:dyDescent="0.2">
      <c r="A46" s="487" t="s">
        <v>823</v>
      </c>
      <c r="B46" s="3"/>
      <c r="C46" s="3"/>
      <c r="D46" s="506">
        <v>0</v>
      </c>
      <c r="E46" s="3"/>
      <c r="F46" s="651"/>
      <c r="G46" s="652"/>
      <c r="H46" s="652"/>
      <c r="I46" s="652"/>
      <c r="J46" s="652"/>
      <c r="K46" s="652"/>
      <c r="L46" s="652"/>
      <c r="M46" s="652"/>
      <c r="N46" s="652"/>
      <c r="O46" s="652"/>
      <c r="P46" s="652"/>
      <c r="Q46" s="653"/>
    </row>
    <row r="47" spans="1:20" ht="15" customHeight="1" x14ac:dyDescent="0.2">
      <c r="A47" s="492" t="s">
        <v>31</v>
      </c>
      <c r="B47" s="493"/>
      <c r="C47" s="493"/>
      <c r="D47" s="494">
        <f>SUM(D40:D46)</f>
        <v>0</v>
      </c>
      <c r="E47" s="3"/>
      <c r="F47" s="651"/>
      <c r="G47" s="652"/>
      <c r="H47" s="652"/>
      <c r="I47" s="652"/>
      <c r="J47" s="652"/>
      <c r="K47" s="652"/>
      <c r="L47" s="652"/>
      <c r="M47" s="652"/>
      <c r="N47" s="652"/>
      <c r="O47" s="652"/>
      <c r="P47" s="652"/>
      <c r="Q47" s="653"/>
      <c r="R47" s="467"/>
    </row>
    <row r="48" spans="1:20" x14ac:dyDescent="0.2">
      <c r="A48" s="663" t="s">
        <v>28</v>
      </c>
      <c r="B48" s="664"/>
      <c r="C48" s="204"/>
      <c r="D48" s="82"/>
      <c r="E48" s="3"/>
      <c r="F48" s="668"/>
      <c r="G48" s="669"/>
      <c r="H48" s="669"/>
      <c r="I48" s="669"/>
      <c r="J48" s="669"/>
      <c r="K48" s="669"/>
      <c r="L48" s="669"/>
      <c r="M48" s="669"/>
      <c r="N48" s="669"/>
      <c r="O48" s="669"/>
      <c r="P48" s="669"/>
      <c r="Q48" s="670"/>
      <c r="R48" s="467"/>
    </row>
    <row r="49" spans="1:30" ht="27.6" customHeight="1" x14ac:dyDescent="0.2">
      <c r="A49" s="661" t="s">
        <v>29</v>
      </c>
      <c r="B49" s="662"/>
      <c r="C49" s="662"/>
      <c r="D49" s="510"/>
      <c r="E49" s="3"/>
      <c r="F49" s="648" t="s">
        <v>820</v>
      </c>
      <c r="G49" s="649"/>
      <c r="H49" s="649"/>
      <c r="I49" s="649"/>
      <c r="J49" s="649"/>
      <c r="K49" s="649"/>
      <c r="L49" s="649"/>
      <c r="M49" s="649"/>
      <c r="N49" s="649"/>
      <c r="O49" s="649"/>
      <c r="P49" s="649"/>
      <c r="Q49" s="650"/>
    </row>
    <row r="50" spans="1:30" x14ac:dyDescent="0.2">
      <c r="A50" s="495"/>
      <c r="B50" s="3"/>
      <c r="C50" s="3"/>
      <c r="D50" s="496"/>
      <c r="E50" s="3"/>
      <c r="F50" s="651"/>
      <c r="G50" s="652"/>
      <c r="H50" s="652"/>
      <c r="I50" s="652"/>
      <c r="J50" s="652"/>
      <c r="K50" s="652"/>
      <c r="L50" s="652"/>
      <c r="M50" s="652"/>
      <c r="N50" s="652"/>
      <c r="O50" s="652"/>
      <c r="P50" s="652"/>
      <c r="Q50" s="653"/>
    </row>
    <row r="51" spans="1:30" x14ac:dyDescent="0.2">
      <c r="A51" s="497" t="s">
        <v>403</v>
      </c>
      <c r="B51" s="498"/>
      <c r="C51" s="498"/>
      <c r="D51" s="659"/>
      <c r="E51" s="3"/>
      <c r="F51" s="651"/>
      <c r="G51" s="652"/>
      <c r="H51" s="652"/>
      <c r="I51" s="652"/>
      <c r="J51" s="652"/>
      <c r="K51" s="652"/>
      <c r="L51" s="652"/>
      <c r="M51" s="652"/>
      <c r="N51" s="652"/>
      <c r="O51" s="652"/>
      <c r="P51" s="652"/>
      <c r="Q51" s="653"/>
    </row>
    <row r="52" spans="1:30" x14ac:dyDescent="0.2">
      <c r="A52" s="492" t="s">
        <v>11</v>
      </c>
      <c r="B52" s="493"/>
      <c r="C52" s="493"/>
      <c r="D52" s="660"/>
      <c r="E52" s="3"/>
      <c r="F52" s="651"/>
      <c r="G52" s="652"/>
      <c r="H52" s="652"/>
      <c r="I52" s="652"/>
      <c r="J52" s="652"/>
      <c r="K52" s="652"/>
      <c r="L52" s="652"/>
      <c r="M52" s="652"/>
      <c r="N52" s="652"/>
      <c r="O52" s="652"/>
      <c r="P52" s="652"/>
      <c r="Q52" s="653"/>
    </row>
    <row r="53" spans="1:30" x14ac:dyDescent="0.2">
      <c r="A53" s="671" t="s">
        <v>821</v>
      </c>
      <c r="B53" s="672"/>
      <c r="C53" s="672"/>
      <c r="D53" s="673"/>
      <c r="E53" s="3"/>
      <c r="F53" s="651"/>
      <c r="G53" s="652"/>
      <c r="H53" s="652"/>
      <c r="I53" s="652"/>
      <c r="J53" s="652"/>
      <c r="K53" s="652"/>
      <c r="L53" s="652"/>
      <c r="M53" s="652"/>
      <c r="N53" s="652"/>
      <c r="O53" s="652"/>
      <c r="P53" s="652"/>
      <c r="Q53" s="653"/>
    </row>
    <row r="54" spans="1:30" x14ac:dyDescent="0.2">
      <c r="A54" s="674"/>
      <c r="B54" s="675"/>
      <c r="C54" s="675"/>
      <c r="D54" s="676"/>
      <c r="E54" s="3"/>
      <c r="F54" s="651"/>
      <c r="G54" s="652"/>
      <c r="H54" s="652"/>
      <c r="I54" s="652"/>
      <c r="J54" s="652"/>
      <c r="K54" s="652"/>
      <c r="L54" s="652"/>
      <c r="M54" s="652"/>
      <c r="N54" s="652"/>
      <c r="O54" s="652"/>
      <c r="P54" s="652"/>
      <c r="Q54" s="653"/>
    </row>
    <row r="55" spans="1:30" s="45" customFormat="1" ht="14.25" customHeight="1" x14ac:dyDescent="0.2">
      <c r="A55" s="514" t="s">
        <v>807</v>
      </c>
      <c r="B55" s="657"/>
      <c r="C55" s="657"/>
      <c r="D55" s="658"/>
      <c r="E55" s="499"/>
      <c r="F55" s="654" t="s">
        <v>819</v>
      </c>
      <c r="G55" s="655"/>
      <c r="H55" s="655"/>
      <c r="I55" s="655"/>
      <c r="J55" s="655"/>
      <c r="K55" s="655"/>
      <c r="L55" s="655"/>
      <c r="M55" s="655"/>
      <c r="N55" s="655"/>
      <c r="O55" s="655"/>
      <c r="P55" s="655"/>
      <c r="Q55" s="656"/>
      <c r="R55" s="571"/>
      <c r="S55" s="572"/>
      <c r="T55" s="234"/>
      <c r="U55" s="234"/>
      <c r="V55" s="234"/>
      <c r="W55" s="234"/>
      <c r="X55" s="234"/>
      <c r="Y55" s="234"/>
      <c r="Z55" s="234"/>
      <c r="AA55" s="234"/>
      <c r="AB55" s="234"/>
      <c r="AC55" s="532"/>
      <c r="AD55" s="532"/>
    </row>
    <row r="56" spans="1:30" s="45" customFormat="1" ht="14.25" customHeight="1" x14ac:dyDescent="0.2">
      <c r="A56" s="487"/>
      <c r="B56" s="657"/>
      <c r="C56" s="657"/>
      <c r="D56" s="658"/>
      <c r="E56" s="499"/>
      <c r="F56" s="677"/>
      <c r="G56" s="678"/>
      <c r="H56" s="678"/>
      <c r="I56" s="678"/>
      <c r="J56" s="678"/>
      <c r="K56" s="678"/>
      <c r="L56" s="678"/>
      <c r="M56" s="678"/>
      <c r="N56" s="678"/>
      <c r="O56" s="678"/>
      <c r="P56" s="678"/>
      <c r="Q56" s="679"/>
      <c r="R56" s="571"/>
      <c r="S56" s="573"/>
      <c r="T56" s="234"/>
      <c r="U56" s="234"/>
      <c r="V56" s="234"/>
      <c r="W56" s="234"/>
      <c r="X56" s="234"/>
      <c r="Y56" s="234"/>
      <c r="Z56" s="234"/>
      <c r="AA56" s="234"/>
      <c r="AB56" s="234"/>
      <c r="AC56" s="532"/>
      <c r="AD56" s="532"/>
    </row>
    <row r="57" spans="1:30" s="45" customFormat="1" ht="14.25" customHeight="1" x14ac:dyDescent="0.2">
      <c r="A57" s="464"/>
      <c r="B57" s="657"/>
      <c r="C57" s="657"/>
      <c r="D57" s="658"/>
      <c r="E57" s="499"/>
      <c r="F57" s="677"/>
      <c r="G57" s="678"/>
      <c r="H57" s="678"/>
      <c r="I57" s="678"/>
      <c r="J57" s="678"/>
      <c r="K57" s="678"/>
      <c r="L57" s="678"/>
      <c r="M57" s="678"/>
      <c r="N57" s="678"/>
      <c r="O57" s="678"/>
      <c r="P57" s="678"/>
      <c r="Q57" s="679"/>
      <c r="R57" s="571"/>
      <c r="S57" s="573"/>
      <c r="T57" s="234"/>
      <c r="U57" s="234"/>
      <c r="V57" s="234"/>
      <c r="W57" s="234"/>
      <c r="X57" s="234"/>
      <c r="Y57" s="234"/>
      <c r="Z57" s="234"/>
      <c r="AA57" s="234"/>
      <c r="AB57" s="234"/>
      <c r="AC57" s="532"/>
      <c r="AD57" s="532"/>
    </row>
    <row r="58" spans="1:30" s="45" customFormat="1" ht="2.25" customHeight="1" x14ac:dyDescent="0.2">
      <c r="A58" s="464"/>
      <c r="B58" s="3"/>
      <c r="C58" s="3"/>
      <c r="D58" s="486"/>
      <c r="E58" s="499"/>
      <c r="F58" s="677"/>
      <c r="G58" s="678"/>
      <c r="H58" s="678"/>
      <c r="I58" s="678"/>
      <c r="J58" s="678"/>
      <c r="K58" s="678"/>
      <c r="L58" s="678"/>
      <c r="M58" s="678"/>
      <c r="N58" s="678"/>
      <c r="O58" s="678"/>
      <c r="P58" s="678"/>
      <c r="Q58" s="679"/>
      <c r="R58" s="571"/>
      <c r="S58" s="573"/>
      <c r="T58" s="234"/>
      <c r="U58" s="234"/>
      <c r="V58" s="234"/>
      <c r="W58" s="234"/>
      <c r="X58" s="234"/>
      <c r="Y58" s="234"/>
      <c r="Z58" s="234"/>
      <c r="AA58" s="234"/>
      <c r="AB58" s="234"/>
      <c r="AC58" s="532"/>
      <c r="AD58" s="532"/>
    </row>
    <row r="59" spans="1:30" s="45" customFormat="1" ht="14.25" customHeight="1" x14ac:dyDescent="0.2">
      <c r="A59" s="683" t="s">
        <v>800</v>
      </c>
      <c r="B59" s="685"/>
      <c r="C59" s="499"/>
      <c r="D59" s="500"/>
      <c r="E59" s="499"/>
      <c r="F59" s="677"/>
      <c r="G59" s="678"/>
      <c r="H59" s="678"/>
      <c r="I59" s="678"/>
      <c r="J59" s="678"/>
      <c r="K59" s="678"/>
      <c r="L59" s="678"/>
      <c r="M59" s="678"/>
      <c r="N59" s="678"/>
      <c r="O59" s="678"/>
      <c r="P59" s="678"/>
      <c r="Q59" s="679"/>
      <c r="R59" s="571"/>
      <c r="S59" s="573"/>
      <c r="T59" s="234"/>
      <c r="U59" s="234"/>
      <c r="V59" s="234"/>
      <c r="W59" s="234"/>
      <c r="X59" s="234"/>
      <c r="Y59" s="234"/>
      <c r="Z59" s="234"/>
      <c r="AA59" s="234"/>
      <c r="AB59" s="234"/>
      <c r="AC59" s="532"/>
      <c r="AD59" s="532"/>
    </row>
    <row r="60" spans="1:30" s="45" customFormat="1" ht="12.75" customHeight="1" x14ac:dyDescent="0.2">
      <c r="A60" s="684"/>
      <c r="B60" s="686"/>
      <c r="C60" s="501"/>
      <c r="D60" s="502"/>
      <c r="E60" s="499"/>
      <c r="F60" s="680"/>
      <c r="G60" s="681"/>
      <c r="H60" s="681"/>
      <c r="I60" s="681"/>
      <c r="J60" s="681"/>
      <c r="K60" s="681"/>
      <c r="L60" s="681"/>
      <c r="M60" s="681"/>
      <c r="N60" s="681"/>
      <c r="O60" s="681"/>
      <c r="P60" s="681"/>
      <c r="Q60" s="682"/>
      <c r="R60" s="571"/>
      <c r="S60" s="573"/>
      <c r="T60" s="234"/>
      <c r="U60" s="234"/>
      <c r="V60" s="234"/>
      <c r="W60" s="234"/>
      <c r="X60" s="234"/>
      <c r="Y60" s="234"/>
      <c r="Z60" s="234"/>
      <c r="AA60" s="234"/>
      <c r="AB60" s="234"/>
      <c r="AC60" s="532"/>
      <c r="AD60" s="532"/>
    </row>
    <row r="61" spans="1:30" ht="8.25" customHeight="1" x14ac:dyDescent="0.2">
      <c r="A61" s="13"/>
      <c r="B61" s="13"/>
      <c r="I61" s="13"/>
      <c r="J61" s="13"/>
      <c r="K61" s="13"/>
      <c r="L61" s="13"/>
      <c r="M61" s="13"/>
    </row>
    <row r="62" spans="1:30" x14ac:dyDescent="0.2">
      <c r="A62" s="635"/>
      <c r="B62" s="635"/>
      <c r="C62" s="635"/>
      <c r="D62" s="635"/>
      <c r="E62" s="635"/>
      <c r="F62" s="635"/>
      <c r="N62" s="582"/>
      <c r="O62" s="582"/>
      <c r="P62" s="582"/>
      <c r="Q62" s="582"/>
    </row>
    <row r="63" spans="1:30" x14ac:dyDescent="0.2">
      <c r="A63" s="636"/>
      <c r="B63" s="636"/>
      <c r="C63" s="636"/>
      <c r="D63" s="636"/>
      <c r="E63" s="636"/>
      <c r="F63" s="636"/>
      <c r="G63" s="3"/>
      <c r="H63" s="3"/>
      <c r="N63" s="583"/>
      <c r="O63" s="583"/>
      <c r="P63" s="583"/>
      <c r="Q63" s="583"/>
    </row>
    <row r="64" spans="1:30" x14ac:dyDescent="0.2">
      <c r="A64" s="52" t="s">
        <v>32</v>
      </c>
      <c r="B64" s="99"/>
      <c r="C64" s="100"/>
      <c r="D64" s="100"/>
      <c r="N64" s="100" t="s">
        <v>15</v>
      </c>
      <c r="O64" s="100"/>
      <c r="P64" s="100"/>
      <c r="Q64" s="100"/>
    </row>
    <row r="65" spans="1:30" x14ac:dyDescent="0.2">
      <c r="A65" s="635"/>
      <c r="B65" s="635"/>
      <c r="C65" s="635"/>
      <c r="D65" s="635"/>
      <c r="E65" s="635"/>
      <c r="F65" s="635"/>
      <c r="N65" s="582"/>
      <c r="O65" s="582"/>
      <c r="P65" s="582"/>
      <c r="Q65" s="582"/>
    </row>
    <row r="66" spans="1:30" x14ac:dyDescent="0.2">
      <c r="A66" s="636"/>
      <c r="B66" s="636"/>
      <c r="C66" s="636"/>
      <c r="D66" s="636"/>
      <c r="E66" s="636"/>
      <c r="F66" s="636"/>
      <c r="G66" s="3"/>
      <c r="H66" s="3"/>
      <c r="N66" s="583"/>
      <c r="O66" s="583"/>
      <c r="P66" s="583"/>
      <c r="Q66" s="583"/>
    </row>
    <row r="67" spans="1:30" x14ac:dyDescent="0.2">
      <c r="A67" s="52" t="s">
        <v>33</v>
      </c>
      <c r="B67" s="99"/>
      <c r="C67" s="100"/>
      <c r="D67" s="100"/>
      <c r="N67" s="100" t="s">
        <v>15</v>
      </c>
      <c r="O67" s="100"/>
      <c r="P67" s="100"/>
      <c r="Q67" s="100"/>
    </row>
    <row r="68" spans="1:30" x14ac:dyDescent="0.2">
      <c r="A68" s="635"/>
      <c r="B68" s="635"/>
      <c r="C68" s="635"/>
      <c r="D68" s="635"/>
      <c r="E68" s="635"/>
      <c r="F68" s="635"/>
      <c r="G68" s="50"/>
      <c r="H68" s="50"/>
      <c r="I68" s="51"/>
      <c r="J68" s="51"/>
      <c r="K68" s="49"/>
      <c r="L68" s="49"/>
      <c r="M68" s="194"/>
      <c r="N68" s="582"/>
      <c r="O68" s="582"/>
      <c r="P68" s="582"/>
      <c r="Q68" s="582"/>
    </row>
    <row r="69" spans="1:30" x14ac:dyDescent="0.2">
      <c r="A69" s="636"/>
      <c r="B69" s="636"/>
      <c r="C69" s="636"/>
      <c r="D69" s="636"/>
      <c r="E69" s="636"/>
      <c r="F69" s="636"/>
      <c r="G69" s="3"/>
      <c r="H69" s="3"/>
      <c r="N69" s="583"/>
      <c r="O69" s="583"/>
      <c r="P69" s="583"/>
      <c r="Q69" s="583"/>
    </row>
    <row r="70" spans="1:30" x14ac:dyDescent="0.2">
      <c r="A70" s="52" t="s">
        <v>33</v>
      </c>
      <c r="B70" s="99"/>
      <c r="C70" s="100"/>
      <c r="D70" s="100"/>
      <c r="N70" s="100" t="s">
        <v>15</v>
      </c>
      <c r="O70" s="100"/>
      <c r="P70" s="100"/>
      <c r="Q70" s="100"/>
    </row>
    <row r="71" spans="1:30" ht="13.5" customHeight="1" x14ac:dyDescent="0.2">
      <c r="A71" s="101" t="s">
        <v>3</v>
      </c>
      <c r="B71" s="49"/>
      <c r="C71" s="50"/>
      <c r="D71" s="50"/>
      <c r="E71" s="50"/>
      <c r="F71" s="50"/>
      <c r="G71" s="50"/>
      <c r="H71" s="50"/>
      <c r="I71" s="51"/>
      <c r="J71" s="51"/>
      <c r="K71" s="49"/>
      <c r="L71" s="49"/>
      <c r="M71" s="194"/>
      <c r="N71" s="50"/>
      <c r="O71" s="50"/>
      <c r="P71" s="50"/>
      <c r="Q71" s="50"/>
    </row>
    <row r="72" spans="1:30" x14ac:dyDescent="0.2">
      <c r="A72" s="101" t="s">
        <v>4</v>
      </c>
      <c r="B72" s="49"/>
      <c r="C72" s="50"/>
      <c r="D72" s="50"/>
      <c r="E72" s="50"/>
      <c r="F72" s="50"/>
      <c r="G72" s="50"/>
      <c r="H72" s="50"/>
      <c r="I72" s="51"/>
      <c r="J72" s="51"/>
      <c r="K72" s="49"/>
      <c r="L72" s="49"/>
      <c r="M72" s="194"/>
      <c r="N72" s="50"/>
      <c r="O72" s="50"/>
      <c r="P72" s="50"/>
      <c r="Q72" s="50"/>
    </row>
    <row r="73" spans="1:30" x14ac:dyDescent="0.2">
      <c r="A73" s="48"/>
      <c r="B73" s="49"/>
      <c r="C73" s="50"/>
      <c r="D73" s="50"/>
      <c r="E73" s="50"/>
      <c r="F73" s="50"/>
      <c r="G73" s="50"/>
      <c r="H73" s="50"/>
      <c r="I73" s="51"/>
      <c r="J73" s="51"/>
      <c r="K73" s="49"/>
      <c r="L73" s="49"/>
      <c r="M73" s="194"/>
      <c r="N73" s="50"/>
      <c r="O73" s="50"/>
      <c r="P73" s="50"/>
      <c r="Q73" s="50"/>
    </row>
    <row r="74" spans="1:30" s="4" customFormat="1" ht="18" x14ac:dyDescent="0.25">
      <c r="A74" s="5" t="s">
        <v>83</v>
      </c>
      <c r="B74" s="5"/>
      <c r="C74" s="6"/>
      <c r="D74" s="6"/>
      <c r="E74" s="6"/>
      <c r="F74" s="6"/>
      <c r="G74" s="6"/>
      <c r="H74" s="6"/>
      <c r="K74" s="198" t="s">
        <v>439</v>
      </c>
      <c r="L74" s="198"/>
      <c r="M74" s="195"/>
      <c r="O74" s="568">
        <v>42599</v>
      </c>
      <c r="P74" s="568"/>
      <c r="Q74" s="6"/>
      <c r="R74" s="536"/>
      <c r="S74" s="536"/>
      <c r="T74" s="537"/>
      <c r="U74" s="537"/>
      <c r="V74" s="543"/>
      <c r="W74" s="543"/>
      <c r="X74" s="543"/>
      <c r="Y74" s="543"/>
      <c r="Z74" s="543"/>
      <c r="AA74" s="543"/>
      <c r="AB74" s="543"/>
      <c r="AC74" s="543"/>
      <c r="AD74" s="543"/>
    </row>
    <row r="75" spans="1:30" s="4" customFormat="1" ht="18" x14ac:dyDescent="0.25">
      <c r="A75" s="7" t="s">
        <v>488</v>
      </c>
      <c r="B75" s="7"/>
      <c r="C75" s="8"/>
      <c r="D75" s="8"/>
      <c r="E75" s="6"/>
      <c r="F75" s="6"/>
      <c r="G75" s="6"/>
      <c r="H75" s="6"/>
      <c r="K75" s="199" t="s">
        <v>75</v>
      </c>
      <c r="L75" s="199"/>
      <c r="M75" s="196"/>
      <c r="N75" s="6"/>
      <c r="O75" s="6"/>
      <c r="P75" s="6"/>
      <c r="Q75" s="6"/>
      <c r="R75" s="536"/>
      <c r="S75" s="536"/>
      <c r="T75" s="537"/>
      <c r="U75" s="537"/>
      <c r="V75" s="543"/>
      <c r="W75" s="543"/>
      <c r="X75" s="543"/>
      <c r="Y75" s="543"/>
      <c r="Z75" s="543"/>
      <c r="AA75" s="543"/>
      <c r="AB75" s="543"/>
      <c r="AC75" s="543"/>
      <c r="AD75" s="543"/>
    </row>
    <row r="76" spans="1:30" s="4" customFormat="1" ht="18" x14ac:dyDescent="0.25">
      <c r="A76" s="6" t="s">
        <v>787</v>
      </c>
      <c r="B76" s="6"/>
      <c r="C76" s="6"/>
      <c r="D76" s="6"/>
      <c r="E76" s="6"/>
      <c r="F76" s="6"/>
      <c r="G76" s="6"/>
      <c r="H76" s="6"/>
      <c r="K76" s="6" t="s">
        <v>510</v>
      </c>
      <c r="L76" s="6"/>
      <c r="M76" s="197"/>
      <c r="N76" s="6"/>
      <c r="O76" s="6"/>
      <c r="P76" s="6"/>
      <c r="Q76" s="6"/>
      <c r="R76" s="536"/>
      <c r="S76" s="536"/>
      <c r="T76" s="537"/>
      <c r="U76" s="537"/>
      <c r="V76" s="543"/>
      <c r="W76" s="543"/>
      <c r="X76" s="543"/>
      <c r="Y76" s="543"/>
      <c r="Z76" s="543"/>
      <c r="AA76" s="543"/>
      <c r="AB76" s="543"/>
      <c r="AC76" s="543"/>
      <c r="AD76" s="543"/>
    </row>
    <row r="77" spans="1:30" s="4" customFormat="1" ht="18" x14ac:dyDescent="0.25">
      <c r="A77" s="6" t="s">
        <v>788</v>
      </c>
      <c r="B77" s="9"/>
      <c r="C77" s="6"/>
      <c r="D77" s="6"/>
      <c r="E77" s="6"/>
      <c r="F77" s="6"/>
      <c r="G77" s="6"/>
      <c r="H77" s="6"/>
      <c r="K77" s="6" t="s">
        <v>511</v>
      </c>
      <c r="L77" s="6"/>
      <c r="M77" s="197"/>
      <c r="N77" s="6"/>
      <c r="O77" s="6"/>
      <c r="P77" s="6"/>
      <c r="Q77" s="6"/>
      <c r="R77" s="536"/>
      <c r="S77" s="536"/>
      <c r="T77" s="537"/>
      <c r="U77" s="537"/>
      <c r="V77" s="543"/>
      <c r="W77" s="543"/>
      <c r="X77" s="543"/>
      <c r="Y77" s="543"/>
      <c r="Z77" s="543"/>
      <c r="AA77" s="543"/>
      <c r="AB77" s="543"/>
      <c r="AC77" s="543"/>
      <c r="AD77" s="543"/>
    </row>
    <row r="78" spans="1:30" s="4" customFormat="1" ht="18" x14ac:dyDescent="0.25">
      <c r="A78" s="6" t="s">
        <v>789</v>
      </c>
      <c r="B78" s="6"/>
      <c r="C78" s="9"/>
      <c r="D78" s="9"/>
      <c r="E78" s="6"/>
      <c r="F78" s="6"/>
      <c r="G78" s="6"/>
      <c r="H78" s="6"/>
      <c r="K78" s="6" t="s">
        <v>843</v>
      </c>
      <c r="L78" s="6"/>
      <c r="M78" s="197"/>
      <c r="N78" s="6"/>
      <c r="O78" s="6"/>
      <c r="P78" s="6"/>
      <c r="Q78" s="6"/>
      <c r="R78" s="536"/>
      <c r="S78" s="536"/>
      <c r="T78" s="537"/>
      <c r="U78" s="537"/>
      <c r="V78" s="543"/>
      <c r="W78" s="543"/>
      <c r="X78" s="543"/>
      <c r="Y78" s="543"/>
      <c r="Z78" s="543"/>
      <c r="AA78" s="543"/>
      <c r="AB78" s="543"/>
      <c r="AC78" s="543"/>
      <c r="AD78" s="543"/>
    </row>
    <row r="79" spans="1:30" s="4" customFormat="1" ht="18" x14ac:dyDescent="0.25">
      <c r="A79" s="6" t="s">
        <v>790</v>
      </c>
      <c r="B79" s="6"/>
      <c r="C79" s="9"/>
      <c r="D79" s="9"/>
      <c r="E79" s="6"/>
      <c r="F79" s="6"/>
      <c r="G79" s="6"/>
      <c r="H79" s="6"/>
      <c r="K79" s="6" t="s">
        <v>512</v>
      </c>
      <c r="L79" s="6"/>
      <c r="M79" s="197"/>
      <c r="N79" s="6"/>
      <c r="O79" s="6"/>
      <c r="P79" s="6"/>
      <c r="Q79" s="6"/>
      <c r="R79" s="536"/>
      <c r="S79" s="536"/>
      <c r="T79" s="537"/>
      <c r="U79" s="537"/>
      <c r="V79" s="543"/>
      <c r="W79" s="543"/>
      <c r="X79" s="543"/>
      <c r="Y79" s="543"/>
      <c r="Z79" s="543"/>
      <c r="AA79" s="543"/>
      <c r="AB79" s="543"/>
      <c r="AC79" s="543"/>
      <c r="AD79" s="543"/>
    </row>
    <row r="80" spans="1:30" s="4" customFormat="1" ht="18" x14ac:dyDescent="0.25">
      <c r="A80" s="6" t="s">
        <v>791</v>
      </c>
      <c r="B80" s="7"/>
      <c r="C80" s="6"/>
      <c r="D80" s="6"/>
      <c r="E80" s="6"/>
      <c r="F80" s="6"/>
      <c r="G80" s="6"/>
      <c r="H80" s="6"/>
      <c r="K80" s="6" t="s">
        <v>513</v>
      </c>
      <c r="L80" s="6"/>
      <c r="M80" s="197"/>
      <c r="N80" s="6"/>
      <c r="O80" s="6"/>
      <c r="P80" s="6"/>
      <c r="Q80" s="6"/>
      <c r="R80" s="536"/>
      <c r="S80" s="536"/>
      <c r="T80" s="537"/>
      <c r="U80" s="537"/>
      <c r="V80" s="543"/>
      <c r="W80" s="543"/>
      <c r="X80" s="543"/>
      <c r="Y80" s="543"/>
      <c r="Z80" s="543"/>
      <c r="AA80" s="543"/>
      <c r="AB80" s="543"/>
      <c r="AC80" s="543"/>
      <c r="AD80" s="543"/>
    </row>
    <row r="81" spans="1:30" s="4" customFormat="1" ht="18" x14ac:dyDescent="0.25">
      <c r="A81" s="6"/>
      <c r="B81" s="6"/>
      <c r="C81" s="6"/>
      <c r="D81" s="6"/>
      <c r="E81" s="6"/>
      <c r="F81" s="6"/>
      <c r="G81" s="6"/>
      <c r="H81" s="6"/>
      <c r="K81" s="6" t="s">
        <v>514</v>
      </c>
      <c r="L81" s="6"/>
      <c r="M81" s="197"/>
      <c r="N81" s="6"/>
      <c r="O81" s="6"/>
      <c r="P81" s="6"/>
      <c r="Q81" s="6"/>
      <c r="R81" s="536"/>
      <c r="S81" s="536"/>
      <c r="T81" s="537"/>
      <c r="U81" s="537"/>
      <c r="V81" s="543"/>
      <c r="W81" s="543"/>
      <c r="X81" s="543"/>
      <c r="Y81" s="543"/>
      <c r="Z81" s="543"/>
      <c r="AA81" s="543"/>
      <c r="AB81" s="543"/>
      <c r="AC81" s="543"/>
      <c r="AD81" s="543"/>
    </row>
    <row r="82" spans="1:30" s="4" customFormat="1" ht="18" x14ac:dyDescent="0.25">
      <c r="A82" s="5" t="s">
        <v>100</v>
      </c>
      <c r="B82" s="10"/>
      <c r="C82" s="6"/>
      <c r="D82" s="6"/>
      <c r="E82" s="6"/>
      <c r="F82" s="6"/>
      <c r="G82" s="6"/>
      <c r="H82" s="6"/>
      <c r="K82" s="6" t="s">
        <v>515</v>
      </c>
      <c r="L82" s="6"/>
      <c r="M82" s="197"/>
      <c r="N82" s="6"/>
      <c r="O82" s="6"/>
      <c r="P82" s="6"/>
      <c r="Q82" s="6"/>
      <c r="R82" s="536"/>
      <c r="S82" s="536"/>
      <c r="T82" s="537"/>
      <c r="U82" s="537"/>
      <c r="V82" s="543"/>
      <c r="W82" s="543"/>
      <c r="X82" s="543"/>
      <c r="Y82" s="543"/>
      <c r="Z82" s="543"/>
      <c r="AA82" s="543"/>
      <c r="AB82" s="543"/>
      <c r="AC82" s="543"/>
      <c r="AD82" s="543"/>
    </row>
    <row r="83" spans="1:30" s="4" customFormat="1" ht="18" x14ac:dyDescent="0.25">
      <c r="A83" s="7" t="s">
        <v>75</v>
      </c>
      <c r="B83" s="10"/>
      <c r="C83" s="6"/>
      <c r="D83" s="6"/>
      <c r="E83" s="6"/>
      <c r="F83" s="6"/>
      <c r="G83" s="6"/>
      <c r="H83" s="6"/>
      <c r="K83" s="6" t="s">
        <v>516</v>
      </c>
      <c r="L83" s="6"/>
      <c r="M83" s="197"/>
      <c r="N83" s="6"/>
      <c r="O83" s="6"/>
      <c r="P83" s="6"/>
      <c r="Q83" s="6"/>
      <c r="R83" s="536"/>
      <c r="S83" s="536"/>
      <c r="T83" s="537"/>
      <c r="U83" s="537"/>
      <c r="V83" s="543"/>
      <c r="W83" s="543"/>
      <c r="X83" s="543"/>
      <c r="Y83" s="543"/>
      <c r="Z83" s="543"/>
      <c r="AA83" s="543"/>
      <c r="AB83" s="543"/>
      <c r="AC83" s="543"/>
      <c r="AD83" s="543"/>
    </row>
    <row r="84" spans="1:30" s="4" customFormat="1" ht="18" x14ac:dyDescent="0.25">
      <c r="A84" s="6" t="s">
        <v>485</v>
      </c>
      <c r="B84" s="10"/>
      <c r="C84" s="6"/>
      <c r="D84" s="6"/>
      <c r="E84" s="6"/>
      <c r="F84" s="6"/>
      <c r="G84" s="6"/>
      <c r="H84" s="6"/>
      <c r="K84" s="6" t="s">
        <v>171</v>
      </c>
      <c r="L84" s="6"/>
      <c r="M84" s="197"/>
      <c r="N84" s="6"/>
      <c r="O84" s="6"/>
      <c r="P84" s="6"/>
      <c r="Q84" s="6"/>
      <c r="R84" s="536"/>
      <c r="S84" s="536"/>
      <c r="T84" s="537"/>
      <c r="U84" s="537"/>
      <c r="V84" s="543"/>
      <c r="W84" s="543"/>
      <c r="X84" s="543"/>
      <c r="Y84" s="543"/>
      <c r="Z84" s="543"/>
      <c r="AA84" s="543"/>
      <c r="AB84" s="543"/>
      <c r="AC84" s="543"/>
      <c r="AD84" s="543"/>
    </row>
    <row r="85" spans="1:30" s="4" customFormat="1" ht="18" x14ac:dyDescent="0.25">
      <c r="A85" s="6" t="s">
        <v>487</v>
      </c>
      <c r="B85" s="10"/>
      <c r="C85" s="6"/>
      <c r="D85" s="6"/>
      <c r="E85" s="6"/>
      <c r="F85" s="6"/>
      <c r="G85" s="6"/>
      <c r="H85" s="6"/>
      <c r="K85" s="6" t="s">
        <v>517</v>
      </c>
      <c r="L85" s="6"/>
      <c r="M85" s="197"/>
      <c r="N85" s="6"/>
      <c r="O85" s="6"/>
      <c r="P85" s="6"/>
      <c r="Q85" s="6"/>
      <c r="R85" s="536"/>
      <c r="S85" s="536"/>
      <c r="T85" s="537"/>
      <c r="U85" s="537"/>
      <c r="V85" s="543"/>
      <c r="W85" s="543"/>
      <c r="X85" s="543"/>
      <c r="Y85" s="543"/>
      <c r="Z85" s="543"/>
      <c r="AA85" s="543"/>
      <c r="AB85" s="543"/>
      <c r="AC85" s="543"/>
      <c r="AD85" s="543"/>
    </row>
    <row r="86" spans="1:30" s="4" customFormat="1" ht="18" x14ac:dyDescent="0.25">
      <c r="A86" s="233" t="s">
        <v>505</v>
      </c>
      <c r="B86" s="7"/>
      <c r="C86" s="6"/>
      <c r="D86" s="6"/>
      <c r="E86" s="6"/>
      <c r="F86" s="6"/>
      <c r="G86" s="6"/>
      <c r="H86" s="6"/>
      <c r="K86" s="6" t="s">
        <v>518</v>
      </c>
      <c r="L86" s="6"/>
      <c r="M86" s="197"/>
      <c r="N86" s="6"/>
      <c r="O86" s="6"/>
      <c r="P86" s="6"/>
      <c r="Q86" s="6"/>
      <c r="R86" s="536"/>
      <c r="S86" s="536"/>
      <c r="T86" s="537"/>
      <c r="U86" s="537"/>
      <c r="V86" s="543"/>
      <c r="W86" s="543"/>
      <c r="X86" s="543"/>
      <c r="Y86" s="543"/>
      <c r="Z86" s="543"/>
      <c r="AA86" s="543"/>
      <c r="AB86" s="543"/>
      <c r="AC86" s="543"/>
      <c r="AD86" s="543"/>
    </row>
    <row r="87" spans="1:30" s="4" customFormat="1" ht="18" x14ac:dyDescent="0.25">
      <c r="A87" s="10"/>
      <c r="B87" s="6"/>
      <c r="C87" s="6"/>
      <c r="D87" s="6"/>
      <c r="E87" s="6"/>
      <c r="F87" s="6"/>
      <c r="G87" s="6"/>
      <c r="H87" s="6"/>
      <c r="K87" s="6" t="s">
        <v>519</v>
      </c>
      <c r="L87" s="6"/>
      <c r="M87" s="197"/>
      <c r="N87" s="6"/>
      <c r="O87" s="6"/>
      <c r="P87" s="6"/>
      <c r="Q87" s="6"/>
      <c r="R87" s="536"/>
      <c r="S87" s="536"/>
      <c r="T87" s="538"/>
      <c r="U87" s="537"/>
      <c r="V87" s="543"/>
      <c r="W87" s="543"/>
      <c r="X87" s="543"/>
      <c r="Y87" s="543"/>
      <c r="Z87" s="544"/>
      <c r="AA87" s="544"/>
      <c r="AB87" s="544"/>
      <c r="AC87" s="543"/>
      <c r="AD87" s="543"/>
    </row>
    <row r="88" spans="1:30" s="3" customFormat="1" ht="15" x14ac:dyDescent="0.25">
      <c r="A88" s="5" t="s">
        <v>440</v>
      </c>
      <c r="B88" s="10"/>
      <c r="C88" s="6"/>
      <c r="D88" s="6"/>
      <c r="E88" s="11"/>
      <c r="F88" s="11"/>
      <c r="G88" s="11"/>
      <c r="H88" s="11"/>
      <c r="K88" s="6" t="s">
        <v>520</v>
      </c>
      <c r="L88" s="6"/>
      <c r="M88" s="197"/>
      <c r="N88" s="6"/>
      <c r="O88" s="6"/>
      <c r="P88" s="6"/>
      <c r="Q88" s="6"/>
      <c r="R88" s="536"/>
      <c r="S88" s="536"/>
      <c r="T88" s="538"/>
      <c r="U88" s="538"/>
      <c r="V88" s="544"/>
      <c r="W88" s="544"/>
      <c r="X88" s="544"/>
      <c r="Y88" s="544"/>
      <c r="Z88" s="544"/>
      <c r="AA88" s="544"/>
      <c r="AB88" s="544"/>
      <c r="AC88" s="544"/>
      <c r="AD88" s="544"/>
    </row>
    <row r="89" spans="1:30" s="3" customFormat="1" ht="15" x14ac:dyDescent="0.25">
      <c r="A89" s="7" t="s">
        <v>75</v>
      </c>
      <c r="B89" s="10"/>
      <c r="C89" s="6"/>
      <c r="D89" s="6"/>
      <c r="E89" s="11"/>
      <c r="F89" s="11"/>
      <c r="G89" s="11"/>
      <c r="H89" s="11"/>
      <c r="K89" s="6" t="s">
        <v>521</v>
      </c>
      <c r="L89" s="6"/>
      <c r="M89" s="197"/>
      <c r="N89" s="6"/>
      <c r="O89" s="6"/>
      <c r="P89" s="6"/>
      <c r="Q89" s="6"/>
      <c r="R89" s="536"/>
      <c r="S89" s="536"/>
      <c r="T89" s="538"/>
      <c r="U89" s="538"/>
      <c r="V89" s="544"/>
      <c r="W89" s="544"/>
      <c r="X89" s="544"/>
      <c r="Y89" s="544"/>
      <c r="Z89" s="544"/>
      <c r="AA89" s="544"/>
      <c r="AB89" s="544"/>
      <c r="AC89" s="544"/>
      <c r="AD89" s="544"/>
    </row>
    <row r="90" spans="1:30" s="3" customFormat="1" ht="14.25" x14ac:dyDescent="0.2">
      <c r="A90" s="6" t="s">
        <v>442</v>
      </c>
      <c r="B90" s="11"/>
      <c r="C90" s="11"/>
      <c r="D90" s="11"/>
      <c r="E90" s="11"/>
      <c r="F90" s="11"/>
      <c r="G90" s="11"/>
      <c r="H90" s="11"/>
      <c r="K90" s="6" t="s">
        <v>830</v>
      </c>
      <c r="L90" s="6"/>
      <c r="M90" s="197"/>
      <c r="N90" s="6"/>
      <c r="O90" s="6"/>
      <c r="P90" s="6"/>
      <c r="Q90" s="6"/>
      <c r="R90" s="536"/>
      <c r="S90" s="536"/>
      <c r="T90" s="538"/>
      <c r="U90" s="538"/>
      <c r="V90" s="544"/>
      <c r="W90" s="544"/>
      <c r="X90" s="544"/>
      <c r="Y90" s="544"/>
      <c r="Z90" s="544"/>
      <c r="AA90" s="544"/>
      <c r="AB90" s="544"/>
      <c r="AC90" s="544"/>
      <c r="AD90" s="544"/>
    </row>
    <row r="91" spans="1:30" s="3" customFormat="1" ht="14.25" x14ac:dyDescent="0.2">
      <c r="A91" s="6" t="s">
        <v>441</v>
      </c>
      <c r="B91" s="11"/>
      <c r="C91" s="11"/>
      <c r="D91" s="11"/>
      <c r="E91" s="11"/>
      <c r="F91" s="11"/>
      <c r="G91" s="11"/>
      <c r="H91" s="11"/>
      <c r="K91" s="6" t="s">
        <v>831</v>
      </c>
      <c r="L91" s="6"/>
      <c r="M91" s="197"/>
      <c r="N91" s="6"/>
      <c r="O91" s="6"/>
      <c r="P91" s="6"/>
      <c r="Q91" s="6"/>
      <c r="R91" s="536"/>
      <c r="S91" s="536"/>
      <c r="T91" s="538"/>
      <c r="U91" s="538"/>
      <c r="V91" s="544"/>
      <c r="W91" s="544"/>
      <c r="X91" s="544"/>
      <c r="Y91" s="544"/>
      <c r="Z91" s="544"/>
      <c r="AA91" s="544"/>
      <c r="AB91" s="544"/>
      <c r="AC91" s="544"/>
      <c r="AD91" s="544"/>
    </row>
    <row r="92" spans="1:30" s="3" customFormat="1" ht="14.25" x14ac:dyDescent="0.2">
      <c r="A92" s="11"/>
      <c r="B92" s="11"/>
      <c r="C92" s="11"/>
      <c r="D92" s="11"/>
      <c r="E92" s="11"/>
      <c r="F92" s="11"/>
      <c r="G92" s="11"/>
      <c r="H92" s="11"/>
      <c r="K92" s="6" t="s">
        <v>522</v>
      </c>
      <c r="L92" s="6"/>
      <c r="M92" s="197"/>
      <c r="N92" s="6"/>
      <c r="O92" s="6"/>
      <c r="P92" s="6"/>
      <c r="Q92" s="6"/>
      <c r="R92" s="536"/>
      <c r="S92" s="536"/>
      <c r="T92" s="538"/>
      <c r="U92" s="538"/>
      <c r="V92" s="544"/>
      <c r="W92" s="544"/>
      <c r="X92" s="544"/>
      <c r="Y92" s="544"/>
      <c r="Z92" s="544"/>
      <c r="AA92" s="544"/>
      <c r="AB92" s="544"/>
      <c r="AC92" s="544"/>
      <c r="AD92" s="544"/>
    </row>
    <row r="93" spans="1:30" s="3" customFormat="1" ht="15" x14ac:dyDescent="0.25">
      <c r="A93" s="5" t="s">
        <v>461</v>
      </c>
      <c r="B93" s="11"/>
      <c r="C93" s="11"/>
      <c r="D93" s="11"/>
      <c r="E93" s="11"/>
      <c r="F93" s="11"/>
      <c r="G93" s="11"/>
      <c r="H93" s="11"/>
      <c r="K93" s="6" t="s">
        <v>523</v>
      </c>
      <c r="L93" s="6"/>
      <c r="M93" s="197"/>
      <c r="N93" s="6"/>
      <c r="O93" s="6"/>
      <c r="P93" s="6"/>
      <c r="Q93" s="6"/>
      <c r="R93" s="536"/>
      <c r="S93" s="536"/>
      <c r="T93" s="538"/>
      <c r="U93" s="538"/>
      <c r="V93" s="544"/>
      <c r="W93" s="544"/>
      <c r="X93" s="544"/>
      <c r="Y93" s="544"/>
      <c r="Z93" s="544"/>
      <c r="AA93" s="544"/>
      <c r="AB93" s="544"/>
      <c r="AC93" s="544"/>
      <c r="AD93" s="544"/>
    </row>
    <row r="94" spans="1:30" s="3" customFormat="1" ht="15" x14ac:dyDescent="0.25">
      <c r="A94" s="7" t="s">
        <v>75</v>
      </c>
      <c r="B94" s="11"/>
      <c r="C94" s="11"/>
      <c r="D94" s="11"/>
      <c r="E94" s="11"/>
      <c r="F94" s="11"/>
      <c r="G94" s="11"/>
      <c r="H94" s="11"/>
      <c r="K94" s="6" t="s">
        <v>524</v>
      </c>
      <c r="L94" s="6"/>
      <c r="M94" s="197"/>
      <c r="N94" s="6"/>
      <c r="O94" s="6"/>
      <c r="P94" s="6"/>
      <c r="Q94" s="6"/>
      <c r="R94" s="536"/>
      <c r="S94" s="536"/>
      <c r="T94" s="538"/>
      <c r="U94" s="538"/>
      <c r="V94" s="544"/>
      <c r="W94" s="544"/>
      <c r="X94" s="544"/>
      <c r="Y94" s="544"/>
      <c r="Z94" s="544"/>
      <c r="AA94" s="544"/>
      <c r="AB94" s="544"/>
      <c r="AC94" s="544"/>
      <c r="AD94" s="544"/>
    </row>
    <row r="95" spans="1:30" s="3" customFormat="1" ht="14.25" x14ac:dyDescent="0.2">
      <c r="A95" s="6" t="s">
        <v>471</v>
      </c>
      <c r="B95" s="11"/>
      <c r="C95" s="11"/>
      <c r="D95" s="11"/>
      <c r="E95" s="11"/>
      <c r="F95" s="11"/>
      <c r="G95" s="11"/>
      <c r="H95" s="11"/>
      <c r="K95" s="6" t="s">
        <v>525</v>
      </c>
      <c r="L95" s="6"/>
      <c r="M95" s="197"/>
      <c r="N95" s="6"/>
      <c r="O95" s="6"/>
      <c r="P95" s="6"/>
      <c r="Q95" s="6"/>
      <c r="R95" s="536"/>
      <c r="S95" s="536"/>
      <c r="T95" s="538"/>
      <c r="U95" s="538"/>
      <c r="V95" s="544"/>
      <c r="W95" s="544"/>
      <c r="X95" s="544"/>
      <c r="Y95" s="544"/>
      <c r="Z95" s="544"/>
      <c r="AA95" s="544"/>
      <c r="AB95" s="544"/>
      <c r="AC95" s="544"/>
      <c r="AD95" s="544"/>
    </row>
    <row r="96" spans="1:30" s="3" customFormat="1" ht="14.25" x14ac:dyDescent="0.2">
      <c r="A96" s="6" t="s">
        <v>459</v>
      </c>
      <c r="B96" s="11"/>
      <c r="C96" s="11"/>
      <c r="D96" s="11"/>
      <c r="E96" s="11"/>
      <c r="F96" s="11"/>
      <c r="G96" s="11"/>
      <c r="H96" s="11"/>
      <c r="K96" s="6" t="s">
        <v>526</v>
      </c>
      <c r="L96" s="6"/>
      <c r="M96" s="197"/>
      <c r="N96" s="6"/>
      <c r="O96" s="6"/>
      <c r="P96" s="6"/>
      <c r="Q96" s="6"/>
      <c r="R96" s="536"/>
      <c r="S96" s="536"/>
      <c r="T96" s="538"/>
      <c r="U96" s="538"/>
      <c r="V96" s="544"/>
      <c r="W96" s="544"/>
      <c r="X96" s="544"/>
      <c r="Y96" s="544"/>
      <c r="Z96" s="544"/>
      <c r="AA96" s="544"/>
      <c r="AB96" s="544"/>
      <c r="AC96" s="544"/>
      <c r="AD96" s="544"/>
    </row>
    <row r="97" spans="1:30" s="3" customFormat="1" ht="14.25" x14ac:dyDescent="0.2">
      <c r="A97" s="6" t="s">
        <v>462</v>
      </c>
      <c r="B97" s="11"/>
      <c r="C97" s="11"/>
      <c r="D97" s="11"/>
      <c r="E97" s="11"/>
      <c r="F97" s="11"/>
      <c r="G97" s="11"/>
      <c r="H97" s="11"/>
      <c r="K97" s="6" t="s">
        <v>836</v>
      </c>
      <c r="L97" s="6"/>
      <c r="M97" s="197"/>
      <c r="N97" s="6"/>
      <c r="O97" s="6"/>
      <c r="P97" s="6"/>
      <c r="Q97" s="6"/>
      <c r="R97" s="536"/>
      <c r="S97" s="536"/>
      <c r="T97" s="538"/>
      <c r="U97" s="538"/>
      <c r="V97" s="544"/>
      <c r="W97" s="544"/>
      <c r="X97" s="544"/>
      <c r="Y97" s="544"/>
      <c r="Z97" s="544"/>
      <c r="AA97" s="544"/>
      <c r="AB97" s="544"/>
      <c r="AC97" s="544"/>
      <c r="AD97" s="544"/>
    </row>
    <row r="98" spans="1:30" s="3" customFormat="1" ht="14.25" x14ac:dyDescent="0.2">
      <c r="A98" s="6" t="s">
        <v>463</v>
      </c>
      <c r="B98" s="11"/>
      <c r="C98" s="11"/>
      <c r="D98" s="11"/>
      <c r="E98" s="11"/>
      <c r="F98" s="11"/>
      <c r="G98" s="11"/>
      <c r="H98" s="11"/>
      <c r="K98" s="6" t="s">
        <v>527</v>
      </c>
      <c r="L98" s="6"/>
      <c r="M98" s="197"/>
      <c r="N98" s="6"/>
      <c r="O98" s="6"/>
      <c r="P98" s="6"/>
      <c r="Q98" s="6"/>
      <c r="R98" s="536"/>
      <c r="S98" s="536"/>
      <c r="T98" s="538"/>
      <c r="U98" s="538"/>
      <c r="V98" s="544"/>
      <c r="W98" s="544"/>
      <c r="X98" s="544"/>
      <c r="Y98" s="544"/>
      <c r="Z98" s="544"/>
      <c r="AA98" s="544"/>
      <c r="AB98" s="544"/>
      <c r="AC98" s="544"/>
      <c r="AD98" s="544"/>
    </row>
    <row r="99" spans="1:30" s="3" customFormat="1" ht="14.25" x14ac:dyDescent="0.2">
      <c r="A99" s="6" t="s">
        <v>464</v>
      </c>
      <c r="B99" s="11"/>
      <c r="C99" s="11"/>
      <c r="D99" s="11"/>
      <c r="E99" s="11"/>
      <c r="F99" s="11"/>
      <c r="G99" s="11"/>
      <c r="H99" s="11"/>
      <c r="K99" s="6" t="s">
        <v>528</v>
      </c>
      <c r="L99" s="6"/>
      <c r="M99" s="197"/>
      <c r="N99" s="6"/>
      <c r="O99" s="6"/>
      <c r="P99" s="6"/>
      <c r="Q99" s="6"/>
      <c r="R99" s="536"/>
      <c r="S99" s="536"/>
      <c r="T99" s="538"/>
      <c r="U99" s="538"/>
      <c r="V99" s="544"/>
      <c r="W99" s="544"/>
      <c r="X99" s="544"/>
      <c r="Y99" s="544"/>
      <c r="Z99" s="544"/>
      <c r="AA99" s="544"/>
      <c r="AB99" s="544"/>
      <c r="AC99" s="544"/>
      <c r="AD99" s="544"/>
    </row>
    <row r="100" spans="1:30" s="3" customFormat="1" ht="14.25" x14ac:dyDescent="0.2">
      <c r="A100" s="6" t="s">
        <v>465</v>
      </c>
      <c r="B100" s="11"/>
      <c r="C100" s="11"/>
      <c r="D100" s="11"/>
      <c r="E100" s="11"/>
      <c r="F100" s="11"/>
      <c r="G100" s="11"/>
      <c r="H100" s="11"/>
      <c r="K100" s="6" t="s">
        <v>832</v>
      </c>
      <c r="L100" s="6"/>
      <c r="M100" s="197"/>
      <c r="N100" s="6"/>
      <c r="O100" s="6"/>
      <c r="P100" s="6"/>
      <c r="Q100" s="6"/>
      <c r="R100" s="536"/>
      <c r="S100" s="536"/>
      <c r="T100" s="538"/>
      <c r="U100" s="538"/>
      <c r="V100" s="544"/>
      <c r="W100" s="544"/>
      <c r="X100" s="544"/>
      <c r="Y100" s="544"/>
      <c r="Z100" s="544"/>
      <c r="AA100" s="544"/>
      <c r="AB100" s="544"/>
      <c r="AC100" s="544"/>
      <c r="AD100" s="544"/>
    </row>
    <row r="101" spans="1:30" s="3" customFormat="1" ht="14.25" x14ac:dyDescent="0.2">
      <c r="A101" s="6" t="s">
        <v>466</v>
      </c>
      <c r="B101" s="11"/>
      <c r="C101" s="11"/>
      <c r="D101" s="11"/>
      <c r="E101" s="11"/>
      <c r="F101" s="11"/>
      <c r="G101" s="11"/>
      <c r="H101" s="11"/>
      <c r="K101" s="6" t="s">
        <v>833</v>
      </c>
      <c r="L101" s="6"/>
      <c r="M101" s="197"/>
      <c r="N101" s="6"/>
      <c r="O101" s="6"/>
      <c r="P101" s="6"/>
      <c r="Q101" s="6"/>
      <c r="R101" s="536"/>
      <c r="S101" s="536"/>
      <c r="T101" s="538"/>
      <c r="U101" s="538"/>
      <c r="V101" s="544"/>
      <c r="W101" s="544"/>
      <c r="X101" s="544"/>
      <c r="Y101" s="544"/>
      <c r="Z101" s="544"/>
      <c r="AA101" s="544"/>
      <c r="AB101" s="544"/>
      <c r="AC101" s="544"/>
      <c r="AD101" s="544"/>
    </row>
    <row r="102" spans="1:30" s="3" customFormat="1" ht="14.25" x14ac:dyDescent="0.2">
      <c r="A102" s="6" t="s">
        <v>467</v>
      </c>
      <c r="B102" s="11"/>
      <c r="C102" s="11"/>
      <c r="D102" s="11"/>
      <c r="E102" s="11"/>
      <c r="F102" s="11"/>
      <c r="G102" s="11"/>
      <c r="H102" s="11"/>
      <c r="K102" s="6" t="s">
        <v>838</v>
      </c>
      <c r="L102" s="6"/>
      <c r="M102" s="197"/>
      <c r="N102" s="6"/>
      <c r="O102" s="6"/>
      <c r="P102" s="6"/>
      <c r="Q102" s="6"/>
      <c r="R102" s="536"/>
      <c r="S102" s="536"/>
      <c r="T102" s="538"/>
      <c r="U102" s="538"/>
      <c r="V102" s="544"/>
      <c r="W102" s="544"/>
      <c r="X102" s="544"/>
      <c r="Y102" s="544"/>
      <c r="Z102" s="544"/>
      <c r="AA102" s="544"/>
      <c r="AB102" s="544"/>
      <c r="AC102" s="544"/>
      <c r="AD102" s="544"/>
    </row>
    <row r="103" spans="1:30" s="3" customFormat="1" ht="14.25" x14ac:dyDescent="0.2">
      <c r="A103" s="6" t="s">
        <v>468</v>
      </c>
      <c r="B103" s="11"/>
      <c r="C103" s="11"/>
      <c r="D103" s="11"/>
      <c r="E103" s="11"/>
      <c r="F103" s="11"/>
      <c r="G103" s="11"/>
      <c r="H103" s="11"/>
      <c r="K103" s="6" t="s">
        <v>834</v>
      </c>
      <c r="L103" s="6"/>
      <c r="M103" s="197"/>
      <c r="N103" s="6"/>
      <c r="O103" s="6"/>
      <c r="P103" s="6"/>
      <c r="Q103" s="6"/>
      <c r="R103" s="536"/>
      <c r="S103" s="536"/>
      <c r="T103" s="538"/>
      <c r="U103" s="538"/>
      <c r="V103" s="544"/>
      <c r="W103" s="544"/>
      <c r="X103" s="544"/>
      <c r="Y103" s="544"/>
      <c r="Z103" s="544"/>
      <c r="AA103" s="544"/>
      <c r="AB103" s="544"/>
      <c r="AC103" s="544"/>
      <c r="AD103" s="544"/>
    </row>
    <row r="104" spans="1:30" s="3" customFormat="1" ht="14.25" x14ac:dyDescent="0.2">
      <c r="A104" s="6" t="s">
        <v>469</v>
      </c>
      <c r="B104" s="11"/>
      <c r="C104" s="11"/>
      <c r="D104" s="11"/>
      <c r="E104" s="11"/>
      <c r="F104" s="11"/>
      <c r="G104" s="11"/>
      <c r="H104" s="11"/>
      <c r="K104" s="6" t="s">
        <v>533</v>
      </c>
      <c r="L104" s="6"/>
      <c r="M104" s="197"/>
      <c r="N104" s="6"/>
      <c r="O104" s="6"/>
      <c r="P104" s="6"/>
      <c r="Q104" s="6"/>
      <c r="R104" s="536"/>
      <c r="S104" s="536"/>
      <c r="T104" s="538"/>
      <c r="U104" s="538"/>
      <c r="V104" s="544"/>
      <c r="W104" s="544"/>
      <c r="X104" s="544"/>
      <c r="Y104" s="544"/>
      <c r="Z104" s="544"/>
      <c r="AA104" s="544"/>
      <c r="AB104" s="544"/>
      <c r="AC104" s="544"/>
      <c r="AD104" s="544"/>
    </row>
    <row r="105" spans="1:30" s="3" customFormat="1" ht="14.25" x14ac:dyDescent="0.2">
      <c r="A105" s="6" t="s">
        <v>470</v>
      </c>
      <c r="B105" s="11"/>
      <c r="C105" s="11"/>
      <c r="D105" s="11"/>
      <c r="E105" s="11"/>
      <c r="F105" s="11"/>
      <c r="G105" s="11"/>
      <c r="H105" s="11"/>
      <c r="K105" s="6" t="s">
        <v>835</v>
      </c>
      <c r="L105" s="6"/>
      <c r="M105" s="197"/>
      <c r="N105" s="6"/>
      <c r="O105" s="6"/>
      <c r="P105" s="6"/>
      <c r="Q105" s="6"/>
      <c r="R105" s="536"/>
      <c r="S105" s="536"/>
      <c r="T105" s="538"/>
      <c r="U105" s="538"/>
      <c r="V105" s="544"/>
      <c r="W105" s="544"/>
      <c r="X105" s="544"/>
      <c r="Y105" s="544"/>
      <c r="Z105" s="544"/>
      <c r="AA105" s="544"/>
      <c r="AB105" s="544"/>
      <c r="AC105" s="544"/>
      <c r="AD105" s="544"/>
    </row>
    <row r="106" spans="1:30" s="3" customFormat="1" ht="14.25" x14ac:dyDescent="0.2">
      <c r="A106" s="6"/>
      <c r="B106" s="11"/>
      <c r="C106" s="11"/>
      <c r="D106" s="11"/>
      <c r="E106" s="11"/>
      <c r="F106" s="11"/>
      <c r="G106" s="11"/>
      <c r="H106" s="11"/>
      <c r="K106" s="6" t="s">
        <v>529</v>
      </c>
      <c r="L106" s="6"/>
      <c r="M106" s="197"/>
      <c r="N106" s="6"/>
      <c r="O106" s="6"/>
      <c r="P106" s="6"/>
      <c r="Q106" s="6"/>
      <c r="R106" s="536"/>
      <c r="S106" s="536"/>
      <c r="T106" s="538"/>
      <c r="U106" s="538"/>
      <c r="V106" s="544"/>
      <c r="W106" s="544"/>
      <c r="X106" s="544"/>
      <c r="Y106" s="544"/>
      <c r="Z106" s="544"/>
      <c r="AA106" s="544"/>
      <c r="AB106" s="544"/>
      <c r="AC106" s="544"/>
      <c r="AD106" s="544"/>
    </row>
    <row r="107" spans="1:30" s="3" customFormat="1" ht="14.25" x14ac:dyDescent="0.2">
      <c r="A107" s="11"/>
      <c r="B107" s="11"/>
      <c r="C107" s="11"/>
      <c r="D107" s="11"/>
      <c r="E107" s="11"/>
      <c r="F107" s="11"/>
      <c r="G107" s="11"/>
      <c r="H107" s="11"/>
      <c r="K107" s="6" t="s">
        <v>530</v>
      </c>
      <c r="L107" s="6"/>
      <c r="M107" s="197"/>
      <c r="N107" s="6"/>
      <c r="O107" s="6"/>
      <c r="P107" s="6"/>
      <c r="Q107" s="6"/>
      <c r="R107" s="536"/>
      <c r="S107" s="536"/>
      <c r="T107" s="538"/>
      <c r="U107" s="538"/>
      <c r="V107" s="544"/>
      <c r="W107" s="544"/>
      <c r="X107" s="544"/>
      <c r="Y107" s="544"/>
      <c r="Z107" s="544"/>
      <c r="AA107" s="544"/>
      <c r="AB107" s="544"/>
      <c r="AC107" s="544"/>
      <c r="AD107" s="544"/>
    </row>
    <row r="108" spans="1:30" s="3" customFormat="1" ht="14.25" x14ac:dyDescent="0.2">
      <c r="A108" s="11"/>
      <c r="B108" s="11"/>
      <c r="C108" s="11"/>
      <c r="D108" s="11"/>
      <c r="E108" s="11"/>
      <c r="F108" s="11"/>
      <c r="G108" s="11"/>
      <c r="H108" s="11"/>
      <c r="K108" s="6" t="s">
        <v>841</v>
      </c>
      <c r="L108" s="6"/>
      <c r="M108" s="197"/>
      <c r="N108" s="6"/>
      <c r="O108" s="6"/>
      <c r="P108" s="6"/>
      <c r="Q108" s="6"/>
      <c r="R108" s="536"/>
      <c r="S108" s="536"/>
      <c r="T108" s="538"/>
      <c r="U108" s="538"/>
      <c r="V108" s="544"/>
      <c r="W108" s="544"/>
      <c r="X108" s="544"/>
      <c r="Y108" s="544"/>
      <c r="Z108" s="544"/>
      <c r="AA108" s="544"/>
      <c r="AB108" s="544"/>
      <c r="AC108" s="544"/>
      <c r="AD108" s="544"/>
    </row>
    <row r="109" spans="1:30" s="3" customFormat="1" ht="14.25" x14ac:dyDescent="0.2">
      <c r="A109" s="11"/>
      <c r="B109" s="11"/>
      <c r="C109" s="11"/>
      <c r="D109" s="11"/>
      <c r="E109" s="11"/>
      <c r="F109" s="11"/>
      <c r="G109" s="11"/>
      <c r="H109" s="11"/>
      <c r="K109" s="6" t="s">
        <v>531</v>
      </c>
      <c r="L109" s="6"/>
      <c r="M109" s="197"/>
      <c r="N109" s="6"/>
      <c r="O109" s="6"/>
      <c r="P109" s="6"/>
      <c r="Q109" s="6"/>
      <c r="R109" s="536"/>
      <c r="S109" s="536"/>
      <c r="T109" s="538"/>
      <c r="U109" s="538"/>
      <c r="V109" s="544"/>
      <c r="W109" s="544"/>
      <c r="X109" s="544"/>
      <c r="Y109" s="544"/>
      <c r="Z109" s="544"/>
      <c r="AA109" s="544"/>
      <c r="AB109" s="544"/>
      <c r="AC109" s="544"/>
      <c r="AD109" s="544"/>
    </row>
    <row r="110" spans="1:30" s="3" customFormat="1" ht="14.25" x14ac:dyDescent="0.2">
      <c r="A110" s="11"/>
      <c r="B110" s="11"/>
      <c r="C110" s="11"/>
      <c r="D110" s="11"/>
      <c r="E110" s="11"/>
      <c r="F110" s="11"/>
      <c r="G110" s="11"/>
      <c r="H110" s="11"/>
      <c r="K110" s="6" t="s">
        <v>847</v>
      </c>
      <c r="L110" s="6"/>
      <c r="M110" s="197"/>
      <c r="N110" s="6"/>
      <c r="O110" s="6"/>
      <c r="P110" s="6"/>
      <c r="Q110" s="6"/>
      <c r="R110" s="536"/>
      <c r="S110" s="536"/>
      <c r="T110" s="538"/>
      <c r="U110" s="538"/>
      <c r="V110" s="544"/>
      <c r="W110" s="544"/>
      <c r="X110" s="544"/>
      <c r="Y110" s="544"/>
      <c r="Z110" s="544"/>
      <c r="AA110" s="544"/>
      <c r="AB110" s="544"/>
      <c r="AC110" s="544"/>
      <c r="AD110" s="544"/>
    </row>
    <row r="111" spans="1:30" s="3" customFormat="1" ht="14.25" x14ac:dyDescent="0.2">
      <c r="A111" s="11"/>
      <c r="B111" s="11"/>
      <c r="C111" s="11"/>
      <c r="D111" s="11"/>
      <c r="E111" s="11"/>
      <c r="F111" s="11"/>
      <c r="G111" s="11"/>
      <c r="H111" s="11"/>
      <c r="K111" s="6" t="s">
        <v>849</v>
      </c>
      <c r="L111" s="6"/>
      <c r="M111" s="197"/>
      <c r="N111" s="6"/>
      <c r="O111" s="6"/>
      <c r="P111" s="6"/>
      <c r="Q111" s="6"/>
      <c r="R111" s="536"/>
      <c r="S111" s="536"/>
      <c r="T111" s="538"/>
      <c r="U111" s="538"/>
      <c r="V111" s="544"/>
      <c r="W111" s="544"/>
      <c r="X111" s="544"/>
      <c r="Y111" s="544"/>
      <c r="Z111" s="544"/>
      <c r="AA111" s="544"/>
      <c r="AB111" s="544"/>
      <c r="AC111" s="544"/>
      <c r="AD111" s="544"/>
    </row>
    <row r="112" spans="1:30" s="3" customFormat="1" ht="14.25" x14ac:dyDescent="0.2">
      <c r="A112" s="11"/>
      <c r="B112" s="11"/>
      <c r="C112" s="11"/>
      <c r="D112" s="11"/>
      <c r="E112" s="11"/>
      <c r="F112" s="11"/>
      <c r="G112" s="11"/>
      <c r="H112" s="11"/>
      <c r="K112" s="6" t="s">
        <v>848</v>
      </c>
      <c r="L112" s="6"/>
      <c r="M112" s="197"/>
      <c r="N112" s="6"/>
      <c r="O112" s="6"/>
      <c r="P112" s="6"/>
      <c r="Q112" s="6"/>
      <c r="R112" s="536"/>
      <c r="S112" s="536"/>
      <c r="T112" s="538"/>
      <c r="U112" s="538"/>
      <c r="V112" s="544"/>
      <c r="W112" s="544"/>
      <c r="X112" s="544"/>
      <c r="Y112" s="544"/>
      <c r="Z112" s="544"/>
      <c r="AA112" s="544"/>
      <c r="AB112" s="544"/>
      <c r="AC112" s="544"/>
      <c r="AD112" s="544"/>
    </row>
    <row r="113" spans="1:30" s="3" customFormat="1" ht="14.25" x14ac:dyDescent="0.2">
      <c r="A113" s="11"/>
      <c r="B113" s="11"/>
      <c r="C113" s="11"/>
      <c r="D113" s="11"/>
      <c r="E113" s="11"/>
      <c r="F113" s="11"/>
      <c r="G113" s="11"/>
      <c r="H113" s="11"/>
      <c r="K113" s="6" t="s">
        <v>837</v>
      </c>
      <c r="L113" s="6"/>
      <c r="M113" s="197"/>
      <c r="N113" s="15"/>
      <c r="O113" s="15"/>
      <c r="P113" s="15"/>
      <c r="Q113" s="11"/>
      <c r="R113" s="536"/>
      <c r="S113" s="536"/>
      <c r="T113" s="538"/>
      <c r="U113" s="538"/>
      <c r="V113" s="544"/>
      <c r="W113" s="544"/>
      <c r="X113" s="544"/>
      <c r="Y113" s="544"/>
      <c r="Z113" s="544"/>
      <c r="AA113" s="544"/>
      <c r="AB113" s="544"/>
      <c r="AC113" s="544"/>
      <c r="AD113" s="544"/>
    </row>
    <row r="114" spans="1:30" s="3" customFormat="1" ht="14.25" x14ac:dyDescent="0.2">
      <c r="A114" s="11"/>
      <c r="B114" s="11"/>
      <c r="C114" s="11"/>
      <c r="D114" s="11"/>
      <c r="E114" s="11"/>
      <c r="F114" s="11"/>
      <c r="G114" s="11"/>
      <c r="H114" s="11"/>
      <c r="K114" s="6" t="s">
        <v>839</v>
      </c>
      <c r="L114" s="6"/>
      <c r="M114" s="197"/>
      <c r="N114" s="15"/>
      <c r="O114" s="15"/>
      <c r="P114" s="15"/>
      <c r="Q114" s="11"/>
      <c r="R114" s="536"/>
      <c r="S114" s="536"/>
      <c r="T114" s="538"/>
      <c r="U114" s="538"/>
      <c r="V114" s="544"/>
      <c r="W114" s="544"/>
      <c r="X114" s="544"/>
      <c r="Y114" s="544"/>
      <c r="Z114" s="544"/>
      <c r="AA114" s="544"/>
      <c r="AB114" s="544"/>
      <c r="AC114" s="544"/>
      <c r="AD114" s="544"/>
    </row>
    <row r="115" spans="1:30" s="3" customFormat="1" ht="18" x14ac:dyDescent="0.25">
      <c r="A115" s="11"/>
      <c r="B115" s="11"/>
      <c r="C115" s="11"/>
      <c r="D115" s="11"/>
      <c r="E115" s="11"/>
      <c r="F115" s="11"/>
      <c r="G115" s="11"/>
      <c r="H115" s="11"/>
      <c r="K115" s="6" t="s">
        <v>840</v>
      </c>
      <c r="L115" s="6"/>
      <c r="M115" s="197"/>
      <c r="N115" s="345"/>
      <c r="O115" s="345"/>
      <c r="P115" s="345"/>
      <c r="Q115" s="346"/>
      <c r="R115" s="539"/>
      <c r="S115" s="536"/>
      <c r="T115" s="537"/>
      <c r="U115" s="537"/>
      <c r="V115" s="544"/>
      <c r="W115" s="544"/>
      <c r="X115" s="538"/>
      <c r="Y115" s="544"/>
      <c r="Z115" s="544"/>
      <c r="AA115" s="544"/>
      <c r="AB115" s="544"/>
      <c r="AC115" s="544"/>
      <c r="AD115" s="544"/>
    </row>
    <row r="116" spans="1:30" s="3" customFormat="1" ht="14.25" x14ac:dyDescent="0.2">
      <c r="A116" s="11"/>
      <c r="B116" s="11"/>
      <c r="C116" s="11"/>
      <c r="D116" s="11"/>
      <c r="E116" s="11"/>
      <c r="F116" s="11"/>
      <c r="G116" s="11"/>
      <c r="H116" s="11"/>
      <c r="K116" s="6" t="s">
        <v>842</v>
      </c>
      <c r="L116" s="6"/>
      <c r="M116" s="197"/>
      <c r="N116" s="345"/>
      <c r="O116" s="345"/>
      <c r="P116" s="345"/>
      <c r="Q116" s="346"/>
      <c r="R116" s="539"/>
      <c r="S116" s="536"/>
      <c r="T116" s="538"/>
      <c r="U116" s="538"/>
      <c r="V116" s="544"/>
      <c r="W116" s="544"/>
      <c r="X116" s="538"/>
      <c r="Y116" s="544"/>
      <c r="Z116" s="544"/>
      <c r="AA116" s="544"/>
      <c r="AB116" s="544"/>
      <c r="AC116" s="544"/>
      <c r="AD116" s="544"/>
    </row>
    <row r="117" spans="1:30" s="346" customFormat="1" ht="14.25" x14ac:dyDescent="0.2">
      <c r="A117" s="11"/>
      <c r="B117" s="349"/>
      <c r="C117" s="350"/>
      <c r="D117" s="350"/>
      <c r="E117" s="350"/>
      <c r="F117" s="350"/>
      <c r="G117" s="350"/>
      <c r="H117" s="350"/>
      <c r="K117" s="6" t="s">
        <v>844</v>
      </c>
      <c r="L117" s="6"/>
      <c r="M117" s="197"/>
      <c r="N117" s="345"/>
      <c r="O117" s="345"/>
      <c r="P117" s="345"/>
      <c r="R117" s="539"/>
      <c r="S117" s="539"/>
      <c r="T117" s="540"/>
      <c r="U117" s="540"/>
      <c r="V117" s="540"/>
      <c r="W117" s="540"/>
      <c r="X117" s="540"/>
      <c r="Y117" s="540"/>
      <c r="Z117" s="540"/>
      <c r="AA117" s="540"/>
      <c r="AB117" s="540"/>
      <c r="AC117" s="540"/>
      <c r="AD117" s="540"/>
    </row>
    <row r="118" spans="1:30" s="346" customFormat="1" ht="14.25" x14ac:dyDescent="0.2">
      <c r="A118" s="11"/>
      <c r="B118" s="349"/>
      <c r="C118" s="350"/>
      <c r="D118" s="350"/>
      <c r="E118" s="350"/>
      <c r="F118" s="350"/>
      <c r="G118" s="350"/>
      <c r="H118" s="350"/>
      <c r="K118" s="6" t="s">
        <v>532</v>
      </c>
      <c r="L118" s="6"/>
      <c r="M118" s="197"/>
      <c r="N118" s="345"/>
      <c r="O118" s="345"/>
      <c r="P118" s="345"/>
      <c r="R118" s="539"/>
      <c r="S118" s="539"/>
      <c r="T118" s="540"/>
      <c r="U118" s="540"/>
      <c r="V118" s="540"/>
      <c r="W118" s="540"/>
      <c r="X118" s="540"/>
      <c r="Y118" s="540"/>
      <c r="Z118" s="540"/>
      <c r="AA118" s="540"/>
      <c r="AB118" s="540"/>
      <c r="AC118" s="540"/>
      <c r="AD118" s="540"/>
    </row>
    <row r="119" spans="1:30" s="346" customFormat="1" x14ac:dyDescent="0.2">
      <c r="A119" s="348"/>
      <c r="B119" s="349"/>
      <c r="C119" s="350"/>
      <c r="D119" s="350"/>
      <c r="E119" s="350"/>
      <c r="F119" s="350"/>
      <c r="G119" s="350"/>
      <c r="H119" s="350"/>
      <c r="S119" s="539"/>
      <c r="T119" s="540"/>
      <c r="U119" s="540"/>
      <c r="V119" s="540"/>
      <c r="W119" s="540"/>
      <c r="X119" s="540"/>
      <c r="Y119" s="540"/>
      <c r="Z119" s="540"/>
      <c r="AA119" s="540"/>
      <c r="AB119" s="540"/>
      <c r="AC119" s="540"/>
      <c r="AD119" s="540"/>
    </row>
    <row r="120" spans="1:30" s="346" customFormat="1" x14ac:dyDescent="0.2">
      <c r="A120" s="348"/>
      <c r="B120" s="349"/>
      <c r="C120" s="350"/>
      <c r="D120" s="350"/>
      <c r="E120" s="350"/>
      <c r="F120" s="350"/>
      <c r="G120" s="350"/>
      <c r="H120" s="350"/>
      <c r="S120" s="539"/>
      <c r="T120" s="540"/>
      <c r="U120" s="540"/>
      <c r="V120" s="540"/>
      <c r="W120" s="540"/>
      <c r="X120" s="540"/>
      <c r="Y120" s="540"/>
      <c r="Z120" s="540"/>
      <c r="AA120" s="540"/>
      <c r="AB120" s="540"/>
      <c r="AC120" s="540"/>
      <c r="AD120" s="540"/>
    </row>
    <row r="121" spans="1:30" s="346" customFormat="1" x14ac:dyDescent="0.2">
      <c r="A121" s="348"/>
      <c r="B121" s="349"/>
      <c r="C121" s="350"/>
      <c r="D121" s="350"/>
      <c r="E121" s="350"/>
      <c r="F121" s="350"/>
      <c r="G121" s="350"/>
      <c r="H121" s="350"/>
      <c r="K121" s="503"/>
      <c r="L121" s="503"/>
      <c r="M121" s="197"/>
      <c r="N121" s="345"/>
      <c r="O121" s="345"/>
      <c r="P121" s="345"/>
      <c r="R121" s="539"/>
      <c r="S121" s="539"/>
      <c r="T121" s="540"/>
      <c r="U121" s="540"/>
      <c r="V121" s="540"/>
      <c r="W121" s="540"/>
      <c r="X121" s="540"/>
      <c r="Y121" s="540"/>
      <c r="Z121" s="540"/>
      <c r="AA121" s="540"/>
      <c r="AB121" s="540"/>
      <c r="AC121" s="540"/>
      <c r="AD121" s="540"/>
    </row>
    <row r="122" spans="1:30" s="346" customFormat="1" x14ac:dyDescent="0.2">
      <c r="A122" s="348"/>
      <c r="B122" s="349"/>
      <c r="C122" s="350"/>
      <c r="D122" s="350"/>
      <c r="E122" s="350"/>
      <c r="F122" s="350"/>
      <c r="G122" s="350"/>
      <c r="H122" s="350"/>
      <c r="K122" s="503"/>
      <c r="L122" s="503"/>
      <c r="M122" s="197"/>
      <c r="N122" s="345"/>
      <c r="O122" s="345"/>
      <c r="P122" s="345"/>
      <c r="R122" s="539"/>
      <c r="S122" s="539"/>
      <c r="T122" s="540"/>
      <c r="U122" s="540"/>
      <c r="V122" s="540"/>
      <c r="W122" s="540"/>
      <c r="X122" s="540"/>
      <c r="Y122" s="540"/>
      <c r="Z122" s="540"/>
      <c r="AA122" s="540"/>
      <c r="AB122" s="540"/>
      <c r="AC122" s="540"/>
      <c r="AD122" s="540"/>
    </row>
    <row r="123" spans="1:30" s="346" customFormat="1" x14ac:dyDescent="0.2">
      <c r="A123" s="348"/>
      <c r="B123" s="349"/>
      <c r="C123" s="350"/>
      <c r="D123" s="350"/>
      <c r="E123" s="350"/>
      <c r="F123" s="350"/>
      <c r="G123" s="350"/>
      <c r="H123" s="350"/>
      <c r="K123" s="503"/>
      <c r="L123" s="503"/>
      <c r="M123" s="197"/>
      <c r="N123" s="345"/>
      <c r="O123" s="345"/>
      <c r="P123" s="345"/>
      <c r="R123" s="539"/>
      <c r="S123" s="539"/>
      <c r="T123" s="540"/>
      <c r="U123" s="540"/>
      <c r="V123" s="540"/>
      <c r="W123" s="540"/>
      <c r="X123" s="540"/>
      <c r="Y123" s="540"/>
      <c r="Z123" s="540"/>
      <c r="AA123" s="540"/>
      <c r="AB123" s="540"/>
      <c r="AC123" s="540"/>
      <c r="AD123" s="540"/>
    </row>
    <row r="124" spans="1:30" s="346" customFormat="1" x14ac:dyDescent="0.2">
      <c r="A124" s="348"/>
      <c r="B124" s="351"/>
      <c r="K124" s="503"/>
      <c r="L124" s="503"/>
      <c r="M124" s="197"/>
      <c r="N124" s="352"/>
      <c r="O124" s="352"/>
      <c r="P124" s="352"/>
      <c r="Q124" s="353"/>
      <c r="R124" s="539"/>
      <c r="S124" s="539"/>
      <c r="T124" s="540"/>
      <c r="U124" s="540"/>
      <c r="V124" s="540"/>
      <c r="W124" s="540"/>
      <c r="X124" s="540"/>
      <c r="Y124" s="540"/>
      <c r="Z124" s="540"/>
      <c r="AA124" s="540"/>
      <c r="AB124" s="540"/>
      <c r="AC124" s="540"/>
      <c r="AD124" s="540"/>
    </row>
    <row r="125" spans="1:30" s="346" customFormat="1" x14ac:dyDescent="0.2">
      <c r="A125" s="348"/>
      <c r="B125" s="351"/>
      <c r="K125" s="503"/>
      <c r="L125" s="503"/>
      <c r="M125" s="197"/>
      <c r="N125" s="352"/>
      <c r="O125" s="352"/>
      <c r="P125" s="352"/>
      <c r="Q125" s="353"/>
      <c r="R125" s="540"/>
      <c r="S125" s="541"/>
      <c r="T125" s="540"/>
      <c r="U125" s="540"/>
      <c r="V125" s="540"/>
      <c r="W125" s="540"/>
      <c r="X125" s="540"/>
      <c r="Y125" s="540"/>
      <c r="Z125" s="540"/>
      <c r="AA125" s="540"/>
      <c r="AB125" s="540"/>
      <c r="AC125" s="540"/>
      <c r="AD125" s="540"/>
    </row>
    <row r="126" spans="1:30" s="346" customFormat="1" ht="14.25" x14ac:dyDescent="0.2">
      <c r="A126" s="348"/>
      <c r="B126" s="351"/>
      <c r="I126" s="15"/>
      <c r="J126" s="15"/>
      <c r="K126" s="503"/>
      <c r="L126" s="503"/>
      <c r="M126" s="355"/>
      <c r="Q126" s="347"/>
      <c r="R126" s="540"/>
      <c r="S126" s="542"/>
      <c r="T126" s="540"/>
      <c r="U126" s="540"/>
      <c r="V126" s="540"/>
      <c r="W126" s="540"/>
      <c r="X126" s="540"/>
      <c r="Y126" s="540"/>
      <c r="Z126" s="540"/>
      <c r="AA126" s="540"/>
      <c r="AB126" s="540"/>
      <c r="AC126" s="540"/>
      <c r="AD126" s="540"/>
    </row>
    <row r="127" spans="1:30" s="346" customFormat="1" x14ac:dyDescent="0.2">
      <c r="A127" s="354"/>
      <c r="B127" s="351"/>
      <c r="I127" s="356"/>
      <c r="J127" s="356"/>
      <c r="K127" s="503"/>
      <c r="L127" s="503"/>
      <c r="M127" s="355"/>
      <c r="Q127" s="347"/>
      <c r="R127" s="540"/>
      <c r="S127" s="542"/>
      <c r="T127" s="540"/>
      <c r="U127" s="540"/>
      <c r="V127" s="540"/>
      <c r="W127" s="540"/>
      <c r="X127" s="540"/>
      <c r="Y127" s="540"/>
      <c r="Z127" s="540"/>
      <c r="AA127" s="540"/>
      <c r="AB127" s="540"/>
      <c r="AC127" s="540"/>
      <c r="AD127" s="540"/>
    </row>
    <row r="128" spans="1:30" s="346" customFormat="1" x14ac:dyDescent="0.2">
      <c r="A128" s="354"/>
      <c r="B128" s="351"/>
      <c r="I128" s="356"/>
      <c r="J128" s="356"/>
      <c r="K128" s="503"/>
      <c r="L128" s="503"/>
      <c r="M128" s="355"/>
      <c r="Q128" s="347"/>
      <c r="R128" s="540"/>
      <c r="S128" s="542"/>
      <c r="T128" s="540"/>
      <c r="U128" s="540"/>
      <c r="V128" s="540"/>
      <c r="W128" s="540"/>
      <c r="X128" s="540"/>
      <c r="Y128" s="540"/>
      <c r="Z128" s="540"/>
      <c r="AA128" s="540"/>
      <c r="AB128" s="540"/>
      <c r="AC128" s="540"/>
      <c r="AD128" s="540"/>
    </row>
    <row r="129" spans="1:30" s="346" customFormat="1" x14ac:dyDescent="0.2">
      <c r="A129" s="354"/>
      <c r="B129" s="351"/>
      <c r="I129" s="356"/>
      <c r="J129" s="356"/>
      <c r="K129" s="503"/>
      <c r="L129" s="503"/>
      <c r="M129" s="355"/>
      <c r="Q129" s="347"/>
      <c r="R129" s="540"/>
      <c r="S129" s="542"/>
      <c r="T129" s="540"/>
      <c r="U129" s="540"/>
      <c r="V129" s="540"/>
      <c r="W129" s="540"/>
      <c r="X129" s="540"/>
      <c r="Y129" s="540"/>
      <c r="Z129" s="540"/>
      <c r="AA129" s="540"/>
      <c r="AB129" s="540"/>
      <c r="AC129" s="540"/>
      <c r="AD129" s="540"/>
    </row>
    <row r="130" spans="1:30" s="346" customFormat="1" x14ac:dyDescent="0.2">
      <c r="A130" s="354"/>
      <c r="B130" s="351"/>
      <c r="I130" s="356"/>
      <c r="J130" s="356"/>
      <c r="K130" s="345"/>
      <c r="L130" s="345"/>
      <c r="M130" s="355"/>
      <c r="Q130" s="347"/>
      <c r="R130" s="540"/>
      <c r="S130" s="542"/>
      <c r="T130" s="540"/>
      <c r="U130" s="540"/>
      <c r="V130" s="540"/>
      <c r="W130" s="540"/>
      <c r="X130" s="540"/>
      <c r="Y130" s="540"/>
      <c r="Z130" s="540"/>
      <c r="AA130" s="540"/>
      <c r="AB130" s="540"/>
      <c r="AC130" s="540"/>
      <c r="AD130" s="540"/>
    </row>
    <row r="131" spans="1:30" s="346" customFormat="1" x14ac:dyDescent="0.2">
      <c r="A131" s="354"/>
      <c r="B131" s="351"/>
      <c r="I131" s="356"/>
      <c r="J131" s="356"/>
      <c r="K131" s="345"/>
      <c r="L131" s="345"/>
      <c r="M131" s="355"/>
      <c r="Q131" s="347"/>
      <c r="R131" s="540"/>
      <c r="S131" s="542"/>
      <c r="T131" s="540"/>
      <c r="U131" s="540"/>
      <c r="V131" s="540"/>
      <c r="W131" s="540"/>
      <c r="X131" s="540"/>
      <c r="Y131" s="540"/>
      <c r="Z131" s="540"/>
      <c r="AA131" s="540"/>
      <c r="AB131" s="540"/>
      <c r="AC131" s="540"/>
      <c r="AD131" s="540"/>
    </row>
    <row r="132" spans="1:30" s="346" customFormat="1" x14ac:dyDescent="0.2">
      <c r="A132" s="354"/>
      <c r="B132" s="351"/>
      <c r="I132" s="356"/>
      <c r="J132" s="356"/>
      <c r="K132" s="345"/>
      <c r="L132" s="345"/>
      <c r="M132" s="355"/>
      <c r="Q132" s="347"/>
      <c r="R132" s="540"/>
      <c r="S132" s="542"/>
      <c r="T132" s="540"/>
      <c r="U132" s="540"/>
      <c r="V132" s="540"/>
      <c r="W132" s="540"/>
      <c r="X132" s="540"/>
      <c r="Y132" s="540"/>
      <c r="Z132" s="540"/>
      <c r="AA132" s="540"/>
      <c r="AB132" s="540"/>
      <c r="AC132" s="540"/>
      <c r="AD132" s="540"/>
    </row>
    <row r="133" spans="1:30" s="346" customFormat="1" x14ac:dyDescent="0.2">
      <c r="A133" s="354"/>
      <c r="B133" s="351"/>
      <c r="I133" s="356"/>
      <c r="J133" s="356"/>
      <c r="K133" s="345"/>
      <c r="L133" s="345"/>
      <c r="M133" s="355"/>
      <c r="Q133" s="347"/>
      <c r="R133" s="540"/>
      <c r="S133" s="542"/>
      <c r="T133" s="540"/>
      <c r="U133" s="540"/>
      <c r="V133" s="540"/>
      <c r="W133" s="540"/>
      <c r="X133" s="540"/>
      <c r="Y133" s="540"/>
      <c r="Z133" s="540"/>
      <c r="AA133" s="540"/>
      <c r="AB133" s="540"/>
      <c r="AC133" s="540"/>
      <c r="AD133" s="540"/>
    </row>
    <row r="134" spans="1:30" s="346" customFormat="1" x14ac:dyDescent="0.2">
      <c r="A134" s="354"/>
      <c r="B134" s="351"/>
      <c r="I134" s="356"/>
      <c r="J134" s="356"/>
      <c r="K134" s="351"/>
      <c r="L134" s="351"/>
      <c r="M134" s="357"/>
      <c r="Q134" s="347"/>
      <c r="R134" s="540"/>
      <c r="S134" s="542"/>
      <c r="T134" s="540"/>
      <c r="U134" s="540"/>
      <c r="V134" s="540"/>
      <c r="W134" s="540"/>
      <c r="X134" s="540"/>
      <c r="Y134" s="540"/>
      <c r="Z134" s="540"/>
      <c r="AA134" s="540"/>
      <c r="AB134" s="540"/>
      <c r="AC134" s="540"/>
      <c r="AD134" s="540"/>
    </row>
    <row r="135" spans="1:30" s="346" customFormat="1" x14ac:dyDescent="0.2">
      <c r="A135" s="354"/>
      <c r="B135" s="351"/>
      <c r="I135" s="356"/>
      <c r="J135" s="356"/>
      <c r="K135" s="351"/>
      <c r="L135" s="351"/>
      <c r="M135" s="357"/>
      <c r="Q135" s="347"/>
      <c r="R135" s="540"/>
      <c r="S135" s="542"/>
      <c r="T135" s="540"/>
      <c r="U135" s="540"/>
      <c r="V135" s="540"/>
      <c r="W135" s="540"/>
      <c r="X135" s="540"/>
      <c r="Y135" s="540"/>
      <c r="Z135" s="540"/>
      <c r="AA135" s="540"/>
      <c r="AB135" s="540"/>
      <c r="AC135" s="540"/>
      <c r="AD135" s="540"/>
    </row>
    <row r="136" spans="1:30" s="346" customFormat="1" x14ac:dyDescent="0.2">
      <c r="A136" s="354"/>
      <c r="B136" s="351"/>
      <c r="I136" s="356"/>
      <c r="J136" s="356"/>
      <c r="K136" s="351"/>
      <c r="L136" s="351"/>
      <c r="M136" s="357"/>
      <c r="Q136" s="347"/>
      <c r="R136" s="540"/>
      <c r="S136" s="542"/>
      <c r="T136" s="540"/>
      <c r="U136" s="540"/>
      <c r="V136" s="540"/>
      <c r="W136" s="540"/>
      <c r="X136" s="540"/>
      <c r="Y136" s="540"/>
      <c r="Z136" s="540"/>
      <c r="AA136" s="540"/>
      <c r="AB136" s="540"/>
      <c r="AC136" s="540"/>
      <c r="AD136" s="540"/>
    </row>
    <row r="137" spans="1:30" s="346" customFormat="1" x14ac:dyDescent="0.2">
      <c r="A137" s="354"/>
      <c r="B137" s="351"/>
      <c r="I137" s="356"/>
      <c r="J137" s="356"/>
      <c r="K137" s="351"/>
      <c r="L137" s="351"/>
      <c r="M137" s="357"/>
      <c r="Q137" s="347"/>
      <c r="R137" s="540"/>
      <c r="S137" s="542"/>
      <c r="T137" s="540"/>
      <c r="U137" s="540"/>
      <c r="V137" s="540"/>
      <c r="W137" s="540"/>
      <c r="X137" s="540"/>
      <c r="Y137" s="540"/>
      <c r="Z137" s="540"/>
      <c r="AA137" s="540"/>
      <c r="AB137" s="540"/>
      <c r="AC137" s="540"/>
      <c r="AD137" s="540"/>
    </row>
    <row r="138" spans="1:30" s="346" customFormat="1" x14ac:dyDescent="0.2">
      <c r="A138" s="354"/>
      <c r="B138" s="351"/>
      <c r="I138" s="356"/>
      <c r="J138" s="356"/>
      <c r="K138" s="351"/>
      <c r="L138" s="351"/>
      <c r="M138" s="357"/>
      <c r="Q138" s="347"/>
      <c r="R138" s="540"/>
      <c r="S138" s="542"/>
      <c r="T138" s="540"/>
      <c r="U138" s="540"/>
      <c r="V138" s="540"/>
      <c r="W138" s="540"/>
      <c r="X138" s="540"/>
      <c r="Y138" s="540"/>
      <c r="Z138" s="540"/>
      <c r="AA138" s="540"/>
      <c r="AB138" s="540"/>
      <c r="AC138" s="540"/>
      <c r="AD138" s="540"/>
    </row>
    <row r="139" spans="1:30" s="346" customFormat="1" x14ac:dyDescent="0.2">
      <c r="A139" s="354"/>
      <c r="B139" s="351"/>
      <c r="I139" s="356"/>
      <c r="J139" s="356"/>
      <c r="K139" s="351"/>
      <c r="L139" s="351"/>
      <c r="M139" s="357"/>
      <c r="R139" s="540"/>
      <c r="S139" s="542"/>
      <c r="T139" s="540"/>
      <c r="U139" s="540"/>
      <c r="V139" s="540"/>
      <c r="W139" s="540"/>
      <c r="X139" s="540"/>
      <c r="Y139" s="540"/>
      <c r="Z139" s="540"/>
      <c r="AA139" s="540"/>
      <c r="AB139" s="540"/>
      <c r="AC139" s="540"/>
      <c r="AD139" s="540"/>
    </row>
    <row r="140" spans="1:30" s="346" customFormat="1" x14ac:dyDescent="0.2">
      <c r="A140" s="354"/>
      <c r="B140" s="351"/>
      <c r="I140" s="356"/>
      <c r="J140" s="356"/>
      <c r="K140" s="351"/>
      <c r="L140" s="351"/>
      <c r="M140" s="357"/>
      <c r="R140" s="540"/>
      <c r="S140" s="542"/>
      <c r="T140" s="540"/>
      <c r="U140" s="540"/>
      <c r="V140" s="540"/>
      <c r="W140" s="540"/>
      <c r="X140" s="540"/>
      <c r="Y140" s="540"/>
      <c r="Z140" s="540"/>
      <c r="AA140" s="540"/>
      <c r="AB140" s="540"/>
      <c r="AC140" s="540"/>
      <c r="AD140" s="540"/>
    </row>
    <row r="141" spans="1:30" s="346" customFormat="1" x14ac:dyDescent="0.2">
      <c r="A141" s="354"/>
      <c r="B141" s="351"/>
      <c r="I141" s="356"/>
      <c r="J141" s="356"/>
      <c r="K141" s="351"/>
      <c r="L141" s="351"/>
      <c r="M141" s="357"/>
      <c r="R141" s="540"/>
      <c r="S141" s="542"/>
      <c r="T141" s="540"/>
      <c r="U141" s="540"/>
      <c r="V141" s="540"/>
      <c r="W141" s="540"/>
      <c r="X141" s="540"/>
      <c r="Y141" s="540"/>
      <c r="Z141" s="540"/>
      <c r="AA141" s="540"/>
      <c r="AB141" s="540"/>
      <c r="AC141" s="540"/>
      <c r="AD141" s="540"/>
    </row>
    <row r="142" spans="1:30" s="346" customFormat="1" x14ac:dyDescent="0.2">
      <c r="A142" s="354"/>
      <c r="B142" s="351"/>
      <c r="I142" s="356"/>
      <c r="J142" s="356"/>
      <c r="K142" s="351"/>
      <c r="L142" s="351"/>
      <c r="M142" s="357"/>
      <c r="R142" s="540"/>
      <c r="S142" s="542"/>
      <c r="T142" s="540"/>
      <c r="U142" s="540"/>
      <c r="V142" s="540"/>
      <c r="W142" s="540"/>
      <c r="X142" s="540"/>
      <c r="Y142" s="540"/>
      <c r="Z142" s="540"/>
      <c r="AA142" s="540"/>
      <c r="AB142" s="540"/>
      <c r="AC142" s="540"/>
      <c r="AD142" s="540"/>
    </row>
    <row r="143" spans="1:30" s="346" customFormat="1" x14ac:dyDescent="0.2">
      <c r="A143" s="354"/>
      <c r="B143" s="351"/>
      <c r="I143" s="356"/>
      <c r="J143" s="356"/>
      <c r="K143" s="351"/>
      <c r="L143" s="351"/>
      <c r="M143" s="357"/>
      <c r="R143" s="540"/>
      <c r="S143" s="542"/>
      <c r="T143" s="540"/>
      <c r="U143" s="540"/>
      <c r="V143" s="540"/>
      <c r="W143" s="540"/>
      <c r="X143" s="540"/>
      <c r="Y143" s="540"/>
      <c r="Z143" s="540"/>
      <c r="AA143" s="540"/>
      <c r="AB143" s="540"/>
      <c r="AC143" s="540"/>
      <c r="AD143" s="540"/>
    </row>
    <row r="144" spans="1:30" s="346" customFormat="1" x14ac:dyDescent="0.2">
      <c r="A144" s="354"/>
      <c r="B144" s="351"/>
      <c r="I144" s="356"/>
      <c r="J144" s="356"/>
      <c r="K144" s="351"/>
      <c r="L144" s="351"/>
      <c r="M144" s="357"/>
      <c r="R144" s="540"/>
      <c r="S144" s="542"/>
      <c r="T144" s="540"/>
      <c r="U144" s="540"/>
      <c r="V144" s="540"/>
      <c r="W144" s="540"/>
      <c r="X144" s="540"/>
      <c r="Y144" s="540"/>
      <c r="Z144" s="540"/>
      <c r="AA144" s="540"/>
      <c r="AB144" s="540"/>
      <c r="AC144" s="540"/>
      <c r="AD144" s="540"/>
    </row>
    <row r="145" spans="1:30" s="346" customFormat="1" x14ac:dyDescent="0.2">
      <c r="A145" s="354"/>
      <c r="B145" s="351"/>
      <c r="I145" s="354"/>
      <c r="J145" s="354"/>
      <c r="K145" s="351"/>
      <c r="L145" s="351"/>
      <c r="M145" s="357"/>
      <c r="R145" s="540"/>
      <c r="S145" s="542"/>
      <c r="T145" s="540"/>
      <c r="U145" s="540"/>
      <c r="V145" s="540"/>
      <c r="W145" s="540"/>
      <c r="X145" s="540"/>
      <c r="Y145" s="540"/>
      <c r="Z145" s="540"/>
      <c r="AA145" s="540"/>
      <c r="AB145" s="540"/>
      <c r="AC145" s="540"/>
      <c r="AD145" s="540"/>
    </row>
    <row r="146" spans="1:30" s="346" customFormat="1" x14ac:dyDescent="0.2">
      <c r="A146" s="354"/>
      <c r="B146" s="351"/>
      <c r="I146" s="354"/>
      <c r="J146" s="354"/>
      <c r="K146" s="351"/>
      <c r="L146" s="351"/>
      <c r="M146" s="357"/>
      <c r="R146" s="540"/>
      <c r="S146" s="542"/>
      <c r="T146" s="540"/>
      <c r="U146" s="540"/>
      <c r="V146" s="540"/>
      <c r="W146" s="540"/>
      <c r="X146" s="540"/>
      <c r="Y146" s="540"/>
      <c r="Z146" s="540"/>
      <c r="AA146" s="540"/>
      <c r="AB146" s="540"/>
      <c r="AC146" s="540"/>
      <c r="AD146" s="540"/>
    </row>
    <row r="147" spans="1:30" s="346" customFormat="1" x14ac:dyDescent="0.2">
      <c r="A147" s="354"/>
      <c r="B147" s="351"/>
      <c r="I147" s="354"/>
      <c r="J147" s="354"/>
      <c r="K147" s="351"/>
      <c r="L147" s="351"/>
      <c r="M147" s="357"/>
      <c r="R147" s="540"/>
      <c r="S147" s="542"/>
      <c r="T147" s="540"/>
      <c r="U147" s="540"/>
      <c r="V147" s="540"/>
      <c r="W147" s="540"/>
      <c r="X147" s="540"/>
      <c r="Y147" s="540"/>
      <c r="Z147" s="540"/>
      <c r="AA147" s="540"/>
      <c r="AB147" s="540"/>
      <c r="AC147" s="540"/>
      <c r="AD147" s="540"/>
    </row>
    <row r="148" spans="1:30" s="346" customFormat="1" x14ac:dyDescent="0.2">
      <c r="A148" s="354"/>
      <c r="B148" s="351"/>
      <c r="I148" s="354"/>
      <c r="J148" s="354"/>
      <c r="K148" s="351"/>
      <c r="L148" s="351"/>
      <c r="M148" s="357"/>
      <c r="R148" s="540"/>
      <c r="S148" s="542"/>
      <c r="T148" s="540"/>
      <c r="U148" s="540"/>
      <c r="V148" s="540"/>
      <c r="W148" s="540"/>
      <c r="X148" s="540"/>
      <c r="Y148" s="540"/>
      <c r="Z148" s="540"/>
      <c r="AA148" s="540"/>
      <c r="AB148" s="540"/>
      <c r="AC148" s="540"/>
      <c r="AD148" s="540"/>
    </row>
    <row r="149" spans="1:30" s="346" customFormat="1" x14ac:dyDescent="0.2">
      <c r="A149" s="354"/>
      <c r="B149" s="351"/>
      <c r="I149" s="354"/>
      <c r="J149" s="354"/>
      <c r="K149" s="351"/>
      <c r="L149" s="351"/>
      <c r="M149" s="357"/>
      <c r="R149" s="540"/>
      <c r="S149" s="542"/>
      <c r="T149" s="540"/>
      <c r="U149" s="540"/>
      <c r="V149" s="540"/>
      <c r="W149" s="540"/>
      <c r="X149" s="540"/>
      <c r="Y149" s="540"/>
      <c r="Z149" s="540"/>
      <c r="AA149" s="540"/>
      <c r="AB149" s="540"/>
      <c r="AC149" s="540"/>
      <c r="AD149" s="540"/>
    </row>
    <row r="150" spans="1:30" s="346" customFormat="1" x14ac:dyDescent="0.2">
      <c r="A150" s="354"/>
      <c r="B150" s="351"/>
      <c r="I150" s="354"/>
      <c r="J150" s="354"/>
      <c r="K150" s="351"/>
      <c r="L150" s="351"/>
      <c r="M150" s="357"/>
      <c r="R150" s="540"/>
      <c r="S150" s="542"/>
      <c r="T150" s="540"/>
      <c r="U150" s="540"/>
      <c r="V150" s="540"/>
      <c r="W150" s="540"/>
      <c r="X150" s="540"/>
      <c r="Y150" s="540"/>
      <c r="Z150" s="540"/>
      <c r="AA150" s="540"/>
      <c r="AB150" s="540"/>
      <c r="AC150" s="540"/>
      <c r="AD150" s="540"/>
    </row>
    <row r="151" spans="1:30" s="346" customFormat="1" x14ac:dyDescent="0.2">
      <c r="A151" s="354"/>
      <c r="B151" s="351"/>
      <c r="I151" s="354"/>
      <c r="J151" s="354"/>
      <c r="K151" s="351"/>
      <c r="L151" s="351"/>
      <c r="M151" s="357"/>
      <c r="R151" s="540"/>
      <c r="S151" s="542"/>
      <c r="T151" s="540"/>
      <c r="U151" s="540"/>
      <c r="V151" s="540"/>
      <c r="W151" s="540"/>
      <c r="X151" s="540"/>
      <c r="Y151" s="540"/>
      <c r="Z151" s="540"/>
      <c r="AA151" s="540"/>
      <c r="AB151" s="540"/>
      <c r="AC151" s="540"/>
      <c r="AD151" s="540"/>
    </row>
    <row r="152" spans="1:30" s="346" customFormat="1" x14ac:dyDescent="0.2">
      <c r="A152" s="354"/>
      <c r="B152" s="351"/>
      <c r="I152" s="354"/>
      <c r="J152" s="354"/>
      <c r="K152" s="351"/>
      <c r="L152" s="351"/>
      <c r="M152" s="357"/>
      <c r="R152" s="540"/>
      <c r="S152" s="542"/>
      <c r="T152" s="540"/>
      <c r="U152" s="540"/>
      <c r="V152" s="540"/>
      <c r="W152" s="540"/>
      <c r="X152" s="540"/>
      <c r="Y152" s="540"/>
      <c r="Z152" s="540"/>
      <c r="AA152" s="540"/>
      <c r="AB152" s="540"/>
      <c r="AC152" s="540"/>
      <c r="AD152" s="540"/>
    </row>
    <row r="153" spans="1:30" s="346" customFormat="1" x14ac:dyDescent="0.2">
      <c r="A153" s="354"/>
      <c r="B153" s="351"/>
      <c r="I153" s="354"/>
      <c r="J153" s="354"/>
      <c r="K153" s="351"/>
      <c r="L153" s="351"/>
      <c r="M153" s="357"/>
      <c r="R153" s="540"/>
      <c r="S153" s="542"/>
      <c r="T153" s="540"/>
      <c r="U153" s="540"/>
      <c r="V153" s="540"/>
      <c r="W153" s="540"/>
      <c r="X153" s="540"/>
      <c r="Y153" s="540"/>
      <c r="Z153" s="540"/>
      <c r="AA153" s="540"/>
      <c r="AB153" s="540"/>
      <c r="AC153" s="540"/>
      <c r="AD153" s="540"/>
    </row>
    <row r="154" spans="1:30" s="346" customFormat="1" x14ac:dyDescent="0.2">
      <c r="A154" s="354"/>
      <c r="B154" s="351"/>
      <c r="I154" s="354"/>
      <c r="J154" s="354"/>
      <c r="K154" s="351"/>
      <c r="L154" s="351"/>
      <c r="M154" s="357"/>
      <c r="R154" s="540"/>
      <c r="S154" s="542"/>
      <c r="T154" s="540"/>
      <c r="U154" s="540"/>
      <c r="V154" s="540"/>
      <c r="W154" s="540"/>
      <c r="X154" s="540"/>
      <c r="Y154" s="540"/>
      <c r="Z154" s="540"/>
      <c r="AA154" s="540"/>
      <c r="AB154" s="540"/>
      <c r="AC154" s="540"/>
      <c r="AD154" s="540"/>
    </row>
    <row r="155" spans="1:30" s="346" customFormat="1" x14ac:dyDescent="0.2">
      <c r="A155" s="354"/>
      <c r="B155" s="351"/>
      <c r="I155" s="354"/>
      <c r="J155" s="354"/>
      <c r="K155" s="351"/>
      <c r="L155" s="351"/>
      <c r="M155" s="357"/>
      <c r="R155" s="540"/>
      <c r="S155" s="542"/>
      <c r="T155" s="540"/>
      <c r="U155" s="540"/>
      <c r="V155" s="540"/>
      <c r="W155" s="540"/>
      <c r="X155" s="540"/>
      <c r="Y155" s="540"/>
      <c r="Z155" s="540"/>
      <c r="AA155" s="540"/>
      <c r="AB155" s="540"/>
      <c r="AC155" s="540"/>
      <c r="AD155" s="540"/>
    </row>
    <row r="156" spans="1:30" s="346" customFormat="1" x14ac:dyDescent="0.2">
      <c r="A156" s="354"/>
      <c r="B156" s="351"/>
      <c r="I156" s="354"/>
      <c r="J156" s="354"/>
      <c r="K156" s="351"/>
      <c r="L156" s="351"/>
      <c r="M156" s="357"/>
      <c r="R156" s="540"/>
      <c r="S156" s="542"/>
      <c r="T156" s="540"/>
      <c r="U156" s="540"/>
      <c r="V156" s="540"/>
      <c r="W156" s="540"/>
      <c r="X156" s="540"/>
      <c r="Y156" s="540"/>
      <c r="Z156" s="540"/>
      <c r="AA156" s="540"/>
      <c r="AB156" s="540"/>
      <c r="AC156" s="540"/>
      <c r="AD156" s="540"/>
    </row>
    <row r="157" spans="1:30" s="346" customFormat="1" x14ac:dyDescent="0.2">
      <c r="A157" s="354"/>
      <c r="B157" s="351"/>
      <c r="I157" s="354"/>
      <c r="J157" s="354"/>
      <c r="K157" s="351"/>
      <c r="L157" s="351"/>
      <c r="M157" s="357"/>
      <c r="R157" s="540"/>
      <c r="S157" s="542"/>
      <c r="T157" s="540"/>
      <c r="U157" s="540"/>
      <c r="V157" s="540"/>
      <c r="W157" s="540"/>
      <c r="X157" s="540"/>
      <c r="Y157" s="540"/>
      <c r="Z157" s="540"/>
      <c r="AA157" s="540"/>
      <c r="AB157" s="540"/>
      <c r="AC157" s="540"/>
      <c r="AD157" s="540"/>
    </row>
    <row r="158" spans="1:30" s="346" customFormat="1" x14ac:dyDescent="0.2">
      <c r="A158" s="354"/>
      <c r="B158" s="351"/>
      <c r="I158" s="354"/>
      <c r="J158" s="354"/>
      <c r="K158" s="351"/>
      <c r="L158" s="351"/>
      <c r="M158" s="357"/>
      <c r="R158" s="540"/>
      <c r="S158" s="542"/>
      <c r="T158" s="540"/>
      <c r="U158" s="540"/>
      <c r="V158" s="540"/>
      <c r="W158" s="540"/>
      <c r="X158" s="540"/>
      <c r="Y158" s="540"/>
      <c r="Z158" s="540"/>
      <c r="AA158" s="540"/>
      <c r="AB158" s="540"/>
      <c r="AC158" s="540"/>
      <c r="AD158" s="540"/>
    </row>
    <row r="159" spans="1:30" s="346" customFormat="1" x14ac:dyDescent="0.2">
      <c r="A159" s="354"/>
      <c r="B159" s="351"/>
      <c r="I159" s="354"/>
      <c r="J159" s="354"/>
      <c r="K159" s="351"/>
      <c r="L159" s="351"/>
      <c r="M159" s="357"/>
      <c r="R159" s="540"/>
      <c r="S159" s="542"/>
      <c r="T159" s="540"/>
      <c r="U159" s="540"/>
      <c r="V159" s="540"/>
      <c r="W159" s="540"/>
      <c r="X159" s="540"/>
      <c r="Y159" s="540"/>
      <c r="Z159" s="540"/>
      <c r="AA159" s="540"/>
      <c r="AB159" s="540"/>
      <c r="AC159" s="540"/>
      <c r="AD159" s="540"/>
    </row>
    <row r="160" spans="1:30" s="346" customFormat="1" x14ac:dyDescent="0.2">
      <c r="A160" s="354"/>
      <c r="B160" s="351"/>
      <c r="I160" s="354"/>
      <c r="J160" s="354"/>
      <c r="K160" s="351"/>
      <c r="L160" s="351"/>
      <c r="M160" s="357"/>
      <c r="R160" s="540"/>
      <c r="S160" s="542"/>
      <c r="T160" s="540"/>
      <c r="U160" s="540"/>
      <c r="V160" s="540"/>
      <c r="W160" s="540"/>
      <c r="X160" s="540"/>
      <c r="Y160" s="540"/>
      <c r="Z160" s="540"/>
      <c r="AA160" s="540"/>
      <c r="AB160" s="540"/>
      <c r="AC160" s="540"/>
      <c r="AD160" s="540"/>
    </row>
    <row r="161" spans="1:30" s="346" customFormat="1" x14ac:dyDescent="0.2">
      <c r="A161" s="354"/>
      <c r="B161" s="351"/>
      <c r="I161" s="354"/>
      <c r="J161" s="354"/>
      <c r="K161" s="351"/>
      <c r="L161" s="351"/>
      <c r="M161" s="357"/>
      <c r="R161" s="540"/>
      <c r="S161" s="542"/>
      <c r="T161" s="540"/>
      <c r="U161" s="540"/>
      <c r="V161" s="540"/>
      <c r="W161" s="540"/>
      <c r="X161" s="540"/>
      <c r="Y161" s="540"/>
      <c r="Z161" s="540"/>
      <c r="AA161" s="540"/>
      <c r="AB161" s="540"/>
      <c r="AC161" s="540"/>
      <c r="AD161" s="540"/>
    </row>
    <row r="162" spans="1:30" s="346" customFormat="1" x14ac:dyDescent="0.2">
      <c r="A162" s="354"/>
      <c r="B162" s="351"/>
      <c r="I162" s="354"/>
      <c r="J162" s="354"/>
      <c r="K162" s="351"/>
      <c r="L162" s="351"/>
      <c r="M162" s="357"/>
      <c r="R162" s="540"/>
      <c r="S162" s="542"/>
      <c r="T162" s="540"/>
      <c r="U162" s="540"/>
      <c r="V162" s="540"/>
      <c r="W162" s="540"/>
      <c r="X162" s="540"/>
      <c r="Y162" s="540"/>
      <c r="Z162" s="540"/>
      <c r="AA162" s="540"/>
      <c r="AB162" s="540"/>
      <c r="AC162" s="540"/>
      <c r="AD162" s="540"/>
    </row>
    <row r="163" spans="1:30" s="346" customFormat="1" x14ac:dyDescent="0.2">
      <c r="A163" s="354"/>
      <c r="B163" s="351"/>
      <c r="I163" s="354"/>
      <c r="J163" s="354"/>
      <c r="K163" s="351"/>
      <c r="L163" s="351"/>
      <c r="M163" s="357"/>
      <c r="R163" s="540"/>
      <c r="S163" s="542"/>
      <c r="T163" s="540"/>
      <c r="U163" s="540"/>
      <c r="V163" s="540"/>
      <c r="W163" s="540"/>
      <c r="X163" s="540"/>
      <c r="Y163" s="540"/>
      <c r="Z163" s="540"/>
      <c r="AA163" s="540"/>
      <c r="AB163" s="540"/>
      <c r="AC163" s="540"/>
      <c r="AD163" s="540"/>
    </row>
    <row r="164" spans="1:30" s="346" customFormat="1" x14ac:dyDescent="0.2">
      <c r="A164" s="354"/>
      <c r="B164" s="351"/>
      <c r="I164" s="354"/>
      <c r="J164" s="354"/>
      <c r="K164" s="351"/>
      <c r="L164" s="351"/>
      <c r="M164" s="357"/>
      <c r="R164" s="540"/>
      <c r="S164" s="542"/>
      <c r="T164" s="540"/>
      <c r="U164" s="540"/>
      <c r="V164" s="540"/>
      <c r="W164" s="540"/>
      <c r="X164" s="540"/>
      <c r="Y164" s="540"/>
      <c r="Z164" s="540"/>
      <c r="AA164" s="540"/>
      <c r="AB164" s="540"/>
      <c r="AC164" s="540"/>
      <c r="AD164" s="540"/>
    </row>
    <row r="165" spans="1:30" s="346" customFormat="1" x14ac:dyDescent="0.2">
      <c r="A165" s="354"/>
      <c r="B165" s="351"/>
      <c r="I165" s="354"/>
      <c r="J165" s="354"/>
      <c r="K165" s="351"/>
      <c r="L165" s="351"/>
      <c r="M165" s="357"/>
      <c r="R165" s="540"/>
      <c r="S165" s="542"/>
      <c r="T165" s="540"/>
      <c r="U165" s="540"/>
      <c r="V165" s="540"/>
      <c r="W165" s="540"/>
      <c r="X165" s="540"/>
      <c r="Y165" s="540"/>
      <c r="Z165" s="540"/>
      <c r="AA165" s="540"/>
      <c r="AB165" s="540"/>
      <c r="AC165" s="540"/>
      <c r="AD165" s="540"/>
    </row>
    <row r="166" spans="1:30" s="346" customFormat="1" x14ac:dyDescent="0.2">
      <c r="A166" s="354"/>
      <c r="B166" s="351"/>
      <c r="I166" s="354"/>
      <c r="J166" s="354"/>
      <c r="K166" s="351"/>
      <c r="L166" s="351"/>
      <c r="M166" s="357"/>
      <c r="R166" s="540"/>
      <c r="S166" s="542"/>
      <c r="T166" s="540"/>
      <c r="U166" s="540"/>
      <c r="V166" s="540"/>
      <c r="W166" s="540"/>
      <c r="X166" s="540"/>
      <c r="Y166" s="540"/>
      <c r="Z166" s="540"/>
      <c r="AA166" s="540"/>
      <c r="AB166" s="540"/>
      <c r="AC166" s="540"/>
      <c r="AD166" s="540"/>
    </row>
    <row r="167" spans="1:30" s="346" customFormat="1" x14ac:dyDescent="0.2">
      <c r="A167" s="354"/>
      <c r="B167" s="351"/>
      <c r="I167" s="354"/>
      <c r="J167" s="354"/>
      <c r="K167" s="351"/>
      <c r="L167" s="351"/>
      <c r="M167" s="357"/>
      <c r="R167" s="540"/>
      <c r="S167" s="542"/>
      <c r="T167" s="540"/>
      <c r="U167" s="540"/>
      <c r="V167" s="540"/>
      <c r="W167" s="540"/>
      <c r="X167" s="540"/>
      <c r="Y167" s="540"/>
      <c r="Z167" s="540"/>
      <c r="AA167" s="540"/>
      <c r="AB167" s="540"/>
      <c r="AC167" s="540"/>
      <c r="AD167" s="540"/>
    </row>
    <row r="168" spans="1:30" s="346" customFormat="1" x14ac:dyDescent="0.2">
      <c r="A168" s="354"/>
      <c r="B168" s="351"/>
      <c r="I168" s="354"/>
      <c r="J168" s="354"/>
      <c r="K168" s="351"/>
      <c r="L168" s="351"/>
      <c r="M168" s="357"/>
      <c r="R168" s="540"/>
      <c r="S168" s="542"/>
      <c r="T168" s="540"/>
      <c r="U168" s="540"/>
      <c r="V168" s="540"/>
      <c r="W168" s="540"/>
      <c r="X168" s="540"/>
      <c r="Y168" s="540"/>
      <c r="Z168" s="540"/>
      <c r="AA168" s="540"/>
      <c r="AB168" s="540"/>
      <c r="AC168" s="540"/>
      <c r="AD168" s="540"/>
    </row>
    <row r="169" spans="1:30" s="346" customFormat="1" x14ac:dyDescent="0.2">
      <c r="A169" s="354"/>
      <c r="B169" s="351"/>
      <c r="I169" s="354"/>
      <c r="J169" s="354"/>
      <c r="K169" s="351"/>
      <c r="L169" s="351"/>
      <c r="M169" s="357"/>
      <c r="R169" s="540"/>
      <c r="S169" s="542"/>
      <c r="T169" s="540"/>
      <c r="U169" s="540"/>
      <c r="V169" s="540"/>
      <c r="W169" s="540"/>
      <c r="X169" s="540"/>
      <c r="Y169" s="540"/>
      <c r="Z169" s="540"/>
      <c r="AA169" s="540"/>
      <c r="AB169" s="540"/>
      <c r="AC169" s="540"/>
      <c r="AD169" s="540"/>
    </row>
    <row r="170" spans="1:30" s="346" customFormat="1" x14ac:dyDescent="0.2">
      <c r="A170" s="354"/>
      <c r="B170" s="351"/>
      <c r="I170" s="354"/>
      <c r="J170" s="354"/>
      <c r="K170" s="351"/>
      <c r="L170" s="351"/>
      <c r="M170" s="357"/>
      <c r="R170" s="540"/>
      <c r="S170" s="542"/>
      <c r="T170" s="540"/>
      <c r="U170" s="540"/>
      <c r="V170" s="540"/>
      <c r="W170" s="540"/>
      <c r="X170" s="540"/>
      <c r="Y170" s="540"/>
      <c r="Z170" s="540"/>
      <c r="AA170" s="540"/>
      <c r="AB170" s="540"/>
      <c r="AC170" s="540"/>
      <c r="AD170" s="540"/>
    </row>
    <row r="171" spans="1:30" s="346" customFormat="1" x14ac:dyDescent="0.2">
      <c r="A171" s="354"/>
      <c r="B171" s="351"/>
      <c r="I171" s="354"/>
      <c r="J171" s="354"/>
      <c r="K171" s="351"/>
      <c r="L171" s="351"/>
      <c r="M171" s="357"/>
      <c r="R171" s="540"/>
      <c r="S171" s="542"/>
      <c r="T171" s="540"/>
      <c r="U171" s="540"/>
      <c r="V171" s="540"/>
      <c r="W171" s="540"/>
      <c r="X171" s="540"/>
      <c r="Y171" s="540"/>
      <c r="Z171" s="540"/>
      <c r="AA171" s="540"/>
      <c r="AB171" s="540"/>
      <c r="AC171" s="540"/>
      <c r="AD171" s="540"/>
    </row>
    <row r="172" spans="1:30" s="346" customFormat="1" x14ac:dyDescent="0.2">
      <c r="A172" s="354"/>
      <c r="B172" s="351"/>
      <c r="I172" s="354"/>
      <c r="J172" s="354"/>
      <c r="K172" s="351"/>
      <c r="L172" s="351"/>
      <c r="M172" s="357"/>
      <c r="R172" s="540"/>
      <c r="S172" s="542"/>
      <c r="T172" s="540"/>
      <c r="U172" s="540"/>
      <c r="V172" s="540"/>
      <c r="W172" s="540"/>
      <c r="X172" s="540"/>
      <c r="Y172" s="540"/>
      <c r="Z172" s="540"/>
      <c r="AA172" s="540"/>
      <c r="AB172" s="540"/>
      <c r="AC172" s="540"/>
      <c r="AD172" s="540"/>
    </row>
    <row r="173" spans="1:30" s="346" customFormat="1" x14ac:dyDescent="0.2">
      <c r="A173" s="354"/>
      <c r="B173" s="351"/>
      <c r="I173" s="354"/>
      <c r="J173" s="354"/>
      <c r="K173" s="351"/>
      <c r="L173" s="351"/>
      <c r="M173" s="357"/>
      <c r="R173" s="540"/>
      <c r="S173" s="542"/>
      <c r="T173" s="540"/>
      <c r="U173" s="540"/>
      <c r="V173" s="540"/>
      <c r="W173" s="540"/>
      <c r="X173" s="540"/>
      <c r="Y173" s="540"/>
      <c r="Z173" s="540"/>
      <c r="AA173" s="540"/>
      <c r="AB173" s="540"/>
      <c r="AC173" s="540"/>
      <c r="AD173" s="540"/>
    </row>
    <row r="174" spans="1:30" s="346" customFormat="1" x14ac:dyDescent="0.2">
      <c r="A174" s="354"/>
      <c r="B174" s="351"/>
      <c r="I174" s="354"/>
      <c r="J174" s="354"/>
      <c r="K174" s="351"/>
      <c r="L174" s="351"/>
      <c r="M174" s="357"/>
      <c r="R174" s="540"/>
      <c r="S174" s="542"/>
      <c r="T174" s="540"/>
      <c r="U174" s="540"/>
      <c r="V174" s="540"/>
      <c r="W174" s="540"/>
      <c r="X174" s="540"/>
      <c r="Y174" s="540"/>
      <c r="Z174" s="540"/>
      <c r="AA174" s="540"/>
      <c r="AB174" s="540"/>
      <c r="AC174" s="540"/>
      <c r="AD174" s="540"/>
    </row>
    <row r="175" spans="1:30" s="346" customFormat="1" x14ac:dyDescent="0.2">
      <c r="A175" s="354"/>
      <c r="B175" s="351"/>
      <c r="I175" s="354"/>
      <c r="J175" s="354"/>
      <c r="K175" s="351"/>
      <c r="L175" s="351"/>
      <c r="M175" s="357"/>
      <c r="R175" s="540"/>
      <c r="S175" s="542"/>
      <c r="T175" s="540"/>
      <c r="U175" s="540"/>
      <c r="V175" s="540"/>
      <c r="W175" s="540"/>
      <c r="X175" s="540"/>
      <c r="Y175" s="540"/>
      <c r="Z175" s="540"/>
      <c r="AA175" s="540"/>
      <c r="AB175" s="540"/>
      <c r="AC175" s="540"/>
      <c r="AD175" s="540"/>
    </row>
    <row r="176" spans="1:30" s="346" customFormat="1" x14ac:dyDescent="0.2">
      <c r="A176" s="354"/>
      <c r="B176" s="351"/>
      <c r="I176" s="354"/>
      <c r="J176" s="354"/>
      <c r="K176" s="351"/>
      <c r="L176" s="351"/>
      <c r="M176" s="357"/>
      <c r="R176" s="540"/>
      <c r="S176" s="542"/>
      <c r="T176" s="540"/>
      <c r="U176" s="540"/>
      <c r="V176" s="540"/>
      <c r="W176" s="540"/>
      <c r="X176" s="540"/>
      <c r="Y176" s="540"/>
      <c r="Z176" s="540"/>
      <c r="AA176" s="540"/>
      <c r="AB176" s="540"/>
      <c r="AC176" s="540"/>
      <c r="AD176" s="540"/>
    </row>
    <row r="177" spans="1:30" s="346" customFormat="1" x14ac:dyDescent="0.2">
      <c r="A177" s="354"/>
      <c r="B177" s="351"/>
      <c r="I177" s="354"/>
      <c r="J177" s="354"/>
      <c r="K177" s="351"/>
      <c r="L177" s="351"/>
      <c r="M177" s="357"/>
      <c r="R177" s="540"/>
      <c r="S177" s="542"/>
      <c r="T177" s="540"/>
      <c r="U177" s="540"/>
      <c r="V177" s="540"/>
      <c r="W177" s="540"/>
      <c r="X177" s="540"/>
      <c r="Y177" s="540"/>
      <c r="Z177" s="540"/>
      <c r="AA177" s="540"/>
      <c r="AB177" s="540"/>
      <c r="AC177" s="540"/>
      <c r="AD177" s="540"/>
    </row>
    <row r="178" spans="1:30" s="346" customFormat="1" x14ac:dyDescent="0.2">
      <c r="A178" s="354"/>
      <c r="B178" s="351"/>
      <c r="I178" s="354"/>
      <c r="J178" s="354"/>
      <c r="K178" s="351"/>
      <c r="L178" s="351"/>
      <c r="M178" s="357"/>
      <c r="R178" s="540"/>
      <c r="S178" s="542"/>
      <c r="T178" s="540"/>
      <c r="U178" s="540"/>
      <c r="V178" s="540"/>
      <c r="W178" s="540"/>
      <c r="X178" s="540"/>
      <c r="Y178" s="540"/>
      <c r="Z178" s="540"/>
      <c r="AA178" s="540"/>
      <c r="AB178" s="540"/>
      <c r="AC178" s="540"/>
      <c r="AD178" s="540"/>
    </row>
    <row r="179" spans="1:30" s="346" customFormat="1" x14ac:dyDescent="0.2">
      <c r="A179" s="354"/>
      <c r="B179" s="351"/>
      <c r="I179" s="354"/>
      <c r="J179" s="354"/>
      <c r="K179" s="351"/>
      <c r="L179" s="351"/>
      <c r="M179" s="357"/>
      <c r="R179" s="540"/>
      <c r="S179" s="542"/>
      <c r="T179" s="540"/>
      <c r="U179" s="540"/>
      <c r="V179" s="540"/>
      <c r="W179" s="540"/>
      <c r="X179" s="540"/>
      <c r="Y179" s="540"/>
      <c r="Z179" s="540"/>
      <c r="AA179" s="540"/>
      <c r="AB179" s="540"/>
      <c r="AC179" s="540"/>
      <c r="AD179" s="540"/>
    </row>
    <row r="180" spans="1:30" s="346" customFormat="1" x14ac:dyDescent="0.2">
      <c r="A180" s="354"/>
      <c r="B180" s="351"/>
      <c r="I180" s="354"/>
      <c r="J180" s="354"/>
      <c r="K180" s="351"/>
      <c r="L180" s="351"/>
      <c r="M180" s="357"/>
      <c r="R180" s="540"/>
      <c r="S180" s="542"/>
      <c r="T180" s="540"/>
      <c r="U180" s="540"/>
      <c r="V180" s="540"/>
      <c r="W180" s="540"/>
      <c r="X180" s="540"/>
      <c r="Y180" s="540"/>
      <c r="Z180" s="540"/>
      <c r="AA180" s="540"/>
      <c r="AB180" s="540"/>
      <c r="AC180" s="540"/>
      <c r="AD180" s="540"/>
    </row>
    <row r="181" spans="1:30" s="346" customFormat="1" x14ac:dyDescent="0.2">
      <c r="A181" s="354"/>
      <c r="B181" s="351"/>
      <c r="I181" s="354"/>
      <c r="J181" s="354"/>
      <c r="K181" s="351"/>
      <c r="L181" s="351"/>
      <c r="M181" s="357"/>
      <c r="R181" s="540"/>
      <c r="S181" s="542"/>
      <c r="T181" s="540"/>
      <c r="U181" s="540"/>
      <c r="V181" s="540"/>
      <c r="W181" s="540"/>
      <c r="X181" s="540"/>
      <c r="Y181" s="540"/>
      <c r="Z181" s="540"/>
      <c r="AA181" s="540"/>
      <c r="AB181" s="540"/>
      <c r="AC181" s="540"/>
      <c r="AD181" s="540"/>
    </row>
    <row r="182" spans="1:30" s="346" customFormat="1" x14ac:dyDescent="0.2">
      <c r="A182" s="354"/>
      <c r="B182" s="351"/>
      <c r="I182" s="354"/>
      <c r="J182" s="354"/>
      <c r="K182" s="351"/>
      <c r="L182" s="351"/>
      <c r="M182" s="357"/>
      <c r="R182" s="540"/>
      <c r="S182" s="542"/>
      <c r="T182" s="540"/>
      <c r="U182" s="540"/>
      <c r="V182" s="540"/>
      <c r="W182" s="540"/>
      <c r="X182" s="540"/>
      <c r="Y182" s="540"/>
      <c r="Z182" s="540"/>
      <c r="AA182" s="540"/>
      <c r="AB182" s="540"/>
      <c r="AC182" s="540"/>
      <c r="AD182" s="540"/>
    </row>
    <row r="183" spans="1:30" s="346" customFormat="1" x14ac:dyDescent="0.2">
      <c r="A183" s="354"/>
      <c r="B183" s="351"/>
      <c r="I183" s="354"/>
      <c r="J183" s="354"/>
      <c r="K183" s="351"/>
      <c r="L183" s="351"/>
      <c r="M183" s="357"/>
      <c r="R183" s="540"/>
      <c r="S183" s="542"/>
      <c r="T183" s="540"/>
      <c r="U183" s="540"/>
      <c r="V183" s="540"/>
      <c r="W183" s="540"/>
      <c r="X183" s="540"/>
      <c r="Y183" s="540"/>
      <c r="Z183" s="540"/>
      <c r="AA183" s="540"/>
      <c r="AB183" s="540"/>
      <c r="AC183" s="540"/>
      <c r="AD183" s="540"/>
    </row>
    <row r="184" spans="1:30" s="346" customFormat="1" x14ac:dyDescent="0.2">
      <c r="A184" s="354"/>
      <c r="B184" s="351"/>
      <c r="I184" s="354"/>
      <c r="J184" s="354"/>
      <c r="K184" s="351"/>
      <c r="L184" s="351"/>
      <c r="M184" s="357"/>
      <c r="R184" s="540"/>
      <c r="S184" s="542"/>
      <c r="T184" s="540"/>
      <c r="U184" s="540"/>
      <c r="V184" s="540"/>
      <c r="W184" s="540"/>
      <c r="X184" s="540"/>
      <c r="Y184" s="540"/>
      <c r="Z184" s="540"/>
      <c r="AA184" s="540"/>
      <c r="AB184" s="540"/>
      <c r="AC184" s="540"/>
      <c r="AD184" s="540"/>
    </row>
    <row r="185" spans="1:30" s="346" customFormat="1" x14ac:dyDescent="0.2">
      <c r="A185" s="354"/>
      <c r="B185" s="351"/>
      <c r="I185" s="354"/>
      <c r="J185" s="354"/>
      <c r="K185" s="351"/>
      <c r="L185" s="351"/>
      <c r="M185" s="357"/>
      <c r="R185" s="540"/>
      <c r="S185" s="542"/>
      <c r="T185" s="540"/>
      <c r="U185" s="540"/>
      <c r="V185" s="540"/>
      <c r="W185" s="540"/>
      <c r="X185" s="540"/>
      <c r="Y185" s="540"/>
      <c r="Z185" s="540"/>
      <c r="AA185" s="540"/>
      <c r="AB185" s="540"/>
      <c r="AC185" s="540"/>
      <c r="AD185" s="540"/>
    </row>
    <row r="186" spans="1:30" s="346" customFormat="1" x14ac:dyDescent="0.2">
      <c r="A186" s="354"/>
      <c r="B186" s="351"/>
      <c r="I186" s="354"/>
      <c r="J186" s="354"/>
      <c r="K186" s="351"/>
      <c r="L186" s="351"/>
      <c r="M186" s="357"/>
      <c r="R186" s="540"/>
      <c r="S186" s="542"/>
      <c r="T186" s="540"/>
      <c r="U186" s="540"/>
      <c r="V186" s="540"/>
      <c r="W186" s="540"/>
      <c r="X186" s="540"/>
      <c r="Y186" s="540"/>
      <c r="Z186" s="540"/>
      <c r="AA186" s="540"/>
      <c r="AB186" s="540"/>
      <c r="AC186" s="540"/>
      <c r="AD186" s="540"/>
    </row>
    <row r="187" spans="1:30" s="346" customFormat="1" x14ac:dyDescent="0.2">
      <c r="A187" s="354"/>
      <c r="B187" s="351"/>
      <c r="I187" s="354"/>
      <c r="J187" s="354"/>
      <c r="K187" s="351"/>
      <c r="L187" s="351"/>
      <c r="M187" s="357"/>
      <c r="R187" s="540"/>
      <c r="S187" s="542"/>
      <c r="T187" s="540"/>
      <c r="U187" s="540"/>
      <c r="V187" s="540"/>
      <c r="W187" s="540"/>
      <c r="X187" s="540"/>
      <c r="Y187" s="540"/>
      <c r="Z187" s="540"/>
      <c r="AA187" s="540"/>
      <c r="AB187" s="540"/>
      <c r="AC187" s="540"/>
      <c r="AD187" s="540"/>
    </row>
    <row r="188" spans="1:30" s="346" customFormat="1" x14ac:dyDescent="0.2">
      <c r="A188" s="354"/>
      <c r="B188" s="351"/>
      <c r="I188" s="354"/>
      <c r="J188" s="354"/>
      <c r="K188" s="351"/>
      <c r="L188" s="351"/>
      <c r="M188" s="357"/>
      <c r="R188" s="540"/>
      <c r="S188" s="542"/>
      <c r="T188" s="540"/>
      <c r="U188" s="540"/>
      <c r="V188" s="540"/>
      <c r="W188" s="540"/>
      <c r="X188" s="540"/>
      <c r="Y188" s="540"/>
      <c r="Z188" s="540"/>
      <c r="AA188" s="540"/>
      <c r="AB188" s="540"/>
      <c r="AC188" s="540"/>
      <c r="AD188" s="540"/>
    </row>
    <row r="189" spans="1:30" s="346" customFormat="1" x14ac:dyDescent="0.2">
      <c r="A189" s="354"/>
      <c r="B189" s="351"/>
      <c r="I189" s="354"/>
      <c r="J189" s="354"/>
      <c r="K189" s="351"/>
      <c r="L189" s="351"/>
      <c r="M189" s="357"/>
      <c r="R189" s="540"/>
      <c r="S189" s="542"/>
      <c r="T189" s="540"/>
      <c r="U189" s="540"/>
      <c r="V189" s="540"/>
      <c r="W189" s="540"/>
      <c r="X189" s="540"/>
      <c r="Y189" s="540"/>
      <c r="Z189" s="540"/>
      <c r="AA189" s="540"/>
      <c r="AB189" s="540"/>
      <c r="AC189" s="540"/>
      <c r="AD189" s="540"/>
    </row>
    <row r="190" spans="1:30" s="346" customFormat="1" x14ac:dyDescent="0.2">
      <c r="A190" s="354"/>
      <c r="B190" s="351"/>
      <c r="I190" s="354"/>
      <c r="J190" s="354"/>
      <c r="K190" s="351"/>
      <c r="L190" s="351"/>
      <c r="M190" s="357"/>
      <c r="R190" s="540"/>
      <c r="S190" s="542"/>
      <c r="T190" s="540"/>
      <c r="U190" s="540"/>
      <c r="V190" s="540"/>
      <c r="W190" s="540"/>
      <c r="X190" s="540"/>
      <c r="Y190" s="540"/>
      <c r="Z190" s="540"/>
      <c r="AA190" s="540"/>
      <c r="AB190" s="540"/>
      <c r="AC190" s="540"/>
      <c r="AD190" s="540"/>
    </row>
    <row r="191" spans="1:30" s="346" customFormat="1" x14ac:dyDescent="0.2">
      <c r="A191" s="354"/>
      <c r="B191" s="351"/>
      <c r="I191" s="354"/>
      <c r="J191" s="354"/>
      <c r="K191" s="351"/>
      <c r="L191" s="351"/>
      <c r="M191" s="357"/>
      <c r="R191" s="540"/>
      <c r="S191" s="542"/>
      <c r="T191" s="540"/>
      <c r="U191" s="540"/>
      <c r="V191" s="540"/>
      <c r="W191" s="540"/>
      <c r="X191" s="540"/>
      <c r="Y191" s="540"/>
      <c r="Z191" s="540"/>
      <c r="AA191" s="540"/>
      <c r="AB191" s="540"/>
      <c r="AC191" s="540"/>
      <c r="AD191" s="540"/>
    </row>
    <row r="192" spans="1:30" s="346" customFormat="1" x14ac:dyDescent="0.2">
      <c r="A192" s="354"/>
      <c r="B192" s="351"/>
      <c r="I192" s="354"/>
      <c r="J192" s="354"/>
      <c r="K192" s="351"/>
      <c r="L192" s="351"/>
      <c r="M192" s="357"/>
      <c r="R192" s="540"/>
      <c r="S192" s="542"/>
      <c r="T192" s="540"/>
      <c r="U192" s="540"/>
      <c r="V192" s="540"/>
      <c r="W192" s="540"/>
      <c r="X192" s="540"/>
      <c r="Y192" s="540"/>
      <c r="Z192" s="540"/>
      <c r="AA192" s="540"/>
      <c r="AB192" s="540"/>
      <c r="AC192" s="540"/>
      <c r="AD192" s="540"/>
    </row>
    <row r="193" spans="1:30" s="346" customFormat="1" x14ac:dyDescent="0.2">
      <c r="A193" s="354"/>
      <c r="B193" s="351"/>
      <c r="I193" s="354"/>
      <c r="J193" s="354"/>
      <c r="K193" s="351"/>
      <c r="L193" s="351"/>
      <c r="M193" s="357"/>
      <c r="R193" s="540"/>
      <c r="S193" s="542"/>
      <c r="T193" s="540"/>
      <c r="U193" s="540"/>
      <c r="V193" s="540"/>
      <c r="W193" s="540"/>
      <c r="X193" s="540"/>
      <c r="Y193" s="540"/>
      <c r="Z193" s="540"/>
      <c r="AA193" s="540"/>
      <c r="AB193" s="540"/>
      <c r="AC193" s="540"/>
      <c r="AD193" s="540"/>
    </row>
    <row r="194" spans="1:30" s="346" customFormat="1" x14ac:dyDescent="0.2">
      <c r="A194" s="354"/>
      <c r="B194" s="351"/>
      <c r="I194" s="354"/>
      <c r="J194" s="354"/>
      <c r="K194" s="351"/>
      <c r="L194" s="351"/>
      <c r="M194" s="357"/>
      <c r="R194" s="540"/>
      <c r="S194" s="542"/>
      <c r="T194" s="540"/>
      <c r="U194" s="540"/>
      <c r="V194" s="540"/>
      <c r="W194" s="540"/>
      <c r="X194" s="540"/>
      <c r="Y194" s="540"/>
      <c r="Z194" s="540"/>
      <c r="AA194" s="540"/>
      <c r="AB194" s="540"/>
      <c r="AC194" s="540"/>
      <c r="AD194" s="540"/>
    </row>
    <row r="195" spans="1:30" s="346" customFormat="1" x14ac:dyDescent="0.2">
      <c r="A195" s="354"/>
      <c r="B195" s="351"/>
      <c r="I195" s="354"/>
      <c r="J195" s="354"/>
      <c r="K195" s="351"/>
      <c r="L195" s="351"/>
      <c r="M195" s="357"/>
      <c r="R195" s="540"/>
      <c r="S195" s="542"/>
      <c r="T195" s="540"/>
      <c r="U195" s="540"/>
      <c r="V195" s="540"/>
      <c r="W195" s="540"/>
      <c r="X195" s="540"/>
      <c r="Y195" s="540"/>
      <c r="Z195" s="540"/>
      <c r="AA195" s="540"/>
      <c r="AB195" s="540"/>
      <c r="AC195" s="540"/>
      <c r="AD195" s="540"/>
    </row>
    <row r="196" spans="1:30" s="346" customFormat="1" x14ac:dyDescent="0.2">
      <c r="A196" s="354"/>
      <c r="B196" s="351"/>
      <c r="I196" s="354"/>
      <c r="J196" s="354"/>
      <c r="K196" s="351"/>
      <c r="L196" s="351"/>
      <c r="M196" s="357"/>
      <c r="R196" s="540"/>
      <c r="S196" s="542"/>
      <c r="T196" s="540"/>
      <c r="U196" s="540"/>
      <c r="V196" s="540"/>
      <c r="W196" s="540"/>
      <c r="X196" s="540"/>
      <c r="Y196" s="540"/>
      <c r="Z196" s="540"/>
      <c r="AA196" s="540"/>
      <c r="AB196" s="540"/>
      <c r="AC196" s="540"/>
      <c r="AD196" s="540"/>
    </row>
    <row r="197" spans="1:30" s="346" customFormat="1" x14ac:dyDescent="0.2">
      <c r="A197" s="354"/>
      <c r="B197" s="351"/>
      <c r="I197" s="354"/>
      <c r="J197" s="354"/>
      <c r="K197" s="351"/>
      <c r="L197" s="351"/>
      <c r="M197" s="357"/>
      <c r="R197" s="540"/>
      <c r="S197" s="542"/>
      <c r="T197" s="540"/>
      <c r="U197" s="540"/>
      <c r="V197" s="540"/>
      <c r="W197" s="540"/>
      <c r="X197" s="540"/>
      <c r="Y197" s="540"/>
      <c r="Z197" s="540"/>
      <c r="AA197" s="540"/>
      <c r="AB197" s="540"/>
      <c r="AC197" s="540"/>
      <c r="AD197" s="540"/>
    </row>
    <row r="198" spans="1:30" s="346" customFormat="1" x14ac:dyDescent="0.2">
      <c r="A198" s="354"/>
      <c r="B198" s="351"/>
      <c r="I198" s="354"/>
      <c r="J198" s="354"/>
      <c r="K198" s="351"/>
      <c r="L198" s="351"/>
      <c r="M198" s="357"/>
      <c r="R198" s="540"/>
      <c r="S198" s="542"/>
      <c r="T198" s="540"/>
      <c r="U198" s="540"/>
      <c r="V198" s="540"/>
      <c r="W198" s="540"/>
      <c r="X198" s="540"/>
      <c r="Y198" s="540"/>
      <c r="Z198" s="540"/>
      <c r="AA198" s="540"/>
      <c r="AB198" s="540"/>
      <c r="AC198" s="540"/>
      <c r="AD198" s="540"/>
    </row>
    <row r="199" spans="1:30" s="346" customFormat="1" x14ac:dyDescent="0.2">
      <c r="A199" s="354"/>
      <c r="B199" s="351"/>
      <c r="I199" s="354"/>
      <c r="J199" s="354"/>
      <c r="K199" s="351"/>
      <c r="L199" s="351"/>
      <c r="M199" s="357"/>
      <c r="R199" s="540"/>
      <c r="S199" s="542"/>
      <c r="T199" s="540"/>
      <c r="U199" s="540"/>
      <c r="V199" s="540"/>
      <c r="W199" s="540"/>
      <c r="X199" s="540"/>
      <c r="Y199" s="540"/>
      <c r="Z199" s="540"/>
      <c r="AA199" s="540"/>
      <c r="AB199" s="540"/>
      <c r="AC199" s="540"/>
      <c r="AD199" s="540"/>
    </row>
    <row r="200" spans="1:30" s="346" customFormat="1" x14ac:dyDescent="0.2">
      <c r="A200" s="354"/>
      <c r="B200" s="351"/>
      <c r="I200" s="354"/>
      <c r="J200" s="354"/>
      <c r="K200" s="351"/>
      <c r="L200" s="351"/>
      <c r="M200" s="357"/>
      <c r="R200" s="540"/>
      <c r="S200" s="542"/>
      <c r="T200" s="540"/>
      <c r="U200" s="540"/>
      <c r="V200" s="540"/>
      <c r="W200" s="540"/>
      <c r="X200" s="540"/>
      <c r="Y200" s="540"/>
      <c r="Z200" s="540"/>
      <c r="AA200" s="540"/>
      <c r="AB200" s="540"/>
      <c r="AC200" s="540"/>
      <c r="AD200" s="540"/>
    </row>
    <row r="201" spans="1:30" s="346" customFormat="1" x14ac:dyDescent="0.2">
      <c r="A201" s="354"/>
      <c r="B201" s="351"/>
      <c r="I201" s="354"/>
      <c r="J201" s="354"/>
      <c r="K201" s="351"/>
      <c r="L201" s="351"/>
      <c r="M201" s="357"/>
      <c r="R201" s="540"/>
      <c r="S201" s="542"/>
      <c r="T201" s="540"/>
      <c r="U201" s="540"/>
      <c r="V201" s="540"/>
      <c r="W201" s="540"/>
      <c r="X201" s="540"/>
      <c r="Y201" s="540"/>
      <c r="Z201" s="540"/>
      <c r="AA201" s="540"/>
      <c r="AB201" s="540"/>
      <c r="AC201" s="540"/>
      <c r="AD201" s="540"/>
    </row>
    <row r="202" spans="1:30" s="346" customFormat="1" x14ac:dyDescent="0.2">
      <c r="A202" s="354"/>
      <c r="B202" s="351"/>
      <c r="I202" s="354"/>
      <c r="J202" s="354"/>
      <c r="K202" s="351"/>
      <c r="L202" s="351"/>
      <c r="M202" s="357"/>
      <c r="R202" s="540"/>
      <c r="S202" s="542"/>
      <c r="T202" s="540"/>
      <c r="U202" s="540"/>
      <c r="V202" s="540"/>
      <c r="W202" s="540"/>
      <c r="X202" s="540"/>
      <c r="Y202" s="540"/>
      <c r="Z202" s="540"/>
      <c r="AA202" s="540"/>
      <c r="AB202" s="540"/>
      <c r="AC202" s="540"/>
      <c r="AD202" s="540"/>
    </row>
    <row r="203" spans="1:30" s="346" customFormat="1" x14ac:dyDescent="0.2">
      <c r="A203" s="354"/>
      <c r="B203" s="351"/>
      <c r="I203" s="354"/>
      <c r="J203" s="354"/>
      <c r="K203" s="351"/>
      <c r="L203" s="351"/>
      <c r="M203" s="357"/>
      <c r="R203" s="540"/>
      <c r="S203" s="542"/>
      <c r="T203" s="540"/>
      <c r="U203" s="540"/>
      <c r="V203" s="540"/>
      <c r="W203" s="540"/>
      <c r="X203" s="540"/>
      <c r="Y203" s="540"/>
      <c r="Z203" s="540"/>
      <c r="AA203" s="540"/>
      <c r="AB203" s="540"/>
      <c r="AC203" s="540"/>
      <c r="AD203" s="540"/>
    </row>
    <row r="204" spans="1:30" s="346" customFormat="1" x14ac:dyDescent="0.2">
      <c r="A204" s="354"/>
      <c r="B204" s="351"/>
      <c r="I204" s="354"/>
      <c r="J204" s="354"/>
      <c r="K204" s="351"/>
      <c r="L204" s="351"/>
      <c r="M204" s="357"/>
      <c r="R204" s="540"/>
      <c r="S204" s="542"/>
      <c r="T204" s="540"/>
      <c r="U204" s="540"/>
      <c r="V204" s="540"/>
      <c r="W204" s="540"/>
      <c r="X204" s="540"/>
      <c r="Y204" s="540"/>
      <c r="Z204" s="540"/>
      <c r="AA204" s="540"/>
      <c r="AB204" s="540"/>
      <c r="AC204" s="540"/>
      <c r="AD204" s="540"/>
    </row>
    <row r="205" spans="1:30" s="346" customFormat="1" x14ac:dyDescent="0.2">
      <c r="A205" s="354"/>
      <c r="B205" s="351"/>
      <c r="I205" s="354"/>
      <c r="J205" s="354"/>
      <c r="K205" s="351"/>
      <c r="L205" s="351"/>
      <c r="M205" s="357"/>
      <c r="R205" s="540"/>
      <c r="S205" s="542"/>
      <c r="T205" s="540"/>
      <c r="U205" s="540"/>
      <c r="V205" s="540"/>
      <c r="W205" s="540"/>
      <c r="X205" s="540"/>
      <c r="Y205" s="540"/>
      <c r="Z205" s="540"/>
      <c r="AA205" s="540"/>
      <c r="AB205" s="540"/>
      <c r="AC205" s="540"/>
      <c r="AD205" s="540"/>
    </row>
    <row r="206" spans="1:30" s="346" customFormat="1" x14ac:dyDescent="0.2">
      <c r="A206" s="354"/>
      <c r="B206" s="351"/>
      <c r="I206" s="354"/>
      <c r="J206" s="354"/>
      <c r="K206" s="351"/>
      <c r="L206" s="351"/>
      <c r="M206" s="357"/>
      <c r="R206" s="540"/>
      <c r="S206" s="542"/>
      <c r="T206" s="540"/>
      <c r="U206" s="540"/>
      <c r="V206" s="540"/>
      <c r="W206" s="540"/>
      <c r="X206" s="540"/>
      <c r="Y206" s="540"/>
      <c r="Z206" s="540"/>
      <c r="AA206" s="540"/>
      <c r="AB206" s="540"/>
      <c r="AC206" s="540"/>
      <c r="AD206" s="540"/>
    </row>
    <row r="207" spans="1:30" s="346" customFormat="1" x14ac:dyDescent="0.2">
      <c r="A207" s="354"/>
      <c r="B207" s="351"/>
      <c r="I207" s="354"/>
      <c r="J207" s="354"/>
      <c r="K207" s="351"/>
      <c r="L207" s="351"/>
      <c r="M207" s="357"/>
      <c r="R207" s="540"/>
      <c r="S207" s="542"/>
      <c r="T207" s="540"/>
      <c r="U207" s="540"/>
      <c r="V207" s="540"/>
      <c r="W207" s="540"/>
      <c r="X207" s="540"/>
      <c r="Y207" s="540"/>
      <c r="Z207" s="540"/>
      <c r="AA207" s="540"/>
      <c r="AB207" s="540"/>
      <c r="AC207" s="540"/>
      <c r="AD207" s="540"/>
    </row>
    <row r="208" spans="1:30" s="346" customFormat="1" x14ac:dyDescent="0.2">
      <c r="A208" s="354"/>
      <c r="B208" s="351"/>
      <c r="I208" s="354"/>
      <c r="J208" s="354"/>
      <c r="K208" s="351"/>
      <c r="L208" s="351"/>
      <c r="M208" s="357"/>
      <c r="R208" s="540"/>
      <c r="S208" s="542"/>
      <c r="T208" s="540"/>
      <c r="U208" s="540"/>
      <c r="V208" s="540"/>
      <c r="W208" s="540"/>
      <c r="X208" s="540"/>
      <c r="Y208" s="540"/>
      <c r="Z208" s="540"/>
      <c r="AA208" s="540"/>
      <c r="AB208" s="540"/>
      <c r="AC208" s="540"/>
      <c r="AD208" s="540"/>
    </row>
    <row r="209" spans="1:30" s="346" customFormat="1" x14ac:dyDescent="0.2">
      <c r="A209" s="354"/>
      <c r="B209" s="351"/>
      <c r="I209" s="354"/>
      <c r="J209" s="354"/>
      <c r="K209" s="351"/>
      <c r="L209" s="351"/>
      <c r="M209" s="357"/>
      <c r="R209" s="540"/>
      <c r="S209" s="542"/>
      <c r="T209" s="540"/>
      <c r="U209" s="540"/>
      <c r="V209" s="540"/>
      <c r="W209" s="540"/>
      <c r="X209" s="540"/>
      <c r="Y209" s="540"/>
      <c r="Z209" s="540"/>
      <c r="AA209" s="540"/>
      <c r="AB209" s="540"/>
      <c r="AC209" s="540"/>
      <c r="AD209" s="540"/>
    </row>
    <row r="210" spans="1:30" s="346" customFormat="1" x14ac:dyDescent="0.2">
      <c r="A210" s="354"/>
      <c r="B210" s="351"/>
      <c r="I210" s="354"/>
      <c r="J210" s="354"/>
      <c r="K210" s="351"/>
      <c r="L210" s="351"/>
      <c r="M210" s="357"/>
      <c r="R210" s="540"/>
      <c r="S210" s="542"/>
      <c r="T210" s="540"/>
      <c r="U210" s="540"/>
      <c r="V210" s="540"/>
      <c r="W210" s="540"/>
      <c r="X210" s="540"/>
      <c r="Y210" s="540"/>
      <c r="Z210" s="540"/>
      <c r="AA210" s="540"/>
      <c r="AB210" s="540"/>
      <c r="AC210" s="540"/>
      <c r="AD210" s="540"/>
    </row>
    <row r="211" spans="1:30" s="346" customFormat="1" x14ac:dyDescent="0.2">
      <c r="A211" s="354"/>
      <c r="B211" s="351"/>
      <c r="I211" s="354"/>
      <c r="J211" s="354"/>
      <c r="K211" s="351"/>
      <c r="L211" s="351"/>
      <c r="M211" s="357"/>
      <c r="R211" s="540"/>
      <c r="S211" s="542"/>
      <c r="T211" s="540"/>
      <c r="U211" s="540"/>
      <c r="V211" s="540"/>
      <c r="W211" s="540"/>
      <c r="X211" s="540"/>
      <c r="Y211" s="540"/>
      <c r="Z211" s="540"/>
      <c r="AA211" s="540"/>
      <c r="AB211" s="540"/>
      <c r="AC211" s="540"/>
      <c r="AD211" s="540"/>
    </row>
    <row r="212" spans="1:30" s="346" customFormat="1" x14ac:dyDescent="0.2">
      <c r="A212" s="354"/>
      <c r="B212" s="351"/>
      <c r="I212" s="354"/>
      <c r="J212" s="354"/>
      <c r="K212" s="351"/>
      <c r="L212" s="351"/>
      <c r="M212" s="357"/>
      <c r="R212" s="540"/>
      <c r="S212" s="542"/>
      <c r="T212" s="540"/>
      <c r="U212" s="540"/>
      <c r="V212" s="540"/>
      <c r="W212" s="540"/>
      <c r="X212" s="540"/>
      <c r="Y212" s="540"/>
      <c r="Z212" s="540"/>
      <c r="AA212" s="540"/>
      <c r="AB212" s="540"/>
      <c r="AC212" s="540"/>
      <c r="AD212" s="540"/>
    </row>
    <row r="213" spans="1:30" s="346" customFormat="1" x14ac:dyDescent="0.2">
      <c r="A213" s="354"/>
      <c r="B213" s="351"/>
      <c r="I213" s="354"/>
      <c r="J213" s="354"/>
      <c r="K213" s="351"/>
      <c r="L213" s="351"/>
      <c r="M213" s="357"/>
      <c r="R213" s="540"/>
      <c r="S213" s="542"/>
      <c r="T213" s="540"/>
      <c r="U213" s="540"/>
      <c r="V213" s="540"/>
      <c r="W213" s="540"/>
      <c r="X213" s="540"/>
      <c r="Y213" s="540"/>
      <c r="Z213" s="540"/>
      <c r="AA213" s="540"/>
      <c r="AB213" s="540"/>
      <c r="AC213" s="540"/>
      <c r="AD213" s="540"/>
    </row>
    <row r="214" spans="1:30" s="346" customFormat="1" x14ac:dyDescent="0.2">
      <c r="A214" s="354"/>
      <c r="B214" s="351"/>
      <c r="I214" s="354"/>
      <c r="J214" s="354"/>
      <c r="K214" s="351"/>
      <c r="L214" s="351"/>
      <c r="M214" s="357"/>
      <c r="R214" s="540"/>
      <c r="S214" s="542"/>
      <c r="T214" s="540"/>
      <c r="U214" s="540"/>
      <c r="V214" s="540"/>
      <c r="W214" s="540"/>
      <c r="X214" s="540"/>
      <c r="Y214" s="540"/>
      <c r="Z214" s="540"/>
      <c r="AA214" s="540"/>
      <c r="AB214" s="540"/>
      <c r="AC214" s="540"/>
      <c r="AD214" s="540"/>
    </row>
    <row r="215" spans="1:30" s="346" customFormat="1" x14ac:dyDescent="0.2">
      <c r="A215" s="354"/>
      <c r="B215" s="351"/>
      <c r="I215" s="354"/>
      <c r="J215" s="354"/>
      <c r="K215" s="351"/>
      <c r="L215" s="351"/>
      <c r="M215" s="357"/>
      <c r="R215" s="540"/>
      <c r="S215" s="542"/>
      <c r="T215" s="540"/>
      <c r="U215" s="540"/>
      <c r="V215" s="540"/>
      <c r="W215" s="540"/>
      <c r="X215" s="540"/>
      <c r="Y215" s="540"/>
      <c r="Z215" s="540"/>
      <c r="AA215" s="540"/>
      <c r="AB215" s="540"/>
      <c r="AC215" s="540"/>
      <c r="AD215" s="540"/>
    </row>
    <row r="216" spans="1:30" s="346" customFormat="1" x14ac:dyDescent="0.2">
      <c r="A216" s="354"/>
      <c r="B216" s="351"/>
      <c r="I216" s="354"/>
      <c r="J216" s="354"/>
      <c r="K216" s="351"/>
      <c r="L216" s="351"/>
      <c r="M216" s="357"/>
      <c r="R216" s="540"/>
      <c r="S216" s="542"/>
      <c r="T216" s="540"/>
      <c r="U216" s="540"/>
      <c r="V216" s="540"/>
      <c r="W216" s="540"/>
      <c r="X216" s="540"/>
      <c r="Y216" s="540"/>
      <c r="Z216" s="540"/>
      <c r="AA216" s="540"/>
      <c r="AB216" s="540"/>
      <c r="AC216" s="540"/>
      <c r="AD216" s="540"/>
    </row>
    <row r="217" spans="1:30" s="346" customFormat="1" x14ac:dyDescent="0.2">
      <c r="A217" s="354"/>
      <c r="B217" s="351"/>
      <c r="I217" s="354"/>
      <c r="J217" s="354"/>
      <c r="K217" s="351"/>
      <c r="L217" s="351"/>
      <c r="M217" s="357"/>
      <c r="R217" s="540"/>
      <c r="S217" s="542"/>
      <c r="T217" s="540"/>
      <c r="U217" s="540"/>
      <c r="V217" s="540"/>
      <c r="W217" s="540"/>
      <c r="X217" s="540"/>
      <c r="Y217" s="540"/>
      <c r="Z217" s="540"/>
      <c r="AA217" s="540"/>
      <c r="AB217" s="540"/>
      <c r="AC217" s="540"/>
      <c r="AD217" s="540"/>
    </row>
    <row r="218" spans="1:30" s="346" customFormat="1" x14ac:dyDescent="0.2">
      <c r="A218" s="354"/>
      <c r="B218" s="351"/>
      <c r="I218" s="354"/>
      <c r="J218" s="354"/>
      <c r="K218" s="351"/>
      <c r="L218" s="351"/>
      <c r="M218" s="357"/>
      <c r="R218" s="540"/>
      <c r="S218" s="542"/>
      <c r="T218" s="540"/>
      <c r="U218" s="540"/>
      <c r="V218" s="540"/>
      <c r="W218" s="540"/>
      <c r="X218" s="540"/>
      <c r="Y218" s="540"/>
      <c r="Z218" s="540"/>
      <c r="AA218" s="540"/>
      <c r="AB218" s="540"/>
      <c r="AC218" s="540"/>
      <c r="AD218" s="540"/>
    </row>
    <row r="219" spans="1:30" s="346" customFormat="1" x14ac:dyDescent="0.2">
      <c r="A219" s="354"/>
      <c r="B219" s="351"/>
      <c r="I219" s="354"/>
      <c r="J219" s="354"/>
      <c r="K219" s="351"/>
      <c r="L219" s="351"/>
      <c r="M219" s="357"/>
      <c r="R219" s="540"/>
      <c r="S219" s="542"/>
      <c r="T219" s="540"/>
      <c r="U219" s="540"/>
      <c r="V219" s="540"/>
      <c r="W219" s="540"/>
      <c r="X219" s="540"/>
      <c r="Y219" s="540"/>
      <c r="Z219" s="540"/>
      <c r="AA219" s="540"/>
      <c r="AB219" s="540"/>
      <c r="AC219" s="540"/>
      <c r="AD219" s="540"/>
    </row>
    <row r="220" spans="1:30" s="346" customFormat="1" x14ac:dyDescent="0.2">
      <c r="A220" s="354"/>
      <c r="B220" s="351"/>
      <c r="I220" s="354"/>
      <c r="J220" s="354"/>
      <c r="K220" s="351"/>
      <c r="L220" s="351"/>
      <c r="M220" s="357"/>
      <c r="R220" s="540"/>
      <c r="S220" s="542"/>
      <c r="T220" s="540"/>
      <c r="U220" s="540"/>
      <c r="V220" s="540"/>
      <c r="W220" s="540"/>
      <c r="X220" s="540"/>
      <c r="Y220" s="540"/>
      <c r="Z220" s="540"/>
      <c r="AA220" s="540"/>
      <c r="AB220" s="540"/>
      <c r="AC220" s="540"/>
      <c r="AD220" s="540"/>
    </row>
    <row r="221" spans="1:30" s="346" customFormat="1" x14ac:dyDescent="0.2">
      <c r="A221" s="354"/>
      <c r="B221" s="351"/>
      <c r="I221" s="354"/>
      <c r="J221" s="354"/>
      <c r="K221" s="351"/>
      <c r="L221" s="351"/>
      <c r="M221" s="357"/>
      <c r="R221" s="540"/>
      <c r="S221" s="542"/>
      <c r="T221" s="540"/>
      <c r="U221" s="540"/>
      <c r="V221" s="540"/>
      <c r="W221" s="540"/>
      <c r="X221" s="540"/>
      <c r="Y221" s="540"/>
      <c r="Z221" s="540"/>
      <c r="AA221" s="540"/>
      <c r="AB221" s="540"/>
      <c r="AC221" s="540"/>
      <c r="AD221" s="540"/>
    </row>
    <row r="222" spans="1:30" s="346" customFormat="1" x14ac:dyDescent="0.2">
      <c r="A222" s="354"/>
      <c r="B222" s="351"/>
      <c r="I222" s="354"/>
      <c r="J222" s="354"/>
      <c r="K222" s="351"/>
      <c r="L222" s="351"/>
      <c r="M222" s="357"/>
      <c r="R222" s="540"/>
      <c r="S222" s="542"/>
      <c r="T222" s="540"/>
      <c r="U222" s="540"/>
      <c r="V222" s="540"/>
      <c r="W222" s="540"/>
      <c r="X222" s="540"/>
      <c r="Y222" s="540"/>
      <c r="Z222" s="540"/>
      <c r="AA222" s="540"/>
      <c r="AB222" s="540"/>
      <c r="AC222" s="540"/>
      <c r="AD222" s="540"/>
    </row>
    <row r="223" spans="1:30" s="346" customFormat="1" x14ac:dyDescent="0.2">
      <c r="A223" s="354"/>
      <c r="B223" s="351"/>
      <c r="I223" s="354"/>
      <c r="J223" s="354"/>
      <c r="K223" s="351"/>
      <c r="L223" s="351"/>
      <c r="M223" s="357"/>
      <c r="R223" s="540"/>
      <c r="S223" s="542"/>
      <c r="T223" s="540"/>
      <c r="U223" s="540"/>
      <c r="V223" s="540"/>
      <c r="W223" s="540"/>
      <c r="X223" s="540"/>
      <c r="Y223" s="540"/>
      <c r="Z223" s="540"/>
      <c r="AA223" s="540"/>
      <c r="AB223" s="540"/>
      <c r="AC223" s="540"/>
      <c r="AD223" s="540"/>
    </row>
    <row r="224" spans="1:30" s="346" customFormat="1" x14ac:dyDescent="0.2">
      <c r="A224" s="354"/>
      <c r="B224" s="351"/>
      <c r="I224" s="354"/>
      <c r="J224" s="354"/>
      <c r="K224" s="351"/>
      <c r="L224" s="351"/>
      <c r="M224" s="357"/>
      <c r="R224" s="540"/>
      <c r="S224" s="542"/>
      <c r="T224" s="540"/>
      <c r="U224" s="540"/>
      <c r="V224" s="540"/>
      <c r="W224" s="540"/>
      <c r="X224" s="540"/>
      <c r="Y224" s="540"/>
      <c r="Z224" s="540"/>
      <c r="AA224" s="540"/>
      <c r="AB224" s="540"/>
      <c r="AC224" s="540"/>
      <c r="AD224" s="540"/>
    </row>
    <row r="225" spans="1:30" s="346" customFormat="1" x14ac:dyDescent="0.2">
      <c r="A225" s="354"/>
      <c r="B225" s="351"/>
      <c r="I225" s="354"/>
      <c r="J225" s="354"/>
      <c r="K225" s="351"/>
      <c r="L225" s="351"/>
      <c r="M225" s="357"/>
      <c r="R225" s="540"/>
      <c r="S225" s="542"/>
      <c r="T225" s="540"/>
      <c r="U225" s="540"/>
      <c r="V225" s="540"/>
      <c r="W225" s="540"/>
      <c r="X225" s="540"/>
      <c r="Y225" s="540"/>
      <c r="Z225" s="540"/>
      <c r="AA225" s="540"/>
      <c r="AB225" s="540"/>
      <c r="AC225" s="540"/>
      <c r="AD225" s="540"/>
    </row>
    <row r="226" spans="1:30" s="346" customFormat="1" x14ac:dyDescent="0.2">
      <c r="A226" s="354"/>
      <c r="B226" s="351"/>
      <c r="I226" s="354"/>
      <c r="J226" s="354"/>
      <c r="K226" s="351"/>
      <c r="L226" s="351"/>
      <c r="M226" s="357"/>
      <c r="R226" s="540"/>
      <c r="S226" s="542"/>
      <c r="T226" s="540"/>
      <c r="U226" s="540"/>
      <c r="V226" s="540"/>
      <c r="W226" s="540"/>
      <c r="X226" s="540"/>
      <c r="Y226" s="540"/>
      <c r="Z226" s="540"/>
      <c r="AA226" s="540"/>
      <c r="AB226" s="540"/>
      <c r="AC226" s="540"/>
      <c r="AD226" s="540"/>
    </row>
    <row r="227" spans="1:30" s="346" customFormat="1" x14ac:dyDescent="0.2">
      <c r="A227" s="354"/>
      <c r="B227" s="351"/>
      <c r="I227" s="354"/>
      <c r="J227" s="354"/>
      <c r="K227" s="351"/>
      <c r="L227" s="351"/>
      <c r="M227" s="357"/>
      <c r="R227" s="540"/>
      <c r="S227" s="542"/>
      <c r="T227" s="540"/>
      <c r="U227" s="540"/>
      <c r="V227" s="540"/>
      <c r="W227" s="540"/>
      <c r="X227" s="540"/>
      <c r="Y227" s="540"/>
      <c r="Z227" s="540"/>
      <c r="AA227" s="540"/>
      <c r="AB227" s="540"/>
      <c r="AC227" s="540"/>
      <c r="AD227" s="540"/>
    </row>
    <row r="228" spans="1:30" s="346" customFormat="1" x14ac:dyDescent="0.2">
      <c r="A228" s="354"/>
      <c r="B228" s="351"/>
      <c r="I228" s="354"/>
      <c r="J228" s="354"/>
      <c r="K228" s="351"/>
      <c r="L228" s="351"/>
      <c r="M228" s="357"/>
      <c r="R228" s="540"/>
      <c r="S228" s="542"/>
      <c r="T228" s="540"/>
      <c r="U228" s="540"/>
      <c r="V228" s="540"/>
      <c r="W228" s="540"/>
      <c r="X228" s="540"/>
      <c r="Y228" s="540"/>
      <c r="Z228" s="540"/>
      <c r="AA228" s="540"/>
      <c r="AB228" s="540"/>
      <c r="AC228" s="540"/>
      <c r="AD228" s="540"/>
    </row>
    <row r="229" spans="1:30" s="346" customFormat="1" x14ac:dyDescent="0.2">
      <c r="A229" s="354"/>
      <c r="B229" s="351"/>
      <c r="I229" s="354"/>
      <c r="J229" s="354"/>
      <c r="K229" s="351"/>
      <c r="L229" s="351"/>
      <c r="M229" s="357"/>
      <c r="R229" s="540"/>
      <c r="S229" s="542"/>
      <c r="T229" s="540"/>
      <c r="U229" s="540"/>
      <c r="V229" s="540"/>
      <c r="W229" s="540"/>
      <c r="X229" s="540"/>
      <c r="Y229" s="540"/>
      <c r="Z229" s="540"/>
      <c r="AA229" s="540"/>
      <c r="AB229" s="540"/>
      <c r="AC229" s="540"/>
      <c r="AD229" s="540"/>
    </row>
    <row r="230" spans="1:30" s="346" customFormat="1" x14ac:dyDescent="0.2">
      <c r="A230" s="354"/>
      <c r="B230" s="351"/>
      <c r="I230" s="354"/>
      <c r="J230" s="354"/>
      <c r="K230" s="351"/>
      <c r="L230" s="351"/>
      <c r="M230" s="357"/>
      <c r="R230" s="540"/>
      <c r="S230" s="542"/>
      <c r="T230" s="540"/>
      <c r="U230" s="540"/>
      <c r="V230" s="540"/>
      <c r="W230" s="540"/>
      <c r="X230" s="540"/>
      <c r="Y230" s="540"/>
      <c r="Z230" s="540"/>
      <c r="AA230" s="540"/>
      <c r="AB230" s="540"/>
      <c r="AC230" s="540"/>
      <c r="AD230" s="540"/>
    </row>
    <row r="231" spans="1:30" s="346" customFormat="1" x14ac:dyDescent="0.2">
      <c r="A231" s="354"/>
      <c r="B231" s="351"/>
      <c r="I231" s="354"/>
      <c r="J231" s="354"/>
      <c r="K231" s="351"/>
      <c r="L231" s="351"/>
      <c r="M231" s="357"/>
      <c r="R231" s="540"/>
      <c r="S231" s="542"/>
      <c r="T231" s="540"/>
      <c r="U231" s="540"/>
      <c r="V231" s="540"/>
      <c r="W231" s="540"/>
      <c r="X231" s="540"/>
      <c r="Y231" s="540"/>
      <c r="Z231" s="540"/>
      <c r="AA231" s="540"/>
      <c r="AB231" s="540"/>
      <c r="AC231" s="540"/>
      <c r="AD231" s="540"/>
    </row>
    <row r="232" spans="1:30" s="346" customFormat="1" x14ac:dyDescent="0.2">
      <c r="A232" s="354"/>
      <c r="B232" s="351"/>
      <c r="I232" s="354"/>
      <c r="J232" s="354"/>
      <c r="K232" s="351"/>
      <c r="L232" s="351"/>
      <c r="M232" s="357"/>
      <c r="R232" s="540"/>
      <c r="S232" s="542"/>
      <c r="T232" s="540"/>
      <c r="U232" s="540"/>
      <c r="V232" s="540"/>
      <c r="W232" s="540"/>
      <c r="X232" s="540"/>
      <c r="Y232" s="540"/>
      <c r="Z232" s="540"/>
      <c r="AA232" s="540"/>
      <c r="AB232" s="540"/>
      <c r="AC232" s="540"/>
      <c r="AD232" s="540"/>
    </row>
    <row r="233" spans="1:30" s="346" customFormat="1" x14ac:dyDescent="0.2">
      <c r="A233" s="354"/>
      <c r="B233" s="351"/>
      <c r="I233" s="354"/>
      <c r="J233" s="354"/>
      <c r="K233" s="351"/>
      <c r="L233" s="351"/>
      <c r="M233" s="357"/>
      <c r="R233" s="540"/>
      <c r="S233" s="542"/>
      <c r="T233" s="540"/>
      <c r="U233" s="540"/>
      <c r="V233" s="540"/>
      <c r="W233" s="540"/>
      <c r="X233" s="540"/>
      <c r="Y233" s="540"/>
      <c r="Z233" s="540"/>
      <c r="AA233" s="540"/>
      <c r="AB233" s="540"/>
      <c r="AC233" s="540"/>
      <c r="AD233" s="540"/>
    </row>
    <row r="234" spans="1:30" s="346" customFormat="1" x14ac:dyDescent="0.2">
      <c r="A234" s="354"/>
      <c r="B234" s="351"/>
      <c r="I234" s="354"/>
      <c r="J234" s="354"/>
      <c r="K234" s="351"/>
      <c r="L234" s="351"/>
      <c r="M234" s="357"/>
      <c r="R234" s="540"/>
      <c r="S234" s="542"/>
      <c r="T234" s="540"/>
      <c r="U234" s="540"/>
      <c r="V234" s="540"/>
      <c r="W234" s="540"/>
      <c r="X234" s="540"/>
      <c r="Y234" s="540"/>
      <c r="Z234" s="540"/>
      <c r="AA234" s="540"/>
      <c r="AB234" s="540"/>
      <c r="AC234" s="540"/>
      <c r="AD234" s="540"/>
    </row>
    <row r="235" spans="1:30" s="346" customFormat="1" x14ac:dyDescent="0.2">
      <c r="A235" s="354"/>
      <c r="B235" s="351"/>
      <c r="I235" s="354"/>
      <c r="J235" s="354"/>
      <c r="K235" s="351"/>
      <c r="L235" s="351"/>
      <c r="M235" s="357"/>
      <c r="R235" s="540"/>
      <c r="S235" s="542"/>
      <c r="T235" s="540"/>
      <c r="U235" s="540"/>
      <c r="V235" s="540"/>
      <c r="W235" s="540"/>
      <c r="X235" s="540"/>
      <c r="Y235" s="540"/>
      <c r="Z235" s="540"/>
      <c r="AA235" s="540"/>
      <c r="AB235" s="540"/>
      <c r="AC235" s="540"/>
      <c r="AD235" s="540"/>
    </row>
    <row r="236" spans="1:30" s="346" customFormat="1" x14ac:dyDescent="0.2">
      <c r="A236" s="354"/>
      <c r="B236" s="351"/>
      <c r="I236" s="354"/>
      <c r="J236" s="354"/>
      <c r="K236" s="351"/>
      <c r="L236" s="351"/>
      <c r="M236" s="357"/>
      <c r="R236" s="540"/>
      <c r="S236" s="542"/>
      <c r="T236" s="540"/>
      <c r="U236" s="540"/>
      <c r="V236" s="540"/>
      <c r="W236" s="540"/>
      <c r="X236" s="540"/>
      <c r="Y236" s="540"/>
      <c r="Z236" s="540"/>
      <c r="AA236" s="540"/>
      <c r="AB236" s="540"/>
      <c r="AC236" s="540"/>
      <c r="AD236" s="540"/>
    </row>
    <row r="237" spans="1:30" s="346" customFormat="1" x14ac:dyDescent="0.2">
      <c r="A237" s="354"/>
      <c r="B237" s="351"/>
      <c r="I237" s="354"/>
      <c r="J237" s="354"/>
      <c r="K237" s="351"/>
      <c r="L237" s="351"/>
      <c r="M237" s="357"/>
      <c r="R237" s="540"/>
      <c r="S237" s="542"/>
      <c r="T237" s="540"/>
      <c r="U237" s="540"/>
      <c r="V237" s="540"/>
      <c r="W237" s="540"/>
      <c r="X237" s="540"/>
      <c r="Y237" s="540"/>
      <c r="Z237" s="540"/>
      <c r="AA237" s="540"/>
      <c r="AB237" s="540"/>
      <c r="AC237" s="540"/>
      <c r="AD237" s="540"/>
    </row>
    <row r="238" spans="1:30" s="346" customFormat="1" x14ac:dyDescent="0.2">
      <c r="A238" s="354"/>
      <c r="B238" s="351"/>
      <c r="I238" s="354"/>
      <c r="J238" s="354"/>
      <c r="K238" s="351"/>
      <c r="L238" s="351"/>
      <c r="M238" s="357"/>
      <c r="R238" s="540"/>
      <c r="S238" s="542"/>
      <c r="T238" s="540"/>
      <c r="U238" s="540"/>
      <c r="V238" s="540"/>
      <c r="W238" s="540"/>
      <c r="X238" s="540"/>
      <c r="Y238" s="540"/>
      <c r="Z238" s="540"/>
      <c r="AA238" s="540"/>
      <c r="AB238" s="540"/>
      <c r="AC238" s="540"/>
      <c r="AD238" s="540"/>
    </row>
    <row r="239" spans="1:30" s="346" customFormat="1" x14ac:dyDescent="0.2">
      <c r="A239" s="354"/>
      <c r="B239" s="351"/>
      <c r="I239" s="354"/>
      <c r="J239" s="354"/>
      <c r="K239" s="351"/>
      <c r="L239" s="351"/>
      <c r="M239" s="357"/>
      <c r="R239" s="540"/>
      <c r="S239" s="542"/>
      <c r="T239" s="540"/>
      <c r="U239" s="540"/>
      <c r="V239" s="540"/>
      <c r="W239" s="540"/>
      <c r="X239" s="540"/>
      <c r="Y239" s="540"/>
      <c r="Z239" s="540"/>
      <c r="AA239" s="540"/>
      <c r="AB239" s="540"/>
      <c r="AC239" s="540"/>
      <c r="AD239" s="540"/>
    </row>
    <row r="240" spans="1:30" s="346" customFormat="1" x14ac:dyDescent="0.2">
      <c r="A240" s="354"/>
      <c r="B240" s="351"/>
      <c r="I240" s="354"/>
      <c r="J240" s="354"/>
      <c r="K240" s="351"/>
      <c r="L240" s="351"/>
      <c r="M240" s="357"/>
      <c r="R240" s="540"/>
      <c r="S240" s="542"/>
      <c r="T240" s="540"/>
      <c r="U240" s="540"/>
      <c r="V240" s="540"/>
      <c r="W240" s="540"/>
      <c r="X240" s="540"/>
      <c r="Y240" s="540"/>
      <c r="Z240" s="540"/>
      <c r="AA240" s="540"/>
      <c r="AB240" s="540"/>
      <c r="AC240" s="540"/>
      <c r="AD240" s="540"/>
    </row>
    <row r="241" spans="1:30" s="346" customFormat="1" x14ac:dyDescent="0.2">
      <c r="A241" s="354"/>
      <c r="B241" s="351"/>
      <c r="I241" s="354"/>
      <c r="J241" s="354"/>
      <c r="K241" s="351"/>
      <c r="L241" s="351"/>
      <c r="M241" s="357"/>
      <c r="R241" s="540"/>
      <c r="S241" s="542"/>
      <c r="T241" s="540"/>
      <c r="U241" s="540"/>
      <c r="V241" s="540"/>
      <c r="W241" s="540"/>
      <c r="X241" s="540"/>
      <c r="Y241" s="540"/>
      <c r="Z241" s="540"/>
      <c r="AA241" s="540"/>
      <c r="AB241" s="540"/>
      <c r="AC241" s="540"/>
      <c r="AD241" s="540"/>
    </row>
    <row r="242" spans="1:30" s="346" customFormat="1" x14ac:dyDescent="0.2">
      <c r="A242" s="354"/>
      <c r="B242" s="351"/>
      <c r="I242" s="354"/>
      <c r="J242" s="354"/>
      <c r="K242" s="351"/>
      <c r="L242" s="351"/>
      <c r="M242" s="357"/>
      <c r="R242" s="540"/>
      <c r="S242" s="542"/>
      <c r="T242" s="540"/>
      <c r="U242" s="540"/>
      <c r="V242" s="540"/>
      <c r="W242" s="540"/>
      <c r="X242" s="540"/>
      <c r="Y242" s="540"/>
      <c r="Z242" s="540"/>
      <c r="AA242" s="540"/>
      <c r="AB242" s="540"/>
      <c r="AC242" s="540"/>
      <c r="AD242" s="540"/>
    </row>
    <row r="243" spans="1:30" s="346" customFormat="1" x14ac:dyDescent="0.2">
      <c r="A243" s="354"/>
      <c r="B243" s="351"/>
      <c r="I243" s="354"/>
      <c r="J243" s="354"/>
      <c r="K243" s="351"/>
      <c r="L243" s="351"/>
      <c r="M243" s="357"/>
      <c r="R243" s="540"/>
      <c r="S243" s="542"/>
      <c r="T243" s="540"/>
      <c r="U243" s="540"/>
      <c r="V243" s="540"/>
      <c r="W243" s="540"/>
      <c r="X243" s="540"/>
      <c r="Y243" s="540"/>
      <c r="Z243" s="540"/>
      <c r="AA243" s="540"/>
      <c r="AB243" s="540"/>
      <c r="AC243" s="540"/>
      <c r="AD243" s="540"/>
    </row>
    <row r="244" spans="1:30" s="346" customFormat="1" x14ac:dyDescent="0.2">
      <c r="A244" s="354"/>
      <c r="B244" s="351"/>
      <c r="I244" s="354"/>
      <c r="J244" s="354"/>
      <c r="K244" s="351"/>
      <c r="L244" s="351"/>
      <c r="M244" s="357"/>
      <c r="R244" s="540"/>
      <c r="S244" s="542"/>
      <c r="T244" s="540"/>
      <c r="U244" s="540"/>
      <c r="V244" s="540"/>
      <c r="W244" s="540"/>
      <c r="X244" s="540"/>
      <c r="Y244" s="540"/>
      <c r="Z244" s="540"/>
      <c r="AA244" s="540"/>
      <c r="AB244" s="540"/>
      <c r="AC244" s="540"/>
      <c r="AD244" s="540"/>
    </row>
    <row r="245" spans="1:30" s="346" customFormat="1" x14ac:dyDescent="0.2">
      <c r="A245" s="354"/>
      <c r="B245" s="351"/>
      <c r="I245" s="354"/>
      <c r="J245" s="354"/>
      <c r="K245" s="351"/>
      <c r="L245" s="351"/>
      <c r="M245" s="357"/>
      <c r="R245" s="540"/>
      <c r="S245" s="542"/>
      <c r="T245" s="540"/>
      <c r="U245" s="540"/>
      <c r="V245" s="540"/>
      <c r="W245" s="540"/>
      <c r="X245" s="540"/>
      <c r="Y245" s="540"/>
      <c r="Z245" s="540"/>
      <c r="AA245" s="540"/>
      <c r="AB245" s="540"/>
      <c r="AC245" s="540"/>
      <c r="AD245" s="540"/>
    </row>
    <row r="246" spans="1:30" s="346" customFormat="1" x14ac:dyDescent="0.2">
      <c r="A246" s="354"/>
      <c r="B246" s="351"/>
      <c r="I246" s="354"/>
      <c r="J246" s="354"/>
      <c r="K246" s="351"/>
      <c r="L246" s="351"/>
      <c r="M246" s="357"/>
      <c r="R246" s="540"/>
      <c r="S246" s="542"/>
      <c r="T246" s="540"/>
      <c r="U246" s="540"/>
      <c r="V246" s="540"/>
      <c r="W246" s="540"/>
      <c r="X246" s="540"/>
      <c r="Y246" s="540"/>
      <c r="Z246" s="540"/>
      <c r="AA246" s="540"/>
      <c r="AB246" s="540"/>
      <c r="AC246" s="540"/>
      <c r="AD246" s="540"/>
    </row>
    <row r="247" spans="1:30" s="346" customFormat="1" x14ac:dyDescent="0.2">
      <c r="A247" s="354"/>
      <c r="B247" s="351"/>
      <c r="I247" s="354"/>
      <c r="J247" s="354"/>
      <c r="K247" s="351"/>
      <c r="L247" s="351"/>
      <c r="M247" s="357"/>
      <c r="R247" s="540"/>
      <c r="S247" s="542"/>
      <c r="T247" s="540"/>
      <c r="U247" s="540"/>
      <c r="V247" s="540"/>
      <c r="W247" s="540"/>
      <c r="X247" s="540"/>
      <c r="Y247" s="540"/>
      <c r="Z247" s="540"/>
      <c r="AA247" s="540"/>
      <c r="AB247" s="540"/>
      <c r="AC247" s="540"/>
      <c r="AD247" s="540"/>
    </row>
    <row r="248" spans="1:30" s="346" customFormat="1" x14ac:dyDescent="0.2">
      <c r="A248" s="354"/>
      <c r="B248" s="351"/>
      <c r="I248" s="354"/>
      <c r="J248" s="354"/>
      <c r="K248" s="351"/>
      <c r="L248" s="351"/>
      <c r="M248" s="357"/>
      <c r="R248" s="540"/>
      <c r="S248" s="542"/>
      <c r="T248" s="540"/>
      <c r="U248" s="540"/>
      <c r="V248" s="540"/>
      <c r="W248" s="540"/>
      <c r="X248" s="540"/>
      <c r="Y248" s="540"/>
      <c r="Z248" s="540"/>
      <c r="AA248" s="540"/>
      <c r="AB248" s="540"/>
      <c r="AC248" s="540"/>
      <c r="AD248" s="540"/>
    </row>
    <row r="249" spans="1:30" s="346" customFormat="1" x14ac:dyDescent="0.2">
      <c r="A249" s="354"/>
      <c r="B249" s="351"/>
      <c r="I249" s="354"/>
      <c r="J249" s="354"/>
      <c r="K249" s="351"/>
      <c r="L249" s="351"/>
      <c r="M249" s="357"/>
      <c r="R249" s="540"/>
      <c r="S249" s="542"/>
      <c r="T249" s="540"/>
      <c r="U249" s="540"/>
      <c r="V249" s="540"/>
      <c r="W249" s="540"/>
      <c r="X249" s="540"/>
      <c r="Y249" s="540"/>
      <c r="Z249" s="540"/>
      <c r="AA249" s="540"/>
      <c r="AB249" s="540"/>
      <c r="AC249" s="540"/>
      <c r="AD249" s="540"/>
    </row>
    <row r="250" spans="1:30" s="346" customFormat="1" x14ac:dyDescent="0.2">
      <c r="A250" s="354"/>
      <c r="B250" s="351"/>
      <c r="I250" s="354"/>
      <c r="J250" s="354"/>
      <c r="K250" s="351"/>
      <c r="L250" s="351"/>
      <c r="M250" s="357"/>
      <c r="R250" s="540"/>
      <c r="S250" s="542"/>
      <c r="T250" s="540"/>
      <c r="U250" s="540"/>
      <c r="V250" s="540"/>
      <c r="W250" s="540"/>
      <c r="X250" s="540"/>
      <c r="Y250" s="540"/>
      <c r="Z250" s="540"/>
      <c r="AA250" s="540"/>
      <c r="AB250" s="540"/>
      <c r="AC250" s="540"/>
      <c r="AD250" s="540"/>
    </row>
    <row r="251" spans="1:30" s="346" customFormat="1" x14ac:dyDescent="0.2">
      <c r="A251" s="354"/>
      <c r="B251" s="351"/>
      <c r="I251" s="354"/>
      <c r="J251" s="354"/>
      <c r="K251" s="351"/>
      <c r="L251" s="351"/>
      <c r="M251" s="357"/>
      <c r="R251" s="540"/>
      <c r="S251" s="542"/>
      <c r="T251" s="540"/>
      <c r="U251" s="540"/>
      <c r="V251" s="540"/>
      <c r="W251" s="540"/>
      <c r="X251" s="540"/>
      <c r="Y251" s="540"/>
      <c r="Z251" s="540"/>
      <c r="AA251" s="540"/>
      <c r="AB251" s="540"/>
      <c r="AC251" s="540"/>
      <c r="AD251" s="540"/>
    </row>
    <row r="252" spans="1:30" s="346" customFormat="1" x14ac:dyDescent="0.2">
      <c r="A252" s="354"/>
      <c r="B252" s="351"/>
      <c r="I252" s="354"/>
      <c r="J252" s="354"/>
      <c r="K252" s="351"/>
      <c r="L252" s="351"/>
      <c r="M252" s="357"/>
      <c r="R252" s="540"/>
      <c r="S252" s="542"/>
      <c r="T252" s="540"/>
      <c r="U252" s="540"/>
      <c r="V252" s="540"/>
      <c r="W252" s="540"/>
      <c r="X252" s="540"/>
      <c r="Y252" s="540"/>
      <c r="Z252" s="540"/>
      <c r="AA252" s="540"/>
      <c r="AB252" s="540"/>
      <c r="AC252" s="540"/>
      <c r="AD252" s="540"/>
    </row>
    <row r="253" spans="1:30" s="346" customFormat="1" x14ac:dyDescent="0.2">
      <c r="A253" s="354"/>
      <c r="B253" s="351"/>
      <c r="I253" s="354"/>
      <c r="J253" s="354"/>
      <c r="K253" s="351"/>
      <c r="L253" s="351"/>
      <c r="M253" s="357"/>
      <c r="R253" s="540"/>
      <c r="S253" s="542"/>
      <c r="T253" s="540"/>
      <c r="U253" s="540"/>
      <c r="V253" s="540"/>
      <c r="W253" s="540"/>
      <c r="X253" s="540"/>
      <c r="Y253" s="540"/>
      <c r="Z253" s="540"/>
      <c r="AA253" s="540"/>
      <c r="AB253" s="540"/>
      <c r="AC253" s="540"/>
      <c r="AD253" s="540"/>
    </row>
    <row r="254" spans="1:30" s="346" customFormat="1" x14ac:dyDescent="0.2">
      <c r="A254" s="354"/>
      <c r="B254" s="351"/>
      <c r="I254" s="354"/>
      <c r="J254" s="354"/>
      <c r="K254" s="351"/>
      <c r="L254" s="351"/>
      <c r="M254" s="357"/>
      <c r="R254" s="540"/>
      <c r="S254" s="542"/>
      <c r="T254" s="540"/>
      <c r="U254" s="540"/>
      <c r="V254" s="540"/>
      <c r="W254" s="540"/>
      <c r="X254" s="540"/>
      <c r="Y254" s="540"/>
      <c r="Z254" s="540"/>
      <c r="AA254" s="540"/>
      <c r="AB254" s="540"/>
      <c r="AC254" s="540"/>
      <c r="AD254" s="540"/>
    </row>
    <row r="255" spans="1:30" s="346" customFormat="1" x14ac:dyDescent="0.2">
      <c r="A255" s="354"/>
      <c r="B255" s="351"/>
      <c r="I255" s="354"/>
      <c r="J255" s="354"/>
      <c r="K255" s="351"/>
      <c r="L255" s="351"/>
      <c r="M255" s="357"/>
      <c r="R255" s="540"/>
      <c r="S255" s="542"/>
      <c r="T255" s="540"/>
      <c r="U255" s="540"/>
      <c r="V255" s="540"/>
      <c r="W255" s="540"/>
      <c r="X255" s="540"/>
      <c r="Y255" s="540"/>
      <c r="Z255" s="540"/>
      <c r="AA255" s="540"/>
      <c r="AB255" s="540"/>
      <c r="AC255" s="540"/>
      <c r="AD255" s="540"/>
    </row>
    <row r="256" spans="1:30" s="346" customFormat="1" x14ac:dyDescent="0.2">
      <c r="A256" s="354"/>
      <c r="B256" s="351"/>
      <c r="I256" s="354"/>
      <c r="J256" s="354"/>
      <c r="K256" s="351"/>
      <c r="L256" s="351"/>
      <c r="M256" s="357"/>
      <c r="R256" s="540"/>
      <c r="S256" s="542"/>
      <c r="T256" s="540"/>
      <c r="U256" s="540"/>
      <c r="V256" s="540"/>
      <c r="W256" s="540"/>
      <c r="X256" s="540"/>
      <c r="Y256" s="540"/>
      <c r="Z256" s="540"/>
      <c r="AA256" s="540"/>
      <c r="AB256" s="540"/>
      <c r="AC256" s="540"/>
      <c r="AD256" s="540"/>
    </row>
    <row r="257" spans="1:30" s="346" customFormat="1" x14ac:dyDescent="0.2">
      <c r="A257" s="354"/>
      <c r="B257" s="351"/>
      <c r="I257" s="354"/>
      <c r="J257" s="354"/>
      <c r="K257" s="351"/>
      <c r="L257" s="351"/>
      <c r="M257" s="357"/>
      <c r="R257" s="540"/>
      <c r="S257" s="542"/>
      <c r="T257" s="540"/>
      <c r="U257" s="540"/>
      <c r="V257" s="540"/>
      <c r="W257" s="540"/>
      <c r="X257" s="540"/>
      <c r="Y257" s="540"/>
      <c r="Z257" s="540"/>
      <c r="AA257" s="540"/>
      <c r="AB257" s="540"/>
      <c r="AC257" s="540"/>
      <c r="AD257" s="540"/>
    </row>
    <row r="258" spans="1:30" s="346" customFormat="1" x14ac:dyDescent="0.2">
      <c r="A258" s="354"/>
      <c r="B258" s="351"/>
      <c r="I258" s="354"/>
      <c r="J258" s="354"/>
      <c r="K258" s="351"/>
      <c r="L258" s="351"/>
      <c r="M258" s="357"/>
      <c r="R258" s="540"/>
      <c r="S258" s="542"/>
      <c r="T258" s="540"/>
      <c r="U258" s="540"/>
      <c r="V258" s="540"/>
      <c r="W258" s="540"/>
      <c r="X258" s="540"/>
      <c r="Y258" s="540"/>
      <c r="Z258" s="540"/>
      <c r="AA258" s="540"/>
      <c r="AB258" s="540"/>
      <c r="AC258" s="540"/>
      <c r="AD258" s="540"/>
    </row>
    <row r="259" spans="1:30" s="346" customFormat="1" x14ac:dyDescent="0.2">
      <c r="A259" s="354"/>
      <c r="B259" s="351"/>
      <c r="I259" s="354"/>
      <c r="J259" s="354"/>
      <c r="K259" s="351"/>
      <c r="L259" s="351"/>
      <c r="M259" s="357"/>
      <c r="R259" s="540"/>
      <c r="S259" s="542"/>
      <c r="T259" s="540"/>
      <c r="U259" s="540"/>
      <c r="V259" s="540"/>
      <c r="W259" s="540"/>
      <c r="X259" s="540"/>
      <c r="Y259" s="540"/>
      <c r="Z259" s="540"/>
      <c r="AA259" s="540"/>
      <c r="AB259" s="540"/>
      <c r="AC259" s="540"/>
      <c r="AD259" s="540"/>
    </row>
    <row r="260" spans="1:30" s="346" customFormat="1" x14ac:dyDescent="0.2">
      <c r="A260" s="354"/>
      <c r="B260" s="351"/>
      <c r="I260" s="354"/>
      <c r="J260" s="354"/>
      <c r="K260" s="351"/>
      <c r="L260" s="351"/>
      <c r="M260" s="357"/>
      <c r="R260" s="540"/>
      <c r="S260" s="542"/>
      <c r="T260" s="540"/>
      <c r="U260" s="540"/>
      <c r="V260" s="540"/>
      <c r="W260" s="540"/>
      <c r="X260" s="540"/>
      <c r="Y260" s="540"/>
      <c r="Z260" s="540"/>
      <c r="AA260" s="540"/>
      <c r="AB260" s="540"/>
      <c r="AC260" s="540"/>
      <c r="AD260" s="540"/>
    </row>
    <row r="261" spans="1:30" s="346" customFormat="1" x14ac:dyDescent="0.2">
      <c r="A261" s="354"/>
      <c r="B261" s="351"/>
      <c r="I261" s="354"/>
      <c r="J261" s="354"/>
      <c r="K261" s="351"/>
      <c r="L261" s="351"/>
      <c r="M261" s="357"/>
      <c r="R261" s="540"/>
      <c r="S261" s="542"/>
      <c r="T261" s="540"/>
      <c r="U261" s="540"/>
      <c r="V261" s="540"/>
      <c r="W261" s="540"/>
      <c r="X261" s="540"/>
      <c r="Y261" s="540"/>
      <c r="Z261" s="540"/>
      <c r="AA261" s="540"/>
      <c r="AB261" s="540"/>
      <c r="AC261" s="540"/>
      <c r="AD261" s="540"/>
    </row>
    <row r="262" spans="1:30" s="346" customFormat="1" x14ac:dyDescent="0.2">
      <c r="A262" s="354"/>
      <c r="B262" s="351"/>
      <c r="I262" s="354"/>
      <c r="J262" s="354"/>
      <c r="K262" s="351"/>
      <c r="L262" s="351"/>
      <c r="M262" s="357"/>
      <c r="R262" s="540"/>
      <c r="S262" s="542"/>
      <c r="T262" s="540"/>
      <c r="U262" s="540"/>
      <c r="V262" s="540"/>
      <c r="W262" s="540"/>
      <c r="X262" s="540"/>
      <c r="Y262" s="540"/>
      <c r="Z262" s="540"/>
      <c r="AA262" s="540"/>
      <c r="AB262" s="540"/>
      <c r="AC262" s="540"/>
      <c r="AD262" s="540"/>
    </row>
    <row r="263" spans="1:30" s="346" customFormat="1" x14ac:dyDescent="0.2">
      <c r="A263" s="354"/>
      <c r="B263" s="351"/>
      <c r="I263" s="354"/>
      <c r="J263" s="354"/>
      <c r="K263" s="351"/>
      <c r="L263" s="351"/>
      <c r="M263" s="357"/>
      <c r="R263" s="540"/>
      <c r="S263" s="542"/>
      <c r="T263" s="540"/>
      <c r="U263" s="540"/>
      <c r="V263" s="540"/>
      <c r="W263" s="540"/>
      <c r="X263" s="540"/>
      <c r="Y263" s="540"/>
      <c r="Z263" s="540"/>
      <c r="AA263" s="540"/>
      <c r="AB263" s="540"/>
      <c r="AC263" s="540"/>
      <c r="AD263" s="540"/>
    </row>
    <row r="264" spans="1:30" s="346" customFormat="1" x14ac:dyDescent="0.2">
      <c r="A264" s="354"/>
      <c r="B264" s="351"/>
      <c r="I264" s="354"/>
      <c r="J264" s="354"/>
      <c r="K264" s="351"/>
      <c r="L264" s="351"/>
      <c r="M264" s="357"/>
      <c r="R264" s="540"/>
      <c r="S264" s="542"/>
      <c r="T264" s="540"/>
      <c r="U264" s="540"/>
      <c r="V264" s="540"/>
      <c r="W264" s="540"/>
      <c r="X264" s="540"/>
      <c r="Y264" s="540"/>
      <c r="Z264" s="540"/>
      <c r="AA264" s="540"/>
      <c r="AB264" s="540"/>
      <c r="AC264" s="540"/>
      <c r="AD264" s="540"/>
    </row>
    <row r="265" spans="1:30" s="346" customFormat="1" x14ac:dyDescent="0.2">
      <c r="A265" s="354"/>
      <c r="B265" s="351"/>
      <c r="I265" s="354"/>
      <c r="J265" s="354"/>
      <c r="K265" s="351"/>
      <c r="L265" s="351"/>
      <c r="M265" s="357"/>
      <c r="R265" s="540"/>
      <c r="S265" s="542"/>
      <c r="T265" s="540"/>
      <c r="U265" s="540"/>
      <c r="V265" s="540"/>
      <c r="W265" s="540"/>
      <c r="X265" s="540"/>
      <c r="Y265" s="540"/>
      <c r="Z265" s="540"/>
      <c r="AA265" s="540"/>
      <c r="AB265" s="540"/>
      <c r="AC265" s="540"/>
      <c r="AD265" s="540"/>
    </row>
    <row r="266" spans="1:30" s="346" customFormat="1" x14ac:dyDescent="0.2">
      <c r="A266" s="354"/>
      <c r="B266" s="351"/>
      <c r="I266" s="354"/>
      <c r="J266" s="354"/>
      <c r="K266" s="351"/>
      <c r="L266" s="351"/>
      <c r="M266" s="357"/>
      <c r="R266" s="540"/>
      <c r="S266" s="542"/>
      <c r="T266" s="540"/>
      <c r="U266" s="540"/>
      <c r="V266" s="540"/>
      <c r="W266" s="540"/>
      <c r="X266" s="540"/>
      <c r="Y266" s="540"/>
      <c r="Z266" s="540"/>
      <c r="AA266" s="540"/>
      <c r="AB266" s="540"/>
      <c r="AC266" s="540"/>
      <c r="AD266" s="540"/>
    </row>
    <row r="267" spans="1:30" s="346" customFormat="1" x14ac:dyDescent="0.2">
      <c r="A267" s="354"/>
      <c r="B267" s="351"/>
      <c r="I267" s="354"/>
      <c r="J267" s="354"/>
      <c r="K267" s="351"/>
      <c r="L267" s="351"/>
      <c r="M267" s="357"/>
      <c r="R267" s="540"/>
      <c r="S267" s="542"/>
      <c r="T267" s="540"/>
      <c r="U267" s="540"/>
      <c r="V267" s="540"/>
      <c r="W267" s="540"/>
      <c r="X267" s="540"/>
      <c r="Y267" s="540"/>
      <c r="Z267" s="540"/>
      <c r="AA267" s="540"/>
      <c r="AB267" s="540"/>
      <c r="AC267" s="540"/>
      <c r="AD267" s="540"/>
    </row>
    <row r="268" spans="1:30" s="346" customFormat="1" x14ac:dyDescent="0.2">
      <c r="A268" s="354"/>
      <c r="B268" s="351"/>
      <c r="I268" s="354"/>
      <c r="J268" s="354"/>
      <c r="K268" s="351"/>
      <c r="L268" s="351"/>
      <c r="M268" s="357"/>
      <c r="R268" s="540"/>
      <c r="S268" s="542"/>
      <c r="T268" s="540"/>
      <c r="U268" s="540"/>
      <c r="V268" s="540"/>
      <c r="W268" s="540"/>
      <c r="X268" s="540"/>
      <c r="Y268" s="540"/>
      <c r="Z268" s="540"/>
      <c r="AA268" s="540"/>
      <c r="AB268" s="540"/>
      <c r="AC268" s="540"/>
      <c r="AD268" s="540"/>
    </row>
    <row r="269" spans="1:30" s="346" customFormat="1" x14ac:dyDescent="0.2">
      <c r="A269" s="354"/>
      <c r="B269" s="351"/>
      <c r="I269" s="354"/>
      <c r="J269" s="354"/>
      <c r="K269" s="351"/>
      <c r="L269" s="351"/>
      <c r="M269" s="357"/>
      <c r="R269" s="540"/>
      <c r="S269" s="542"/>
      <c r="T269" s="540"/>
      <c r="U269" s="540"/>
      <c r="V269" s="540"/>
      <c r="W269" s="540"/>
      <c r="X269" s="540"/>
      <c r="Y269" s="540"/>
      <c r="Z269" s="540"/>
      <c r="AA269" s="540"/>
      <c r="AB269" s="540"/>
      <c r="AC269" s="540"/>
      <c r="AD269" s="540"/>
    </row>
    <row r="270" spans="1:30" s="346" customFormat="1" x14ac:dyDescent="0.2">
      <c r="A270" s="354"/>
      <c r="B270" s="351"/>
      <c r="I270" s="354"/>
      <c r="J270" s="354"/>
      <c r="K270" s="351"/>
      <c r="L270" s="351"/>
      <c r="M270" s="357"/>
      <c r="R270" s="540"/>
      <c r="S270" s="542"/>
      <c r="T270" s="540"/>
      <c r="U270" s="540"/>
      <c r="V270" s="540"/>
      <c r="W270" s="540"/>
      <c r="X270" s="540"/>
      <c r="Y270" s="540"/>
      <c r="Z270" s="540"/>
      <c r="AA270" s="540"/>
      <c r="AB270" s="540"/>
      <c r="AC270" s="540"/>
      <c r="AD270" s="540"/>
    </row>
    <row r="271" spans="1:30" s="346" customFormat="1" x14ac:dyDescent="0.2">
      <c r="A271" s="354"/>
      <c r="B271" s="351"/>
      <c r="I271" s="354"/>
      <c r="J271" s="354"/>
      <c r="K271" s="351"/>
      <c r="L271" s="351"/>
      <c r="M271" s="357"/>
      <c r="R271" s="540"/>
      <c r="S271" s="542"/>
      <c r="T271" s="540"/>
      <c r="U271" s="540"/>
      <c r="V271" s="540"/>
      <c r="W271" s="540"/>
      <c r="X271" s="540"/>
      <c r="Y271" s="540"/>
      <c r="Z271" s="540"/>
      <c r="AA271" s="540"/>
      <c r="AB271" s="540"/>
      <c r="AC271" s="540"/>
      <c r="AD271" s="540"/>
    </row>
    <row r="272" spans="1:30" s="346" customFormat="1" x14ac:dyDescent="0.2">
      <c r="A272" s="354"/>
      <c r="B272" s="351"/>
      <c r="I272" s="354"/>
      <c r="J272" s="354"/>
      <c r="K272" s="351"/>
      <c r="L272" s="351"/>
      <c r="M272" s="357"/>
      <c r="R272" s="540"/>
      <c r="S272" s="542"/>
      <c r="T272" s="540"/>
      <c r="U272" s="540"/>
      <c r="V272" s="540"/>
      <c r="W272" s="540"/>
      <c r="X272" s="540"/>
      <c r="Y272" s="540"/>
      <c r="Z272" s="540"/>
      <c r="AA272" s="540"/>
      <c r="AB272" s="540"/>
      <c r="AC272" s="540"/>
      <c r="AD272" s="540"/>
    </row>
    <row r="273" spans="1:30" s="346" customFormat="1" x14ac:dyDescent="0.2">
      <c r="A273" s="354"/>
      <c r="B273" s="351"/>
      <c r="I273" s="354"/>
      <c r="J273" s="354"/>
      <c r="K273" s="351"/>
      <c r="L273" s="351"/>
      <c r="M273" s="357"/>
      <c r="R273" s="540"/>
      <c r="S273" s="542"/>
      <c r="T273" s="540"/>
      <c r="U273" s="540"/>
      <c r="V273" s="540"/>
      <c r="W273" s="540"/>
      <c r="X273" s="540"/>
      <c r="Y273" s="540"/>
      <c r="Z273" s="540"/>
      <c r="AA273" s="540"/>
      <c r="AB273" s="540"/>
      <c r="AC273" s="540"/>
      <c r="AD273" s="540"/>
    </row>
    <row r="274" spans="1:30" s="346" customFormat="1" x14ac:dyDescent="0.2">
      <c r="A274" s="354"/>
      <c r="B274" s="351"/>
      <c r="I274" s="354"/>
      <c r="J274" s="354"/>
      <c r="K274" s="351"/>
      <c r="L274" s="351"/>
      <c r="M274" s="357"/>
      <c r="R274" s="540"/>
      <c r="S274" s="542"/>
      <c r="T274" s="540"/>
      <c r="U274" s="540"/>
      <c r="V274" s="540"/>
      <c r="W274" s="540"/>
      <c r="X274" s="540"/>
      <c r="Y274" s="540"/>
      <c r="Z274" s="540"/>
      <c r="AA274" s="540"/>
      <c r="AB274" s="540"/>
      <c r="AC274" s="540"/>
      <c r="AD274" s="540"/>
    </row>
    <row r="275" spans="1:30" s="346" customFormat="1" x14ac:dyDescent="0.2">
      <c r="A275" s="354"/>
      <c r="B275" s="351"/>
      <c r="I275" s="354"/>
      <c r="J275" s="354"/>
      <c r="K275" s="351"/>
      <c r="L275" s="351"/>
      <c r="M275" s="357"/>
      <c r="R275" s="540"/>
      <c r="S275" s="542"/>
      <c r="T275" s="540"/>
      <c r="U275" s="540"/>
      <c r="V275" s="540"/>
      <c r="W275" s="540"/>
      <c r="X275" s="540"/>
      <c r="Y275" s="540"/>
      <c r="Z275" s="540"/>
      <c r="AA275" s="540"/>
      <c r="AB275" s="540"/>
      <c r="AC275" s="540"/>
      <c r="AD275" s="540"/>
    </row>
    <row r="276" spans="1:30" s="346" customFormat="1" x14ac:dyDescent="0.2">
      <c r="A276" s="354"/>
      <c r="B276" s="351"/>
      <c r="I276" s="354"/>
      <c r="J276" s="354"/>
      <c r="K276" s="351"/>
      <c r="L276" s="351"/>
      <c r="M276" s="357"/>
      <c r="R276" s="540"/>
      <c r="S276" s="542"/>
      <c r="T276" s="540"/>
      <c r="U276" s="540"/>
      <c r="V276" s="540"/>
      <c r="W276" s="540"/>
      <c r="X276" s="540"/>
      <c r="Y276" s="540"/>
      <c r="Z276" s="540"/>
      <c r="AA276" s="540"/>
      <c r="AB276" s="540"/>
      <c r="AC276" s="540"/>
      <c r="AD276" s="540"/>
    </row>
    <row r="277" spans="1:30" s="346" customFormat="1" x14ac:dyDescent="0.2">
      <c r="A277" s="354"/>
      <c r="B277" s="351"/>
      <c r="I277" s="354"/>
      <c r="J277" s="354"/>
      <c r="K277" s="351"/>
      <c r="L277" s="351"/>
      <c r="M277" s="357"/>
      <c r="R277" s="540"/>
      <c r="S277" s="542"/>
      <c r="T277" s="540"/>
      <c r="U277" s="540"/>
      <c r="V277" s="540"/>
      <c r="W277" s="540"/>
      <c r="X277" s="540"/>
      <c r="Y277" s="540"/>
      <c r="Z277" s="540"/>
      <c r="AA277" s="540"/>
      <c r="AB277" s="540"/>
      <c r="AC277" s="540"/>
      <c r="AD277" s="540"/>
    </row>
    <row r="278" spans="1:30" s="346" customFormat="1" x14ac:dyDescent="0.2">
      <c r="A278" s="354"/>
      <c r="B278" s="351"/>
      <c r="I278" s="354"/>
      <c r="J278" s="354"/>
      <c r="K278" s="351"/>
      <c r="L278" s="351"/>
      <c r="M278" s="357"/>
      <c r="R278" s="540"/>
      <c r="S278" s="542"/>
      <c r="T278" s="540"/>
      <c r="U278" s="540"/>
      <c r="V278" s="540"/>
      <c r="W278" s="540"/>
      <c r="X278" s="540"/>
      <c r="Y278" s="540"/>
      <c r="Z278" s="540"/>
      <c r="AA278" s="540"/>
      <c r="AB278" s="540"/>
      <c r="AC278" s="540"/>
      <c r="AD278" s="540"/>
    </row>
    <row r="279" spans="1:30" s="346" customFormat="1" x14ac:dyDescent="0.2">
      <c r="A279" s="354"/>
      <c r="B279" s="351"/>
      <c r="I279" s="354"/>
      <c r="J279" s="354"/>
      <c r="K279" s="351"/>
      <c r="L279" s="351"/>
      <c r="M279" s="357"/>
      <c r="R279" s="540"/>
      <c r="S279" s="542"/>
      <c r="T279" s="540"/>
      <c r="U279" s="540"/>
      <c r="V279" s="540"/>
      <c r="W279" s="540"/>
      <c r="X279" s="540"/>
      <c r="Y279" s="540"/>
      <c r="Z279" s="540"/>
      <c r="AA279" s="540"/>
      <c r="AB279" s="540"/>
      <c r="AC279" s="540"/>
      <c r="AD279" s="540"/>
    </row>
    <row r="280" spans="1:30" s="346" customFormat="1" x14ac:dyDescent="0.2">
      <c r="A280" s="354"/>
      <c r="B280" s="351"/>
      <c r="I280" s="354"/>
      <c r="J280" s="354"/>
      <c r="K280" s="351"/>
      <c r="L280" s="351"/>
      <c r="M280" s="357"/>
      <c r="R280" s="540"/>
      <c r="S280" s="542"/>
      <c r="T280" s="540"/>
      <c r="U280" s="540"/>
      <c r="V280" s="540"/>
      <c r="W280" s="540"/>
      <c r="X280" s="540"/>
      <c r="Y280" s="540"/>
      <c r="Z280" s="540"/>
      <c r="AA280" s="540"/>
      <c r="AB280" s="540"/>
      <c r="AC280" s="540"/>
      <c r="AD280" s="540"/>
    </row>
    <row r="281" spans="1:30" s="346" customFormat="1" x14ac:dyDescent="0.2">
      <c r="A281" s="354"/>
      <c r="B281" s="351"/>
      <c r="I281" s="354"/>
      <c r="J281" s="354"/>
      <c r="K281" s="351"/>
      <c r="L281" s="351"/>
      <c r="M281" s="357"/>
      <c r="R281" s="540"/>
      <c r="S281" s="542"/>
      <c r="T281" s="540"/>
      <c r="U281" s="540"/>
      <c r="V281" s="540"/>
      <c r="W281" s="540"/>
      <c r="X281" s="540"/>
      <c r="Y281" s="540"/>
      <c r="Z281" s="540"/>
      <c r="AA281" s="540"/>
      <c r="AB281" s="540"/>
      <c r="AC281" s="540"/>
      <c r="AD281" s="540"/>
    </row>
    <row r="282" spans="1:30" s="346" customFormat="1" x14ac:dyDescent="0.2">
      <c r="A282" s="354"/>
      <c r="B282" s="351"/>
      <c r="I282" s="354"/>
      <c r="J282" s="354"/>
      <c r="K282" s="351"/>
      <c r="L282" s="351"/>
      <c r="M282" s="357"/>
      <c r="R282" s="540"/>
      <c r="S282" s="542"/>
      <c r="T282" s="540"/>
      <c r="U282" s="540"/>
      <c r="V282" s="540"/>
      <c r="W282" s="540"/>
      <c r="X282" s="540"/>
      <c r="Y282" s="540"/>
      <c r="Z282" s="540"/>
      <c r="AA282" s="540"/>
      <c r="AB282" s="540"/>
      <c r="AC282" s="540"/>
      <c r="AD282" s="540"/>
    </row>
    <row r="283" spans="1:30" s="346" customFormat="1" x14ac:dyDescent="0.2">
      <c r="A283" s="354"/>
      <c r="B283" s="351"/>
      <c r="I283" s="354"/>
      <c r="J283" s="354"/>
      <c r="K283" s="351"/>
      <c r="L283" s="351"/>
      <c r="M283" s="357"/>
      <c r="R283" s="540"/>
      <c r="S283" s="542"/>
      <c r="T283" s="540"/>
      <c r="U283" s="540"/>
      <c r="V283" s="540"/>
      <c r="W283" s="540"/>
      <c r="X283" s="540"/>
      <c r="Y283" s="540"/>
      <c r="Z283" s="540"/>
      <c r="AA283" s="540"/>
      <c r="AB283" s="540"/>
      <c r="AC283" s="540"/>
      <c r="AD283" s="540"/>
    </row>
    <row r="284" spans="1:30" s="346" customFormat="1" x14ac:dyDescent="0.2">
      <c r="A284" s="354"/>
      <c r="B284" s="351"/>
      <c r="I284" s="354"/>
      <c r="J284" s="354"/>
      <c r="K284" s="351"/>
      <c r="L284" s="351"/>
      <c r="M284" s="357"/>
      <c r="R284" s="540"/>
      <c r="S284" s="542"/>
      <c r="T284" s="540"/>
      <c r="U284" s="540"/>
      <c r="V284" s="540"/>
      <c r="W284" s="540"/>
      <c r="X284" s="540"/>
      <c r="Y284" s="540"/>
      <c r="Z284" s="540"/>
      <c r="AA284" s="540"/>
      <c r="AB284" s="540"/>
      <c r="AC284" s="540"/>
      <c r="AD284" s="540"/>
    </row>
    <row r="285" spans="1:30" s="346" customFormat="1" x14ac:dyDescent="0.2">
      <c r="A285" s="354"/>
      <c r="B285" s="351"/>
      <c r="I285" s="354"/>
      <c r="J285" s="354"/>
      <c r="K285" s="351"/>
      <c r="L285" s="351"/>
      <c r="M285" s="357"/>
      <c r="R285" s="540"/>
      <c r="S285" s="542"/>
      <c r="T285" s="540"/>
      <c r="U285" s="540"/>
      <c r="V285" s="540"/>
      <c r="W285" s="540"/>
      <c r="X285" s="540"/>
      <c r="Y285" s="540"/>
      <c r="Z285" s="540"/>
      <c r="AA285" s="540"/>
      <c r="AB285" s="540"/>
      <c r="AC285" s="540"/>
      <c r="AD285" s="540"/>
    </row>
    <row r="286" spans="1:30" s="346" customFormat="1" x14ac:dyDescent="0.2">
      <c r="A286" s="354"/>
      <c r="B286" s="351"/>
      <c r="I286" s="354"/>
      <c r="J286" s="354"/>
      <c r="K286" s="351"/>
      <c r="L286" s="351"/>
      <c r="M286" s="357"/>
      <c r="R286" s="540"/>
      <c r="S286" s="542"/>
      <c r="T286" s="540"/>
      <c r="U286" s="540"/>
      <c r="V286" s="540"/>
      <c r="W286" s="540"/>
      <c r="X286" s="540"/>
      <c r="Y286" s="540"/>
      <c r="Z286" s="540"/>
      <c r="AA286" s="540"/>
      <c r="AB286" s="540"/>
      <c r="AC286" s="540"/>
      <c r="AD286" s="540"/>
    </row>
    <row r="287" spans="1:30" s="346" customFormat="1" x14ac:dyDescent="0.2">
      <c r="A287" s="354"/>
      <c r="B287" s="351"/>
      <c r="I287" s="354"/>
      <c r="J287" s="354"/>
      <c r="K287" s="47"/>
      <c r="L287" s="47"/>
      <c r="M287" s="193"/>
      <c r="N287" s="13"/>
      <c r="O287" s="13"/>
      <c r="P287" s="13"/>
      <c r="Q287" s="13"/>
      <c r="R287" s="234"/>
      <c r="S287" s="542"/>
      <c r="T287" s="540"/>
      <c r="U287" s="540"/>
      <c r="V287" s="540"/>
      <c r="W287" s="540"/>
      <c r="X287" s="540"/>
      <c r="Y287" s="540"/>
      <c r="Z287" s="540"/>
      <c r="AA287" s="540"/>
      <c r="AB287" s="540"/>
      <c r="AC287" s="540"/>
      <c r="AD287" s="540"/>
    </row>
    <row r="288" spans="1:30" s="346" customFormat="1" x14ac:dyDescent="0.2">
      <c r="A288" s="354"/>
      <c r="B288" s="351"/>
      <c r="I288" s="354"/>
      <c r="J288" s="354"/>
      <c r="K288" s="47"/>
      <c r="L288" s="47"/>
      <c r="M288" s="193"/>
      <c r="N288" s="13"/>
      <c r="O288" s="13"/>
      <c r="P288" s="13"/>
      <c r="Q288" s="13"/>
      <c r="R288" s="234"/>
      <c r="S288" s="542"/>
      <c r="T288" s="540"/>
      <c r="U288" s="540"/>
      <c r="V288" s="540"/>
      <c r="W288" s="540"/>
      <c r="X288" s="540"/>
      <c r="Y288" s="540"/>
      <c r="Z288" s="540"/>
      <c r="AA288" s="540"/>
      <c r="AB288" s="540"/>
      <c r="AC288" s="540"/>
      <c r="AD288" s="540"/>
    </row>
    <row r="289" spans="1:10" x14ac:dyDescent="0.2">
      <c r="A289" s="354"/>
      <c r="I289" s="354"/>
      <c r="J289" s="354"/>
    </row>
    <row r="290" spans="1:10" x14ac:dyDescent="0.2">
      <c r="A290" s="354"/>
      <c r="I290" s="354"/>
      <c r="J290" s="354"/>
    </row>
    <row r="291" spans="1:10" x14ac:dyDescent="0.2">
      <c r="A291" s="354"/>
      <c r="I291" s="354"/>
      <c r="J291" s="354"/>
    </row>
    <row r="292" spans="1:10" x14ac:dyDescent="0.2">
      <c r="I292" s="354"/>
      <c r="J292" s="354"/>
    </row>
    <row r="293" spans="1:10" x14ac:dyDescent="0.2">
      <c r="I293" s="354"/>
      <c r="J293" s="354"/>
    </row>
    <row r="294" spans="1:10" x14ac:dyDescent="0.2">
      <c r="I294" s="354"/>
      <c r="J294" s="354"/>
    </row>
    <row r="295" spans="1:10" x14ac:dyDescent="0.2">
      <c r="I295" s="354"/>
      <c r="J295" s="354"/>
    </row>
    <row r="296" spans="1:10" x14ac:dyDescent="0.2">
      <c r="I296" s="354"/>
      <c r="J296" s="354"/>
    </row>
    <row r="297" spans="1:10" x14ac:dyDescent="0.2">
      <c r="I297" s="354"/>
      <c r="J297" s="354"/>
    </row>
  </sheetData>
  <sheetProtection password="EDC4" sheet="1" objects="1" scenarios="1"/>
  <sortState ref="K76:K120">
    <sortCondition ref="K76"/>
  </sortState>
  <mergeCells count="89">
    <mergeCell ref="A53:D54"/>
    <mergeCell ref="F56:Q60"/>
    <mergeCell ref="A59:A60"/>
    <mergeCell ref="B59:B60"/>
    <mergeCell ref="B56:D56"/>
    <mergeCell ref="B57:D57"/>
    <mergeCell ref="C35:D35"/>
    <mergeCell ref="C36:D36"/>
    <mergeCell ref="F49:Q49"/>
    <mergeCell ref="F50:Q54"/>
    <mergeCell ref="F55:Q55"/>
    <mergeCell ref="B55:D55"/>
    <mergeCell ref="D51:D52"/>
    <mergeCell ref="A49:C49"/>
    <mergeCell ref="H36:J36"/>
    <mergeCell ref="H37:J37"/>
    <mergeCell ref="A48:B48"/>
    <mergeCell ref="F40:P43"/>
    <mergeCell ref="F45:Q48"/>
    <mergeCell ref="M35:O35"/>
    <mergeCell ref="F37:G37"/>
    <mergeCell ref="M37:O37"/>
    <mergeCell ref="D6:F6"/>
    <mergeCell ref="N17:Q17"/>
    <mergeCell ref="F17:G17"/>
    <mergeCell ref="F12:G12"/>
    <mergeCell ref="J12:L12"/>
    <mergeCell ref="I16:L17"/>
    <mergeCell ref="C8:F9"/>
    <mergeCell ref="F14:G14"/>
    <mergeCell ref="F15:G15"/>
    <mergeCell ref="F16:G16"/>
    <mergeCell ref="N12:P12"/>
    <mergeCell ref="I5:I6"/>
    <mergeCell ref="N8:Q10"/>
    <mergeCell ref="N5:Q6"/>
    <mergeCell ref="N14:Q14"/>
    <mergeCell ref="N68:Q69"/>
    <mergeCell ref="A62:F63"/>
    <mergeCell ref="A65:F66"/>
    <mergeCell ref="A68:F69"/>
    <mergeCell ref="N62:Q63"/>
    <mergeCell ref="A24:B26"/>
    <mergeCell ref="C21:Q26"/>
    <mergeCell ref="M30:O30"/>
    <mergeCell ref="M29:O29"/>
    <mergeCell ref="M32:O32"/>
    <mergeCell ref="M31:O31"/>
    <mergeCell ref="H32:J32"/>
    <mergeCell ref="H29:J31"/>
    <mergeCell ref="C29:D31"/>
    <mergeCell ref="C32:D32"/>
    <mergeCell ref="K29:L31"/>
    <mergeCell ref="K32:L32"/>
    <mergeCell ref="P32:Q32"/>
    <mergeCell ref="P29:Q31"/>
    <mergeCell ref="H28:Q28"/>
    <mergeCell ref="A16:B17"/>
    <mergeCell ref="N15:Q15"/>
    <mergeCell ref="N16:Q16"/>
    <mergeCell ref="C37:D37"/>
    <mergeCell ref="M36:O36"/>
    <mergeCell ref="A28:G28"/>
    <mergeCell ref="P37:Q37"/>
    <mergeCell ref="P36:Q36"/>
    <mergeCell ref="P35:Q35"/>
    <mergeCell ref="P34:Q34"/>
    <mergeCell ref="P33:Q33"/>
    <mergeCell ref="F32:G32"/>
    <mergeCell ref="F33:G33"/>
    <mergeCell ref="F34:G34"/>
    <mergeCell ref="F35:G35"/>
    <mergeCell ref="F36:G36"/>
    <mergeCell ref="O74:P74"/>
    <mergeCell ref="C33:D33"/>
    <mergeCell ref="C34:D34"/>
    <mergeCell ref="R55:R60"/>
    <mergeCell ref="S55:S60"/>
    <mergeCell ref="K33:L33"/>
    <mergeCell ref="K34:L34"/>
    <mergeCell ref="K35:L35"/>
    <mergeCell ref="K36:L36"/>
    <mergeCell ref="K37:L37"/>
    <mergeCell ref="H33:J33"/>
    <mergeCell ref="H34:J34"/>
    <mergeCell ref="M33:O33"/>
    <mergeCell ref="M34:O34"/>
    <mergeCell ref="H35:J35"/>
    <mergeCell ref="N65:Q66"/>
  </mergeCells>
  <phoneticPr fontId="0" type="noConversion"/>
  <dataValidations xWindow="566" yWindow="513" count="17">
    <dataValidation allowBlank="1" showInputMessage="1" showErrorMessage="1" promptTitle="Approval/Approbation" prompt="_x000a_Canada &amp; U.S.A./É-U: Director/Directeur, cc.VPs _x000a__x000a_International/à l'étranger:_x000a_    - Bus.Dev./Dév. des affaires: VP and VP BD_x000a_     &amp; Sales/ et VP DA &amp; ventes, _x000a_     cc. VPs &amp; President/Président_x000a__x000a_    - Other/Autre: VP, _x000a_     cc. VPs &amp; President/Président " sqref="G65:H66 G69:H69"/>
    <dataValidation allowBlank="1" showInputMessage="1" showErrorMessage="1" error="This is a mandatory field_x000a_" prompt="Business Rationale: include anticipated measurable results and timeframe outlining when results will be realized._x000a__x000a_Justification opérationnelle: inclure les résultats anticipés mesurables du voyage et l'échéancier prévu de l'atteinte de ces résultats." sqref="C27:Q27"/>
    <dataValidation allowBlank="1" showInputMessage="1" showErrorMessage="1" error="Please enter a work order number. _x000a__x000a_S.V.P. inscrire le numéro de work order." prompt="Mandatory to enter all relevant and valid work order number(s). _x000a__x000a_Tous les numéros de work orders applicables et valides doivent être inscrits." sqref="H14:H17 D14:E17"/>
    <dataValidation allowBlank="1" showInputMessage="1" showErrorMessage="1" promptTitle="Recoverable/Recouvrable" prompt="Signed agreements detailling recoverable travel expenses are required before travel._x000a__x000a_Des ententes signées détaillant le recouvrement des frais de déplacement sont requises avant le voyage." sqref="A19:L19"/>
    <dataValidation allowBlank="1" showInputMessage="1" showErrorMessage="1" promptTitle="Recoverable/Recouvrable?" prompt="Recoverable from 3rd party/Recouvrable d'un tiers_x000a_1) Recoverable/Recouvrable: 100%_x000a_2) Partially /Partiellement: specific expenses/frais spécifiques_x000a__x000a_Non-recoverable/recouvrable:_x000a_1) COMMON WO_x000a_2) No direct bill to 3rd party/Pas facturé au tiers (i.e.CM)" sqref="E12:F13 H12:H13"/>
    <dataValidation type="list" allowBlank="1" showInputMessage="1" showErrorMessage="1" error="Please select if recoverable or not. _x000a__x000a_S.V.P. sélectionnez si recouvrable ou non." prompt="Mandatory to identify if recoverable/partially recoverable or non-recoverable. _x000a__x000a_Vous devez indiquer si recouvrable/partiellement recouvrable ou non-recouvrable." sqref="F14:F17">
      <formula1>$A$83:$A$86</formula1>
    </dataValidation>
    <dataValidation allowBlank="1" showInputMessage="1" showErrorMessage="1" error="This is a mandatory field_x000a_" prompt="Actual presence rationale: Explain why virtual presence and other remote meeting solutions were not used_x000a_Justification de présence en personne: Raison pour laquelle une présence virtuelle ou autre mode de réunion à distance n'ont pu etre utilises._x000a_" sqref="E55:E60 C59:C60"/>
    <dataValidation allowBlank="1" showInputMessage="1" showErrorMessage="1" error="This is a mandatory field_x000a_" prompt="Business Rationale: include anticipated measurable results and timeframe outlining when results will be realized. /_x000a_Justification opérationnelle: inclure les résultats anticipés mesurables du voyage et l'échéancier prévu de l'atteinte de ces résultats." sqref="C21:Q26"/>
    <dataValidation allowBlank="1" showErrorMessage="1" error="This is a mandatory field_x000a_" prompt="_x000a_" sqref="D58:D60"/>
    <dataValidation allowBlank="1" showInputMessage="1" showErrorMessage="1" prompt="Explain why virtual presence and other remote meeting solutions were not used. /_x000a_Raison pour laquelle une présence virtuelle ou autre mode de réunion à distance n'ont pu être utilisés." sqref="F50:Q54"/>
    <dataValidation allowBlank="1" showErrorMessage="1" sqref="F55"/>
    <dataValidation allowBlank="1" showInputMessage="1" showErrorMessage="1" prompt="Rationale required if 5 or more CCC travellers /_x000a__x000a_Justification est nécessaire si'l y a 5 voyageurs ou plus de la CCC" sqref="F56:Q60"/>
    <dataValidation allowBlank="1" showInputMessage="1" showErrorMessage="1" prompt="Rationale for choice of mode of transportation /_x000a__x000a_Justification du choix de mode de transport" sqref="F45:Q48"/>
    <dataValidation allowBlank="1" showInputMessage="1" showErrorMessage="1" prompt="Rationale required if 5 or more CCC travellers_x000a__x000a_Justification nécessaire s'il y a 5 voyageurs ou plus de la CCC" sqref="N8:Q10 Q12"/>
    <dataValidation allowBlank="1" showInputMessage="1" showErrorMessage="1" promptTitle="Employee #/# d'employé" prompt="Available from Agresso leave system._x000a__x000a_Disponible à partir du system d'absences dans Agresso" sqref="I5:I6"/>
    <dataValidation type="list" allowBlank="1" showInputMessage="1" showErrorMessage="1" error="Please select a purpose. _x000a__x000a_S.V.P. sélectionnez une raison." prompt="Operations: mandat/e (related to CCC contracts/ lié aux contrats) &amp; policy/politique (non-contract specific/non-contrat spécifique)_x000a__x000a_Training: employee training/formation d'employé(e)_x000a__x000a_Governance: (i.e.CCC AGM)/ (e.g. réunion annuelle)" sqref="C8:F9">
      <formula1>$A$75:$A$80</formula1>
    </dataValidation>
    <dataValidation type="list" allowBlank="1" showInputMessage="1" showErrorMessage="1" error="Please select an RC. _x000a__x000a_S.V.P. sélectionnez un CR." prompt="RC must be the one linked to the WO in Agresso._x000a__x000a_Le CR doit être celui lié au WO dans Agresso." sqref="N14:Q17">
      <formula1>$K$75:$K$118</formula1>
    </dataValidation>
  </dataValidations>
  <printOptions horizontalCentered="1" gridLinesSet="0"/>
  <pageMargins left="0.196850393700787" right="0.15748031496063" top="0.27559055118110198" bottom="0.31496062992126" header="0.27559055118110198" footer="3.9370078740157501E-2"/>
  <pageSetup scale="75" orientation="portrait" r:id="rId1"/>
  <headerFooter alignWithMargins="0">
    <oddFooter xml:space="preserve">&amp;CPage &amp;P of &amp;N&amp;RRevised on/Révisé le 07 NOV 2016 </oddFooter>
  </headerFooter>
  <drawing r:id="rId2"/>
  <legacyDrawing r:id="rId3"/>
  <oleObjects>
    <mc:AlternateContent xmlns:mc="http://schemas.openxmlformats.org/markup-compatibility/2006">
      <mc:Choice Requires="x14">
        <oleObject progId="MSPhotoEd.3" shapeId="1053" r:id="rId4">
          <objectPr defaultSize="0" autoPict="0" r:id="rId5">
            <anchor moveWithCells="1">
              <from>
                <xdr:col>0</xdr:col>
                <xdr:colOff>19050</xdr:colOff>
                <xdr:row>0</xdr:row>
                <xdr:rowOff>9525</xdr:rowOff>
              </from>
              <to>
                <xdr:col>1</xdr:col>
                <xdr:colOff>123825</xdr:colOff>
                <xdr:row>3</xdr:row>
                <xdr:rowOff>19050</xdr:rowOff>
              </to>
            </anchor>
          </objectPr>
        </oleObject>
      </mc:Choice>
      <mc:Fallback>
        <oleObject progId="MSPhotoEd.3" shapeId="1053" r:id="rId4"/>
      </mc:Fallback>
    </mc:AlternateContent>
  </oleObjects>
  <mc:AlternateContent xmlns:mc="http://schemas.openxmlformats.org/markup-compatibility/2006">
    <mc:Choice Requires="x14">
      <controls>
        <mc:AlternateContent xmlns:mc="http://schemas.openxmlformats.org/markup-compatibility/2006">
          <mc:Choice Requires="x14">
            <control shapeId="1067" r:id="rId6" name="Check Box 43">
              <controlPr defaultSize="0" autoFill="0" autoLine="0" autoPict="0">
                <anchor moveWithCells="1">
                  <from>
                    <xdr:col>12</xdr:col>
                    <xdr:colOff>47625</xdr:colOff>
                    <xdr:row>11</xdr:row>
                    <xdr:rowOff>38100</xdr:rowOff>
                  </from>
                  <to>
                    <xdr:col>13</xdr:col>
                    <xdr:colOff>200025</xdr:colOff>
                    <xdr:row>11</xdr:row>
                    <xdr:rowOff>295275</xdr:rowOff>
                  </to>
                </anchor>
              </controlPr>
            </control>
          </mc:Choice>
        </mc:AlternateContent>
        <mc:AlternateContent xmlns:mc="http://schemas.openxmlformats.org/markup-compatibility/2006">
          <mc:Choice Requires="x14">
            <control shapeId="1068" r:id="rId7" name="Check Box 44">
              <controlPr defaultSize="0" autoFill="0" autoLine="0" autoPict="0">
                <anchor moveWithCells="1">
                  <from>
                    <xdr:col>15</xdr:col>
                    <xdr:colOff>628650</xdr:colOff>
                    <xdr:row>38</xdr:row>
                    <xdr:rowOff>133350</xdr:rowOff>
                  </from>
                  <to>
                    <xdr:col>16</xdr:col>
                    <xdr:colOff>447675</xdr:colOff>
                    <xdr:row>42</xdr:row>
                    <xdr:rowOff>47625</xdr:rowOff>
                  </to>
                </anchor>
              </controlPr>
            </control>
          </mc:Choice>
        </mc:AlternateContent>
        <mc:AlternateContent xmlns:mc="http://schemas.openxmlformats.org/markup-compatibility/2006">
          <mc:Choice Requires="x14">
            <control shapeId="1070" r:id="rId8" name="Check Box 46">
              <controlPr defaultSize="0" autoFill="0" autoLine="0" autoPict="0">
                <anchor moveWithCells="1">
                  <from>
                    <xdr:col>8</xdr:col>
                    <xdr:colOff>266700</xdr:colOff>
                    <xdr:row>16</xdr:row>
                    <xdr:rowOff>333375</xdr:rowOff>
                  </from>
                  <to>
                    <xdr:col>11</xdr:col>
                    <xdr:colOff>523875</xdr:colOff>
                    <xdr:row>19</xdr:row>
                    <xdr:rowOff>38100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N57"/>
  <sheetViews>
    <sheetView zoomScale="80" zoomScaleNormal="80" workbookViewId="0">
      <pane ySplit="5" topLeftCell="A6" activePane="bottomLeft" state="frozen"/>
      <selection activeCell="T9" sqref="T9"/>
      <selection pane="bottomLeft" activeCell="N27" sqref="N27"/>
    </sheetView>
  </sheetViews>
  <sheetFormatPr defaultColWidth="9.140625" defaultRowHeight="12.75" x14ac:dyDescent="0.2"/>
  <cols>
    <col min="1" max="1" width="16.85546875" style="259" customWidth="1"/>
    <col min="2" max="2" width="2.7109375" style="259" customWidth="1"/>
    <col min="3" max="3" width="4.85546875" style="259" customWidth="1"/>
    <col min="4" max="4" width="4.140625" style="259" customWidth="1"/>
    <col min="5" max="5" width="7.42578125" style="259" customWidth="1"/>
    <col min="6" max="6" width="10.7109375" style="259" customWidth="1"/>
    <col min="7" max="7" width="0.7109375" style="259" customWidth="1"/>
    <col min="8" max="8" width="14.7109375" style="259" customWidth="1"/>
    <col min="9" max="9" width="4" style="259" customWidth="1"/>
    <col min="10" max="10" width="11.7109375" style="259" customWidth="1"/>
    <col min="11" max="11" width="12.5703125" style="259" customWidth="1"/>
    <col min="12" max="12" width="2.7109375" style="259" customWidth="1"/>
    <col min="13" max="13" width="11.5703125" style="259" customWidth="1"/>
    <col min="14" max="14" width="20.7109375" style="259" customWidth="1"/>
    <col min="15" max="16384" width="9.140625" style="259"/>
  </cols>
  <sheetData>
    <row r="1" spans="1:14" ht="15.75" x14ac:dyDescent="0.25">
      <c r="E1" s="260" t="s">
        <v>34</v>
      </c>
      <c r="F1" s="261"/>
      <c r="G1" s="261"/>
    </row>
    <row r="2" spans="1:14" ht="15.75" x14ac:dyDescent="0.25">
      <c r="E2" s="260" t="s">
        <v>35</v>
      </c>
    </row>
    <row r="3" spans="1:14" s="58" customFormat="1" ht="15" x14ac:dyDescent="0.2"/>
    <row r="4" spans="1:14" s="58" customFormat="1" ht="15.75" x14ac:dyDescent="0.25">
      <c r="A4" s="262"/>
      <c r="K4" s="263" t="s">
        <v>477</v>
      </c>
      <c r="L4" s="264"/>
      <c r="M4" s="692" t="str">
        <f>'Travel Authority &amp; Advance'!$N$5</f>
        <v xml:space="preserve"> </v>
      </c>
      <c r="N4" s="693"/>
    </row>
    <row r="5" spans="1:14" s="58" customFormat="1" ht="15.75" x14ac:dyDescent="0.25">
      <c r="A5" s="260" t="s">
        <v>460</v>
      </c>
      <c r="D5" s="265"/>
      <c r="E5" s="687">
        <f>+'Travel Authority &amp; Advance'!$D$6</f>
        <v>0</v>
      </c>
      <c r="F5" s="687"/>
      <c r="G5" s="266"/>
      <c r="K5" s="263" t="s">
        <v>18</v>
      </c>
      <c r="L5" s="264"/>
      <c r="M5" s="693"/>
      <c r="N5" s="693"/>
    </row>
    <row r="6" spans="1:14" s="58" customFormat="1" ht="24" customHeight="1" x14ac:dyDescent="0.2">
      <c r="A6" s="268"/>
      <c r="B6" s="268"/>
      <c r="C6" s="268"/>
      <c r="D6" s="268"/>
      <c r="G6" s="639" t="s">
        <v>486</v>
      </c>
      <c r="H6" s="639"/>
      <c r="I6" s="703"/>
    </row>
    <row r="7" spans="1:14" s="58" customFormat="1" ht="24.75" customHeight="1" x14ac:dyDescent="0.25">
      <c r="A7" s="545" t="s">
        <v>479</v>
      </c>
      <c r="B7" s="545"/>
      <c r="C7" s="545"/>
      <c r="D7" s="546" t="s">
        <v>445</v>
      </c>
      <c r="E7" s="702">
        <f>+'Travel Authority &amp; Advance'!$D14</f>
        <v>0</v>
      </c>
      <c r="F7" s="702"/>
      <c r="G7" s="267"/>
      <c r="H7" s="206" t="str">
        <f>+'Travel Authority &amp; Advance'!F14</f>
        <v>SELECT / SÉLECTIONNEZ</v>
      </c>
      <c r="I7" s="205"/>
      <c r="J7" s="268"/>
      <c r="K7" s="550" t="s">
        <v>478</v>
      </c>
      <c r="L7" s="551" t="s">
        <v>445</v>
      </c>
      <c r="M7" s="697" t="str">
        <f>'Travel Authority &amp; Advance'!$N14</f>
        <v>SELECT / SÉLECTIONNEZ</v>
      </c>
      <c r="N7" s="697"/>
    </row>
    <row r="8" spans="1:14" s="58" customFormat="1" ht="24.75" customHeight="1" x14ac:dyDescent="0.25">
      <c r="A8" s="547" t="s">
        <v>438</v>
      </c>
      <c r="B8" s="548"/>
      <c r="C8" s="548"/>
      <c r="D8" s="549" t="s">
        <v>446</v>
      </c>
      <c r="E8" s="702">
        <f>+'Travel Authority &amp; Advance'!$D15</f>
        <v>0</v>
      </c>
      <c r="F8" s="702"/>
      <c r="G8" s="267"/>
      <c r="H8" s="206" t="str">
        <f>+'Travel Authority &amp; Advance'!F15</f>
        <v>SELECT / SÉLECTIONNEZ</v>
      </c>
      <c r="J8" s="268"/>
      <c r="K8" s="552" t="s">
        <v>444</v>
      </c>
      <c r="L8" s="553" t="s">
        <v>446</v>
      </c>
      <c r="M8" s="697" t="str">
        <f>'Travel Authority &amp; Advance'!$N15</f>
        <v>SELECT / SÉLECTIONNEZ</v>
      </c>
      <c r="N8" s="697"/>
    </row>
    <row r="9" spans="1:14" s="58" customFormat="1" ht="24.75" customHeight="1" x14ac:dyDescent="0.25">
      <c r="A9" s="698" t="s">
        <v>826</v>
      </c>
      <c r="B9" s="698"/>
      <c r="C9" s="573"/>
      <c r="D9" s="549" t="s">
        <v>447</v>
      </c>
      <c r="E9" s="702">
        <f>+'Travel Authority &amp; Advance'!$D16</f>
        <v>0</v>
      </c>
      <c r="F9" s="702"/>
      <c r="G9" s="267"/>
      <c r="H9" s="206" t="str">
        <f>+'Travel Authority &amp; Advance'!F16</f>
        <v>SELECT / SÉLECTIONNEZ</v>
      </c>
      <c r="J9" s="698" t="s">
        <v>827</v>
      </c>
      <c r="K9" s="698"/>
      <c r="L9" s="553" t="s">
        <v>447</v>
      </c>
      <c r="M9" s="697" t="str">
        <f>'Travel Authority &amp; Advance'!$N16</f>
        <v>SELECT / SÉLECTIONNEZ</v>
      </c>
      <c r="N9" s="697"/>
    </row>
    <row r="10" spans="1:14" s="58" customFormat="1" ht="24.75" customHeight="1" x14ac:dyDescent="0.25">
      <c r="A10" s="698"/>
      <c r="B10" s="698"/>
      <c r="C10" s="573"/>
      <c r="D10" s="549" t="s">
        <v>448</v>
      </c>
      <c r="E10" s="702">
        <f>+'Travel Authority &amp; Advance'!$D17</f>
        <v>0</v>
      </c>
      <c r="F10" s="702"/>
      <c r="G10" s="267"/>
      <c r="H10" s="206" t="str">
        <f>+'Travel Authority &amp; Advance'!F17</f>
        <v>SELECT / SÉLECTIONNEZ</v>
      </c>
      <c r="J10" s="698"/>
      <c r="K10" s="698"/>
      <c r="L10" s="553" t="s">
        <v>448</v>
      </c>
      <c r="M10" s="697" t="str">
        <f>'Travel Authority &amp; Advance'!$N17</f>
        <v>SELECT / SÉLECTIONNEZ</v>
      </c>
      <c r="N10" s="697"/>
    </row>
    <row r="11" spans="1:14" s="58" customFormat="1" ht="3" customHeight="1" x14ac:dyDescent="0.2">
      <c r="G11" s="267"/>
      <c r="M11" s="268"/>
      <c r="N11" s="268"/>
    </row>
    <row r="12" spans="1:14" s="58" customFormat="1" ht="15.75" customHeight="1" x14ac:dyDescent="0.25">
      <c r="A12" s="269" t="s">
        <v>443</v>
      </c>
      <c r="B12" s="270"/>
      <c r="C12" s="271"/>
      <c r="D12" s="271"/>
      <c r="F12" s="714" t="str">
        <f>+'Travel Authority &amp; Advance'!$C$8</f>
        <v>SELECT/ SÉLECTIONNEZ</v>
      </c>
      <c r="G12" s="715"/>
      <c r="H12" s="715"/>
      <c r="J12" s="554"/>
      <c r="L12" s="272"/>
      <c r="M12" s="528"/>
      <c r="N12" s="529"/>
    </row>
    <row r="13" spans="1:14" s="58" customFormat="1" ht="3.6" customHeight="1" x14ac:dyDescent="0.25">
      <c r="A13" s="273"/>
      <c r="D13" s="274"/>
      <c r="E13" s="274"/>
      <c r="G13" s="268"/>
      <c r="K13" s="272"/>
      <c r="L13" s="272"/>
      <c r="M13" s="275"/>
      <c r="N13" s="275"/>
    </row>
    <row r="14" spans="1:14" s="58" customFormat="1" ht="15" x14ac:dyDescent="0.2">
      <c r="A14" s="276" t="s">
        <v>432</v>
      </c>
      <c r="B14" s="277"/>
      <c r="C14" s="277"/>
      <c r="D14" s="277"/>
      <c r="E14" s="277"/>
      <c r="F14" s="277"/>
      <c r="G14" s="277"/>
      <c r="H14" s="277"/>
      <c r="I14" s="277"/>
      <c r="J14" s="277"/>
      <c r="K14" s="277"/>
      <c r="L14" s="277"/>
      <c r="M14" s="277"/>
      <c r="N14" s="278"/>
    </row>
    <row r="15" spans="1:14" s="281" customFormat="1" ht="16.5" customHeight="1" thickBot="1" x14ac:dyDescent="0.25">
      <c r="A15" s="704" t="s">
        <v>449</v>
      </c>
      <c r="B15" s="705"/>
      <c r="C15" s="705"/>
      <c r="D15" s="705"/>
      <c r="E15" s="705"/>
      <c r="F15" s="705"/>
      <c r="G15" s="705"/>
      <c r="H15" s="124"/>
      <c r="I15" s="124"/>
      <c r="J15" s="124"/>
      <c r="K15" s="279"/>
      <c r="L15" s="279"/>
      <c r="M15" s="279"/>
      <c r="N15" s="280"/>
    </row>
    <row r="16" spans="1:14" s="58" customFormat="1" ht="16.5" thickTop="1" x14ac:dyDescent="0.25">
      <c r="A16" s="282" t="s">
        <v>497</v>
      </c>
      <c r="B16" s="283"/>
      <c r="C16" s="283"/>
      <c r="D16" s="284"/>
      <c r="E16" s="284"/>
      <c r="F16" s="284"/>
      <c r="G16" s="284"/>
      <c r="H16" s="284"/>
      <c r="I16" s="284"/>
      <c r="J16" s="285"/>
      <c r="K16" s="285"/>
      <c r="L16" s="285"/>
      <c r="M16" s="286"/>
      <c r="N16" s="287">
        <f>+'Travel Expense Claim Detail'!E47+'Travel Expense Claim Detail'!E106+'Travel Expense Claim Detail'!E165+'Travel Expense Claim Detail'!E224+'Travel Expense Claim Detail'!E283+'Travel Expense Claim Detail'!E342+'Travel Expense Claim Detail'!E401+'Travel Expense Claim Detail'!E460+'Travel Expense Claim Detail'!E519+'Travel Expense Claim Detail'!E578+'Travel Expense Claim Detail'!E637+'Travel Expense Claim Detail'!E696+'Travel Expense Claim Detail'!E755+'Travel Expense Claim Detail'!E814+'Travel Expense Claim Detail'!E873</f>
        <v>0</v>
      </c>
    </row>
    <row r="17" spans="1:14" s="58" customFormat="1" ht="15.75" x14ac:dyDescent="0.25">
      <c r="A17" s="288" t="s">
        <v>496</v>
      </c>
      <c r="B17" s="289"/>
      <c r="C17" s="289"/>
      <c r="D17" s="289"/>
      <c r="E17" s="284"/>
      <c r="F17" s="289"/>
      <c r="G17" s="289"/>
      <c r="H17" s="289"/>
      <c r="I17" s="289"/>
      <c r="J17" s="289"/>
      <c r="K17" s="289"/>
      <c r="L17" s="284"/>
      <c r="M17" s="290"/>
      <c r="N17" s="287">
        <f>+'Travel Expense Claim Detail'!F47+'Travel Expense Claim Detail'!F106+'Travel Expense Claim Detail'!F165+'Travel Expense Claim Detail'!F224+'Travel Expense Claim Detail'!F283+'Travel Expense Claim Detail'!F342+'Travel Expense Claim Detail'!F401+'Travel Expense Claim Detail'!F460+'Travel Expense Claim Detail'!F519+'Travel Expense Claim Detail'!F578+'Travel Expense Claim Detail'!F637+'Travel Expense Claim Detail'!F696+'Travel Expense Claim Detail'!F755+'Travel Expense Claim Detail'!F814+'Travel Expense Claim Detail'!F873</f>
        <v>0</v>
      </c>
    </row>
    <row r="18" spans="1:14" s="58" customFormat="1" ht="15.75" x14ac:dyDescent="0.25">
      <c r="A18" s="291" t="s">
        <v>498</v>
      </c>
      <c r="B18" s="283"/>
      <c r="C18" s="283"/>
      <c r="D18" s="284"/>
      <c r="E18" s="284"/>
      <c r="F18" s="284"/>
      <c r="G18" s="284"/>
      <c r="H18" s="284"/>
      <c r="I18" s="284"/>
      <c r="J18" s="289"/>
      <c r="K18" s="289"/>
      <c r="L18" s="289"/>
      <c r="M18" s="292"/>
      <c r="N18" s="287">
        <f>+'Travel Expense Claim Detail'!G47+'Travel Expense Claim Detail'!G106+'Travel Expense Claim Detail'!G165+'Travel Expense Claim Detail'!G224+'Travel Expense Claim Detail'!G283+'Travel Expense Claim Detail'!G342+'Travel Expense Claim Detail'!G401+'Travel Expense Claim Detail'!G460+'Travel Expense Claim Detail'!G519+'Travel Expense Claim Detail'!G578+'Travel Expense Claim Detail'!G637+'Travel Expense Claim Detail'!G696+'Travel Expense Claim Detail'!G755+'Travel Expense Claim Detail'!G814+'Travel Expense Claim Detail'!G873</f>
        <v>0</v>
      </c>
    </row>
    <row r="19" spans="1:14" s="58" customFormat="1" ht="15" x14ac:dyDescent="0.2">
      <c r="A19" s="293" t="s">
        <v>73</v>
      </c>
      <c r="D19" s="284"/>
      <c r="E19" s="284"/>
      <c r="F19" s="722"/>
      <c r="G19" s="722"/>
      <c r="H19" s="294" t="s">
        <v>400</v>
      </c>
      <c r="I19" s="295"/>
      <c r="J19" s="103"/>
      <c r="K19" s="289" t="s">
        <v>38</v>
      </c>
      <c r="L19" s="284"/>
      <c r="M19" s="290"/>
      <c r="N19" s="296">
        <f>SUM(F19*J19)</f>
        <v>0</v>
      </c>
    </row>
    <row r="20" spans="1:14" s="58" customFormat="1" ht="15.75" x14ac:dyDescent="0.25">
      <c r="A20" s="297" t="s">
        <v>66</v>
      </c>
      <c r="B20" s="289"/>
      <c r="C20" s="289"/>
      <c r="D20" s="289"/>
      <c r="E20" s="289"/>
      <c r="F20" s="289"/>
      <c r="G20" s="289"/>
      <c r="H20" s="289"/>
      <c r="I20" s="289"/>
      <c r="J20" s="289"/>
      <c r="K20" s="289"/>
      <c r="L20" s="284"/>
      <c r="M20" s="290"/>
      <c r="N20" s="287">
        <f>+'Travel Expense Claim Detail'!H47+'Travel Expense Claim Detail'!H106+'Travel Expense Claim Detail'!H165+'Travel Expense Claim Detail'!H224+'Travel Expense Claim Detail'!H283+'Travel Expense Claim Detail'!H342+'Travel Expense Claim Detail'!H401+'Travel Expense Claim Detail'!H460+'Travel Expense Claim Detail'!H519+'Travel Expense Claim Detail'!H578+'Travel Expense Claim Detail'!H637+'Travel Expense Claim Detail'!H696+'Travel Expense Claim Detail'!H755+'Travel Expense Claim Detail'!H814+'Travel Expense Claim Detail'!H873</f>
        <v>0</v>
      </c>
    </row>
    <row r="21" spans="1:14" s="58" customFormat="1" ht="15.75" x14ac:dyDescent="0.25">
      <c r="A21" s="288" t="s">
        <v>405</v>
      </c>
      <c r="B21" s="289"/>
      <c r="C21" s="289"/>
      <c r="D21" s="289"/>
      <c r="E21" s="289"/>
      <c r="F21" s="289"/>
      <c r="G21" s="289"/>
      <c r="H21" s="289"/>
      <c r="I21" s="289"/>
      <c r="J21" s="289"/>
      <c r="K21" s="289"/>
      <c r="L21" s="284"/>
      <c r="M21" s="290"/>
      <c r="N21" s="287">
        <f>+'Travel Expense Claim Detail'!I47+'Travel Expense Claim Detail'!I106+'Travel Expense Claim Detail'!I165+'Travel Expense Claim Detail'!I224+'Travel Expense Claim Detail'!I283+'Travel Expense Claim Detail'!I342+'Travel Expense Claim Detail'!I401+'Travel Expense Claim Detail'!I460+'Travel Expense Claim Detail'!I519+'Travel Expense Claim Detail'!I578+'Travel Expense Claim Detail'!I637+'Travel Expense Claim Detail'!I696+'Travel Expense Claim Detail'!I755+'Travel Expense Claim Detail'!I814+'Travel Expense Claim Detail'!I873</f>
        <v>0</v>
      </c>
    </row>
    <row r="22" spans="1:14" s="58" customFormat="1" ht="30.75" x14ac:dyDescent="0.25">
      <c r="A22" s="694" t="s">
        <v>401</v>
      </c>
      <c r="B22" s="695"/>
      <c r="C22" s="695"/>
      <c r="D22" s="696"/>
      <c r="E22" s="298" t="s">
        <v>431</v>
      </c>
      <c r="F22" s="289"/>
      <c r="G22" s="289"/>
      <c r="H22" s="712">
        <f>SUM('Travel Authority &amp; Advance'!D45)</f>
        <v>0</v>
      </c>
      <c r="I22" s="713"/>
      <c r="J22" s="453" t="s">
        <v>430</v>
      </c>
      <c r="K22" s="706">
        <f>(-H22+N22)</f>
        <v>0</v>
      </c>
      <c r="L22" s="707"/>
      <c r="M22" s="383" t="e">
        <f>IF((+K22/H22)&gt;0.100049,(+K22/H22),"≤ 10%")</f>
        <v>#DIV/0!</v>
      </c>
      <c r="N22" s="299">
        <f>SUM('Hospitality Form (1)'!L84)+'Hospitality Form (2)'!L84+'Hospitality Form (3)'!L84+'Hospitality Form (4)'!L84+'Hospitality Form (5)'!L84+'Hospitality Form (6)'!L84+'Hospitality Form (7)'!L84+'Hospitality Form (8)'!L84+'Hospitality Form (9)'!L84+'Hospitality Form (10)'!L84+'Hospitality Form (11)'!L84+'Hospitality Form (12)'!L84+'Hospitality Form (13)'!L84+'Hospitality Form (14)'!L84+'Hospitality Form (15)'!L84+'Hospitality Form (16)'!L84+'Hospitality Form (17)'!L84+'Hospitality Form (18)'!L84+'Hospitality Form (19)'!L84+'Hospitality Form (20)'!L84+'Hospitality Form (21)'!L84+'Hospitality Form (22)'!L84+'Hospitality Form (23)'!L84+'Hospitality Form (24)'!L84+'Hospitality Form (25)'!L84</f>
        <v>0</v>
      </c>
    </row>
    <row r="23" spans="1:14" s="58" customFormat="1" ht="31.5" customHeight="1" x14ac:dyDescent="0.25">
      <c r="A23" s="699" t="s">
        <v>798</v>
      </c>
      <c r="B23" s="700"/>
      <c r="C23" s="700"/>
      <c r="D23" s="701"/>
      <c r="E23" s="298" t="s">
        <v>431</v>
      </c>
      <c r="F23" s="284"/>
      <c r="G23" s="284"/>
      <c r="H23" s="712">
        <f>SUM('Travel Authority &amp; Advance'!D47)</f>
        <v>0</v>
      </c>
      <c r="I23" s="713"/>
      <c r="J23" s="453" t="s">
        <v>430</v>
      </c>
      <c r="K23" s="706">
        <f>(-H23+N26)</f>
        <v>0</v>
      </c>
      <c r="L23" s="711"/>
      <c r="M23" s="383" t="e">
        <f>IF((+K23/H23)&gt;0.100049,(+K23/H23),"≤ 10%")</f>
        <v>#DIV/0!</v>
      </c>
      <c r="N23" s="566"/>
    </row>
    <row r="24" spans="1:14" s="58" customFormat="1" ht="15.75" x14ac:dyDescent="0.25">
      <c r="A24" s="288" t="s">
        <v>72</v>
      </c>
      <c r="B24" s="289"/>
      <c r="C24" s="289"/>
      <c r="D24" s="289"/>
      <c r="F24" s="284"/>
      <c r="G24" s="284"/>
      <c r="H24" s="284"/>
      <c r="I24" s="284"/>
      <c r="J24" s="284"/>
      <c r="K24" s="284"/>
      <c r="L24" s="284"/>
      <c r="M24" s="290"/>
      <c r="N24" s="287">
        <f>+'Travel Expense Claim Detail'!J47+'Travel Expense Claim Detail'!J106+'Travel Expense Claim Detail'!J165+'Travel Expense Claim Detail'!J224+'Travel Expense Claim Detail'!J283+'Travel Expense Claim Detail'!J342+'Travel Expense Claim Detail'!J401+'Travel Expense Claim Detail'!J460+'Travel Expense Claim Detail'!J519+'Travel Expense Claim Detail'!J578+'Travel Expense Claim Detail'!J637+'Travel Expense Claim Detail'!J696+'Travel Expense Claim Detail'!J755+'Travel Expense Claim Detail'!J814+'Travel Expense Claim Detail'!J873</f>
        <v>0</v>
      </c>
    </row>
    <row r="25" spans="1:14" s="58" customFormat="1" ht="15.75" x14ac:dyDescent="0.25">
      <c r="A25" s="300" t="s">
        <v>402</v>
      </c>
      <c r="B25" s="289"/>
      <c r="C25" s="289"/>
      <c r="D25" s="289"/>
      <c r="E25" s="289"/>
      <c r="F25" s="289"/>
      <c r="G25" s="289"/>
      <c r="H25" s="289"/>
      <c r="I25" s="289"/>
      <c r="J25" s="289"/>
      <c r="K25" s="289"/>
      <c r="L25" s="284"/>
      <c r="M25" s="290"/>
      <c r="N25" s="287">
        <f>+'Travel Expense Claim Detail'!K47+'Travel Expense Claim Detail'!K106+'Travel Expense Claim Detail'!K165+'Travel Expense Claim Detail'!K224+'Travel Expense Claim Detail'!K283+'Travel Expense Claim Detail'!K342+'Travel Expense Claim Detail'!K401+'Travel Expense Claim Detail'!K460+'Travel Expense Claim Detail'!K519+'Travel Expense Claim Detail'!K578+'Travel Expense Claim Detail'!K637+'Travel Expense Claim Detail'!K696+'Travel Expense Claim Detail'!K755+'Travel Expense Claim Detail'!K814+'Travel Expense Claim Detail'!K873</f>
        <v>0</v>
      </c>
    </row>
    <row r="26" spans="1:14" s="58" customFormat="1" ht="15.75" x14ac:dyDescent="0.25">
      <c r="A26" s="297" t="s">
        <v>39</v>
      </c>
      <c r="B26" s="289"/>
      <c r="C26" s="289"/>
      <c r="D26" s="289"/>
      <c r="E26" s="289"/>
      <c r="F26" s="289"/>
      <c r="G26" s="289"/>
      <c r="H26" s="289"/>
      <c r="I26" s="289"/>
      <c r="J26" s="289"/>
      <c r="K26" s="289"/>
      <c r="L26" s="289"/>
      <c r="M26" s="292"/>
      <c r="N26" s="299">
        <f>SUM(N16:N25)</f>
        <v>0</v>
      </c>
    </row>
    <row r="27" spans="1:14" s="58" customFormat="1" ht="15.75" x14ac:dyDescent="0.25">
      <c r="A27" s="297" t="s">
        <v>40</v>
      </c>
      <c r="B27" s="289"/>
      <c r="C27" s="289"/>
      <c r="D27" s="289"/>
      <c r="E27" s="289"/>
      <c r="F27" s="289"/>
      <c r="G27" s="289"/>
      <c r="H27" s="289"/>
      <c r="I27" s="289"/>
      <c r="J27" s="289"/>
      <c r="K27" s="289"/>
      <c r="L27" s="289"/>
      <c r="M27" s="292"/>
      <c r="N27" s="299">
        <f>SUM(-'Travel Authority &amp; Advance'!D49)</f>
        <v>0</v>
      </c>
    </row>
    <row r="28" spans="1:14" s="58" customFormat="1" ht="15.75" x14ac:dyDescent="0.25">
      <c r="A28" s="301" t="s">
        <v>41</v>
      </c>
      <c r="B28" s="59"/>
      <c r="C28" s="59"/>
      <c r="D28" s="59"/>
      <c r="E28" s="59"/>
      <c r="F28" s="59"/>
      <c r="G28" s="59"/>
      <c r="H28" s="59"/>
      <c r="I28" s="59"/>
      <c r="J28" s="59"/>
      <c r="K28" s="59"/>
      <c r="L28" s="59"/>
      <c r="M28" s="62"/>
      <c r="N28" s="302">
        <f>N26+N27</f>
        <v>0</v>
      </c>
    </row>
    <row r="29" spans="1:14" s="58" customFormat="1" ht="15" x14ac:dyDescent="0.2">
      <c r="A29" s="57" t="s">
        <v>42</v>
      </c>
      <c r="D29" s="59"/>
      <c r="E29" s="59"/>
      <c r="F29" s="716" t="str">
        <f>IF($N$28&lt;0,$N$28,"n/a")</f>
        <v>n/a</v>
      </c>
      <c r="G29" s="716"/>
      <c r="H29" s="716"/>
      <c r="I29" s="60"/>
      <c r="J29" s="61" t="s">
        <v>44</v>
      </c>
      <c r="K29" s="708" t="str">
        <f>IF($N$28&gt;0,$N$28,"n/a")</f>
        <v>n/a</v>
      </c>
      <c r="L29" s="709"/>
      <c r="M29" s="710"/>
      <c r="N29" s="104"/>
    </row>
    <row r="30" spans="1:14" s="58" customFormat="1" ht="15.75" thickBot="1" x14ac:dyDescent="0.25">
      <c r="A30" s="63" t="s">
        <v>43</v>
      </c>
      <c r="B30" s="64"/>
      <c r="C30" s="64"/>
      <c r="D30" s="64"/>
      <c r="E30" s="64"/>
      <c r="F30" s="727" t="s">
        <v>65</v>
      </c>
      <c r="G30" s="727"/>
      <c r="H30" s="727"/>
      <c r="I30" s="65"/>
      <c r="J30" s="66" t="s">
        <v>398</v>
      </c>
      <c r="K30" s="728" t="s">
        <v>65</v>
      </c>
      <c r="L30" s="728"/>
      <c r="M30" s="729"/>
      <c r="N30" s="105" t="s">
        <v>65</v>
      </c>
    </row>
    <row r="31" spans="1:14" ht="23.25" customHeight="1" thickTop="1" x14ac:dyDescent="0.2">
      <c r="A31" s="303" t="s">
        <v>162</v>
      </c>
    </row>
    <row r="32" spans="1:14" ht="7.15" customHeight="1" x14ac:dyDescent="0.2">
      <c r="A32" s="303"/>
    </row>
    <row r="33" spans="1:14" s="59" customFormat="1" ht="15" x14ac:dyDescent="0.2">
      <c r="A33" s="690"/>
      <c r="B33" s="691"/>
      <c r="C33" s="691"/>
      <c r="D33" s="691"/>
      <c r="E33" s="691"/>
      <c r="F33" s="691"/>
      <c r="G33" s="691"/>
      <c r="H33" s="691"/>
      <c r="I33" s="691"/>
      <c r="J33" s="691"/>
      <c r="K33" s="691"/>
      <c r="L33" s="691"/>
      <c r="M33" s="691"/>
      <c r="N33" s="691"/>
    </row>
    <row r="34" spans="1:14" s="59" customFormat="1" ht="15" x14ac:dyDescent="0.2">
      <c r="A34" s="690"/>
      <c r="B34" s="691"/>
      <c r="C34" s="691"/>
      <c r="D34" s="691"/>
      <c r="E34" s="691"/>
      <c r="F34" s="691"/>
      <c r="G34" s="691"/>
      <c r="H34" s="691"/>
      <c r="I34" s="691"/>
      <c r="J34" s="691"/>
      <c r="K34" s="691"/>
      <c r="L34" s="691"/>
      <c r="M34" s="691"/>
      <c r="N34" s="691"/>
    </row>
    <row r="35" spans="1:14" s="59" customFormat="1" ht="15" x14ac:dyDescent="0.2">
      <c r="A35" s="690"/>
      <c r="B35" s="691"/>
      <c r="C35" s="691"/>
      <c r="D35" s="691"/>
      <c r="E35" s="691"/>
      <c r="F35" s="691"/>
      <c r="G35" s="691"/>
      <c r="H35" s="691"/>
      <c r="I35" s="691"/>
      <c r="J35" s="691"/>
      <c r="K35" s="691"/>
      <c r="L35" s="691"/>
      <c r="M35" s="691"/>
      <c r="N35" s="691"/>
    </row>
    <row r="36" spans="1:14" s="59" customFormat="1" ht="15" x14ac:dyDescent="0.2">
      <c r="A36" s="690"/>
      <c r="B36" s="691"/>
      <c r="C36" s="691"/>
      <c r="D36" s="691"/>
      <c r="E36" s="691"/>
      <c r="F36" s="691"/>
      <c r="G36" s="691"/>
      <c r="H36" s="691"/>
      <c r="I36" s="691"/>
      <c r="J36" s="691"/>
      <c r="K36" s="691"/>
      <c r="L36" s="691"/>
      <c r="M36" s="691"/>
      <c r="N36" s="691"/>
    </row>
    <row r="37" spans="1:14" s="59" customFormat="1" ht="15" x14ac:dyDescent="0.2">
      <c r="A37" s="691"/>
      <c r="B37" s="691"/>
      <c r="C37" s="691"/>
      <c r="D37" s="691"/>
      <c r="E37" s="691"/>
      <c r="F37" s="691"/>
      <c r="G37" s="691"/>
      <c r="H37" s="691"/>
      <c r="I37" s="691"/>
      <c r="J37" s="691"/>
      <c r="K37" s="691"/>
      <c r="L37" s="691"/>
      <c r="M37" s="691"/>
      <c r="N37" s="691"/>
    </row>
    <row r="38" spans="1:14" s="59" customFormat="1" ht="15" x14ac:dyDescent="0.2">
      <c r="A38" s="691"/>
      <c r="B38" s="691"/>
      <c r="C38" s="691"/>
      <c r="D38" s="691"/>
      <c r="E38" s="691"/>
      <c r="F38" s="691"/>
      <c r="G38" s="691"/>
      <c r="H38" s="691"/>
      <c r="I38" s="691"/>
      <c r="J38" s="691"/>
      <c r="K38" s="691"/>
      <c r="L38" s="691"/>
      <c r="M38" s="691"/>
      <c r="N38" s="691"/>
    </row>
    <row r="39" spans="1:14" s="59" customFormat="1" ht="15" x14ac:dyDescent="0.2">
      <c r="A39" s="691"/>
      <c r="B39" s="691"/>
      <c r="C39" s="691"/>
      <c r="D39" s="691"/>
      <c r="E39" s="691"/>
      <c r="F39" s="691"/>
      <c r="G39" s="691"/>
      <c r="H39" s="691"/>
      <c r="I39" s="691"/>
      <c r="J39" s="691"/>
      <c r="K39" s="691"/>
      <c r="L39" s="691"/>
      <c r="M39" s="691"/>
      <c r="N39" s="691"/>
    </row>
    <row r="40" spans="1:14" s="127" customFormat="1" x14ac:dyDescent="0.2">
      <c r="A40" s="691"/>
      <c r="B40" s="691"/>
      <c r="C40" s="691"/>
      <c r="D40" s="691"/>
      <c r="E40" s="691"/>
      <c r="F40" s="691"/>
      <c r="G40" s="691"/>
      <c r="H40" s="691"/>
      <c r="I40" s="691"/>
      <c r="J40" s="691"/>
      <c r="K40" s="691"/>
      <c r="L40" s="691"/>
      <c r="M40" s="691"/>
      <c r="N40" s="691"/>
    </row>
    <row r="41" spans="1:14" s="127" customFormat="1" x14ac:dyDescent="0.2">
      <c r="A41" s="691"/>
      <c r="B41" s="691"/>
      <c r="C41" s="691"/>
      <c r="D41" s="691"/>
      <c r="E41" s="691"/>
      <c r="F41" s="691"/>
      <c r="G41" s="691"/>
      <c r="H41" s="691"/>
      <c r="I41" s="691"/>
      <c r="J41" s="691"/>
      <c r="K41" s="691"/>
      <c r="L41" s="691"/>
      <c r="M41" s="691"/>
      <c r="N41" s="691"/>
    </row>
    <row r="42" spans="1:14" s="127" customFormat="1" x14ac:dyDescent="0.2">
      <c r="A42" s="691"/>
      <c r="B42" s="691"/>
      <c r="C42" s="691"/>
      <c r="D42" s="691"/>
      <c r="E42" s="691"/>
      <c r="F42" s="691"/>
      <c r="G42" s="691"/>
      <c r="H42" s="691"/>
      <c r="I42" s="691"/>
      <c r="J42" s="691"/>
      <c r="K42" s="691"/>
      <c r="L42" s="691"/>
      <c r="M42" s="691"/>
      <c r="N42" s="691"/>
    </row>
    <row r="43" spans="1:14" ht="8.4499999999999993" customHeight="1" x14ac:dyDescent="0.2"/>
    <row r="44" spans="1:14" ht="30" customHeight="1" x14ac:dyDescent="0.25">
      <c r="A44" s="688" t="s">
        <v>163</v>
      </c>
      <c r="B44" s="689"/>
      <c r="C44" s="689"/>
      <c r="D44" s="689"/>
      <c r="E44" s="689"/>
      <c r="F44" s="689"/>
      <c r="G44" s="689"/>
      <c r="H44" s="689"/>
      <c r="I44" s="689"/>
      <c r="J44" s="689"/>
      <c r="K44" s="689"/>
      <c r="L44" s="689"/>
      <c r="M44" s="689"/>
      <c r="N44" s="689"/>
    </row>
    <row r="45" spans="1:14" ht="30.6" customHeight="1" x14ac:dyDescent="0.25">
      <c r="A45" s="717" t="s">
        <v>828</v>
      </c>
      <c r="B45" s="717"/>
      <c r="C45" s="717"/>
      <c r="D45" s="717"/>
      <c r="E45" s="717"/>
      <c r="F45" s="717"/>
      <c r="G45" s="717"/>
      <c r="H45" s="717"/>
      <c r="I45" s="717"/>
      <c r="J45" s="717"/>
      <c r="K45" s="717"/>
      <c r="L45" s="717"/>
      <c r="M45" s="717"/>
      <c r="N45" s="717"/>
    </row>
    <row r="46" spans="1:14" ht="38.450000000000003" customHeight="1" x14ac:dyDescent="0.25">
      <c r="A46" s="688" t="s">
        <v>164</v>
      </c>
      <c r="B46" s="689"/>
      <c r="C46" s="689"/>
      <c r="D46" s="689"/>
      <c r="E46" s="689"/>
      <c r="F46" s="689"/>
      <c r="G46" s="689"/>
      <c r="H46" s="689"/>
      <c r="I46" s="689"/>
      <c r="J46" s="689"/>
      <c r="K46" s="689"/>
      <c r="L46" s="689"/>
      <c r="M46" s="689"/>
      <c r="N46" s="689"/>
    </row>
    <row r="47" spans="1:14" ht="30.6" customHeight="1" x14ac:dyDescent="0.25">
      <c r="A47" s="688" t="s">
        <v>829</v>
      </c>
      <c r="B47" s="688"/>
      <c r="C47" s="688"/>
      <c r="D47" s="688"/>
      <c r="E47" s="688"/>
      <c r="F47" s="688"/>
      <c r="G47" s="688"/>
      <c r="H47" s="688"/>
      <c r="I47" s="688"/>
      <c r="J47" s="688"/>
      <c r="K47" s="688"/>
      <c r="L47" s="688"/>
      <c r="M47" s="688"/>
      <c r="N47" s="688"/>
    </row>
    <row r="49" spans="1:14" x14ac:dyDescent="0.2">
      <c r="A49" s="718"/>
      <c r="B49" s="723"/>
      <c r="C49" s="723"/>
      <c r="D49" s="723"/>
      <c r="E49" s="723"/>
      <c r="F49" s="723"/>
      <c r="K49" s="720"/>
      <c r="L49" s="725"/>
      <c r="M49" s="725"/>
      <c r="N49" s="725"/>
    </row>
    <row r="50" spans="1:14" x14ac:dyDescent="0.2">
      <c r="A50" s="724"/>
      <c r="B50" s="724"/>
      <c r="C50" s="724"/>
      <c r="D50" s="724"/>
      <c r="E50" s="724"/>
      <c r="F50" s="724"/>
      <c r="G50" s="127"/>
      <c r="H50" s="127"/>
      <c r="I50" s="127"/>
      <c r="J50" s="127"/>
      <c r="K50" s="726"/>
      <c r="L50" s="726"/>
      <c r="M50" s="726"/>
      <c r="N50" s="726"/>
    </row>
    <row r="51" spans="1:14" x14ac:dyDescent="0.2">
      <c r="A51" s="304" t="s">
        <v>64</v>
      </c>
      <c r="B51" s="305"/>
      <c r="C51" s="305"/>
      <c r="D51" s="306"/>
      <c r="E51" s="306"/>
      <c r="K51" s="100" t="s">
        <v>14</v>
      </c>
      <c r="L51" s="100"/>
      <c r="M51" s="307"/>
      <c r="N51" s="307"/>
    </row>
    <row r="52" spans="1:14" x14ac:dyDescent="0.2">
      <c r="A52" s="718"/>
      <c r="B52" s="718"/>
      <c r="C52" s="718"/>
      <c r="D52" s="718"/>
      <c r="E52" s="718"/>
      <c r="F52" s="718"/>
      <c r="K52" s="720"/>
      <c r="L52" s="720"/>
      <c r="M52" s="720"/>
      <c r="N52" s="720"/>
    </row>
    <row r="53" spans="1:14" x14ac:dyDescent="0.2">
      <c r="A53" s="719"/>
      <c r="B53" s="719"/>
      <c r="C53" s="719"/>
      <c r="D53" s="719"/>
      <c r="E53" s="719"/>
      <c r="F53" s="719"/>
      <c r="G53" s="127"/>
      <c r="K53" s="721"/>
      <c r="L53" s="721"/>
      <c r="M53" s="721"/>
      <c r="N53" s="721"/>
    </row>
    <row r="54" spans="1:14" x14ac:dyDescent="0.2">
      <c r="A54" s="308" t="s">
        <v>33</v>
      </c>
      <c r="B54" s="306"/>
      <c r="C54" s="306"/>
      <c r="D54" s="306"/>
      <c r="E54" s="306"/>
      <c r="K54" s="100" t="s">
        <v>14</v>
      </c>
      <c r="L54" s="100"/>
      <c r="M54" s="307"/>
      <c r="N54" s="307"/>
    </row>
    <row r="55" spans="1:14" ht="6" customHeight="1" x14ac:dyDescent="0.2"/>
    <row r="56" spans="1:14" x14ac:dyDescent="0.2">
      <c r="A56" s="55" t="s">
        <v>406</v>
      </c>
      <c r="B56" s="83"/>
      <c r="C56" s="83"/>
      <c r="D56" s="309"/>
      <c r="E56" s="310"/>
      <c r="F56" s="83"/>
      <c r="G56" s="83"/>
      <c r="H56" s="127"/>
      <c r="I56" s="127"/>
    </row>
    <row r="57" spans="1:14" x14ac:dyDescent="0.2">
      <c r="A57" s="55" t="s">
        <v>5</v>
      </c>
      <c r="B57" s="83"/>
      <c r="C57" s="83"/>
      <c r="D57" s="309"/>
      <c r="E57" s="309"/>
      <c r="F57" s="83"/>
      <c r="G57" s="83"/>
      <c r="H57" s="127"/>
      <c r="I57" s="127"/>
    </row>
  </sheetData>
  <sheetProtection password="EDC4" sheet="1" objects="1" scenarios="1"/>
  <mergeCells count="35">
    <mergeCell ref="A45:N45"/>
    <mergeCell ref="A47:N47"/>
    <mergeCell ref="A52:F53"/>
    <mergeCell ref="K52:N53"/>
    <mergeCell ref="F19:G19"/>
    <mergeCell ref="A49:F50"/>
    <mergeCell ref="K49:N50"/>
    <mergeCell ref="F30:H30"/>
    <mergeCell ref="K30:M30"/>
    <mergeCell ref="G6:I6"/>
    <mergeCell ref="A15:G15"/>
    <mergeCell ref="K22:L22"/>
    <mergeCell ref="K29:M29"/>
    <mergeCell ref="K23:L23"/>
    <mergeCell ref="H23:I23"/>
    <mergeCell ref="H22:I22"/>
    <mergeCell ref="F12:H12"/>
    <mergeCell ref="E10:F10"/>
    <mergeCell ref="F29:H29"/>
    <mergeCell ref="E5:F5"/>
    <mergeCell ref="A46:N46"/>
    <mergeCell ref="A44:N44"/>
    <mergeCell ref="A33:N42"/>
    <mergeCell ref="M4:N5"/>
    <mergeCell ref="A22:D22"/>
    <mergeCell ref="M7:N7"/>
    <mergeCell ref="M8:N8"/>
    <mergeCell ref="M9:N9"/>
    <mergeCell ref="J9:K10"/>
    <mergeCell ref="M10:N10"/>
    <mergeCell ref="A23:D23"/>
    <mergeCell ref="E7:F7"/>
    <mergeCell ref="E8:F8"/>
    <mergeCell ref="E9:F9"/>
    <mergeCell ref="A9:C10"/>
  </mergeCells>
  <phoneticPr fontId="0" type="noConversion"/>
  <dataValidations count="5">
    <dataValidation allowBlank="1" showInputMessage="1" showErrorMessage="1" prompt="An explanation is required for a variance &gt;10%_x000a__x000a_Une explication est requise pour un écart &gt;10%." sqref="M22:M23"/>
    <dataValidation allowBlank="1" showInputMessage="1" showErrorMessage="1" prompt="Mandatory to enter all relevant and valid work order number(s). _x000a__x000a_Tous les numéros de work orders applicables et valides doivent être inscrits." sqref="E7:E10"/>
    <dataValidation allowBlank="1" showInputMessage="1" showErrorMessage="1" prompt="Mandatory to identify if recoverable/partially recoverable or non-recoverable. _x000a__x000a_Vous devez indiquer si recouvrable/partiellement recouvrable ou non-recouvrable." sqref="H7:H10"/>
    <dataValidation allowBlank="1" showInputMessage="1" showErrorMessage="1" prompt="RC must be the one linked to the WO in Agresso._x000a__x000a_Le CR doit être celui lié au WO dans Agresso." sqref="M7:N10"/>
    <dataValidation allowBlank="1" showInputMessage="1" showErrorMessage="1" promptTitle="Recoverable/Recouvrable?" prompt="Recoverable from 3rd party/Recouvrable d'un tiers_x000a_1) Recoverable/Recouvrable: 100%_x000a_2) Partially /Partiellement: specific expenses/frais spécifiques_x000a__x000a_Non-recoverable/recouvrable:_x000a_1) COMMON WO_x000a_2) No direct bill to 3rd party/Pas facturé au tiers (i.e.CM)" sqref="G6:I6"/>
  </dataValidations>
  <hyperlinks>
    <hyperlink ref="A15" r:id="rId1"/>
  </hyperlinks>
  <printOptions horizontalCentered="1"/>
  <pageMargins left="0.19685039370078741" right="0.15748031496062992" top="0.27559055118110237" bottom="0.31496062992125984" header="0.27559055118110237" footer="3.937007874015748E-2"/>
  <pageSetup scale="81" orientation="portrait" r:id="rId2"/>
  <headerFooter alignWithMargins="0">
    <oddFooter>&amp;CPage &amp;P of &amp;N&amp;RRevised on/Révisé le 26 AUG  2016</oddFooter>
  </headerFooter>
  <drawing r:id="rId3"/>
  <legacyDrawing r:id="rId4"/>
  <oleObjects>
    <mc:AlternateContent xmlns:mc="http://schemas.openxmlformats.org/markup-compatibility/2006">
      <mc:Choice Requires="x14">
        <oleObject progId="MSPhotoEd.3" shapeId="9220" r:id="rId5">
          <objectPr defaultSize="0" autoPict="0" r:id="rId6">
            <anchor moveWithCells="1">
              <from>
                <xdr:col>0</xdr:col>
                <xdr:colOff>28575</xdr:colOff>
                <xdr:row>0</xdr:row>
                <xdr:rowOff>0</xdr:rowOff>
              </from>
              <to>
                <xdr:col>1</xdr:col>
                <xdr:colOff>76200</xdr:colOff>
                <xdr:row>3</xdr:row>
                <xdr:rowOff>19050</xdr:rowOff>
              </to>
            </anchor>
          </objectPr>
        </oleObject>
      </mc:Choice>
      <mc:Fallback>
        <oleObject progId="MSPhotoEd.3" shapeId="9220" r:id="rId5"/>
      </mc:Fallback>
    </mc:AlternateContent>
  </oleObjects>
  <mc:AlternateContent xmlns:mc="http://schemas.openxmlformats.org/markup-compatibility/2006">
    <mc:Choice Requires="x14">
      <controls>
        <mc:AlternateContent xmlns:mc="http://schemas.openxmlformats.org/markup-compatibility/2006">
          <mc:Choice Requires="x14">
            <control shapeId="9223" r:id="rId7" name="Check Box 7">
              <controlPr defaultSize="0" autoFill="0" autoLine="0" autoPict="0">
                <anchor moveWithCells="1">
                  <from>
                    <xdr:col>13</xdr:col>
                    <xdr:colOff>695325</xdr:colOff>
                    <xdr:row>46</xdr:row>
                    <xdr:rowOff>219075</xdr:rowOff>
                  </from>
                  <to>
                    <xdr:col>13</xdr:col>
                    <xdr:colOff>1057275</xdr:colOff>
                    <xdr:row>47</xdr:row>
                    <xdr:rowOff>85725</xdr:rowOff>
                  </to>
                </anchor>
              </controlPr>
            </control>
          </mc:Choice>
        </mc:AlternateContent>
        <mc:AlternateContent xmlns:mc="http://schemas.openxmlformats.org/markup-compatibility/2006">
          <mc:Choice Requires="x14">
            <control shapeId="9224" r:id="rId8" name="Check Box 8">
              <controlPr defaultSize="0" autoFill="0" autoLine="0" autoPict="0">
                <anchor moveWithCells="1">
                  <from>
                    <xdr:col>10</xdr:col>
                    <xdr:colOff>790575</xdr:colOff>
                    <xdr:row>44</xdr:row>
                    <xdr:rowOff>142875</xdr:rowOff>
                  </from>
                  <to>
                    <xdr:col>12</xdr:col>
                    <xdr:colOff>209550</xdr:colOff>
                    <xdr:row>45</xdr:row>
                    <xdr:rowOff>133350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2:M885"/>
  <sheetViews>
    <sheetView showGridLines="0" showZeros="0" zoomScale="90" zoomScaleNormal="90" workbookViewId="0">
      <pane ySplit="4" topLeftCell="A5" activePane="bottomLeft" state="frozen"/>
      <selection activeCell="T9" sqref="T9"/>
      <selection pane="bottomLeft" activeCell="K20" sqref="K20"/>
    </sheetView>
  </sheetViews>
  <sheetFormatPr defaultColWidth="13.7109375" defaultRowHeight="12.75" outlineLevelRow="1" x14ac:dyDescent="0.2"/>
  <cols>
    <col min="1" max="1" width="13.7109375" style="46"/>
    <col min="2" max="2" width="13.5703125" style="13" customWidth="1"/>
    <col min="3" max="3" width="8" style="13" customWidth="1"/>
    <col min="4" max="4" width="3.7109375" style="13" customWidth="1"/>
    <col min="5" max="5" width="13.140625" style="209" customWidth="1"/>
    <col min="6" max="6" width="12.28515625" style="209" customWidth="1"/>
    <col min="7" max="7" width="14.28515625" style="209" customWidth="1"/>
    <col min="8" max="8" width="13.5703125" style="209" customWidth="1"/>
    <col min="9" max="9" width="19.140625" style="209" customWidth="1"/>
    <col min="10" max="10" width="12.140625" style="209" customWidth="1"/>
    <col min="11" max="11" width="13.7109375" style="209"/>
    <col min="12" max="12" width="5.28515625" style="13" customWidth="1"/>
    <col min="13" max="15" width="13.7109375" style="234" customWidth="1"/>
    <col min="16" max="16384" width="13.7109375" style="234"/>
  </cols>
  <sheetData>
    <row r="2" spans="1:13" ht="15.75" x14ac:dyDescent="0.25">
      <c r="B2" s="210" t="s">
        <v>46</v>
      </c>
      <c r="C2" s="210"/>
      <c r="D2" s="210"/>
    </row>
    <row r="3" spans="1:13" ht="15.75" x14ac:dyDescent="0.25">
      <c r="B3" s="210" t="s">
        <v>45</v>
      </c>
      <c r="C3" s="210"/>
      <c r="D3" s="210"/>
    </row>
    <row r="5" spans="1:13" x14ac:dyDescent="0.2">
      <c r="A5" s="100" t="s">
        <v>460</v>
      </c>
      <c r="D5" s="751">
        <f>'Travel Authority &amp; Advance'!$D$6</f>
        <v>0</v>
      </c>
      <c r="E5" s="715"/>
      <c r="G5" s="400"/>
      <c r="H5" s="403"/>
      <c r="I5" s="404" t="s">
        <v>489</v>
      </c>
      <c r="J5" s="752" t="str">
        <f>'Travel Authority &amp; Advance'!$N$5</f>
        <v xml:space="preserve"> </v>
      </c>
      <c r="K5" s="753"/>
      <c r="L5" s="753"/>
    </row>
    <row r="6" spans="1:13" ht="4.5" customHeight="1" x14ac:dyDescent="0.2">
      <c r="A6" s="100"/>
      <c r="B6" s="43"/>
      <c r="C6" s="43"/>
      <c r="D6" s="43"/>
      <c r="J6" s="211"/>
      <c r="K6" s="211"/>
      <c r="L6" s="212"/>
    </row>
    <row r="7" spans="1:13" x14ac:dyDescent="0.2">
      <c r="A7" s="398" t="s">
        <v>458</v>
      </c>
      <c r="B7" s="43"/>
      <c r="C7" s="43"/>
      <c r="D7" s="754" t="s">
        <v>75</v>
      </c>
      <c r="E7" s="755"/>
      <c r="J7" s="213" t="s">
        <v>52</v>
      </c>
      <c r="K7" s="756" t="s">
        <v>37</v>
      </c>
      <c r="L7" s="757"/>
    </row>
    <row r="8" spans="1:13" ht="3.75" customHeight="1" x14ac:dyDescent="0.2">
      <c r="A8" s="100"/>
      <c r="B8" s="43"/>
      <c r="C8" s="43"/>
      <c r="D8" s="43"/>
      <c r="J8" s="214"/>
      <c r="K8" s="212"/>
      <c r="L8" s="212"/>
    </row>
    <row r="9" spans="1:13" x14ac:dyDescent="0.2">
      <c r="A9" s="191" t="s">
        <v>472</v>
      </c>
      <c r="B9" s="42"/>
      <c r="C9" s="42"/>
      <c r="D9" s="399"/>
      <c r="E9" s="400"/>
      <c r="F9" s="563">
        <f>+'Travel Claim Summary'!$E$7</f>
        <v>0</v>
      </c>
      <c r="G9" s="563">
        <f>+'Travel Claim Summary'!E8</f>
        <v>0</v>
      </c>
      <c r="H9" s="563">
        <f>+'Travel Claim Summary'!E9</f>
        <v>0</v>
      </c>
      <c r="I9" s="563">
        <f>+'Travel Claim Summary'!E10</f>
        <v>0</v>
      </c>
      <c r="J9" s="213" t="s">
        <v>51</v>
      </c>
      <c r="K9" s="758">
        <v>1</v>
      </c>
      <c r="L9" s="759"/>
    </row>
    <row r="10" spans="1:13" s="216" customFormat="1" ht="3.75" customHeight="1" x14ac:dyDescent="0.2">
      <c r="A10" s="401"/>
      <c r="B10" s="394"/>
      <c r="C10" s="394"/>
      <c r="D10" s="394"/>
      <c r="E10" s="402"/>
      <c r="F10" s="217"/>
      <c r="G10" s="217"/>
      <c r="H10" s="217"/>
      <c r="I10" s="217"/>
      <c r="J10" s="218"/>
      <c r="K10" s="219"/>
      <c r="L10" s="219"/>
    </row>
    <row r="11" spans="1:13" x14ac:dyDescent="0.2">
      <c r="A11" s="191" t="s">
        <v>501</v>
      </c>
      <c r="B11" s="42"/>
      <c r="C11" s="42"/>
      <c r="D11" s="399"/>
      <c r="E11" s="400"/>
      <c r="F11" s="230" t="str">
        <f>+'Travel Claim Summary'!$M7</f>
        <v>SELECT / SÉLECTIONNEZ</v>
      </c>
      <c r="G11" s="230" t="str">
        <f>+'Travel Claim Summary'!$M8</f>
        <v>SELECT / SÉLECTIONNEZ</v>
      </c>
      <c r="H11" s="230" t="str">
        <f>+'Travel Claim Summary'!$M9</f>
        <v>SELECT / SÉLECTIONNEZ</v>
      </c>
      <c r="I11" s="230" t="str">
        <f>+'Travel Claim Summary'!$M10</f>
        <v>SELECT / SÉLECTIONNEZ</v>
      </c>
      <c r="J11" s="213" t="s">
        <v>508</v>
      </c>
      <c r="K11" s="219"/>
      <c r="L11" s="219"/>
    </row>
    <row r="12" spans="1:13" s="216" customFormat="1" ht="3.75" customHeight="1" x14ac:dyDescent="0.2">
      <c r="A12" s="401"/>
      <c r="B12" s="394"/>
      <c r="C12" s="394"/>
      <c r="D12" s="394"/>
      <c r="E12" s="402"/>
      <c r="F12" s="217"/>
      <c r="G12" s="217"/>
      <c r="H12" s="217"/>
      <c r="I12" s="217"/>
      <c r="J12" s="218"/>
      <c r="K12" s="219"/>
      <c r="L12" s="219"/>
    </row>
    <row r="13" spans="1:13" s="216" customFormat="1" ht="21" customHeight="1" x14ac:dyDescent="0.2">
      <c r="A13" s="401" t="s">
        <v>484</v>
      </c>
      <c r="B13" s="394"/>
      <c r="C13" s="394"/>
      <c r="D13" s="394"/>
      <c r="E13" s="402"/>
      <c r="F13" s="220" t="str">
        <f>+'Travel Claim Summary'!H7</f>
        <v>SELECT / SÉLECTIONNEZ</v>
      </c>
      <c r="G13" s="220" t="str">
        <f>+'Travel Claim Summary'!H8</f>
        <v>SELECT / SÉLECTIONNEZ</v>
      </c>
      <c r="H13" s="220" t="str">
        <f>+'Travel Claim Summary'!H9</f>
        <v>SELECT / SÉLECTIONNEZ</v>
      </c>
      <c r="I13" s="220" t="str">
        <f>+'Travel Claim Summary'!H10</f>
        <v>SELECT / SÉLECTIONNEZ</v>
      </c>
      <c r="J13" s="221"/>
      <c r="K13" s="219"/>
      <c r="L13" s="219"/>
    </row>
    <row r="14" spans="1:13" s="216" customFormat="1" ht="3.75" customHeight="1" x14ac:dyDescent="0.2">
      <c r="A14" s="401"/>
      <c r="B14" s="394"/>
      <c r="C14" s="394"/>
      <c r="D14" s="394"/>
      <c r="E14" s="402"/>
      <c r="F14" s="222"/>
      <c r="G14" s="222"/>
      <c r="H14" s="222"/>
      <c r="I14" s="222"/>
      <c r="J14" s="218"/>
      <c r="K14" s="219"/>
      <c r="L14" s="219"/>
    </row>
    <row r="15" spans="1:13" x14ac:dyDescent="0.2">
      <c r="A15" s="191" t="s">
        <v>495</v>
      </c>
      <c r="B15" s="42"/>
      <c r="C15" s="42"/>
      <c r="D15" s="399"/>
      <c r="E15" s="400"/>
      <c r="F15" s="225">
        <v>0</v>
      </c>
      <c r="G15" s="225">
        <v>0</v>
      </c>
      <c r="H15" s="225">
        <v>0</v>
      </c>
      <c r="I15" s="225"/>
      <c r="J15" s="236">
        <f>SUM(F15:I15)</f>
        <v>0</v>
      </c>
      <c r="K15" s="223" t="s">
        <v>491</v>
      </c>
      <c r="L15" s="224"/>
      <c r="M15" s="467"/>
    </row>
    <row r="16" spans="1:13" ht="4.5" customHeight="1" x14ac:dyDescent="0.2">
      <c r="A16" s="100"/>
      <c r="B16" s="43"/>
      <c r="C16" s="43"/>
      <c r="D16" s="43"/>
      <c r="J16" s="214"/>
      <c r="K16" s="212"/>
      <c r="L16" s="212"/>
    </row>
    <row r="17" spans="1:13" ht="15" thickBot="1" x14ac:dyDescent="0.25">
      <c r="A17" s="409" t="s">
        <v>450</v>
      </c>
      <c r="B17" s="410"/>
      <c r="C17" s="410"/>
      <c r="D17" s="410"/>
      <c r="E17" s="411"/>
      <c r="F17" s="411"/>
      <c r="G17" s="411"/>
      <c r="H17" s="411"/>
      <c r="I17" s="412"/>
      <c r="J17" s="412"/>
      <c r="K17" s="412"/>
      <c r="L17" s="413"/>
      <c r="M17" s="467"/>
    </row>
    <row r="18" spans="1:13" s="556" customFormat="1" ht="36" customHeight="1" thickTop="1" x14ac:dyDescent="0.2">
      <c r="A18" s="564" t="s">
        <v>845</v>
      </c>
      <c r="B18" s="769" t="s">
        <v>47</v>
      </c>
      <c r="C18" s="770"/>
      <c r="D18" s="771"/>
      <c r="E18" s="405" t="s">
        <v>451</v>
      </c>
      <c r="F18" s="406" t="s">
        <v>454</v>
      </c>
      <c r="G18" s="407" t="s">
        <v>455</v>
      </c>
      <c r="H18" s="244" t="s">
        <v>457</v>
      </c>
      <c r="I18" s="245" t="s">
        <v>506</v>
      </c>
      <c r="J18" s="246" t="s">
        <v>70</v>
      </c>
      <c r="K18" s="246" t="s">
        <v>49</v>
      </c>
      <c r="L18" s="247" t="s">
        <v>481</v>
      </c>
      <c r="M18" s="555"/>
    </row>
    <row r="19" spans="1:13" s="556" customFormat="1" ht="35.25" customHeight="1" thickBot="1" x14ac:dyDescent="0.25">
      <c r="A19" s="565" t="s">
        <v>846</v>
      </c>
      <c r="B19" s="772" t="s">
        <v>48</v>
      </c>
      <c r="C19" s="773"/>
      <c r="D19" s="774"/>
      <c r="E19" s="408" t="s">
        <v>452</v>
      </c>
      <c r="F19" s="408" t="s">
        <v>453</v>
      </c>
      <c r="G19" s="408" t="s">
        <v>456</v>
      </c>
      <c r="H19" s="248" t="s">
        <v>27</v>
      </c>
      <c r="I19" s="249" t="s">
        <v>507</v>
      </c>
      <c r="J19" s="250" t="s">
        <v>71</v>
      </c>
      <c r="K19" s="248" t="s">
        <v>50</v>
      </c>
      <c r="L19" s="249" t="s">
        <v>482</v>
      </c>
      <c r="M19" s="555"/>
    </row>
    <row r="20" spans="1:13" ht="15.95" customHeight="1" thickTop="1" x14ac:dyDescent="0.2">
      <c r="A20" s="526"/>
      <c r="B20" s="775"/>
      <c r="C20" s="767"/>
      <c r="D20" s="768"/>
      <c r="E20" s="237"/>
      <c r="F20" s="237"/>
      <c r="G20" s="237"/>
      <c r="H20" s="237"/>
      <c r="I20" s="237"/>
      <c r="J20" s="237"/>
      <c r="K20" s="237"/>
      <c r="L20" s="238"/>
    </row>
    <row r="21" spans="1:13" ht="15.95" customHeight="1" x14ac:dyDescent="0.2">
      <c r="A21" s="526"/>
      <c r="B21" s="744"/>
      <c r="C21" s="745"/>
      <c r="D21" s="746"/>
      <c r="E21" s="237"/>
      <c r="F21" s="237"/>
      <c r="G21" s="237"/>
      <c r="H21" s="239"/>
      <c r="I21" s="239"/>
      <c r="J21" s="239"/>
      <c r="K21" s="239"/>
      <c r="L21" s="238"/>
    </row>
    <row r="22" spans="1:13" ht="15.95" customHeight="1" x14ac:dyDescent="0.2">
      <c r="A22" s="526"/>
      <c r="B22" s="744"/>
      <c r="C22" s="745"/>
      <c r="D22" s="746"/>
      <c r="E22" s="237"/>
      <c r="F22" s="237"/>
      <c r="G22" s="237"/>
      <c r="H22" s="239"/>
      <c r="I22" s="239"/>
      <c r="J22" s="240"/>
      <c r="K22" s="239"/>
      <c r="L22" s="238"/>
    </row>
    <row r="23" spans="1:13" ht="15.95" customHeight="1" x14ac:dyDescent="0.2">
      <c r="A23" s="526"/>
      <c r="B23" s="744"/>
      <c r="C23" s="745"/>
      <c r="D23" s="746"/>
      <c r="E23" s="237"/>
      <c r="F23" s="237"/>
      <c r="G23" s="237"/>
      <c r="H23" s="239"/>
      <c r="I23" s="239"/>
      <c r="J23" s="239"/>
      <c r="K23" s="239"/>
      <c r="L23" s="238"/>
    </row>
    <row r="24" spans="1:13" ht="15.95" customHeight="1" x14ac:dyDescent="0.2">
      <c r="A24" s="526"/>
      <c r="B24" s="744"/>
      <c r="C24" s="745"/>
      <c r="D24" s="746"/>
      <c r="E24" s="237"/>
      <c r="F24" s="237"/>
      <c r="G24" s="237"/>
      <c r="H24" s="239"/>
      <c r="I24" s="239"/>
      <c r="J24" s="239"/>
      <c r="K24" s="239"/>
      <c r="L24" s="238"/>
    </row>
    <row r="25" spans="1:13" ht="15.95" customHeight="1" x14ac:dyDescent="0.2">
      <c r="A25" s="526"/>
      <c r="B25" s="744"/>
      <c r="C25" s="745"/>
      <c r="D25" s="746"/>
      <c r="E25" s="237"/>
      <c r="F25" s="237"/>
      <c r="G25" s="237"/>
      <c r="H25" s="239"/>
      <c r="I25" s="239"/>
      <c r="J25" s="239"/>
      <c r="K25" s="239"/>
      <c r="L25" s="238"/>
    </row>
    <row r="26" spans="1:13" ht="15.95" customHeight="1" x14ac:dyDescent="0.2">
      <c r="A26" s="526"/>
      <c r="B26" s="744"/>
      <c r="C26" s="745"/>
      <c r="D26" s="746"/>
      <c r="E26" s="237"/>
      <c r="F26" s="237"/>
      <c r="G26" s="237"/>
      <c r="H26" s="239"/>
      <c r="I26" s="239"/>
      <c r="J26" s="239"/>
      <c r="K26" s="239"/>
      <c r="L26" s="238"/>
    </row>
    <row r="27" spans="1:13" ht="15.95" customHeight="1" x14ac:dyDescent="0.2">
      <c r="A27" s="526"/>
      <c r="B27" s="744"/>
      <c r="C27" s="745"/>
      <c r="D27" s="746"/>
      <c r="E27" s="237"/>
      <c r="F27" s="237"/>
      <c r="G27" s="237"/>
      <c r="H27" s="239"/>
      <c r="I27" s="239"/>
      <c r="J27" s="239"/>
      <c r="K27" s="239"/>
      <c r="L27" s="238"/>
    </row>
    <row r="28" spans="1:13" ht="15.95" customHeight="1" x14ac:dyDescent="0.2">
      <c r="A28" s="526"/>
      <c r="B28" s="744"/>
      <c r="C28" s="745"/>
      <c r="D28" s="746"/>
      <c r="E28" s="237"/>
      <c r="F28" s="237"/>
      <c r="G28" s="237"/>
      <c r="H28" s="239"/>
      <c r="I28" s="239"/>
      <c r="J28" s="239"/>
      <c r="K28" s="239"/>
      <c r="L28" s="238"/>
    </row>
    <row r="29" spans="1:13" ht="15.95" customHeight="1" x14ac:dyDescent="0.2">
      <c r="A29" s="526"/>
      <c r="B29" s="744"/>
      <c r="C29" s="745"/>
      <c r="D29" s="746"/>
      <c r="E29" s="237"/>
      <c r="F29" s="237"/>
      <c r="G29" s="237"/>
      <c r="H29" s="239"/>
      <c r="I29" s="239"/>
      <c r="J29" s="239"/>
      <c r="K29" s="239"/>
      <c r="L29" s="238"/>
    </row>
    <row r="30" spans="1:13" ht="15.95" customHeight="1" x14ac:dyDescent="0.2">
      <c r="A30" s="526"/>
      <c r="B30" s="744"/>
      <c r="C30" s="745"/>
      <c r="D30" s="746"/>
      <c r="E30" s="237"/>
      <c r="F30" s="237"/>
      <c r="G30" s="237"/>
      <c r="H30" s="239"/>
      <c r="I30" s="239"/>
      <c r="J30" s="239"/>
      <c r="K30" s="239"/>
      <c r="L30" s="238"/>
    </row>
    <row r="31" spans="1:13" ht="15.95" customHeight="1" x14ac:dyDescent="0.2">
      <c r="A31" s="526"/>
      <c r="B31" s="744"/>
      <c r="C31" s="745"/>
      <c r="D31" s="746"/>
      <c r="E31" s="237"/>
      <c r="F31" s="237"/>
      <c r="G31" s="237"/>
      <c r="H31" s="239"/>
      <c r="I31" s="239"/>
      <c r="J31" s="239"/>
      <c r="K31" s="239"/>
      <c r="L31" s="238"/>
    </row>
    <row r="32" spans="1:13" ht="15.95" customHeight="1" x14ac:dyDescent="0.2">
      <c r="A32" s="526"/>
      <c r="B32" s="744"/>
      <c r="C32" s="745"/>
      <c r="D32" s="746"/>
      <c r="E32" s="237"/>
      <c r="F32" s="237"/>
      <c r="G32" s="237"/>
      <c r="H32" s="239"/>
      <c r="I32" s="239"/>
      <c r="J32" s="239"/>
      <c r="K32" s="239"/>
      <c r="L32" s="238"/>
    </row>
    <row r="33" spans="1:12" ht="15.95" customHeight="1" x14ac:dyDescent="0.2">
      <c r="A33" s="526"/>
      <c r="B33" s="744"/>
      <c r="C33" s="745"/>
      <c r="D33" s="746"/>
      <c r="E33" s="237"/>
      <c r="F33" s="237"/>
      <c r="G33" s="237"/>
      <c r="H33" s="239"/>
      <c r="I33" s="239"/>
      <c r="J33" s="239"/>
      <c r="K33" s="239"/>
      <c r="L33" s="238"/>
    </row>
    <row r="34" spans="1:12" ht="15.95" customHeight="1" x14ac:dyDescent="0.2">
      <c r="A34" s="526"/>
      <c r="B34" s="744"/>
      <c r="C34" s="745"/>
      <c r="D34" s="746"/>
      <c r="E34" s="237"/>
      <c r="F34" s="237"/>
      <c r="G34" s="237"/>
      <c r="H34" s="239"/>
      <c r="I34" s="239"/>
      <c r="J34" s="239"/>
      <c r="K34" s="239"/>
      <c r="L34" s="238"/>
    </row>
    <row r="35" spans="1:12" ht="15.95" customHeight="1" x14ac:dyDescent="0.2">
      <c r="A35" s="526"/>
      <c r="B35" s="475"/>
      <c r="C35" s="476"/>
      <c r="D35" s="477"/>
      <c r="E35" s="237"/>
      <c r="F35" s="237"/>
      <c r="G35" s="237"/>
      <c r="H35" s="239"/>
      <c r="I35" s="239"/>
      <c r="J35" s="239"/>
      <c r="K35" s="239"/>
      <c r="L35" s="238"/>
    </row>
    <row r="36" spans="1:12" ht="15.95" customHeight="1" x14ac:dyDescent="0.2">
      <c r="A36" s="526"/>
      <c r="B36" s="475"/>
      <c r="C36" s="476"/>
      <c r="D36" s="477"/>
      <c r="E36" s="237"/>
      <c r="F36" s="237"/>
      <c r="G36" s="237"/>
      <c r="H36" s="239"/>
      <c r="I36" s="239"/>
      <c r="J36" s="239"/>
      <c r="K36" s="239"/>
      <c r="L36" s="238"/>
    </row>
    <row r="37" spans="1:12" ht="15.95" customHeight="1" x14ac:dyDescent="0.2">
      <c r="A37" s="526"/>
      <c r="B37" s="744"/>
      <c r="C37" s="745"/>
      <c r="D37" s="746"/>
      <c r="E37" s="237"/>
      <c r="F37" s="237"/>
      <c r="G37" s="237"/>
      <c r="H37" s="239"/>
      <c r="I37" s="239"/>
      <c r="J37" s="239"/>
      <c r="K37" s="239"/>
      <c r="L37" s="238"/>
    </row>
    <row r="38" spans="1:12" ht="15.95" customHeight="1" x14ac:dyDescent="0.2">
      <c r="A38" s="526"/>
      <c r="B38" s="744"/>
      <c r="C38" s="745"/>
      <c r="D38" s="746"/>
      <c r="E38" s="237"/>
      <c r="F38" s="237"/>
      <c r="G38" s="237"/>
      <c r="H38" s="239"/>
      <c r="I38" s="239"/>
      <c r="J38" s="239"/>
      <c r="K38" s="239"/>
      <c r="L38" s="238"/>
    </row>
    <row r="39" spans="1:12" ht="15.95" customHeight="1" x14ac:dyDescent="0.2">
      <c r="A39" s="526"/>
      <c r="B39" s="744"/>
      <c r="C39" s="745"/>
      <c r="D39" s="746"/>
      <c r="E39" s="237"/>
      <c r="F39" s="237"/>
      <c r="G39" s="237"/>
      <c r="H39" s="239"/>
      <c r="I39" s="239"/>
      <c r="J39" s="239"/>
      <c r="K39" s="239"/>
      <c r="L39" s="238"/>
    </row>
    <row r="40" spans="1:12" ht="15.95" customHeight="1" x14ac:dyDescent="0.2">
      <c r="A40" s="526"/>
      <c r="B40" s="744"/>
      <c r="C40" s="745"/>
      <c r="D40" s="746"/>
      <c r="E40" s="237"/>
      <c r="F40" s="237"/>
      <c r="G40" s="237"/>
      <c r="H40" s="239"/>
      <c r="I40" s="239"/>
      <c r="J40" s="239"/>
      <c r="K40" s="239"/>
      <c r="L40" s="238"/>
    </row>
    <row r="41" spans="1:12" ht="15.95" customHeight="1" x14ac:dyDescent="0.2">
      <c r="A41" s="526"/>
      <c r="B41" s="744"/>
      <c r="C41" s="745"/>
      <c r="D41" s="746"/>
      <c r="E41" s="237"/>
      <c r="F41" s="237"/>
      <c r="G41" s="237"/>
      <c r="H41" s="239"/>
      <c r="I41" s="239"/>
      <c r="J41" s="239"/>
      <c r="K41" s="239"/>
      <c r="L41" s="238"/>
    </row>
    <row r="42" spans="1:12" ht="15.95" customHeight="1" x14ac:dyDescent="0.2">
      <c r="A42" s="526"/>
      <c r="B42" s="744"/>
      <c r="C42" s="745"/>
      <c r="D42" s="746"/>
      <c r="E42" s="237"/>
      <c r="F42" s="237"/>
      <c r="G42" s="237"/>
      <c r="H42" s="237"/>
      <c r="I42" s="237"/>
      <c r="J42" s="237"/>
      <c r="K42" s="237"/>
      <c r="L42" s="238"/>
    </row>
    <row r="43" spans="1:12" ht="15.95" customHeight="1" x14ac:dyDescent="0.2">
      <c r="A43" s="526"/>
      <c r="B43" s="744"/>
      <c r="C43" s="745"/>
      <c r="D43" s="746"/>
      <c r="E43" s="241"/>
      <c r="F43" s="241"/>
      <c r="G43" s="241"/>
      <c r="H43" s="242"/>
      <c r="I43" s="242">
        <v>0</v>
      </c>
      <c r="J43" s="242"/>
      <c r="K43" s="242"/>
      <c r="L43" s="243"/>
    </row>
    <row r="44" spans="1:12" ht="15.95" customHeight="1" x14ac:dyDescent="0.2">
      <c r="A44" s="526"/>
      <c r="B44" s="744"/>
      <c r="C44" s="745"/>
      <c r="D44" s="746"/>
      <c r="E44" s="241"/>
      <c r="F44" s="241"/>
      <c r="G44" s="241"/>
      <c r="H44" s="241"/>
      <c r="I44" s="241"/>
      <c r="J44" s="241"/>
      <c r="K44" s="241"/>
      <c r="L44" s="243"/>
    </row>
    <row r="45" spans="1:12" ht="15.95" customHeight="1" x14ac:dyDescent="0.2">
      <c r="A45" s="526"/>
      <c r="B45" s="744"/>
      <c r="C45" s="745"/>
      <c r="D45" s="746"/>
      <c r="E45" s="241"/>
      <c r="F45" s="241"/>
      <c r="G45" s="241"/>
      <c r="H45" s="242"/>
      <c r="I45" s="242"/>
      <c r="J45" s="242"/>
      <c r="K45" s="242"/>
      <c r="L45" s="243"/>
    </row>
    <row r="46" spans="1:12" ht="21" customHeight="1" x14ac:dyDescent="0.2">
      <c r="A46" s="747" t="s">
        <v>473</v>
      </c>
      <c r="B46" s="748"/>
      <c r="C46" s="748"/>
      <c r="D46" s="358" t="str">
        <f>+K7</f>
        <v>CAD</v>
      </c>
      <c r="E46" s="359">
        <f t="shared" ref="E46:K46" si="0">SUM(E20:E45)</f>
        <v>0</v>
      </c>
      <c r="F46" s="359">
        <f t="shared" si="0"/>
        <v>0</v>
      </c>
      <c r="G46" s="359">
        <f t="shared" si="0"/>
        <v>0</v>
      </c>
      <c r="H46" s="359">
        <f t="shared" si="0"/>
        <v>0</v>
      </c>
      <c r="I46" s="359">
        <f t="shared" si="0"/>
        <v>0</v>
      </c>
      <c r="J46" s="359">
        <f t="shared" si="0"/>
        <v>0</v>
      </c>
      <c r="K46" s="359">
        <f t="shared" si="0"/>
        <v>0</v>
      </c>
      <c r="L46" s="360"/>
    </row>
    <row r="47" spans="1:12" ht="21" customHeight="1" x14ac:dyDescent="0.2">
      <c r="A47" s="474" t="s">
        <v>474</v>
      </c>
      <c r="B47" s="472"/>
      <c r="C47" s="361">
        <f>+K9</f>
        <v>1</v>
      </c>
      <c r="D47" s="358" t="s">
        <v>37</v>
      </c>
      <c r="E47" s="362">
        <f>E46*C47</f>
        <v>0</v>
      </c>
      <c r="F47" s="362">
        <f>F46*C47</f>
        <v>0</v>
      </c>
      <c r="G47" s="362">
        <f>G46*C47</f>
        <v>0</v>
      </c>
      <c r="H47" s="362">
        <f>H46*C47</f>
        <v>0</v>
      </c>
      <c r="I47" s="362">
        <f>I46*C47</f>
        <v>0</v>
      </c>
      <c r="J47" s="362">
        <f>J46*C47</f>
        <v>0</v>
      </c>
      <c r="K47" s="362">
        <f>K46*C47</f>
        <v>0</v>
      </c>
      <c r="L47" s="363"/>
    </row>
    <row r="48" spans="1:12" ht="21" customHeight="1" x14ac:dyDescent="0.2">
      <c r="A48" s="747" t="s">
        <v>493</v>
      </c>
      <c r="B48" s="749"/>
      <c r="C48" s="750"/>
      <c r="D48" s="358" t="s">
        <v>37</v>
      </c>
      <c r="E48" s="377">
        <v>0</v>
      </c>
      <c r="F48" s="364" t="str">
        <f>IF($D7="SELECT / SÉLECTIONNEZ","Province?",IF($D7="INTL-International",0,F47*(1-13/113)))</f>
        <v>Province?</v>
      </c>
      <c r="G48" s="364" t="str">
        <f>IF($D7="SELECT / SÉLECTIONNEZ","Province?",IF($D7="ON-Ontario",G47*(1-12/112),IF($D7="NS-Nova Scotia",G47*(1-14/114),IF($D7="PE-PEI",G47*(1-14/114),IF($D7="INTL-International",0,G47*(1-4/104))))))</f>
        <v>Province?</v>
      </c>
      <c r="H48" s="364" t="str">
        <f>IF($D7="SELECT / SÉLECTIONNEZ","Province?",IF($D7="ON-Ontario",H47*(1-12/112),IF($D7="NS-Nova Scotia",H47*(1-14/114),IF($D7="PE-PEI",H47*(1-14/114),IF($D7="INTL-International",0,H47*(1-4/104))))))</f>
        <v>Province?</v>
      </c>
      <c r="I48" s="364" t="str">
        <f>IF($D7="SELECT / SÉLECTIONNEZ","Province?",IF($D7="ON-Ontario",I47*(1-12/112),IF($D7="NS-Nova Scotia",I47*(1-14/114),IF($D7="PE-PEI",I47*(1-14/114),IF($D7="INTL-International",0,I47*(1-4/104))))))</f>
        <v>Province?</v>
      </c>
      <c r="J48" s="364" t="str">
        <f>IF($D7="SELECT / SÉLECTIONNEZ","Province?",IF($D7="ON-Ontario",J47*(1-12/112),IF($D7="NS-Nova Scotia",J47*(1-14/114),IF($D7="PE-PEI",J47*(1-14/114),IF($D7="INTL-International",0,J47*(1-4/104))))))</f>
        <v>Province?</v>
      </c>
      <c r="K48" s="364" t="str">
        <f>IF($D7="SELECT / SÉLECTIONNEZ","Province?",IF($D7="ON-Ontario",K47*(1-12/112),IF($D7="NS-Nova Scotia",K47*(1-14/114),IF($D7="PE-PEI",K47*(1-14/114),IF($D7="INTL-International",0,K47*(1-4/104))))))</f>
        <v>Province?</v>
      </c>
      <c r="L48" s="360"/>
    </row>
    <row r="49" spans="1:12" x14ac:dyDescent="0.2">
      <c r="A49" s="747" t="s">
        <v>490</v>
      </c>
      <c r="B49" s="748"/>
      <c r="C49" s="748"/>
      <c r="D49" s="358" t="s">
        <v>37</v>
      </c>
      <c r="E49" s="364"/>
      <c r="F49" s="364"/>
      <c r="G49" s="364"/>
      <c r="H49" s="364"/>
      <c r="I49" s="364" t="str">
        <f>IF($D7="SELECT / SÉLECTIONNEZ","Province?",IF($D7="INTL-International",0,I47/2))</f>
        <v>Province?</v>
      </c>
      <c r="J49" s="364"/>
      <c r="K49" s="364"/>
      <c r="L49" s="360"/>
    </row>
    <row r="50" spans="1:12" ht="13.5" customHeight="1" x14ac:dyDescent="0.2">
      <c r="A50" s="730">
        <f>+F9</f>
        <v>0</v>
      </c>
      <c r="B50" s="732" t="str">
        <f>+F13</f>
        <v>SELECT / SÉLECTIONNEZ</v>
      </c>
      <c r="C50" s="733"/>
      <c r="D50" s="736">
        <f>+F15</f>
        <v>0</v>
      </c>
      <c r="E50" s="365">
        <f>IF(D7="INTL-International",E47*D50,E48*D50)</f>
        <v>0</v>
      </c>
      <c r="F50" s="365" t="e">
        <f>IF(D7="INTL-International",F47*D50,F48*D50)</f>
        <v>#VALUE!</v>
      </c>
      <c r="G50" s="365" t="e">
        <f>IF(D7="INTL-International",G47*D50,G48*D50)</f>
        <v>#VALUE!</v>
      </c>
      <c r="H50" s="365" t="e">
        <f>IF(D7="INTL-International",H47*D50,H48*D50)</f>
        <v>#VALUE!</v>
      </c>
      <c r="I50" s="365" t="e">
        <f>IF(D7="INTL-International",I47*D50,I48*D50)</f>
        <v>#VALUE!</v>
      </c>
      <c r="J50" s="365" t="e">
        <f>IF(D7="INTL-International",J47*D50,J48*D50)</f>
        <v>#VALUE!</v>
      </c>
      <c r="K50" s="365" t="e">
        <f>IF(D7="INTL-International",K47*D50,K48*D50)</f>
        <v>#VALUE!</v>
      </c>
      <c r="L50" s="365"/>
    </row>
    <row r="51" spans="1:12" ht="13.5" customHeight="1" x14ac:dyDescent="0.2">
      <c r="A51" s="740"/>
      <c r="B51" s="741"/>
      <c r="C51" s="742"/>
      <c r="D51" s="743"/>
      <c r="E51" s="367"/>
      <c r="F51" s="367"/>
      <c r="G51" s="367"/>
      <c r="H51" s="367"/>
      <c r="I51" s="365" t="e">
        <f>IF(D7="INTL-International",I48*D50,I49*D50)</f>
        <v>#VALUE!</v>
      </c>
      <c r="J51" s="367"/>
      <c r="K51" s="367"/>
      <c r="L51" s="368"/>
    </row>
    <row r="52" spans="1:12" ht="13.5" customHeight="1" x14ac:dyDescent="0.2">
      <c r="A52" s="730">
        <f>+G9</f>
        <v>0</v>
      </c>
      <c r="B52" s="732" t="str">
        <f>+G13</f>
        <v>SELECT / SÉLECTIONNEZ</v>
      </c>
      <c r="C52" s="733"/>
      <c r="D52" s="736">
        <f>+G15</f>
        <v>0</v>
      </c>
      <c r="E52" s="365">
        <f>IF(D7="INTL-International",E47*D52,E48*D52)</f>
        <v>0</v>
      </c>
      <c r="F52" s="365" t="e">
        <f>IF(D7="INTL-International",F47*D52,F48*D52)</f>
        <v>#VALUE!</v>
      </c>
      <c r="G52" s="365" t="e">
        <f>IF(D7="INTL-International",G47*D52,G48*D52)</f>
        <v>#VALUE!</v>
      </c>
      <c r="H52" s="365" t="e">
        <f>IF(D7="INTL-International",H47*D52,H48*D52)</f>
        <v>#VALUE!</v>
      </c>
      <c r="I52" s="365" t="e">
        <f>IF(D7="INTL-International",I47*D52,I48*D52)</f>
        <v>#VALUE!</v>
      </c>
      <c r="J52" s="365" t="e">
        <f>IF(D7="INTL-International",J47*D52,J48*D52)</f>
        <v>#VALUE!</v>
      </c>
      <c r="K52" s="365" t="e">
        <f>IF(D7="INTL-International",K47*D52,K48*D52)</f>
        <v>#VALUE!</v>
      </c>
      <c r="L52" s="366"/>
    </row>
    <row r="53" spans="1:12" ht="13.5" customHeight="1" x14ac:dyDescent="0.2">
      <c r="A53" s="740"/>
      <c r="B53" s="741"/>
      <c r="C53" s="742"/>
      <c r="D53" s="743"/>
      <c r="E53" s="367"/>
      <c r="F53" s="367"/>
      <c r="G53" s="367"/>
      <c r="H53" s="367"/>
      <c r="I53" s="365" t="e">
        <f>IF(D7="INTL-International",I48*D52,I49*D52)</f>
        <v>#VALUE!</v>
      </c>
      <c r="J53" s="367"/>
      <c r="K53" s="367"/>
      <c r="L53" s="368"/>
    </row>
    <row r="54" spans="1:12" ht="13.5" customHeight="1" x14ac:dyDescent="0.2">
      <c r="A54" s="730">
        <f>+H9</f>
        <v>0</v>
      </c>
      <c r="B54" s="732" t="str">
        <f>+H13</f>
        <v>SELECT / SÉLECTIONNEZ</v>
      </c>
      <c r="C54" s="733"/>
      <c r="D54" s="736">
        <f>+H15</f>
        <v>0</v>
      </c>
      <c r="E54" s="365">
        <f>IF(D7="INTL-International",E47*D54,E48*D54)</f>
        <v>0</v>
      </c>
      <c r="F54" s="367" t="e">
        <f>IF(D7="INTL-International",F47*D54,F48*D54)</f>
        <v>#VALUE!</v>
      </c>
      <c r="G54" s="367" t="e">
        <f>IF(D7="INTL-International",G47*D54,G48*D54)</f>
        <v>#VALUE!</v>
      </c>
      <c r="H54" s="367" t="e">
        <f>IF(D7="INTL-International",H47*D54,H48*D54)</f>
        <v>#VALUE!</v>
      </c>
      <c r="I54" s="367" t="e">
        <f>IF(D7="INTL-International",I47*D54,I48*D54)</f>
        <v>#VALUE!</v>
      </c>
      <c r="J54" s="367" t="e">
        <f>IF(D7="INTL-International",J47*D54,J48*D54)</f>
        <v>#VALUE!</v>
      </c>
      <c r="K54" s="367" t="e">
        <f>IF(D7="INTL-International",K47*D54,K48*D54)</f>
        <v>#VALUE!</v>
      </c>
      <c r="L54" s="368"/>
    </row>
    <row r="55" spans="1:12" ht="13.5" customHeight="1" x14ac:dyDescent="0.2">
      <c r="A55" s="740"/>
      <c r="B55" s="741"/>
      <c r="C55" s="742"/>
      <c r="D55" s="743"/>
      <c r="E55" s="367"/>
      <c r="F55" s="367"/>
      <c r="G55" s="367"/>
      <c r="H55" s="367"/>
      <c r="I55" s="365" t="e">
        <f>IF(D7="INTL-International",I48*D54,I49*D54)</f>
        <v>#VALUE!</v>
      </c>
      <c r="J55" s="367"/>
      <c r="K55" s="367"/>
      <c r="L55" s="368"/>
    </row>
    <row r="56" spans="1:12" ht="13.5" customHeight="1" x14ac:dyDescent="0.2">
      <c r="A56" s="730">
        <f>+I9</f>
        <v>0</v>
      </c>
      <c r="B56" s="732" t="str">
        <f>+I13</f>
        <v>SELECT / SÉLECTIONNEZ</v>
      </c>
      <c r="C56" s="733"/>
      <c r="D56" s="736">
        <f>+I15</f>
        <v>0</v>
      </c>
      <c r="E56" s="365">
        <f>IF(D7="INTL-International",E47*D56,E48*D56)</f>
        <v>0</v>
      </c>
      <c r="F56" s="367" t="e">
        <f>IF(D7="INTL-International",F47*D56,F48*D56)</f>
        <v>#VALUE!</v>
      </c>
      <c r="G56" s="367" t="e">
        <f>IF(D7="INTL-International",G47*D56,G48*D56)</f>
        <v>#VALUE!</v>
      </c>
      <c r="H56" s="367" t="e">
        <f>IF(D7="INTL-International",H47*D56,H48*D56)</f>
        <v>#VALUE!</v>
      </c>
      <c r="I56" s="367" t="e">
        <f>IF(D7="INTL-International",I47*D56,I48*D56)</f>
        <v>#VALUE!</v>
      </c>
      <c r="J56" s="367" t="e">
        <f>IF(D7="INTL-International",J47*D56,J48*D56)</f>
        <v>#VALUE!</v>
      </c>
      <c r="K56" s="367" t="e">
        <f>IF(D7="INTL-International",K47*D56,K48*D56)</f>
        <v>#VALUE!</v>
      </c>
      <c r="L56" s="368"/>
    </row>
    <row r="57" spans="1:12" ht="13.5" customHeight="1" thickBot="1" x14ac:dyDescent="0.25">
      <c r="A57" s="731"/>
      <c r="B57" s="734"/>
      <c r="C57" s="735"/>
      <c r="D57" s="737"/>
      <c r="E57" s="369"/>
      <c r="F57" s="369"/>
      <c r="G57" s="369"/>
      <c r="H57" s="369"/>
      <c r="I57" s="370" t="e">
        <f>IF(D7="INTL-International",I48*D56,I49*D56)</f>
        <v>#VALUE!</v>
      </c>
      <c r="J57" s="369"/>
      <c r="K57" s="369"/>
      <c r="L57" s="371"/>
    </row>
    <row r="58" spans="1:12" s="511" customFormat="1" ht="12" outlineLevel="1" thickTop="1" x14ac:dyDescent="0.2">
      <c r="A58" s="372" t="s">
        <v>492</v>
      </c>
      <c r="B58" s="373"/>
      <c r="C58" s="373"/>
      <c r="D58" s="374"/>
      <c r="E58" s="375">
        <f t="shared" ref="E58:K58" si="1">SUM(E50:E57)</f>
        <v>0</v>
      </c>
      <c r="F58" s="375" t="e">
        <f t="shared" si="1"/>
        <v>#VALUE!</v>
      </c>
      <c r="G58" s="375" t="e">
        <f t="shared" si="1"/>
        <v>#VALUE!</v>
      </c>
      <c r="H58" s="375" t="e">
        <f t="shared" si="1"/>
        <v>#VALUE!</v>
      </c>
      <c r="I58" s="375" t="e">
        <f t="shared" si="1"/>
        <v>#VALUE!</v>
      </c>
      <c r="J58" s="375" t="e">
        <f t="shared" si="1"/>
        <v>#VALUE!</v>
      </c>
      <c r="K58" s="375" t="e">
        <f t="shared" si="1"/>
        <v>#VALUE!</v>
      </c>
      <c r="L58" s="376"/>
    </row>
    <row r="59" spans="1:12" ht="45.75" customHeight="1" x14ac:dyDescent="0.2">
      <c r="A59" s="776" t="s">
        <v>494</v>
      </c>
      <c r="B59" s="777"/>
      <c r="C59" s="777"/>
      <c r="D59" s="777"/>
      <c r="E59" s="777"/>
      <c r="F59" s="777"/>
      <c r="G59" s="777"/>
      <c r="H59" s="777"/>
      <c r="I59" s="777"/>
      <c r="J59" s="777"/>
      <c r="K59" s="777"/>
      <c r="L59" s="777"/>
    </row>
    <row r="60" spans="1:12" x14ac:dyDescent="0.2">
      <c r="A60" s="378"/>
      <c r="B60" s="234"/>
      <c r="C60" s="234"/>
      <c r="D60" s="234"/>
      <c r="E60" s="379"/>
      <c r="F60" s="379"/>
      <c r="G60" s="379"/>
      <c r="H60" s="379"/>
      <c r="I60" s="379"/>
      <c r="J60" s="379"/>
      <c r="K60" s="379"/>
      <c r="L60" s="234"/>
    </row>
    <row r="61" spans="1:12" ht="15.75" x14ac:dyDescent="0.25">
      <c r="A61" s="378"/>
      <c r="B61" s="380" t="s">
        <v>46</v>
      </c>
      <c r="C61" s="380"/>
      <c r="D61" s="380"/>
      <c r="E61" s="379"/>
      <c r="F61" s="379"/>
      <c r="G61" s="379"/>
      <c r="H61" s="379"/>
      <c r="I61" s="379"/>
      <c r="J61" s="379"/>
      <c r="K61" s="379"/>
      <c r="L61" s="234"/>
    </row>
    <row r="62" spans="1:12" ht="15.75" x14ac:dyDescent="0.25">
      <c r="A62" s="378"/>
      <c r="B62" s="380" t="s">
        <v>45</v>
      </c>
      <c r="C62" s="380"/>
      <c r="D62" s="380"/>
      <c r="E62" s="379"/>
      <c r="F62" s="379"/>
      <c r="G62" s="379"/>
      <c r="H62" s="379"/>
      <c r="I62" s="379"/>
      <c r="J62" s="379"/>
      <c r="K62" s="379"/>
      <c r="L62" s="234"/>
    </row>
    <row r="64" spans="1:12" x14ac:dyDescent="0.2">
      <c r="A64" s="100" t="s">
        <v>460</v>
      </c>
      <c r="D64" s="751">
        <f>'Travel Authority &amp; Advance'!$D$6</f>
        <v>0</v>
      </c>
      <c r="E64" s="715"/>
      <c r="G64" s="400"/>
      <c r="H64" s="403"/>
      <c r="I64" s="404" t="s">
        <v>489</v>
      </c>
      <c r="J64" s="752" t="str">
        <f>'Travel Authority &amp; Advance'!$N$5</f>
        <v xml:space="preserve"> </v>
      </c>
      <c r="K64" s="753"/>
      <c r="L64" s="753"/>
    </row>
    <row r="65" spans="1:12" ht="4.5" customHeight="1" x14ac:dyDescent="0.2">
      <c r="A65" s="100"/>
      <c r="B65" s="43"/>
      <c r="C65" s="43"/>
      <c r="D65" s="43"/>
      <c r="J65" s="211"/>
      <c r="K65" s="211"/>
      <c r="L65" s="212"/>
    </row>
    <row r="66" spans="1:12" x14ac:dyDescent="0.2">
      <c r="A66" s="398" t="s">
        <v>458</v>
      </c>
      <c r="B66" s="43"/>
      <c r="C66" s="43"/>
      <c r="D66" s="754" t="s">
        <v>75</v>
      </c>
      <c r="E66" s="755"/>
      <c r="J66" s="213" t="s">
        <v>52</v>
      </c>
      <c r="K66" s="756" t="s">
        <v>37</v>
      </c>
      <c r="L66" s="757"/>
    </row>
    <row r="67" spans="1:12" ht="3.75" customHeight="1" x14ac:dyDescent="0.2">
      <c r="A67" s="100"/>
      <c r="B67" s="43"/>
      <c r="C67" s="43"/>
      <c r="D67" s="43"/>
      <c r="J67" s="214"/>
      <c r="K67" s="212"/>
      <c r="L67" s="212"/>
    </row>
    <row r="68" spans="1:12" x14ac:dyDescent="0.2">
      <c r="A68" s="191" t="s">
        <v>472</v>
      </c>
      <c r="B68" s="42"/>
      <c r="C68" s="42"/>
      <c r="D68" s="399"/>
      <c r="E68" s="400"/>
      <c r="F68" s="563">
        <f>+$F$9</f>
        <v>0</v>
      </c>
      <c r="G68" s="563">
        <f>+$G$9</f>
        <v>0</v>
      </c>
      <c r="H68" s="563">
        <f>+$H$9</f>
        <v>0</v>
      </c>
      <c r="I68" s="563">
        <f>+$I$9</f>
        <v>0</v>
      </c>
      <c r="J68" s="213" t="s">
        <v>51</v>
      </c>
      <c r="K68" s="758">
        <v>1</v>
      </c>
      <c r="L68" s="759"/>
    </row>
    <row r="69" spans="1:12" s="216" customFormat="1" ht="3.75" customHeight="1" x14ac:dyDescent="0.2">
      <c r="A69" s="401"/>
      <c r="B69" s="394"/>
      <c r="C69" s="394"/>
      <c r="D69" s="394"/>
      <c r="E69" s="402"/>
      <c r="F69" s="217"/>
      <c r="G69" s="217"/>
      <c r="H69" s="217"/>
      <c r="I69" s="217"/>
      <c r="J69" s="218"/>
      <c r="K69" s="219"/>
      <c r="L69" s="219"/>
    </row>
    <row r="70" spans="1:12" x14ac:dyDescent="0.2">
      <c r="A70" s="191" t="s">
        <v>501</v>
      </c>
      <c r="B70" s="42"/>
      <c r="C70" s="42"/>
      <c r="D70" s="399"/>
      <c r="E70" s="400"/>
      <c r="F70" s="230" t="str">
        <f>+$F$11</f>
        <v>SELECT / SÉLECTIONNEZ</v>
      </c>
      <c r="G70" s="230" t="str">
        <f>+$G$11</f>
        <v>SELECT / SÉLECTIONNEZ</v>
      </c>
      <c r="H70" s="230" t="str">
        <f>+$H$11</f>
        <v>SELECT / SÉLECTIONNEZ</v>
      </c>
      <c r="I70" s="230" t="str">
        <f>+$I$11</f>
        <v>SELECT / SÉLECTIONNEZ</v>
      </c>
      <c r="J70" s="213" t="s">
        <v>508</v>
      </c>
      <c r="K70" s="219"/>
      <c r="L70" s="219"/>
    </row>
    <row r="71" spans="1:12" s="216" customFormat="1" ht="3.75" customHeight="1" x14ac:dyDescent="0.2">
      <c r="A71" s="401"/>
      <c r="B71" s="394"/>
      <c r="C71" s="394"/>
      <c r="D71" s="394"/>
      <c r="E71" s="402"/>
      <c r="F71" s="217"/>
      <c r="G71" s="217"/>
      <c r="H71" s="217"/>
      <c r="I71" s="217"/>
      <c r="J71" s="218"/>
      <c r="K71" s="219"/>
      <c r="L71" s="219"/>
    </row>
    <row r="72" spans="1:12" s="216" customFormat="1" ht="21" customHeight="1" x14ac:dyDescent="0.2">
      <c r="A72" s="401" t="s">
        <v>484</v>
      </c>
      <c r="B72" s="394"/>
      <c r="C72" s="394"/>
      <c r="D72" s="394"/>
      <c r="E72" s="402"/>
      <c r="F72" s="220" t="str">
        <f>+F$13</f>
        <v>SELECT / SÉLECTIONNEZ</v>
      </c>
      <c r="G72" s="220" t="str">
        <f t="shared" ref="G72:I72" si="2">+G$13</f>
        <v>SELECT / SÉLECTIONNEZ</v>
      </c>
      <c r="H72" s="220" t="str">
        <f t="shared" si="2"/>
        <v>SELECT / SÉLECTIONNEZ</v>
      </c>
      <c r="I72" s="220" t="str">
        <f t="shared" si="2"/>
        <v>SELECT / SÉLECTIONNEZ</v>
      </c>
      <c r="J72" s="221"/>
      <c r="K72" s="219"/>
      <c r="L72" s="219"/>
    </row>
    <row r="73" spans="1:12" s="216" customFormat="1" ht="3.75" customHeight="1" x14ac:dyDescent="0.2">
      <c r="A73" s="401"/>
      <c r="B73" s="394"/>
      <c r="C73" s="394"/>
      <c r="D73" s="394"/>
      <c r="E73" s="402"/>
      <c r="F73" s="222"/>
      <c r="G73" s="222"/>
      <c r="H73" s="222"/>
      <c r="I73" s="222"/>
      <c r="J73" s="218"/>
      <c r="K73" s="219"/>
      <c r="L73" s="219"/>
    </row>
    <row r="74" spans="1:12" x14ac:dyDescent="0.2">
      <c r="A74" s="191" t="s">
        <v>495</v>
      </c>
      <c r="B74" s="42"/>
      <c r="C74" s="42"/>
      <c r="D74" s="399"/>
      <c r="E74" s="400"/>
      <c r="F74" s="527">
        <f>+F$15</f>
        <v>0</v>
      </c>
      <c r="G74" s="527">
        <f t="shared" ref="G74:I74" si="3">+G$15</f>
        <v>0</v>
      </c>
      <c r="H74" s="527">
        <f t="shared" si="3"/>
        <v>0</v>
      </c>
      <c r="I74" s="527">
        <f t="shared" si="3"/>
        <v>0</v>
      </c>
      <c r="J74" s="236">
        <f>SUM(F74:I74)</f>
        <v>0</v>
      </c>
      <c r="K74" s="223" t="s">
        <v>491</v>
      </c>
      <c r="L74" s="224"/>
    </row>
    <row r="75" spans="1:12" ht="4.5" customHeight="1" x14ac:dyDescent="0.2">
      <c r="A75" s="100"/>
      <c r="B75" s="43"/>
      <c r="C75" s="43"/>
      <c r="D75" s="43"/>
      <c r="J75" s="214"/>
      <c r="K75" s="212"/>
      <c r="L75" s="212"/>
    </row>
    <row r="76" spans="1:12" ht="15" thickBot="1" x14ac:dyDescent="0.25">
      <c r="A76" s="409" t="s">
        <v>450</v>
      </c>
      <c r="B76" s="410"/>
      <c r="C76" s="410"/>
      <c r="D76" s="410"/>
      <c r="E76" s="411"/>
      <c r="F76" s="411"/>
      <c r="G76" s="411"/>
      <c r="H76" s="411"/>
      <c r="I76" s="412"/>
      <c r="J76" s="412"/>
      <c r="K76" s="412"/>
      <c r="L76" s="413"/>
    </row>
    <row r="77" spans="1:12" s="556" customFormat="1" ht="36" customHeight="1" thickTop="1" x14ac:dyDescent="0.2">
      <c r="A77" s="564" t="s">
        <v>845</v>
      </c>
      <c r="B77" s="760" t="s">
        <v>47</v>
      </c>
      <c r="C77" s="761"/>
      <c r="D77" s="762"/>
      <c r="E77" s="405" t="s">
        <v>451</v>
      </c>
      <c r="F77" s="406" t="s">
        <v>454</v>
      </c>
      <c r="G77" s="407" t="s">
        <v>455</v>
      </c>
      <c r="H77" s="406" t="s">
        <v>457</v>
      </c>
      <c r="I77" s="424" t="s">
        <v>506</v>
      </c>
      <c r="J77" s="246" t="s">
        <v>70</v>
      </c>
      <c r="K77" s="246" t="s">
        <v>49</v>
      </c>
      <c r="L77" s="247" t="s">
        <v>481</v>
      </c>
    </row>
    <row r="78" spans="1:12" s="556" customFormat="1" ht="35.25" customHeight="1" thickBot="1" x14ac:dyDescent="0.25">
      <c r="A78" s="565" t="s">
        <v>846</v>
      </c>
      <c r="B78" s="763" t="s">
        <v>48</v>
      </c>
      <c r="C78" s="764"/>
      <c r="D78" s="765"/>
      <c r="E78" s="408" t="s">
        <v>452</v>
      </c>
      <c r="F78" s="408" t="s">
        <v>453</v>
      </c>
      <c r="G78" s="408" t="s">
        <v>456</v>
      </c>
      <c r="H78" s="425" t="s">
        <v>27</v>
      </c>
      <c r="I78" s="426" t="s">
        <v>507</v>
      </c>
      <c r="J78" s="250" t="s">
        <v>71</v>
      </c>
      <c r="K78" s="248" t="s">
        <v>50</v>
      </c>
      <c r="L78" s="249" t="s">
        <v>482</v>
      </c>
    </row>
    <row r="79" spans="1:12" ht="15.95" customHeight="1" thickTop="1" x14ac:dyDescent="0.2">
      <c r="A79" s="526">
        <v>42633</v>
      </c>
      <c r="B79" s="766"/>
      <c r="C79" s="767"/>
      <c r="D79" s="768"/>
      <c r="E79" s="237"/>
      <c r="F79" s="237"/>
      <c r="G79" s="237"/>
      <c r="H79" s="237"/>
      <c r="I79" s="237"/>
      <c r="J79" s="237"/>
      <c r="K79" s="237"/>
      <c r="L79" s="238"/>
    </row>
    <row r="80" spans="1:12" ht="15.95" customHeight="1" x14ac:dyDescent="0.2">
      <c r="A80" s="526"/>
      <c r="B80" s="744"/>
      <c r="C80" s="745"/>
      <c r="D80" s="746"/>
      <c r="E80" s="237"/>
      <c r="F80" s="237"/>
      <c r="G80" s="237"/>
      <c r="H80" s="239"/>
      <c r="I80" s="239"/>
      <c r="J80" s="239"/>
      <c r="K80" s="239"/>
      <c r="L80" s="238"/>
    </row>
    <row r="81" spans="1:12" ht="15.95" customHeight="1" x14ac:dyDescent="0.2">
      <c r="A81" s="526"/>
      <c r="B81" s="744"/>
      <c r="C81" s="745"/>
      <c r="D81" s="746"/>
      <c r="E81" s="237"/>
      <c r="F81" s="237"/>
      <c r="G81" s="237"/>
      <c r="H81" s="239"/>
      <c r="I81" s="239"/>
      <c r="J81" s="240"/>
      <c r="K81" s="239"/>
      <c r="L81" s="238"/>
    </row>
    <row r="82" spans="1:12" ht="15.95" customHeight="1" x14ac:dyDescent="0.2">
      <c r="A82" s="526"/>
      <c r="B82" s="744"/>
      <c r="C82" s="745"/>
      <c r="D82" s="746"/>
      <c r="E82" s="237"/>
      <c r="F82" s="237"/>
      <c r="G82" s="237"/>
      <c r="H82" s="239"/>
      <c r="I82" s="239"/>
      <c r="J82" s="239"/>
      <c r="K82" s="239"/>
      <c r="L82" s="238"/>
    </row>
    <row r="83" spans="1:12" ht="15.95" customHeight="1" x14ac:dyDescent="0.2">
      <c r="A83" s="526"/>
      <c r="B83" s="744"/>
      <c r="C83" s="745"/>
      <c r="D83" s="746"/>
      <c r="E83" s="237"/>
      <c r="F83" s="237"/>
      <c r="G83" s="237"/>
      <c r="H83" s="239"/>
      <c r="I83" s="239"/>
      <c r="J83" s="239"/>
      <c r="K83" s="239"/>
      <c r="L83" s="238"/>
    </row>
    <row r="84" spans="1:12" ht="15.95" customHeight="1" x14ac:dyDescent="0.2">
      <c r="A84" s="526"/>
      <c r="B84" s="744"/>
      <c r="C84" s="745"/>
      <c r="D84" s="746"/>
      <c r="E84" s="237"/>
      <c r="F84" s="237"/>
      <c r="G84" s="237"/>
      <c r="H84" s="239"/>
      <c r="I84" s="239"/>
      <c r="J84" s="239"/>
      <c r="K84" s="239"/>
      <c r="L84" s="238"/>
    </row>
    <row r="85" spans="1:12" ht="15.95" customHeight="1" x14ac:dyDescent="0.2">
      <c r="A85" s="526"/>
      <c r="B85" s="744"/>
      <c r="C85" s="745"/>
      <c r="D85" s="746"/>
      <c r="E85" s="237"/>
      <c r="F85" s="237"/>
      <c r="G85" s="237"/>
      <c r="H85" s="239"/>
      <c r="I85" s="239"/>
      <c r="J85" s="239"/>
      <c r="K85" s="239"/>
      <c r="L85" s="238"/>
    </row>
    <row r="86" spans="1:12" ht="15.95" customHeight="1" x14ac:dyDescent="0.2">
      <c r="A86" s="526"/>
      <c r="B86" s="744"/>
      <c r="C86" s="745"/>
      <c r="D86" s="746"/>
      <c r="E86" s="237"/>
      <c r="F86" s="237"/>
      <c r="G86" s="237"/>
      <c r="H86" s="239"/>
      <c r="I86" s="239"/>
      <c r="J86" s="239"/>
      <c r="K86" s="239"/>
      <c r="L86" s="238"/>
    </row>
    <row r="87" spans="1:12" ht="15.95" customHeight="1" x14ac:dyDescent="0.2">
      <c r="A87" s="526"/>
      <c r="B87" s="744"/>
      <c r="C87" s="745"/>
      <c r="D87" s="746"/>
      <c r="E87" s="237"/>
      <c r="F87" s="237"/>
      <c r="G87" s="237"/>
      <c r="H87" s="239"/>
      <c r="I87" s="239"/>
      <c r="J87" s="239"/>
      <c r="K87" s="239"/>
      <c r="L87" s="238"/>
    </row>
    <row r="88" spans="1:12" ht="15.95" customHeight="1" x14ac:dyDescent="0.2">
      <c r="A88" s="526"/>
      <c r="B88" s="744"/>
      <c r="C88" s="745"/>
      <c r="D88" s="746"/>
      <c r="E88" s="237"/>
      <c r="F88" s="237"/>
      <c r="G88" s="237"/>
      <c r="H88" s="239"/>
      <c r="I88" s="239"/>
      <c r="J88" s="239"/>
      <c r="K88" s="239"/>
      <c r="L88" s="238"/>
    </row>
    <row r="89" spans="1:12" ht="15.95" customHeight="1" x14ac:dyDescent="0.2">
      <c r="A89" s="526"/>
      <c r="B89" s="744"/>
      <c r="C89" s="745"/>
      <c r="D89" s="746"/>
      <c r="E89" s="237"/>
      <c r="F89" s="237"/>
      <c r="G89" s="237"/>
      <c r="H89" s="239"/>
      <c r="I89" s="239"/>
      <c r="J89" s="239"/>
      <c r="K89" s="239"/>
      <c r="L89" s="238"/>
    </row>
    <row r="90" spans="1:12" ht="15.95" customHeight="1" x14ac:dyDescent="0.2">
      <c r="A90" s="526"/>
      <c r="B90" s="744"/>
      <c r="C90" s="745"/>
      <c r="D90" s="746"/>
      <c r="E90" s="237"/>
      <c r="F90" s="237"/>
      <c r="G90" s="237"/>
      <c r="H90" s="239"/>
      <c r="I90" s="239"/>
      <c r="J90" s="239"/>
      <c r="K90" s="239"/>
      <c r="L90" s="238"/>
    </row>
    <row r="91" spans="1:12" ht="15.95" customHeight="1" x14ac:dyDescent="0.2">
      <c r="A91" s="526"/>
      <c r="B91" s="744"/>
      <c r="C91" s="745"/>
      <c r="D91" s="746"/>
      <c r="E91" s="237"/>
      <c r="F91" s="237"/>
      <c r="G91" s="237"/>
      <c r="H91" s="239"/>
      <c r="I91" s="239"/>
      <c r="J91" s="239"/>
      <c r="K91" s="239"/>
      <c r="L91" s="238"/>
    </row>
    <row r="92" spans="1:12" ht="15.95" customHeight="1" x14ac:dyDescent="0.2">
      <c r="A92" s="526"/>
      <c r="B92" s="744"/>
      <c r="C92" s="745"/>
      <c r="D92" s="746"/>
      <c r="E92" s="237"/>
      <c r="F92" s="237"/>
      <c r="G92" s="237"/>
      <c r="H92" s="239"/>
      <c r="I92" s="239"/>
      <c r="J92" s="239"/>
      <c r="K92" s="239"/>
      <c r="L92" s="238"/>
    </row>
    <row r="93" spans="1:12" ht="15.95" customHeight="1" x14ac:dyDescent="0.2">
      <c r="A93" s="526"/>
      <c r="B93" s="744"/>
      <c r="C93" s="745"/>
      <c r="D93" s="746"/>
      <c r="E93" s="237"/>
      <c r="F93" s="237"/>
      <c r="G93" s="237"/>
      <c r="H93" s="239"/>
      <c r="I93" s="239"/>
      <c r="J93" s="239"/>
      <c r="K93" s="239"/>
      <c r="L93" s="238"/>
    </row>
    <row r="94" spans="1:12" ht="15.95" customHeight="1" x14ac:dyDescent="0.2">
      <c r="A94" s="526"/>
      <c r="B94" s="475"/>
      <c r="C94" s="476"/>
      <c r="D94" s="477"/>
      <c r="E94" s="237"/>
      <c r="F94" s="237"/>
      <c r="G94" s="237"/>
      <c r="H94" s="239"/>
      <c r="I94" s="239"/>
      <c r="J94" s="239"/>
      <c r="K94" s="239"/>
      <c r="L94" s="238"/>
    </row>
    <row r="95" spans="1:12" ht="15.95" customHeight="1" x14ac:dyDescent="0.2">
      <c r="A95" s="526"/>
      <c r="B95" s="475"/>
      <c r="C95" s="476"/>
      <c r="D95" s="477"/>
      <c r="E95" s="237"/>
      <c r="F95" s="237"/>
      <c r="G95" s="237"/>
      <c r="H95" s="239"/>
      <c r="I95" s="239"/>
      <c r="J95" s="239"/>
      <c r="K95" s="239"/>
      <c r="L95" s="238"/>
    </row>
    <row r="96" spans="1:12" ht="15.95" customHeight="1" x14ac:dyDescent="0.2">
      <c r="A96" s="526"/>
      <c r="B96" s="744"/>
      <c r="C96" s="745"/>
      <c r="D96" s="746"/>
      <c r="E96" s="237"/>
      <c r="F96" s="237"/>
      <c r="G96" s="237"/>
      <c r="H96" s="239"/>
      <c r="I96" s="239"/>
      <c r="J96" s="239"/>
      <c r="K96" s="239"/>
      <c r="L96" s="238"/>
    </row>
    <row r="97" spans="1:12" ht="15.95" customHeight="1" x14ac:dyDescent="0.2">
      <c r="A97" s="526"/>
      <c r="B97" s="744"/>
      <c r="C97" s="745"/>
      <c r="D97" s="746"/>
      <c r="E97" s="237"/>
      <c r="F97" s="237"/>
      <c r="G97" s="237"/>
      <c r="H97" s="239"/>
      <c r="I97" s="239"/>
      <c r="J97" s="239"/>
      <c r="K97" s="239"/>
      <c r="L97" s="238"/>
    </row>
    <row r="98" spans="1:12" ht="15.95" customHeight="1" x14ac:dyDescent="0.2">
      <c r="A98" s="526"/>
      <c r="B98" s="744"/>
      <c r="C98" s="745"/>
      <c r="D98" s="746"/>
      <c r="E98" s="237"/>
      <c r="F98" s="237"/>
      <c r="G98" s="237"/>
      <c r="H98" s="239"/>
      <c r="I98" s="239"/>
      <c r="J98" s="239"/>
      <c r="K98" s="239"/>
      <c r="L98" s="238"/>
    </row>
    <row r="99" spans="1:12" ht="15.95" customHeight="1" x14ac:dyDescent="0.2">
      <c r="A99" s="526"/>
      <c r="B99" s="744"/>
      <c r="C99" s="745"/>
      <c r="D99" s="746"/>
      <c r="E99" s="237"/>
      <c r="F99" s="237"/>
      <c r="G99" s="237"/>
      <c r="H99" s="239"/>
      <c r="I99" s="239"/>
      <c r="J99" s="239"/>
      <c r="K99" s="239"/>
      <c r="L99" s="238"/>
    </row>
    <row r="100" spans="1:12" ht="15.95" customHeight="1" x14ac:dyDescent="0.2">
      <c r="A100" s="526"/>
      <c r="B100" s="744"/>
      <c r="C100" s="745"/>
      <c r="D100" s="746"/>
      <c r="E100" s="237"/>
      <c r="F100" s="237"/>
      <c r="G100" s="237"/>
      <c r="H100" s="239"/>
      <c r="I100" s="239"/>
      <c r="J100" s="239"/>
      <c r="K100" s="239"/>
      <c r="L100" s="238"/>
    </row>
    <row r="101" spans="1:12" ht="15.95" customHeight="1" x14ac:dyDescent="0.2">
      <c r="A101" s="526"/>
      <c r="B101" s="744"/>
      <c r="C101" s="745"/>
      <c r="D101" s="746"/>
      <c r="E101" s="237"/>
      <c r="F101" s="237"/>
      <c r="G101" s="237"/>
      <c r="H101" s="237"/>
      <c r="I101" s="237"/>
      <c r="J101" s="237"/>
      <c r="K101" s="237"/>
      <c r="L101" s="238"/>
    </row>
    <row r="102" spans="1:12" ht="15.95" customHeight="1" x14ac:dyDescent="0.2">
      <c r="A102" s="526"/>
      <c r="B102" s="744"/>
      <c r="C102" s="745"/>
      <c r="D102" s="746"/>
      <c r="E102" s="241"/>
      <c r="F102" s="241"/>
      <c r="G102" s="241"/>
      <c r="H102" s="242"/>
      <c r="I102" s="242">
        <v>0</v>
      </c>
      <c r="J102" s="242"/>
      <c r="K102" s="242"/>
      <c r="L102" s="243"/>
    </row>
    <row r="103" spans="1:12" ht="15.95" customHeight="1" x14ac:dyDescent="0.2">
      <c r="A103" s="526"/>
      <c r="B103" s="744"/>
      <c r="C103" s="745"/>
      <c r="D103" s="746"/>
      <c r="E103" s="241"/>
      <c r="F103" s="241"/>
      <c r="G103" s="241"/>
      <c r="H103" s="241"/>
      <c r="I103" s="241"/>
      <c r="J103" s="241"/>
      <c r="K103" s="241"/>
      <c r="L103" s="243"/>
    </row>
    <row r="104" spans="1:12" ht="15.95" customHeight="1" x14ac:dyDescent="0.2">
      <c r="A104" s="526"/>
      <c r="B104" s="744"/>
      <c r="C104" s="745"/>
      <c r="D104" s="746"/>
      <c r="E104" s="241"/>
      <c r="F104" s="241"/>
      <c r="G104" s="241"/>
      <c r="H104" s="242"/>
      <c r="I104" s="242"/>
      <c r="J104" s="242"/>
      <c r="K104" s="242"/>
      <c r="L104" s="243"/>
    </row>
    <row r="105" spans="1:12" ht="21" customHeight="1" x14ac:dyDescent="0.2">
      <c r="A105" s="747" t="s">
        <v>473</v>
      </c>
      <c r="B105" s="748"/>
      <c r="C105" s="748"/>
      <c r="D105" s="358" t="str">
        <f>+K66</f>
        <v>CAD</v>
      </c>
      <c r="E105" s="359">
        <f t="shared" ref="E105" si="4">SUM(E79:E104)</f>
        <v>0</v>
      </c>
      <c r="F105" s="359">
        <f t="shared" ref="F105" si="5">SUM(F79:F104)</f>
        <v>0</v>
      </c>
      <c r="G105" s="359">
        <f t="shared" ref="G105" si="6">SUM(G79:G104)</f>
        <v>0</v>
      </c>
      <c r="H105" s="359">
        <f t="shared" ref="H105" si="7">SUM(H79:H104)</f>
        <v>0</v>
      </c>
      <c r="I105" s="359">
        <f t="shared" ref="I105" si="8">SUM(I79:I104)</f>
        <v>0</v>
      </c>
      <c r="J105" s="359">
        <f t="shared" ref="J105" si="9">SUM(J79:J104)</f>
        <v>0</v>
      </c>
      <c r="K105" s="359">
        <f t="shared" ref="K105" si="10">SUM(K79:K104)</f>
        <v>0</v>
      </c>
      <c r="L105" s="360"/>
    </row>
    <row r="106" spans="1:12" ht="21" customHeight="1" x14ac:dyDescent="0.2">
      <c r="A106" s="474" t="s">
        <v>474</v>
      </c>
      <c r="B106" s="472"/>
      <c r="C106" s="361">
        <f>+K68</f>
        <v>1</v>
      </c>
      <c r="D106" s="358" t="s">
        <v>37</v>
      </c>
      <c r="E106" s="362">
        <f>E105*C106</f>
        <v>0</v>
      </c>
      <c r="F106" s="362">
        <f>F105*C106</f>
        <v>0</v>
      </c>
      <c r="G106" s="362">
        <f>G105*C106</f>
        <v>0</v>
      </c>
      <c r="H106" s="362">
        <f>H105*C106</f>
        <v>0</v>
      </c>
      <c r="I106" s="362">
        <f>I105*C106</f>
        <v>0</v>
      </c>
      <c r="J106" s="362">
        <f>J105*C106</f>
        <v>0</v>
      </c>
      <c r="K106" s="362">
        <f>K105*C106</f>
        <v>0</v>
      </c>
      <c r="L106" s="363"/>
    </row>
    <row r="107" spans="1:12" ht="21" customHeight="1" x14ac:dyDescent="0.2">
      <c r="A107" s="747" t="s">
        <v>493</v>
      </c>
      <c r="B107" s="749"/>
      <c r="C107" s="750"/>
      <c r="D107" s="358" t="s">
        <v>37</v>
      </c>
      <c r="E107" s="377"/>
      <c r="F107" s="364" t="str">
        <f>IF($D66="SELECT / SÉLECTIONNEZ","Province?",IF($D66="INTL-International",0,F106*(1-13/113)))</f>
        <v>Province?</v>
      </c>
      <c r="G107" s="364" t="str">
        <f>IF($D66="SELECT / SÉLECTIONNEZ","Province?",IF($D66="ON-Ontario",G106*(1-12/112),IF($D66="NS-Nova Scotia",G106*(1-14/114),IF($D66="PE-PEI",G106*(1-14/114),IF($D66="INTL-International",0,G106*(1-4/104))))))</f>
        <v>Province?</v>
      </c>
      <c r="H107" s="364" t="str">
        <f>IF($D66="SELECT / SÉLECTIONNEZ","Province?",IF($D66="ON-Ontario",H106*(1-12/112),IF($D66="NS-Nova Scotia",H106*(1-14/114),IF($D66="PE-PEI",H106*(1-14/114),IF($D66="INTL-International",0,H106*(1-4/104))))))</f>
        <v>Province?</v>
      </c>
      <c r="I107" s="364" t="str">
        <f>IF($D66="SELECT / SÉLECTIONNEZ","Province?",IF($D66="ON-Ontario",I106*(1-12/112),IF($D66="NS-Nova Scotia",I106*(1-14/114),IF($D66="PE-PEI",I106*(1-14/114),IF($D66="INTL-International",0,I106*(1-4/104))))))</f>
        <v>Province?</v>
      </c>
      <c r="J107" s="364" t="str">
        <f>IF($D66="SELECT / SÉLECTIONNEZ","Province?",IF($D66="ON-Ontario",J106*(1-12/112),IF($D66="NS-Nova Scotia",J106*(1-14/114),IF($D66="PE-PEI",J106*(1-14/114),IF($D66="INTL-International",0,J106*(1-4/104))))))</f>
        <v>Province?</v>
      </c>
      <c r="K107" s="364" t="str">
        <f>IF($D66="SELECT / SÉLECTIONNEZ","Province?",IF($D66="ON-Ontario",K106*(1-12/112),IF($D66="NS-Nova Scotia",K106*(1-14/114),IF($D66="PE-PEI",K106*(1-14/114),IF($D66="INTL-International",0,K106*(1-4/104))))))</f>
        <v>Province?</v>
      </c>
      <c r="L107" s="360"/>
    </row>
    <row r="108" spans="1:12" x14ac:dyDescent="0.2">
      <c r="A108" s="747" t="s">
        <v>490</v>
      </c>
      <c r="B108" s="748"/>
      <c r="C108" s="748"/>
      <c r="D108" s="358" t="s">
        <v>37</v>
      </c>
      <c r="E108" s="364"/>
      <c r="F108" s="364"/>
      <c r="G108" s="364"/>
      <c r="H108" s="364"/>
      <c r="I108" s="364" t="str">
        <f>IF($D66="SELECT / SÉLECTIONNEZ","Province?",IF($D66="INTL-International",0,I106/2))</f>
        <v>Province?</v>
      </c>
      <c r="J108" s="364"/>
      <c r="K108" s="364"/>
      <c r="L108" s="360"/>
    </row>
    <row r="109" spans="1:12" ht="13.5" customHeight="1" x14ac:dyDescent="0.2">
      <c r="A109" s="730">
        <f>+F68</f>
        <v>0</v>
      </c>
      <c r="B109" s="732" t="str">
        <f>+F72</f>
        <v>SELECT / SÉLECTIONNEZ</v>
      </c>
      <c r="C109" s="733"/>
      <c r="D109" s="736">
        <f>+F74</f>
        <v>0</v>
      </c>
      <c r="E109" s="365">
        <f>IF(D66="INTL-International",E106*D109,E107*D109)</f>
        <v>0</v>
      </c>
      <c r="F109" s="365" t="e">
        <f>IF(D66="INTL-International",F106*D109,F107*D109)</f>
        <v>#VALUE!</v>
      </c>
      <c r="G109" s="365" t="e">
        <f>IF(D66="INTL-International",G106*D109,G107*D109)</f>
        <v>#VALUE!</v>
      </c>
      <c r="H109" s="365" t="e">
        <f>IF(D66="INTL-International",H106*D109,H107*D109)</f>
        <v>#VALUE!</v>
      </c>
      <c r="I109" s="365" t="e">
        <f>IF(D66="INTL-International",I106*D109,I107*D109)</f>
        <v>#VALUE!</v>
      </c>
      <c r="J109" s="365" t="e">
        <f>IF(D66="INTL-International",J106*D109,J107*D109)</f>
        <v>#VALUE!</v>
      </c>
      <c r="K109" s="365" t="e">
        <f>IF(D66="INTL-International",K106*D109,K107*D109)</f>
        <v>#VALUE!</v>
      </c>
      <c r="L109" s="365"/>
    </row>
    <row r="110" spans="1:12" ht="13.5" customHeight="1" x14ac:dyDescent="0.2">
      <c r="A110" s="740"/>
      <c r="B110" s="741"/>
      <c r="C110" s="742"/>
      <c r="D110" s="743"/>
      <c r="E110" s="367"/>
      <c r="F110" s="367"/>
      <c r="G110" s="367"/>
      <c r="H110" s="367"/>
      <c r="I110" s="365" t="e">
        <f>IF(D66="INTL-International",I107*D109,I108*D109)</f>
        <v>#VALUE!</v>
      </c>
      <c r="J110" s="367"/>
      <c r="K110" s="367"/>
      <c r="L110" s="368"/>
    </row>
    <row r="111" spans="1:12" ht="13.5" customHeight="1" x14ac:dyDescent="0.2">
      <c r="A111" s="730">
        <f>+G68</f>
        <v>0</v>
      </c>
      <c r="B111" s="732" t="str">
        <f>+G72</f>
        <v>SELECT / SÉLECTIONNEZ</v>
      </c>
      <c r="C111" s="733"/>
      <c r="D111" s="736">
        <f>+G74</f>
        <v>0</v>
      </c>
      <c r="E111" s="365">
        <f>IF(D66="INTL-International",E106*D111,E107*D111)</f>
        <v>0</v>
      </c>
      <c r="F111" s="365" t="e">
        <f>IF(D66="INTL-International",F106*D111,F107*D111)</f>
        <v>#VALUE!</v>
      </c>
      <c r="G111" s="365" t="e">
        <f>IF(D66="INTL-International",G106*D111,G107*D111)</f>
        <v>#VALUE!</v>
      </c>
      <c r="H111" s="365" t="e">
        <f>IF(D66="INTL-International",H106*D111,H107*D111)</f>
        <v>#VALUE!</v>
      </c>
      <c r="I111" s="365" t="e">
        <f>IF(D66="INTL-International",I106*D111,I107*D111)</f>
        <v>#VALUE!</v>
      </c>
      <c r="J111" s="365" t="e">
        <f>IF(D66="INTL-International",J106*D111,J107*D111)</f>
        <v>#VALUE!</v>
      </c>
      <c r="K111" s="365" t="e">
        <f>IF(D66="INTL-International",K106*D111,K107*D111)</f>
        <v>#VALUE!</v>
      </c>
      <c r="L111" s="366"/>
    </row>
    <row r="112" spans="1:12" ht="13.5" customHeight="1" x14ac:dyDescent="0.2">
      <c r="A112" s="740"/>
      <c r="B112" s="741"/>
      <c r="C112" s="742"/>
      <c r="D112" s="743"/>
      <c r="E112" s="367"/>
      <c r="F112" s="367"/>
      <c r="G112" s="367"/>
      <c r="H112" s="367"/>
      <c r="I112" s="365" t="e">
        <f>IF(D66="INTL-International",I107*D111,I108*D111)</f>
        <v>#VALUE!</v>
      </c>
      <c r="J112" s="367"/>
      <c r="K112" s="367"/>
      <c r="L112" s="368"/>
    </row>
    <row r="113" spans="1:12" ht="13.5" customHeight="1" x14ac:dyDescent="0.2">
      <c r="A113" s="730">
        <f>+H68</f>
        <v>0</v>
      </c>
      <c r="B113" s="732" t="str">
        <f>+H72</f>
        <v>SELECT / SÉLECTIONNEZ</v>
      </c>
      <c r="C113" s="733"/>
      <c r="D113" s="736">
        <f>+H74</f>
        <v>0</v>
      </c>
      <c r="E113" s="365">
        <f>IF(D66="INTL-International",E106*D113,E107*D113)</f>
        <v>0</v>
      </c>
      <c r="F113" s="367" t="e">
        <f>IF(D66="INTL-International",F106*D113,F107*D113)</f>
        <v>#VALUE!</v>
      </c>
      <c r="G113" s="367" t="e">
        <f>IF(D66="INTL-International",G106*D113,G107*D113)</f>
        <v>#VALUE!</v>
      </c>
      <c r="H113" s="367" t="e">
        <f>IF(D66="INTL-International",H106*D113,H107*D113)</f>
        <v>#VALUE!</v>
      </c>
      <c r="I113" s="367" t="e">
        <f>IF(D66="INTL-International",I106*D113,I107*D113)</f>
        <v>#VALUE!</v>
      </c>
      <c r="J113" s="367" t="e">
        <f>IF(D66="INTL-International",J106*D113,J107*D113)</f>
        <v>#VALUE!</v>
      </c>
      <c r="K113" s="367" t="e">
        <f>IF(D66="INTL-International",K106*D113,K107*D113)</f>
        <v>#VALUE!</v>
      </c>
      <c r="L113" s="368"/>
    </row>
    <row r="114" spans="1:12" ht="13.5" customHeight="1" x14ac:dyDescent="0.2">
      <c r="A114" s="740"/>
      <c r="B114" s="741"/>
      <c r="C114" s="742"/>
      <c r="D114" s="743"/>
      <c r="E114" s="367"/>
      <c r="F114" s="367"/>
      <c r="G114" s="367"/>
      <c r="H114" s="367"/>
      <c r="I114" s="365" t="e">
        <f>IF(D66="INTL-International",I107*D113,I108*D113)</f>
        <v>#VALUE!</v>
      </c>
      <c r="J114" s="367"/>
      <c r="K114" s="367"/>
      <c r="L114" s="368"/>
    </row>
    <row r="115" spans="1:12" ht="13.5" customHeight="1" x14ac:dyDescent="0.2">
      <c r="A115" s="730">
        <f>+I68</f>
        <v>0</v>
      </c>
      <c r="B115" s="732" t="str">
        <f>+I72</f>
        <v>SELECT / SÉLECTIONNEZ</v>
      </c>
      <c r="C115" s="733"/>
      <c r="D115" s="736">
        <f>+I74</f>
        <v>0</v>
      </c>
      <c r="E115" s="365">
        <f>IF(D66="INTL-International",E106*D115,E107*D115)</f>
        <v>0</v>
      </c>
      <c r="F115" s="367" t="e">
        <f>IF(D66="INTL-International",F106*D115,F107*D115)</f>
        <v>#VALUE!</v>
      </c>
      <c r="G115" s="367" t="e">
        <f>IF(D66="INTL-International",G106*D115,G107*D115)</f>
        <v>#VALUE!</v>
      </c>
      <c r="H115" s="367" t="e">
        <f>IF(D66="INTL-International",H106*D115,H107*D115)</f>
        <v>#VALUE!</v>
      </c>
      <c r="I115" s="367" t="e">
        <f>IF(D66="INTL-International",I106*D115,I107*D115)</f>
        <v>#VALUE!</v>
      </c>
      <c r="J115" s="367" t="e">
        <f>IF(D66="INTL-International",J106*D115,J107*D115)</f>
        <v>#VALUE!</v>
      </c>
      <c r="K115" s="367" t="e">
        <f>IF(D66="INTL-International",K106*D115,K107*D115)</f>
        <v>#VALUE!</v>
      </c>
      <c r="L115" s="368"/>
    </row>
    <row r="116" spans="1:12" ht="13.5" customHeight="1" thickBot="1" x14ac:dyDescent="0.25">
      <c r="A116" s="731"/>
      <c r="B116" s="734"/>
      <c r="C116" s="735"/>
      <c r="D116" s="737"/>
      <c r="E116" s="369"/>
      <c r="F116" s="369"/>
      <c r="G116" s="369"/>
      <c r="H116" s="369"/>
      <c r="I116" s="370" t="e">
        <f>IF(D66="INTL-International",I107*D115,I108*D115)</f>
        <v>#VALUE!</v>
      </c>
      <c r="J116" s="369"/>
      <c r="K116" s="369"/>
      <c r="L116" s="371"/>
    </row>
    <row r="117" spans="1:12" s="511" customFormat="1" ht="12" outlineLevel="1" thickTop="1" x14ac:dyDescent="0.2">
      <c r="A117" s="372" t="s">
        <v>492</v>
      </c>
      <c r="B117" s="373"/>
      <c r="C117" s="373"/>
      <c r="D117" s="374"/>
      <c r="E117" s="375">
        <f>SUM(E109:E116)</f>
        <v>0</v>
      </c>
      <c r="F117" s="375" t="e">
        <f>SUM(F109:F116)</f>
        <v>#VALUE!</v>
      </c>
      <c r="G117" s="375" t="e">
        <f t="shared" ref="G117:H117" si="11">SUM(G109:G116)</f>
        <v>#VALUE!</v>
      </c>
      <c r="H117" s="375" t="e">
        <f t="shared" si="11"/>
        <v>#VALUE!</v>
      </c>
      <c r="I117" s="375" t="e">
        <f>SUM(I109:I116)</f>
        <v>#VALUE!</v>
      </c>
      <c r="J117" s="375" t="e">
        <f t="shared" ref="J117:K117" si="12">SUM(J109:J116)</f>
        <v>#VALUE!</v>
      </c>
      <c r="K117" s="375" t="e">
        <f t="shared" si="12"/>
        <v>#VALUE!</v>
      </c>
      <c r="L117" s="376"/>
    </row>
    <row r="118" spans="1:12" ht="45.75" customHeight="1" x14ac:dyDescent="0.2">
      <c r="A118" s="738" t="s">
        <v>494</v>
      </c>
      <c r="B118" s="739"/>
      <c r="C118" s="739"/>
      <c r="D118" s="739"/>
      <c r="E118" s="739"/>
      <c r="F118" s="739"/>
      <c r="G118" s="739"/>
      <c r="H118" s="739"/>
      <c r="I118" s="739"/>
      <c r="J118" s="739"/>
      <c r="K118" s="739"/>
      <c r="L118" s="739"/>
    </row>
    <row r="120" spans="1:12" ht="15.75" x14ac:dyDescent="0.25">
      <c r="B120" s="210" t="s">
        <v>46</v>
      </c>
      <c r="C120" s="210"/>
      <c r="D120" s="210"/>
    </row>
    <row r="121" spans="1:12" ht="15.75" x14ac:dyDescent="0.25">
      <c r="B121" s="210" t="s">
        <v>45</v>
      </c>
      <c r="C121" s="210"/>
      <c r="D121" s="210"/>
    </row>
    <row r="123" spans="1:12" x14ac:dyDescent="0.2">
      <c r="A123" s="100" t="s">
        <v>460</v>
      </c>
      <c r="D123" s="751">
        <f>'Travel Authority &amp; Advance'!$D$6</f>
        <v>0</v>
      </c>
      <c r="E123" s="715"/>
      <c r="G123" s="400"/>
      <c r="H123" s="403"/>
      <c r="I123" s="404" t="s">
        <v>489</v>
      </c>
      <c r="J123" s="752" t="str">
        <f>'Travel Authority &amp; Advance'!$N$5</f>
        <v xml:space="preserve"> </v>
      </c>
      <c r="K123" s="753"/>
      <c r="L123" s="753"/>
    </row>
    <row r="124" spans="1:12" ht="4.5" customHeight="1" x14ac:dyDescent="0.2">
      <c r="A124" s="100"/>
      <c r="B124" s="43"/>
      <c r="C124" s="43"/>
      <c r="D124" s="43"/>
      <c r="J124" s="211"/>
      <c r="K124" s="211"/>
      <c r="L124" s="212"/>
    </row>
    <row r="125" spans="1:12" x14ac:dyDescent="0.2">
      <c r="A125" s="398" t="s">
        <v>458</v>
      </c>
      <c r="B125" s="43"/>
      <c r="C125" s="43"/>
      <c r="D125" s="754" t="s">
        <v>75</v>
      </c>
      <c r="E125" s="755"/>
      <c r="J125" s="213" t="s">
        <v>52</v>
      </c>
      <c r="K125" s="756"/>
      <c r="L125" s="757"/>
    </row>
    <row r="126" spans="1:12" ht="3.75" customHeight="1" x14ac:dyDescent="0.2">
      <c r="A126" s="100"/>
      <c r="B126" s="43"/>
      <c r="C126" s="43"/>
      <c r="D126" s="43"/>
      <c r="J126" s="214"/>
      <c r="K126" s="212"/>
      <c r="L126" s="212"/>
    </row>
    <row r="127" spans="1:12" x14ac:dyDescent="0.2">
      <c r="A127" s="191" t="s">
        <v>472</v>
      </c>
      <c r="B127" s="42"/>
      <c r="C127" s="42"/>
      <c r="D127" s="399"/>
      <c r="E127" s="400"/>
      <c r="F127" s="563">
        <f>+$F$9</f>
        <v>0</v>
      </c>
      <c r="G127" s="563">
        <f>+$G$9</f>
        <v>0</v>
      </c>
      <c r="H127" s="563">
        <f>+$H$9</f>
        <v>0</v>
      </c>
      <c r="I127" s="563">
        <f>+$I$9</f>
        <v>0</v>
      </c>
      <c r="J127" s="213" t="s">
        <v>51</v>
      </c>
      <c r="K127" s="758"/>
      <c r="L127" s="759"/>
    </row>
    <row r="128" spans="1:12" s="216" customFormat="1" ht="3.75" customHeight="1" x14ac:dyDescent="0.2">
      <c r="A128" s="401"/>
      <c r="B128" s="394"/>
      <c r="C128" s="394"/>
      <c r="D128" s="394"/>
      <c r="E128" s="402"/>
      <c r="F128" s="217"/>
      <c r="G128" s="217"/>
      <c r="H128" s="217"/>
      <c r="I128" s="217"/>
      <c r="J128" s="218"/>
      <c r="K128" s="219"/>
      <c r="L128" s="219"/>
    </row>
    <row r="129" spans="1:12" x14ac:dyDescent="0.2">
      <c r="A129" s="191" t="s">
        <v>501</v>
      </c>
      <c r="B129" s="42"/>
      <c r="C129" s="42"/>
      <c r="D129" s="399"/>
      <c r="E129" s="400"/>
      <c r="F129" s="230" t="str">
        <f>+$F$11</f>
        <v>SELECT / SÉLECTIONNEZ</v>
      </c>
      <c r="G129" s="230" t="str">
        <f>+$G$11</f>
        <v>SELECT / SÉLECTIONNEZ</v>
      </c>
      <c r="H129" s="230" t="str">
        <f>+$H$11</f>
        <v>SELECT / SÉLECTIONNEZ</v>
      </c>
      <c r="I129" s="230" t="str">
        <f>+$I$11</f>
        <v>SELECT / SÉLECTIONNEZ</v>
      </c>
      <c r="J129" s="213" t="s">
        <v>508</v>
      </c>
      <c r="K129" s="219"/>
      <c r="L129" s="219"/>
    </row>
    <row r="130" spans="1:12" s="216" customFormat="1" ht="3.75" customHeight="1" x14ac:dyDescent="0.2">
      <c r="A130" s="401"/>
      <c r="B130" s="394"/>
      <c r="C130" s="394"/>
      <c r="D130" s="394"/>
      <c r="E130" s="402"/>
      <c r="F130" s="217"/>
      <c r="G130" s="217"/>
      <c r="H130" s="217"/>
      <c r="I130" s="217"/>
      <c r="J130" s="218"/>
      <c r="K130" s="219"/>
      <c r="L130" s="219"/>
    </row>
    <row r="131" spans="1:12" s="216" customFormat="1" ht="21" customHeight="1" x14ac:dyDescent="0.2">
      <c r="A131" s="401" t="s">
        <v>484</v>
      </c>
      <c r="B131" s="394"/>
      <c r="C131" s="394"/>
      <c r="D131" s="394"/>
      <c r="E131" s="402"/>
      <c r="F131" s="220" t="str">
        <f>+F$13</f>
        <v>SELECT / SÉLECTIONNEZ</v>
      </c>
      <c r="G131" s="220" t="str">
        <f t="shared" ref="G131:I131" si="13">+G$13</f>
        <v>SELECT / SÉLECTIONNEZ</v>
      </c>
      <c r="H131" s="220" t="str">
        <f t="shared" si="13"/>
        <v>SELECT / SÉLECTIONNEZ</v>
      </c>
      <c r="I131" s="220" t="str">
        <f t="shared" si="13"/>
        <v>SELECT / SÉLECTIONNEZ</v>
      </c>
      <c r="J131" s="221"/>
      <c r="K131" s="219"/>
      <c r="L131" s="219"/>
    </row>
    <row r="132" spans="1:12" s="216" customFormat="1" ht="3.75" customHeight="1" x14ac:dyDescent="0.2">
      <c r="A132" s="401"/>
      <c r="B132" s="394"/>
      <c r="C132" s="394"/>
      <c r="D132" s="394"/>
      <c r="E132" s="402"/>
      <c r="F132" s="222"/>
      <c r="G132" s="222"/>
      <c r="H132" s="222"/>
      <c r="I132" s="222"/>
      <c r="J132" s="218"/>
      <c r="K132" s="219"/>
      <c r="L132" s="219"/>
    </row>
    <row r="133" spans="1:12" x14ac:dyDescent="0.2">
      <c r="A133" s="191" t="s">
        <v>495</v>
      </c>
      <c r="B133" s="42"/>
      <c r="C133" s="42"/>
      <c r="D133" s="399"/>
      <c r="E133" s="400"/>
      <c r="F133" s="527">
        <f>+F$15</f>
        <v>0</v>
      </c>
      <c r="G133" s="527">
        <f t="shared" ref="G133:I133" si="14">+G$15</f>
        <v>0</v>
      </c>
      <c r="H133" s="527">
        <f t="shared" si="14"/>
        <v>0</v>
      </c>
      <c r="I133" s="527">
        <f t="shared" si="14"/>
        <v>0</v>
      </c>
      <c r="J133" s="236">
        <f>SUM(F133:I133)</f>
        <v>0</v>
      </c>
      <c r="K133" s="223" t="s">
        <v>491</v>
      </c>
      <c r="L133" s="224"/>
    </row>
    <row r="134" spans="1:12" ht="4.5" customHeight="1" x14ac:dyDescent="0.2">
      <c r="A134" s="100"/>
      <c r="B134" s="43"/>
      <c r="C134" s="43"/>
      <c r="D134" s="43"/>
      <c r="J134" s="214"/>
      <c r="K134" s="212"/>
      <c r="L134" s="212"/>
    </row>
    <row r="135" spans="1:12" ht="15" thickBot="1" x14ac:dyDescent="0.25">
      <c r="A135" s="409" t="s">
        <v>450</v>
      </c>
      <c r="B135" s="410"/>
      <c r="C135" s="410"/>
      <c r="D135" s="410"/>
      <c r="E135" s="411"/>
      <c r="F135" s="411"/>
      <c r="G135" s="411"/>
      <c r="H135" s="411"/>
      <c r="I135" s="412"/>
      <c r="J135" s="412"/>
      <c r="K135" s="412"/>
      <c r="L135" s="413"/>
    </row>
    <row r="136" spans="1:12" s="556" customFormat="1" ht="36" customHeight="1" thickTop="1" x14ac:dyDescent="0.2">
      <c r="A136" s="564" t="s">
        <v>845</v>
      </c>
      <c r="B136" s="760" t="s">
        <v>47</v>
      </c>
      <c r="C136" s="761"/>
      <c r="D136" s="762"/>
      <c r="E136" s="405" t="s">
        <v>451</v>
      </c>
      <c r="F136" s="406" t="s">
        <v>454</v>
      </c>
      <c r="G136" s="407" t="s">
        <v>455</v>
      </c>
      <c r="H136" s="406" t="s">
        <v>457</v>
      </c>
      <c r="I136" s="424" t="s">
        <v>506</v>
      </c>
      <c r="J136" s="405" t="s">
        <v>70</v>
      </c>
      <c r="K136" s="405" t="s">
        <v>49</v>
      </c>
      <c r="L136" s="427" t="s">
        <v>481</v>
      </c>
    </row>
    <row r="137" spans="1:12" s="556" customFormat="1" ht="35.25" customHeight="1" thickBot="1" x14ac:dyDescent="0.25">
      <c r="A137" s="565" t="s">
        <v>846</v>
      </c>
      <c r="B137" s="763" t="s">
        <v>48</v>
      </c>
      <c r="C137" s="764"/>
      <c r="D137" s="765"/>
      <c r="E137" s="408" t="s">
        <v>452</v>
      </c>
      <c r="F137" s="408" t="s">
        <v>453</v>
      </c>
      <c r="G137" s="408" t="s">
        <v>456</v>
      </c>
      <c r="H137" s="425" t="s">
        <v>27</v>
      </c>
      <c r="I137" s="426" t="s">
        <v>507</v>
      </c>
      <c r="J137" s="408" t="s">
        <v>71</v>
      </c>
      <c r="K137" s="425" t="s">
        <v>50</v>
      </c>
      <c r="L137" s="426" t="s">
        <v>482</v>
      </c>
    </row>
    <row r="138" spans="1:12" ht="15.95" customHeight="1" thickTop="1" x14ac:dyDescent="0.2">
      <c r="A138" s="526"/>
      <c r="B138" s="766"/>
      <c r="C138" s="767"/>
      <c r="D138" s="768"/>
      <c r="E138" s="237"/>
      <c r="F138" s="237"/>
      <c r="G138" s="237"/>
      <c r="H138" s="237"/>
      <c r="I138" s="237"/>
      <c r="J138" s="237"/>
      <c r="K138" s="237"/>
      <c r="L138" s="238"/>
    </row>
    <row r="139" spans="1:12" ht="15.95" customHeight="1" x14ac:dyDescent="0.2">
      <c r="A139" s="526"/>
      <c r="B139" s="744"/>
      <c r="C139" s="745"/>
      <c r="D139" s="746"/>
      <c r="E139" s="237"/>
      <c r="F139" s="237"/>
      <c r="G139" s="237"/>
      <c r="H139" s="239"/>
      <c r="I139" s="239"/>
      <c r="J139" s="239"/>
      <c r="K139" s="239"/>
      <c r="L139" s="238"/>
    </row>
    <row r="140" spans="1:12" ht="15.95" customHeight="1" x14ac:dyDescent="0.2">
      <c r="A140" s="526"/>
      <c r="B140" s="744"/>
      <c r="C140" s="745"/>
      <c r="D140" s="746"/>
      <c r="E140" s="237"/>
      <c r="F140" s="237"/>
      <c r="G140" s="237"/>
      <c r="H140" s="239"/>
      <c r="I140" s="239"/>
      <c r="J140" s="240"/>
      <c r="K140" s="239"/>
      <c r="L140" s="238"/>
    </row>
    <row r="141" spans="1:12" ht="15.95" customHeight="1" x14ac:dyDescent="0.2">
      <c r="A141" s="526"/>
      <c r="B141" s="744"/>
      <c r="C141" s="745"/>
      <c r="D141" s="746"/>
      <c r="E141" s="237"/>
      <c r="F141" s="237"/>
      <c r="G141" s="237"/>
      <c r="H141" s="239"/>
      <c r="I141" s="239"/>
      <c r="J141" s="239"/>
      <c r="K141" s="239"/>
      <c r="L141" s="238"/>
    </row>
    <row r="142" spans="1:12" ht="15.95" customHeight="1" x14ac:dyDescent="0.2">
      <c r="A142" s="526"/>
      <c r="B142" s="744"/>
      <c r="C142" s="745"/>
      <c r="D142" s="746"/>
      <c r="E142" s="237"/>
      <c r="F142" s="237"/>
      <c r="G142" s="237"/>
      <c r="H142" s="239"/>
      <c r="I142" s="239"/>
      <c r="J142" s="239"/>
      <c r="K142" s="239"/>
      <c r="L142" s="238"/>
    </row>
    <row r="143" spans="1:12" ht="15.95" customHeight="1" x14ac:dyDescent="0.2">
      <c r="A143" s="526"/>
      <c r="B143" s="744"/>
      <c r="C143" s="745"/>
      <c r="D143" s="746"/>
      <c r="E143" s="237"/>
      <c r="F143" s="237"/>
      <c r="G143" s="237"/>
      <c r="H143" s="239"/>
      <c r="I143" s="239"/>
      <c r="J143" s="239"/>
      <c r="K143" s="239"/>
      <c r="L143" s="238"/>
    </row>
    <row r="144" spans="1:12" ht="15.95" customHeight="1" x14ac:dyDescent="0.2">
      <c r="A144" s="526"/>
      <c r="B144" s="744"/>
      <c r="C144" s="745"/>
      <c r="D144" s="746"/>
      <c r="E144" s="237"/>
      <c r="F144" s="237"/>
      <c r="G144" s="237"/>
      <c r="H144" s="239"/>
      <c r="I144" s="239"/>
      <c r="J144" s="239"/>
      <c r="K144" s="239"/>
      <c r="L144" s="238"/>
    </row>
    <row r="145" spans="1:12" ht="15.95" customHeight="1" x14ac:dyDescent="0.2">
      <c r="A145" s="526"/>
      <c r="B145" s="744"/>
      <c r="C145" s="745"/>
      <c r="D145" s="746"/>
      <c r="E145" s="237"/>
      <c r="F145" s="237"/>
      <c r="G145" s="237"/>
      <c r="H145" s="239"/>
      <c r="I145" s="239"/>
      <c r="J145" s="239"/>
      <c r="K145" s="239"/>
      <c r="L145" s="238"/>
    </row>
    <row r="146" spans="1:12" ht="15.95" customHeight="1" x14ac:dyDescent="0.2">
      <c r="A146" s="526"/>
      <c r="B146" s="744"/>
      <c r="C146" s="745"/>
      <c r="D146" s="746"/>
      <c r="E146" s="237"/>
      <c r="F146" s="237"/>
      <c r="G146" s="237"/>
      <c r="H146" s="239"/>
      <c r="I146" s="239"/>
      <c r="J146" s="239"/>
      <c r="K146" s="239"/>
      <c r="L146" s="238"/>
    </row>
    <row r="147" spans="1:12" ht="15.95" customHeight="1" x14ac:dyDescent="0.2">
      <c r="A147" s="526"/>
      <c r="B147" s="744"/>
      <c r="C147" s="745"/>
      <c r="D147" s="746"/>
      <c r="E147" s="237"/>
      <c r="F147" s="237"/>
      <c r="G147" s="237"/>
      <c r="H147" s="239"/>
      <c r="I147" s="239"/>
      <c r="J147" s="239"/>
      <c r="K147" s="239"/>
      <c r="L147" s="238"/>
    </row>
    <row r="148" spans="1:12" ht="15.95" customHeight="1" x14ac:dyDescent="0.2">
      <c r="A148" s="526"/>
      <c r="B148" s="744"/>
      <c r="C148" s="745"/>
      <c r="D148" s="746"/>
      <c r="E148" s="237"/>
      <c r="F148" s="237"/>
      <c r="G148" s="237"/>
      <c r="H148" s="239"/>
      <c r="I148" s="239"/>
      <c r="J148" s="239"/>
      <c r="K148" s="239"/>
      <c r="L148" s="238"/>
    </row>
    <row r="149" spans="1:12" ht="15.95" customHeight="1" x14ac:dyDescent="0.2">
      <c r="A149" s="526"/>
      <c r="B149" s="744"/>
      <c r="C149" s="745"/>
      <c r="D149" s="746"/>
      <c r="E149" s="237"/>
      <c r="F149" s="237"/>
      <c r="G149" s="237"/>
      <c r="H149" s="239"/>
      <c r="I149" s="239"/>
      <c r="J149" s="239"/>
      <c r="K149" s="239"/>
      <c r="L149" s="238"/>
    </row>
    <row r="150" spans="1:12" ht="15.95" customHeight="1" x14ac:dyDescent="0.2">
      <c r="A150" s="526"/>
      <c r="B150" s="744"/>
      <c r="C150" s="745"/>
      <c r="D150" s="746"/>
      <c r="E150" s="237"/>
      <c r="F150" s="237"/>
      <c r="G150" s="237"/>
      <c r="H150" s="239"/>
      <c r="I150" s="239"/>
      <c r="J150" s="239"/>
      <c r="K150" s="239"/>
      <c r="L150" s="238"/>
    </row>
    <row r="151" spans="1:12" ht="15.95" customHeight="1" x14ac:dyDescent="0.2">
      <c r="A151" s="526"/>
      <c r="B151" s="744"/>
      <c r="C151" s="745"/>
      <c r="D151" s="746"/>
      <c r="E151" s="237"/>
      <c r="F151" s="237"/>
      <c r="G151" s="237"/>
      <c r="H151" s="239"/>
      <c r="I151" s="239"/>
      <c r="J151" s="239"/>
      <c r="K151" s="239"/>
      <c r="L151" s="238"/>
    </row>
    <row r="152" spans="1:12" ht="15.95" customHeight="1" x14ac:dyDescent="0.2">
      <c r="A152" s="526"/>
      <c r="B152" s="744"/>
      <c r="C152" s="745"/>
      <c r="D152" s="746"/>
      <c r="E152" s="237"/>
      <c r="F152" s="237"/>
      <c r="G152" s="237"/>
      <c r="H152" s="239"/>
      <c r="I152" s="239"/>
      <c r="J152" s="239"/>
      <c r="K152" s="239"/>
      <c r="L152" s="238"/>
    </row>
    <row r="153" spans="1:12" ht="15.95" customHeight="1" x14ac:dyDescent="0.2">
      <c r="A153" s="526"/>
      <c r="B153" s="475"/>
      <c r="C153" s="476"/>
      <c r="D153" s="477"/>
      <c r="E153" s="237"/>
      <c r="F153" s="237"/>
      <c r="G153" s="237"/>
      <c r="H153" s="239"/>
      <c r="I153" s="239"/>
      <c r="J153" s="239"/>
      <c r="K153" s="239"/>
      <c r="L153" s="238"/>
    </row>
    <row r="154" spans="1:12" ht="15.95" customHeight="1" x14ac:dyDescent="0.2">
      <c r="A154" s="526"/>
      <c r="B154" s="475"/>
      <c r="C154" s="476"/>
      <c r="D154" s="477"/>
      <c r="E154" s="237"/>
      <c r="F154" s="237"/>
      <c r="G154" s="237"/>
      <c r="H154" s="239"/>
      <c r="I154" s="239"/>
      <c r="J154" s="239"/>
      <c r="K154" s="239"/>
      <c r="L154" s="238"/>
    </row>
    <row r="155" spans="1:12" ht="15.95" customHeight="1" x14ac:dyDescent="0.2">
      <c r="A155" s="526"/>
      <c r="B155" s="744"/>
      <c r="C155" s="745"/>
      <c r="D155" s="746"/>
      <c r="E155" s="237"/>
      <c r="F155" s="237"/>
      <c r="G155" s="237"/>
      <c r="H155" s="239"/>
      <c r="I155" s="239"/>
      <c r="J155" s="239"/>
      <c r="K155" s="239"/>
      <c r="L155" s="238"/>
    </row>
    <row r="156" spans="1:12" ht="15.95" customHeight="1" x14ac:dyDescent="0.2">
      <c r="A156" s="526"/>
      <c r="B156" s="744"/>
      <c r="C156" s="745"/>
      <c r="D156" s="746"/>
      <c r="E156" s="237"/>
      <c r="F156" s="237"/>
      <c r="G156" s="237"/>
      <c r="H156" s="239"/>
      <c r="I156" s="239"/>
      <c r="J156" s="239"/>
      <c r="K156" s="239"/>
      <c r="L156" s="238"/>
    </row>
    <row r="157" spans="1:12" ht="15.95" customHeight="1" x14ac:dyDescent="0.2">
      <c r="A157" s="526"/>
      <c r="B157" s="744"/>
      <c r="C157" s="745"/>
      <c r="D157" s="746"/>
      <c r="E157" s="237"/>
      <c r="F157" s="237"/>
      <c r="G157" s="237"/>
      <c r="H157" s="239"/>
      <c r="I157" s="239"/>
      <c r="J157" s="239"/>
      <c r="K157" s="239"/>
      <c r="L157" s="238"/>
    </row>
    <row r="158" spans="1:12" ht="15.95" customHeight="1" x14ac:dyDescent="0.2">
      <c r="A158" s="526"/>
      <c r="B158" s="744"/>
      <c r="C158" s="745"/>
      <c r="D158" s="746"/>
      <c r="E158" s="237"/>
      <c r="F158" s="237"/>
      <c r="G158" s="237"/>
      <c r="H158" s="239"/>
      <c r="I158" s="239"/>
      <c r="J158" s="239"/>
      <c r="K158" s="239"/>
      <c r="L158" s="238"/>
    </row>
    <row r="159" spans="1:12" ht="15.95" customHeight="1" x14ac:dyDescent="0.2">
      <c r="A159" s="526"/>
      <c r="B159" s="744"/>
      <c r="C159" s="745"/>
      <c r="D159" s="746"/>
      <c r="E159" s="237"/>
      <c r="F159" s="237"/>
      <c r="G159" s="237"/>
      <c r="H159" s="239"/>
      <c r="I159" s="239"/>
      <c r="J159" s="239"/>
      <c r="K159" s="239"/>
      <c r="L159" s="238"/>
    </row>
    <row r="160" spans="1:12" ht="15.95" customHeight="1" x14ac:dyDescent="0.2">
      <c r="A160" s="526"/>
      <c r="B160" s="744"/>
      <c r="C160" s="745"/>
      <c r="D160" s="746"/>
      <c r="E160" s="237"/>
      <c r="F160" s="237"/>
      <c r="G160" s="237"/>
      <c r="H160" s="237"/>
      <c r="I160" s="237"/>
      <c r="J160" s="237"/>
      <c r="K160" s="237"/>
      <c r="L160" s="238"/>
    </row>
    <row r="161" spans="1:12" ht="15.95" customHeight="1" x14ac:dyDescent="0.2">
      <c r="A161" s="526"/>
      <c r="B161" s="744"/>
      <c r="C161" s="745"/>
      <c r="D161" s="746"/>
      <c r="E161" s="241"/>
      <c r="F161" s="241"/>
      <c r="G161" s="241"/>
      <c r="H161" s="242"/>
      <c r="I161" s="242">
        <v>0</v>
      </c>
      <c r="J161" s="242"/>
      <c r="K161" s="242"/>
      <c r="L161" s="243"/>
    </row>
    <row r="162" spans="1:12" ht="15.95" customHeight="1" x14ac:dyDescent="0.2">
      <c r="A162" s="526"/>
      <c r="B162" s="744"/>
      <c r="C162" s="745"/>
      <c r="D162" s="746"/>
      <c r="E162" s="241"/>
      <c r="F162" s="241"/>
      <c r="G162" s="241"/>
      <c r="H162" s="241"/>
      <c r="I162" s="241"/>
      <c r="J162" s="241"/>
      <c r="K162" s="241"/>
      <c r="L162" s="243"/>
    </row>
    <row r="163" spans="1:12" ht="15.95" customHeight="1" x14ac:dyDescent="0.2">
      <c r="A163" s="526"/>
      <c r="B163" s="744"/>
      <c r="C163" s="745"/>
      <c r="D163" s="746"/>
      <c r="E163" s="241"/>
      <c r="F163" s="241"/>
      <c r="G163" s="241"/>
      <c r="H163" s="242"/>
      <c r="I163" s="242"/>
      <c r="J163" s="242"/>
      <c r="K163" s="242"/>
      <c r="L163" s="243"/>
    </row>
    <row r="164" spans="1:12" ht="21" customHeight="1" x14ac:dyDescent="0.2">
      <c r="A164" s="747" t="s">
        <v>473</v>
      </c>
      <c r="B164" s="748"/>
      <c r="C164" s="748"/>
      <c r="D164" s="358">
        <f>+K125</f>
        <v>0</v>
      </c>
      <c r="E164" s="359">
        <f t="shared" ref="E164" si="15">SUM(E138:E163)</f>
        <v>0</v>
      </c>
      <c r="F164" s="359">
        <f t="shared" ref="F164" si="16">SUM(F138:F163)</f>
        <v>0</v>
      </c>
      <c r="G164" s="359">
        <f t="shared" ref="G164" si="17">SUM(G138:G163)</f>
        <v>0</v>
      </c>
      <c r="H164" s="359">
        <f t="shared" ref="H164" si="18">SUM(H138:H163)</f>
        <v>0</v>
      </c>
      <c r="I164" s="359">
        <f t="shared" ref="I164" si="19">SUM(I138:I163)</f>
        <v>0</v>
      </c>
      <c r="J164" s="359">
        <f t="shared" ref="J164" si="20">SUM(J138:J163)</f>
        <v>0</v>
      </c>
      <c r="K164" s="359">
        <f t="shared" ref="K164" si="21">SUM(K138:K163)</f>
        <v>0</v>
      </c>
      <c r="L164" s="360"/>
    </row>
    <row r="165" spans="1:12" ht="21" customHeight="1" x14ac:dyDescent="0.2">
      <c r="A165" s="474" t="s">
        <v>474</v>
      </c>
      <c r="B165" s="472"/>
      <c r="C165" s="361">
        <f>+K127</f>
        <v>0</v>
      </c>
      <c r="D165" s="358" t="s">
        <v>37</v>
      </c>
      <c r="E165" s="362">
        <f>E164*C165</f>
        <v>0</v>
      </c>
      <c r="F165" s="362">
        <f>F164*C165</f>
        <v>0</v>
      </c>
      <c r="G165" s="362">
        <f>G164*C165</f>
        <v>0</v>
      </c>
      <c r="H165" s="362">
        <f>H164*C165</f>
        <v>0</v>
      </c>
      <c r="I165" s="362">
        <f>I164*C165</f>
        <v>0</v>
      </c>
      <c r="J165" s="362">
        <f>J164*C165</f>
        <v>0</v>
      </c>
      <c r="K165" s="362">
        <f>K164*C165</f>
        <v>0</v>
      </c>
      <c r="L165" s="363"/>
    </row>
    <row r="166" spans="1:12" ht="21" customHeight="1" x14ac:dyDescent="0.2">
      <c r="A166" s="747" t="s">
        <v>493</v>
      </c>
      <c r="B166" s="749"/>
      <c r="C166" s="750"/>
      <c r="D166" s="358" t="s">
        <v>37</v>
      </c>
      <c r="E166" s="377"/>
      <c r="F166" s="364" t="str">
        <f>IF($D125="SELECT / SÉLECTIONNEZ","Province?",IF($D125="INTL-International",0,F165*(1-13/113)))</f>
        <v>Province?</v>
      </c>
      <c r="G166" s="364" t="str">
        <f>IF($D125="SELECT / SÉLECTIONNEZ","Province?",IF($D125="ON-Ontario",G165*(1-12/112),IF($D125="NS-Nova Scotia",G165*(1-14/114),IF($D125="PE-PEI",G165*(1-14/114),IF($D125="INTL-International",0,G165*(1-4/104))))))</f>
        <v>Province?</v>
      </c>
      <c r="H166" s="364" t="str">
        <f>IF($D125="SELECT / SÉLECTIONNEZ","Province?",IF($D125="ON-Ontario",H165*(1-12/112),IF($D125="NS-Nova Scotia",H165*(1-14/114),IF($D125="PE-PEI",H165*(1-14/114),IF($D125="INTL-International",0,H165*(1-4/104))))))</f>
        <v>Province?</v>
      </c>
      <c r="I166" s="364" t="str">
        <f>IF($D125="SELECT / SÉLECTIONNEZ","Province?",IF($D125="ON-Ontario",I165*(1-12/112),IF($D125="NS-Nova Scotia",I165*(1-14/114),IF($D125="PE-PEI",I165*(1-14/114),IF($D125="INTL-International",0,I165*(1-4/104))))))</f>
        <v>Province?</v>
      </c>
      <c r="J166" s="364" t="str">
        <f>IF($D125="SELECT / SÉLECTIONNEZ","Province?",IF($D125="ON-Ontario",J165*(1-12/112),IF($D125="NS-Nova Scotia",J165*(1-14/114),IF($D125="PE-PEI",J165*(1-14/114),IF($D125="INTL-International",0,J165*(1-4/104))))))</f>
        <v>Province?</v>
      </c>
      <c r="K166" s="364" t="str">
        <f>IF($D125="SELECT / SÉLECTIONNEZ","Province?",IF($D125="ON-Ontario",K165*(1-12/112),IF($D125="NS-Nova Scotia",K165*(1-14/114),IF($D125="PE-PEI",K165*(1-14/114),IF($D125="INTL-International",0,K165*(1-4/104))))))</f>
        <v>Province?</v>
      </c>
      <c r="L166" s="360"/>
    </row>
    <row r="167" spans="1:12" x14ac:dyDescent="0.2">
      <c r="A167" s="747" t="s">
        <v>490</v>
      </c>
      <c r="B167" s="748"/>
      <c r="C167" s="748"/>
      <c r="D167" s="358" t="s">
        <v>37</v>
      </c>
      <c r="E167" s="364"/>
      <c r="F167" s="364"/>
      <c r="G167" s="364"/>
      <c r="H167" s="364"/>
      <c r="I167" s="364" t="str">
        <f>IF($D125="SELECT / SÉLECTIONNEZ","Province?",IF($D125="INTL-International",0,I165/2))</f>
        <v>Province?</v>
      </c>
      <c r="J167" s="364"/>
      <c r="K167" s="364"/>
      <c r="L167" s="360"/>
    </row>
    <row r="168" spans="1:12" ht="13.5" customHeight="1" x14ac:dyDescent="0.2">
      <c r="A168" s="730">
        <f>+F127</f>
        <v>0</v>
      </c>
      <c r="B168" s="732" t="str">
        <f>+F131</f>
        <v>SELECT / SÉLECTIONNEZ</v>
      </c>
      <c r="C168" s="733"/>
      <c r="D168" s="736">
        <f>+F133</f>
        <v>0</v>
      </c>
      <c r="E168" s="365">
        <f>IF(D125="INTL-International",E165*D168,E166*D168)</f>
        <v>0</v>
      </c>
      <c r="F168" s="365" t="e">
        <f>IF(D125="INTL-International",F165*D168,F166*D168)</f>
        <v>#VALUE!</v>
      </c>
      <c r="G168" s="365" t="e">
        <f>IF(D125="INTL-International",G165*D168,G166*D168)</f>
        <v>#VALUE!</v>
      </c>
      <c r="H168" s="365" t="e">
        <f>IF(D125="INTL-International",H165*D168,H166*D168)</f>
        <v>#VALUE!</v>
      </c>
      <c r="I168" s="365" t="e">
        <f>IF(D125="INTL-International",I165*D168,I166*D168)</f>
        <v>#VALUE!</v>
      </c>
      <c r="J168" s="365" t="e">
        <f>IF(D125="INTL-International",J165*D168,J166*D168)</f>
        <v>#VALUE!</v>
      </c>
      <c r="K168" s="365" t="e">
        <f>IF(D125="INTL-International",K165*D168,K166*D168)</f>
        <v>#VALUE!</v>
      </c>
      <c r="L168" s="365"/>
    </row>
    <row r="169" spans="1:12" ht="13.5" customHeight="1" x14ac:dyDescent="0.2">
      <c r="A169" s="740"/>
      <c r="B169" s="741"/>
      <c r="C169" s="742"/>
      <c r="D169" s="743"/>
      <c r="E169" s="367"/>
      <c r="F169" s="367"/>
      <c r="G169" s="367"/>
      <c r="H169" s="367"/>
      <c r="I169" s="365" t="e">
        <f>IF(D125="INTL-International",I166*D168,I167*D168)</f>
        <v>#VALUE!</v>
      </c>
      <c r="J169" s="367"/>
      <c r="K169" s="367"/>
      <c r="L169" s="368"/>
    </row>
    <row r="170" spans="1:12" ht="13.5" customHeight="1" x14ac:dyDescent="0.2">
      <c r="A170" s="730">
        <f>+G127</f>
        <v>0</v>
      </c>
      <c r="B170" s="732" t="str">
        <f>+G131</f>
        <v>SELECT / SÉLECTIONNEZ</v>
      </c>
      <c r="C170" s="733"/>
      <c r="D170" s="736">
        <f>+G133</f>
        <v>0</v>
      </c>
      <c r="E170" s="365">
        <f>IF(D125="INTL-International",E165*D170,E166*D170)</f>
        <v>0</v>
      </c>
      <c r="F170" s="365" t="e">
        <f>IF(D125="INTL-International",F165*D170,F166*D170)</f>
        <v>#VALUE!</v>
      </c>
      <c r="G170" s="365" t="e">
        <f>IF(D125="INTL-International",G165*D170,G166*D170)</f>
        <v>#VALUE!</v>
      </c>
      <c r="H170" s="365" t="e">
        <f>IF(D125="INTL-International",H165*D170,H166*D170)</f>
        <v>#VALUE!</v>
      </c>
      <c r="I170" s="365" t="e">
        <f>IF(D125="INTL-International",I165*D170,I166*D170)</f>
        <v>#VALUE!</v>
      </c>
      <c r="J170" s="365" t="e">
        <f>IF(D125="INTL-International",J165*D170,J166*D170)</f>
        <v>#VALUE!</v>
      </c>
      <c r="K170" s="365" t="e">
        <f>IF(D125="INTL-International",K165*D170,K166*D170)</f>
        <v>#VALUE!</v>
      </c>
      <c r="L170" s="366"/>
    </row>
    <row r="171" spans="1:12" ht="13.5" customHeight="1" x14ac:dyDescent="0.2">
      <c r="A171" s="740"/>
      <c r="B171" s="741"/>
      <c r="C171" s="742"/>
      <c r="D171" s="743"/>
      <c r="E171" s="367"/>
      <c r="F171" s="367"/>
      <c r="G171" s="367"/>
      <c r="H171" s="367"/>
      <c r="I171" s="365" t="e">
        <f>IF(D125="INTL-International",I166*D170,I167*D170)</f>
        <v>#VALUE!</v>
      </c>
      <c r="J171" s="367"/>
      <c r="K171" s="367"/>
      <c r="L171" s="368"/>
    </row>
    <row r="172" spans="1:12" ht="13.5" customHeight="1" x14ac:dyDescent="0.2">
      <c r="A172" s="730">
        <f>+H127</f>
        <v>0</v>
      </c>
      <c r="B172" s="732" t="str">
        <f>+H131</f>
        <v>SELECT / SÉLECTIONNEZ</v>
      </c>
      <c r="C172" s="733"/>
      <c r="D172" s="736">
        <f>+H133</f>
        <v>0</v>
      </c>
      <c r="E172" s="365">
        <f>IF(D125="INTL-International",E165*D172,E166*D172)</f>
        <v>0</v>
      </c>
      <c r="F172" s="367" t="e">
        <f>IF(D125="INTL-International",F165*D172,F166*D172)</f>
        <v>#VALUE!</v>
      </c>
      <c r="G172" s="367" t="e">
        <f>IF(D125="INTL-International",G165*D172,G166*D172)</f>
        <v>#VALUE!</v>
      </c>
      <c r="H172" s="367" t="e">
        <f>IF(D125="INTL-International",H165*D172,H166*D172)</f>
        <v>#VALUE!</v>
      </c>
      <c r="I172" s="367" t="e">
        <f>IF(D125="INTL-International",I165*D172,I166*D172)</f>
        <v>#VALUE!</v>
      </c>
      <c r="J172" s="367" t="e">
        <f>IF(D125="INTL-International",J165*D172,J166*D172)</f>
        <v>#VALUE!</v>
      </c>
      <c r="K172" s="367" t="e">
        <f>IF(D125="INTL-International",K165*D172,K166*D172)</f>
        <v>#VALUE!</v>
      </c>
      <c r="L172" s="368"/>
    </row>
    <row r="173" spans="1:12" ht="13.5" customHeight="1" x14ac:dyDescent="0.2">
      <c r="A173" s="740"/>
      <c r="B173" s="741"/>
      <c r="C173" s="742"/>
      <c r="D173" s="743"/>
      <c r="E173" s="367"/>
      <c r="F173" s="367"/>
      <c r="G173" s="367"/>
      <c r="H173" s="367"/>
      <c r="I173" s="365" t="e">
        <f>IF(D125="INTL-International",I166*D172,I167*D172)</f>
        <v>#VALUE!</v>
      </c>
      <c r="J173" s="367"/>
      <c r="K173" s="367"/>
      <c r="L173" s="368"/>
    </row>
    <row r="174" spans="1:12" ht="13.5" customHeight="1" x14ac:dyDescent="0.2">
      <c r="A174" s="730">
        <f>+I127</f>
        <v>0</v>
      </c>
      <c r="B174" s="732" t="str">
        <f>+I131</f>
        <v>SELECT / SÉLECTIONNEZ</v>
      </c>
      <c r="C174" s="733"/>
      <c r="D174" s="736">
        <f>+I133</f>
        <v>0</v>
      </c>
      <c r="E174" s="365">
        <f>IF(D125="INTL-International",E165*D174,E166*D174)</f>
        <v>0</v>
      </c>
      <c r="F174" s="367" t="e">
        <f>IF(D125="INTL-International",F165*D174,F166*D174)</f>
        <v>#VALUE!</v>
      </c>
      <c r="G174" s="367" t="e">
        <f>IF(D125="INTL-International",G165*D174,G166*D174)</f>
        <v>#VALUE!</v>
      </c>
      <c r="H174" s="367" t="e">
        <f>IF(D125="INTL-International",H165*D174,H166*D174)</f>
        <v>#VALUE!</v>
      </c>
      <c r="I174" s="367" t="e">
        <f>IF(D125="INTL-International",I165*D174,I166*D174)</f>
        <v>#VALUE!</v>
      </c>
      <c r="J174" s="367" t="e">
        <f>IF(D125="INTL-International",J165*D174,J166*D174)</f>
        <v>#VALUE!</v>
      </c>
      <c r="K174" s="367" t="e">
        <f>IF(D125="INTL-International",K165*D174,K166*D174)</f>
        <v>#VALUE!</v>
      </c>
      <c r="L174" s="368"/>
    </row>
    <row r="175" spans="1:12" ht="13.5" customHeight="1" thickBot="1" x14ac:dyDescent="0.25">
      <c r="A175" s="731"/>
      <c r="B175" s="734"/>
      <c r="C175" s="735"/>
      <c r="D175" s="737"/>
      <c r="E175" s="369"/>
      <c r="F175" s="369"/>
      <c r="G175" s="369"/>
      <c r="H175" s="369"/>
      <c r="I175" s="370" t="e">
        <f>IF(D125="INTL-International",I166*D174,I167*D174)</f>
        <v>#VALUE!</v>
      </c>
      <c r="J175" s="369"/>
      <c r="K175" s="369"/>
      <c r="L175" s="371"/>
    </row>
    <row r="176" spans="1:12" s="511" customFormat="1" ht="12" outlineLevel="1" thickTop="1" x14ac:dyDescent="0.2">
      <c r="A176" s="372" t="s">
        <v>492</v>
      </c>
      <c r="B176" s="373"/>
      <c r="C176" s="373"/>
      <c r="D176" s="374"/>
      <c r="E176" s="375">
        <f>SUM(E168:E175)</f>
        <v>0</v>
      </c>
      <c r="F176" s="375" t="e">
        <f>SUM(F168:F175)</f>
        <v>#VALUE!</v>
      </c>
      <c r="G176" s="375" t="e">
        <f t="shared" ref="G176:H176" si="22">SUM(G168:G175)</f>
        <v>#VALUE!</v>
      </c>
      <c r="H176" s="375" t="e">
        <f t="shared" si="22"/>
        <v>#VALUE!</v>
      </c>
      <c r="I176" s="375" t="e">
        <f>SUM(I168:I175)</f>
        <v>#VALUE!</v>
      </c>
      <c r="J176" s="375" t="e">
        <f t="shared" ref="J176:K176" si="23">SUM(J168:J175)</f>
        <v>#VALUE!</v>
      </c>
      <c r="K176" s="375" t="e">
        <f t="shared" si="23"/>
        <v>#VALUE!</v>
      </c>
      <c r="L176" s="376"/>
    </row>
    <row r="177" spans="1:12" ht="45.75" customHeight="1" x14ac:dyDescent="0.2">
      <c r="A177" s="738" t="s">
        <v>494</v>
      </c>
      <c r="B177" s="739"/>
      <c r="C177" s="739"/>
      <c r="D177" s="739"/>
      <c r="E177" s="739"/>
      <c r="F177" s="739"/>
      <c r="G177" s="739"/>
      <c r="H177" s="739"/>
      <c r="I177" s="739"/>
      <c r="J177" s="739"/>
      <c r="K177" s="739"/>
      <c r="L177" s="739"/>
    </row>
    <row r="179" spans="1:12" ht="15.75" x14ac:dyDescent="0.25">
      <c r="B179" s="210" t="s">
        <v>46</v>
      </c>
      <c r="C179" s="210"/>
      <c r="D179" s="210"/>
    </row>
    <row r="180" spans="1:12" ht="15.75" x14ac:dyDescent="0.25">
      <c r="B180" s="210" t="s">
        <v>45</v>
      </c>
      <c r="C180" s="210"/>
      <c r="D180" s="210"/>
    </row>
    <row r="182" spans="1:12" x14ac:dyDescent="0.2">
      <c r="A182" s="100" t="s">
        <v>460</v>
      </c>
      <c r="D182" s="751">
        <f>'Travel Authority &amp; Advance'!$D$6</f>
        <v>0</v>
      </c>
      <c r="E182" s="715"/>
      <c r="G182" s="400"/>
      <c r="H182" s="403"/>
      <c r="I182" s="404" t="s">
        <v>489</v>
      </c>
      <c r="J182" s="752" t="str">
        <f>'Travel Authority &amp; Advance'!$N$5</f>
        <v xml:space="preserve"> </v>
      </c>
      <c r="K182" s="753"/>
      <c r="L182" s="753"/>
    </row>
    <row r="183" spans="1:12" ht="4.5" customHeight="1" x14ac:dyDescent="0.2">
      <c r="A183" s="100"/>
      <c r="B183" s="43"/>
      <c r="C183" s="43"/>
      <c r="D183" s="43"/>
      <c r="J183" s="211"/>
      <c r="K183" s="211"/>
      <c r="L183" s="212"/>
    </row>
    <row r="184" spans="1:12" x14ac:dyDescent="0.2">
      <c r="A184" s="398" t="s">
        <v>458</v>
      </c>
      <c r="B184" s="43"/>
      <c r="C184" s="43"/>
      <c r="D184" s="754" t="s">
        <v>75</v>
      </c>
      <c r="E184" s="755"/>
      <c r="J184" s="213" t="s">
        <v>52</v>
      </c>
      <c r="K184" s="756"/>
      <c r="L184" s="757"/>
    </row>
    <row r="185" spans="1:12" ht="3.75" customHeight="1" x14ac:dyDescent="0.2">
      <c r="A185" s="100"/>
      <c r="B185" s="43"/>
      <c r="C185" s="43"/>
      <c r="D185" s="43"/>
      <c r="J185" s="214"/>
      <c r="K185" s="212"/>
      <c r="L185" s="212"/>
    </row>
    <row r="186" spans="1:12" x14ac:dyDescent="0.2">
      <c r="A186" s="191" t="s">
        <v>472</v>
      </c>
      <c r="B186" s="42"/>
      <c r="C186" s="42"/>
      <c r="D186" s="399"/>
      <c r="E186" s="400"/>
      <c r="F186" s="563">
        <f>+$F$9</f>
        <v>0</v>
      </c>
      <c r="G186" s="563">
        <f>+$G$9</f>
        <v>0</v>
      </c>
      <c r="H186" s="563">
        <f>+$H$9</f>
        <v>0</v>
      </c>
      <c r="I186" s="563">
        <f>+$I$9</f>
        <v>0</v>
      </c>
      <c r="J186" s="213" t="s">
        <v>51</v>
      </c>
      <c r="K186" s="758"/>
      <c r="L186" s="759"/>
    </row>
    <row r="187" spans="1:12" s="216" customFormat="1" ht="3.75" customHeight="1" x14ac:dyDescent="0.2">
      <c r="A187" s="401"/>
      <c r="B187" s="394"/>
      <c r="C187" s="394"/>
      <c r="D187" s="394"/>
      <c r="E187" s="402"/>
      <c r="F187" s="217"/>
      <c r="G187" s="217"/>
      <c r="H187" s="217"/>
      <c r="I187" s="217"/>
      <c r="J187" s="218"/>
      <c r="K187" s="219"/>
      <c r="L187" s="219"/>
    </row>
    <row r="188" spans="1:12" x14ac:dyDescent="0.2">
      <c r="A188" s="191" t="s">
        <v>501</v>
      </c>
      <c r="B188" s="42"/>
      <c r="C188" s="42"/>
      <c r="D188" s="399"/>
      <c r="E188" s="400"/>
      <c r="F188" s="230" t="str">
        <f>+$F$11</f>
        <v>SELECT / SÉLECTIONNEZ</v>
      </c>
      <c r="G188" s="230" t="str">
        <f>+$G$11</f>
        <v>SELECT / SÉLECTIONNEZ</v>
      </c>
      <c r="H188" s="230" t="str">
        <f>+$H$11</f>
        <v>SELECT / SÉLECTIONNEZ</v>
      </c>
      <c r="I188" s="230" t="str">
        <f>+$I$11</f>
        <v>SELECT / SÉLECTIONNEZ</v>
      </c>
      <c r="J188" s="213" t="s">
        <v>508</v>
      </c>
      <c r="K188" s="219"/>
      <c r="L188" s="219"/>
    </row>
    <row r="189" spans="1:12" s="216" customFormat="1" ht="3.75" customHeight="1" x14ac:dyDescent="0.2">
      <c r="A189" s="401"/>
      <c r="B189" s="394"/>
      <c r="C189" s="394"/>
      <c r="D189" s="394"/>
      <c r="E189" s="402"/>
      <c r="F189" s="217"/>
      <c r="G189" s="217"/>
      <c r="H189" s="217"/>
      <c r="I189" s="217"/>
      <c r="J189" s="218"/>
      <c r="K189" s="219"/>
      <c r="L189" s="219"/>
    </row>
    <row r="190" spans="1:12" s="216" customFormat="1" ht="21" customHeight="1" x14ac:dyDescent="0.2">
      <c r="A190" s="401" t="s">
        <v>484</v>
      </c>
      <c r="B190" s="394"/>
      <c r="C190" s="394"/>
      <c r="D190" s="394"/>
      <c r="E190" s="402"/>
      <c r="F190" s="220" t="str">
        <f>+F$13</f>
        <v>SELECT / SÉLECTIONNEZ</v>
      </c>
      <c r="G190" s="220" t="str">
        <f t="shared" ref="G190:I190" si="24">+G$13</f>
        <v>SELECT / SÉLECTIONNEZ</v>
      </c>
      <c r="H190" s="220" t="str">
        <f t="shared" si="24"/>
        <v>SELECT / SÉLECTIONNEZ</v>
      </c>
      <c r="I190" s="220" t="str">
        <f t="shared" si="24"/>
        <v>SELECT / SÉLECTIONNEZ</v>
      </c>
      <c r="J190" s="221"/>
      <c r="K190" s="219"/>
      <c r="L190" s="219"/>
    </row>
    <row r="191" spans="1:12" s="216" customFormat="1" ht="3.75" customHeight="1" x14ac:dyDescent="0.2">
      <c r="A191" s="401"/>
      <c r="B191" s="394"/>
      <c r="C191" s="394"/>
      <c r="D191" s="394"/>
      <c r="E191" s="402"/>
      <c r="F191" s="222"/>
      <c r="G191" s="222"/>
      <c r="H191" s="222"/>
      <c r="I191" s="222"/>
      <c r="J191" s="218"/>
      <c r="K191" s="219"/>
      <c r="L191" s="219"/>
    </row>
    <row r="192" spans="1:12" x14ac:dyDescent="0.2">
      <c r="A192" s="191" t="s">
        <v>495</v>
      </c>
      <c r="B192" s="42"/>
      <c r="C192" s="42"/>
      <c r="D192" s="399"/>
      <c r="E192" s="400"/>
      <c r="F192" s="527">
        <f>+F$15</f>
        <v>0</v>
      </c>
      <c r="G192" s="527">
        <f t="shared" ref="G192:I192" si="25">+G$15</f>
        <v>0</v>
      </c>
      <c r="H192" s="527">
        <f t="shared" si="25"/>
        <v>0</v>
      </c>
      <c r="I192" s="527">
        <f t="shared" si="25"/>
        <v>0</v>
      </c>
      <c r="J192" s="236">
        <f>SUM(F192:I192)</f>
        <v>0</v>
      </c>
      <c r="K192" s="223" t="s">
        <v>491</v>
      </c>
      <c r="L192" s="224"/>
    </row>
    <row r="193" spans="1:12" ht="4.5" customHeight="1" x14ac:dyDescent="0.2">
      <c r="A193" s="100"/>
      <c r="B193" s="43"/>
      <c r="C193" s="43"/>
      <c r="D193" s="43"/>
      <c r="J193" s="214"/>
      <c r="K193" s="212"/>
      <c r="L193" s="212"/>
    </row>
    <row r="194" spans="1:12" ht="15" thickBot="1" x14ac:dyDescent="0.25">
      <c r="A194" s="409" t="s">
        <v>450</v>
      </c>
      <c r="B194" s="410"/>
      <c r="C194" s="410"/>
      <c r="D194" s="410"/>
      <c r="E194" s="411"/>
      <c r="F194" s="411"/>
      <c r="G194" s="411"/>
      <c r="H194" s="411"/>
      <c r="I194" s="412"/>
      <c r="J194" s="412"/>
      <c r="K194" s="412"/>
      <c r="L194" s="413"/>
    </row>
    <row r="195" spans="1:12" s="556" customFormat="1" ht="36" customHeight="1" thickTop="1" x14ac:dyDescent="0.2">
      <c r="A195" s="564" t="s">
        <v>845</v>
      </c>
      <c r="B195" s="760" t="s">
        <v>47</v>
      </c>
      <c r="C195" s="761"/>
      <c r="D195" s="762"/>
      <c r="E195" s="405" t="s">
        <v>451</v>
      </c>
      <c r="F195" s="406" t="s">
        <v>454</v>
      </c>
      <c r="G195" s="407" t="s">
        <v>455</v>
      </c>
      <c r="H195" s="406" t="s">
        <v>457</v>
      </c>
      <c r="I195" s="424" t="s">
        <v>506</v>
      </c>
      <c r="J195" s="405" t="s">
        <v>70</v>
      </c>
      <c r="K195" s="405" t="s">
        <v>49</v>
      </c>
      <c r="L195" s="427" t="s">
        <v>481</v>
      </c>
    </row>
    <row r="196" spans="1:12" s="556" customFormat="1" ht="35.25" customHeight="1" thickBot="1" x14ac:dyDescent="0.25">
      <c r="A196" s="565" t="s">
        <v>846</v>
      </c>
      <c r="B196" s="763" t="s">
        <v>48</v>
      </c>
      <c r="C196" s="764"/>
      <c r="D196" s="765"/>
      <c r="E196" s="408" t="s">
        <v>452</v>
      </c>
      <c r="F196" s="408" t="s">
        <v>453</v>
      </c>
      <c r="G196" s="408" t="s">
        <v>456</v>
      </c>
      <c r="H196" s="425" t="s">
        <v>27</v>
      </c>
      <c r="I196" s="426" t="s">
        <v>507</v>
      </c>
      <c r="J196" s="408" t="s">
        <v>71</v>
      </c>
      <c r="K196" s="425" t="s">
        <v>50</v>
      </c>
      <c r="L196" s="426" t="s">
        <v>482</v>
      </c>
    </row>
    <row r="197" spans="1:12" ht="15.95" customHeight="1" thickTop="1" x14ac:dyDescent="0.2">
      <c r="A197" s="526"/>
      <c r="B197" s="766"/>
      <c r="C197" s="767"/>
      <c r="D197" s="768"/>
      <c r="E197" s="237"/>
      <c r="F197" s="237"/>
      <c r="G197" s="237"/>
      <c r="H197" s="237"/>
      <c r="I197" s="237"/>
      <c r="J197" s="237"/>
      <c r="K197" s="237"/>
      <c r="L197" s="238"/>
    </row>
    <row r="198" spans="1:12" ht="15.95" customHeight="1" x14ac:dyDescent="0.2">
      <c r="A198" s="526"/>
      <c r="B198" s="744"/>
      <c r="C198" s="745"/>
      <c r="D198" s="746"/>
      <c r="E198" s="237"/>
      <c r="F198" s="237"/>
      <c r="G198" s="237"/>
      <c r="H198" s="239"/>
      <c r="I198" s="239"/>
      <c r="J198" s="239"/>
      <c r="K198" s="239"/>
      <c r="L198" s="238"/>
    </row>
    <row r="199" spans="1:12" ht="15.95" customHeight="1" x14ac:dyDescent="0.2">
      <c r="A199" s="526"/>
      <c r="B199" s="744"/>
      <c r="C199" s="745"/>
      <c r="D199" s="746"/>
      <c r="E199" s="237"/>
      <c r="F199" s="237"/>
      <c r="G199" s="237"/>
      <c r="H199" s="239"/>
      <c r="I199" s="239"/>
      <c r="J199" s="240"/>
      <c r="K199" s="239"/>
      <c r="L199" s="238"/>
    </row>
    <row r="200" spans="1:12" ht="15.95" customHeight="1" x14ac:dyDescent="0.2">
      <c r="A200" s="526"/>
      <c r="B200" s="778"/>
      <c r="C200" s="745"/>
      <c r="D200" s="746"/>
      <c r="E200" s="237"/>
      <c r="F200" s="237"/>
      <c r="G200" s="237"/>
      <c r="H200" s="239"/>
      <c r="I200" s="239"/>
      <c r="J200" s="239"/>
      <c r="K200" s="239"/>
      <c r="L200" s="238"/>
    </row>
    <row r="201" spans="1:12" ht="15.95" customHeight="1" x14ac:dyDescent="0.2">
      <c r="A201" s="526"/>
      <c r="B201" s="744"/>
      <c r="C201" s="745"/>
      <c r="D201" s="746"/>
      <c r="E201" s="237"/>
      <c r="F201" s="237"/>
      <c r="G201" s="237"/>
      <c r="H201" s="239"/>
      <c r="I201" s="239"/>
      <c r="J201" s="239"/>
      <c r="K201" s="239"/>
      <c r="L201" s="238"/>
    </row>
    <row r="202" spans="1:12" ht="15.95" customHeight="1" x14ac:dyDescent="0.2">
      <c r="A202" s="526"/>
      <c r="B202" s="744"/>
      <c r="C202" s="745"/>
      <c r="D202" s="746"/>
      <c r="E202" s="237"/>
      <c r="F202" s="237"/>
      <c r="G202" s="237"/>
      <c r="H202" s="239"/>
      <c r="I202" s="239"/>
      <c r="J202" s="239"/>
      <c r="K202" s="239"/>
      <c r="L202" s="238"/>
    </row>
    <row r="203" spans="1:12" ht="15.95" customHeight="1" x14ac:dyDescent="0.2">
      <c r="A203" s="526"/>
      <c r="B203" s="744"/>
      <c r="C203" s="745"/>
      <c r="D203" s="746"/>
      <c r="E203" s="237"/>
      <c r="F203" s="237"/>
      <c r="G203" s="237"/>
      <c r="H203" s="239"/>
      <c r="I203" s="239"/>
      <c r="J203" s="239"/>
      <c r="K203" s="239"/>
      <c r="L203" s="238"/>
    </row>
    <row r="204" spans="1:12" ht="15.95" customHeight="1" x14ac:dyDescent="0.2">
      <c r="A204" s="526"/>
      <c r="B204" s="744"/>
      <c r="C204" s="745"/>
      <c r="D204" s="746"/>
      <c r="E204" s="237"/>
      <c r="F204" s="237"/>
      <c r="G204" s="237"/>
      <c r="H204" s="239"/>
      <c r="I204" s="239"/>
      <c r="J204" s="239"/>
      <c r="K204" s="239"/>
      <c r="L204" s="238"/>
    </row>
    <row r="205" spans="1:12" ht="15.95" customHeight="1" x14ac:dyDescent="0.2">
      <c r="A205" s="526"/>
      <c r="B205" s="744"/>
      <c r="C205" s="745"/>
      <c r="D205" s="746"/>
      <c r="E205" s="237"/>
      <c r="F205" s="237"/>
      <c r="G205" s="237"/>
      <c r="H205" s="239"/>
      <c r="I205" s="239"/>
      <c r="J205" s="239"/>
      <c r="K205" s="239"/>
      <c r="L205" s="238"/>
    </row>
    <row r="206" spans="1:12" ht="15.95" customHeight="1" x14ac:dyDescent="0.2">
      <c r="A206" s="526"/>
      <c r="B206" s="744"/>
      <c r="C206" s="745"/>
      <c r="D206" s="746"/>
      <c r="E206" s="237"/>
      <c r="F206" s="237"/>
      <c r="G206" s="237"/>
      <c r="H206" s="239"/>
      <c r="I206" s="239"/>
      <c r="J206" s="239"/>
      <c r="K206" s="239"/>
      <c r="L206" s="238"/>
    </row>
    <row r="207" spans="1:12" ht="15.95" customHeight="1" x14ac:dyDescent="0.2">
      <c r="A207" s="526"/>
      <c r="B207" s="744"/>
      <c r="C207" s="745"/>
      <c r="D207" s="746"/>
      <c r="E207" s="237"/>
      <c r="F207" s="237"/>
      <c r="G207" s="237"/>
      <c r="H207" s="239"/>
      <c r="I207" s="239"/>
      <c r="J207" s="239"/>
      <c r="K207" s="239"/>
      <c r="L207" s="238"/>
    </row>
    <row r="208" spans="1:12" ht="15.95" customHeight="1" x14ac:dyDescent="0.2">
      <c r="A208" s="526"/>
      <c r="B208" s="744"/>
      <c r="C208" s="745"/>
      <c r="D208" s="746"/>
      <c r="E208" s="237"/>
      <c r="F208" s="237"/>
      <c r="G208" s="237"/>
      <c r="H208" s="239"/>
      <c r="I208" s="239"/>
      <c r="J208" s="239"/>
      <c r="K208" s="239"/>
      <c r="L208" s="238"/>
    </row>
    <row r="209" spans="1:12" ht="15.95" customHeight="1" x14ac:dyDescent="0.2">
      <c r="A209" s="526"/>
      <c r="B209" s="744"/>
      <c r="C209" s="745"/>
      <c r="D209" s="746"/>
      <c r="E209" s="237"/>
      <c r="F209" s="237"/>
      <c r="G209" s="237"/>
      <c r="H209" s="239"/>
      <c r="I209" s="239"/>
      <c r="J209" s="239"/>
      <c r="K209" s="239"/>
      <c r="L209" s="238"/>
    </row>
    <row r="210" spans="1:12" ht="15.95" customHeight="1" x14ac:dyDescent="0.2">
      <c r="A210" s="526"/>
      <c r="B210" s="744"/>
      <c r="C210" s="745"/>
      <c r="D210" s="746"/>
      <c r="E210" s="237"/>
      <c r="F210" s="237"/>
      <c r="G210" s="237"/>
      <c r="H210" s="239"/>
      <c r="I210" s="239"/>
      <c r="J210" s="239"/>
      <c r="K210" s="239"/>
      <c r="L210" s="238"/>
    </row>
    <row r="211" spans="1:12" ht="15.95" customHeight="1" x14ac:dyDescent="0.2">
      <c r="A211" s="526"/>
      <c r="B211" s="744"/>
      <c r="C211" s="745"/>
      <c r="D211" s="746"/>
      <c r="E211" s="237"/>
      <c r="F211" s="237"/>
      <c r="G211" s="237"/>
      <c r="H211" s="239"/>
      <c r="I211" s="239"/>
      <c r="J211" s="239"/>
      <c r="K211" s="239"/>
      <c r="L211" s="238"/>
    </row>
    <row r="212" spans="1:12" ht="15.95" customHeight="1" x14ac:dyDescent="0.2">
      <c r="A212" s="526"/>
      <c r="B212" s="475"/>
      <c r="C212" s="476"/>
      <c r="D212" s="477"/>
      <c r="E212" s="237"/>
      <c r="F212" s="237"/>
      <c r="G212" s="237"/>
      <c r="H212" s="239"/>
      <c r="I212" s="239"/>
      <c r="J212" s="239"/>
      <c r="K212" s="239"/>
      <c r="L212" s="238"/>
    </row>
    <row r="213" spans="1:12" ht="15.95" customHeight="1" x14ac:dyDescent="0.2">
      <c r="A213" s="526"/>
      <c r="B213" s="475"/>
      <c r="C213" s="476"/>
      <c r="D213" s="477"/>
      <c r="E213" s="237"/>
      <c r="F213" s="237"/>
      <c r="G213" s="237"/>
      <c r="H213" s="239"/>
      <c r="I213" s="239"/>
      <c r="J213" s="239"/>
      <c r="K213" s="239"/>
      <c r="L213" s="238"/>
    </row>
    <row r="214" spans="1:12" ht="15.95" customHeight="1" x14ac:dyDescent="0.2">
      <c r="A214" s="526"/>
      <c r="B214" s="744"/>
      <c r="C214" s="745"/>
      <c r="D214" s="746"/>
      <c r="E214" s="237"/>
      <c r="F214" s="237"/>
      <c r="G214" s="237"/>
      <c r="H214" s="239"/>
      <c r="I214" s="239"/>
      <c r="J214" s="239"/>
      <c r="K214" s="239"/>
      <c r="L214" s="238"/>
    </row>
    <row r="215" spans="1:12" ht="15.95" customHeight="1" x14ac:dyDescent="0.2">
      <c r="A215" s="526"/>
      <c r="B215" s="744"/>
      <c r="C215" s="745"/>
      <c r="D215" s="746"/>
      <c r="E215" s="237"/>
      <c r="F215" s="237"/>
      <c r="G215" s="237"/>
      <c r="H215" s="239"/>
      <c r="I215" s="239"/>
      <c r="J215" s="239"/>
      <c r="K215" s="239"/>
      <c r="L215" s="238"/>
    </row>
    <row r="216" spans="1:12" ht="15.95" customHeight="1" x14ac:dyDescent="0.2">
      <c r="A216" s="526"/>
      <c r="B216" s="744"/>
      <c r="C216" s="745"/>
      <c r="D216" s="746"/>
      <c r="E216" s="237"/>
      <c r="F216" s="237"/>
      <c r="G216" s="237"/>
      <c r="H216" s="239"/>
      <c r="I216" s="239"/>
      <c r="J216" s="239"/>
      <c r="K216" s="239"/>
      <c r="L216" s="238"/>
    </row>
    <row r="217" spans="1:12" ht="15.95" customHeight="1" x14ac:dyDescent="0.2">
      <c r="A217" s="526"/>
      <c r="B217" s="744"/>
      <c r="C217" s="745"/>
      <c r="D217" s="746"/>
      <c r="E217" s="237"/>
      <c r="F217" s="237"/>
      <c r="G217" s="237"/>
      <c r="H217" s="239"/>
      <c r="I217" s="239"/>
      <c r="J217" s="239"/>
      <c r="K217" s="239"/>
      <c r="L217" s="238"/>
    </row>
    <row r="218" spans="1:12" ht="15.95" customHeight="1" x14ac:dyDescent="0.2">
      <c r="A218" s="526"/>
      <c r="B218" s="744"/>
      <c r="C218" s="745"/>
      <c r="D218" s="746"/>
      <c r="E218" s="237"/>
      <c r="F218" s="237"/>
      <c r="G218" s="237"/>
      <c r="H218" s="239"/>
      <c r="I218" s="239"/>
      <c r="J218" s="239"/>
      <c r="K218" s="239"/>
      <c r="L218" s="238"/>
    </row>
    <row r="219" spans="1:12" ht="15.95" customHeight="1" x14ac:dyDescent="0.2">
      <c r="A219" s="526"/>
      <c r="B219" s="744"/>
      <c r="C219" s="745"/>
      <c r="D219" s="746"/>
      <c r="E219" s="237"/>
      <c r="F219" s="237"/>
      <c r="G219" s="237"/>
      <c r="H219" s="237"/>
      <c r="I219" s="237"/>
      <c r="J219" s="237"/>
      <c r="K219" s="237"/>
      <c r="L219" s="238"/>
    </row>
    <row r="220" spans="1:12" ht="15.95" customHeight="1" x14ac:dyDescent="0.2">
      <c r="A220" s="526"/>
      <c r="B220" s="744"/>
      <c r="C220" s="745"/>
      <c r="D220" s="746"/>
      <c r="E220" s="241"/>
      <c r="F220" s="241"/>
      <c r="G220" s="241"/>
      <c r="H220" s="242"/>
      <c r="I220" s="242">
        <v>0</v>
      </c>
      <c r="J220" s="242"/>
      <c r="K220" s="242"/>
      <c r="L220" s="243"/>
    </row>
    <row r="221" spans="1:12" ht="15.95" customHeight="1" x14ac:dyDescent="0.2">
      <c r="A221" s="526"/>
      <c r="B221" s="744"/>
      <c r="C221" s="745"/>
      <c r="D221" s="746"/>
      <c r="E221" s="241"/>
      <c r="F221" s="241"/>
      <c r="G221" s="241"/>
      <c r="H221" s="241"/>
      <c r="I221" s="241"/>
      <c r="J221" s="241"/>
      <c r="K221" s="241"/>
      <c r="L221" s="243"/>
    </row>
    <row r="222" spans="1:12" ht="15.95" customHeight="1" x14ac:dyDescent="0.2">
      <c r="A222" s="526"/>
      <c r="B222" s="744"/>
      <c r="C222" s="745"/>
      <c r="D222" s="746"/>
      <c r="E222" s="241"/>
      <c r="F222" s="241"/>
      <c r="G222" s="241"/>
      <c r="H222" s="242"/>
      <c r="I222" s="242"/>
      <c r="J222" s="242"/>
      <c r="K222" s="242"/>
      <c r="L222" s="243"/>
    </row>
    <row r="223" spans="1:12" ht="21" customHeight="1" x14ac:dyDescent="0.2">
      <c r="A223" s="747" t="s">
        <v>473</v>
      </c>
      <c r="B223" s="748"/>
      <c r="C223" s="748"/>
      <c r="D223" s="358">
        <f>+K184</f>
        <v>0</v>
      </c>
      <c r="E223" s="359">
        <f t="shared" ref="E223" si="26">SUM(E197:E222)</f>
        <v>0</v>
      </c>
      <c r="F223" s="359">
        <f t="shared" ref="F223" si="27">SUM(F197:F222)</f>
        <v>0</v>
      </c>
      <c r="G223" s="359">
        <f t="shared" ref="G223" si="28">SUM(G197:G222)</f>
        <v>0</v>
      </c>
      <c r="H223" s="359">
        <f t="shared" ref="H223" si="29">SUM(H197:H222)</f>
        <v>0</v>
      </c>
      <c r="I223" s="359">
        <f t="shared" ref="I223" si="30">SUM(I197:I222)</f>
        <v>0</v>
      </c>
      <c r="J223" s="359">
        <f t="shared" ref="J223" si="31">SUM(J197:J222)</f>
        <v>0</v>
      </c>
      <c r="K223" s="359">
        <f t="shared" ref="K223" si="32">SUM(K197:K222)</f>
        <v>0</v>
      </c>
      <c r="L223" s="360"/>
    </row>
    <row r="224" spans="1:12" ht="21" customHeight="1" x14ac:dyDescent="0.2">
      <c r="A224" s="474" t="s">
        <v>474</v>
      </c>
      <c r="B224" s="472"/>
      <c r="C224" s="361">
        <f>+K186</f>
        <v>0</v>
      </c>
      <c r="D224" s="358" t="s">
        <v>37</v>
      </c>
      <c r="E224" s="362">
        <f>E223*C224</f>
        <v>0</v>
      </c>
      <c r="F224" s="362">
        <f>F223*C224</f>
        <v>0</v>
      </c>
      <c r="G224" s="362">
        <f>G223*C224</f>
        <v>0</v>
      </c>
      <c r="H224" s="362">
        <f>H223*C224</f>
        <v>0</v>
      </c>
      <c r="I224" s="362">
        <f>I223*C224</f>
        <v>0</v>
      </c>
      <c r="J224" s="362">
        <f>J223*C224</f>
        <v>0</v>
      </c>
      <c r="K224" s="362">
        <f>K223*C224</f>
        <v>0</v>
      </c>
      <c r="L224" s="363"/>
    </row>
    <row r="225" spans="1:12" ht="21" customHeight="1" x14ac:dyDescent="0.2">
      <c r="A225" s="747" t="s">
        <v>493</v>
      </c>
      <c r="B225" s="749"/>
      <c r="C225" s="750"/>
      <c r="D225" s="358" t="s">
        <v>37</v>
      </c>
      <c r="E225" s="377"/>
      <c r="F225" s="364" t="str">
        <f>IF($D184="SELECT / SÉLECTIONNEZ","Province?",IF($D184="INTL-International",0,F224*(1-13/113)))</f>
        <v>Province?</v>
      </c>
      <c r="G225" s="364" t="str">
        <f>IF($D184="SELECT / SÉLECTIONNEZ","Province?",IF($D184="ON-Ontario",G224*(1-12/112),IF($D184="NS-Nova Scotia",G224*(1-14/114),IF($D184="PE-PEI",G224*(1-14/114),IF($D184="INTL-International",0,G224*(1-4/104))))))</f>
        <v>Province?</v>
      </c>
      <c r="H225" s="364" t="str">
        <f>IF($D184="SELECT / SÉLECTIONNEZ","Province?",IF($D184="ON-Ontario",H224*(1-12/112),IF($D184="NS-Nova Scotia",H224*(1-14/114),IF($D184="PE-PEI",H224*(1-14/114),IF($D184="INTL-International",0,H224*(1-4/104))))))</f>
        <v>Province?</v>
      </c>
      <c r="I225" s="364" t="str">
        <f>IF($D184="SELECT / SÉLECTIONNEZ","Province?",IF($D184="ON-Ontario",I224*(1-12/112),IF($D184="NS-Nova Scotia",I224*(1-14/114),IF($D184="PE-PEI",I224*(1-14/114),IF($D184="INTL-International",0,I224*(1-4/104))))))</f>
        <v>Province?</v>
      </c>
      <c r="J225" s="364" t="str">
        <f>IF($D184="SELECT / SÉLECTIONNEZ","Province?",IF($D184="ON-Ontario",J224*(1-12/112),IF($D184="NS-Nova Scotia",J224*(1-14/114),IF($D184="PE-PEI",J224*(1-14/114),IF($D184="INTL-International",0,J224*(1-4/104))))))</f>
        <v>Province?</v>
      </c>
      <c r="K225" s="364" t="str">
        <f>IF($D184="SELECT / SÉLECTIONNEZ","Province?",IF($D184="ON-Ontario",K224*(1-12/112),IF($D184="NS-Nova Scotia",K224*(1-14/114),IF($D184="PE-PEI",K224*(1-14/114),IF($D184="INTL-International",0,K224*(1-4/104))))))</f>
        <v>Province?</v>
      </c>
      <c r="L225" s="360"/>
    </row>
    <row r="226" spans="1:12" x14ac:dyDescent="0.2">
      <c r="A226" s="747" t="s">
        <v>490</v>
      </c>
      <c r="B226" s="748"/>
      <c r="C226" s="748"/>
      <c r="D226" s="358" t="s">
        <v>37</v>
      </c>
      <c r="E226" s="364"/>
      <c r="F226" s="364"/>
      <c r="G226" s="364"/>
      <c r="H226" s="364"/>
      <c r="I226" s="364" t="str">
        <f>IF($D184="SELECT / SÉLECTIONNEZ","Province?",IF($D184="INTL-International",0,I224/2))</f>
        <v>Province?</v>
      </c>
      <c r="J226" s="364"/>
      <c r="K226" s="364"/>
      <c r="L226" s="360"/>
    </row>
    <row r="227" spans="1:12" ht="13.5" customHeight="1" x14ac:dyDescent="0.2">
      <c r="A227" s="730">
        <f>+F186</f>
        <v>0</v>
      </c>
      <c r="B227" s="732" t="str">
        <f>+F190</f>
        <v>SELECT / SÉLECTIONNEZ</v>
      </c>
      <c r="C227" s="733"/>
      <c r="D227" s="736">
        <f>+F192</f>
        <v>0</v>
      </c>
      <c r="E227" s="365">
        <f>IF(D184="INTL-International",E224*D227,E225*D227)</f>
        <v>0</v>
      </c>
      <c r="F227" s="365" t="e">
        <f>IF(D184="INTL-International",F224*D227,F225*D227)</f>
        <v>#VALUE!</v>
      </c>
      <c r="G227" s="365" t="e">
        <f>IF(D184="INTL-International",G224*D227,G225*D227)</f>
        <v>#VALUE!</v>
      </c>
      <c r="H227" s="365" t="e">
        <f>IF(D184="INTL-International",H224*D227,H225*D227)</f>
        <v>#VALUE!</v>
      </c>
      <c r="I227" s="365" t="e">
        <f>IF(D184="INTL-International",I224*D227,I225*D227)</f>
        <v>#VALUE!</v>
      </c>
      <c r="J227" s="365" t="e">
        <f>IF(D184="INTL-International",J224*D227,J225*D227)</f>
        <v>#VALUE!</v>
      </c>
      <c r="K227" s="365" t="e">
        <f>IF(D184="INTL-International",K224*D227,K225*D227)</f>
        <v>#VALUE!</v>
      </c>
      <c r="L227" s="365"/>
    </row>
    <row r="228" spans="1:12" ht="13.5" customHeight="1" x14ac:dyDescent="0.2">
      <c r="A228" s="740"/>
      <c r="B228" s="741"/>
      <c r="C228" s="742"/>
      <c r="D228" s="743"/>
      <c r="E228" s="367"/>
      <c r="F228" s="367"/>
      <c r="G228" s="367"/>
      <c r="H228" s="367"/>
      <c r="I228" s="365" t="e">
        <f>IF(D184="INTL-International",I225*D227,I226*D227)</f>
        <v>#VALUE!</v>
      </c>
      <c r="J228" s="367"/>
      <c r="K228" s="367"/>
      <c r="L228" s="368"/>
    </row>
    <row r="229" spans="1:12" ht="13.5" customHeight="1" x14ac:dyDescent="0.2">
      <c r="A229" s="730">
        <f>+G186</f>
        <v>0</v>
      </c>
      <c r="B229" s="732" t="str">
        <f>+G190</f>
        <v>SELECT / SÉLECTIONNEZ</v>
      </c>
      <c r="C229" s="733"/>
      <c r="D229" s="736">
        <f>+G192</f>
        <v>0</v>
      </c>
      <c r="E229" s="365">
        <f>IF(D184="INTL-International",E224*D229,E225*D229)</f>
        <v>0</v>
      </c>
      <c r="F229" s="365" t="e">
        <f>IF(D184="INTL-International",F224*D229,F225*D229)</f>
        <v>#VALUE!</v>
      </c>
      <c r="G229" s="365" t="e">
        <f>IF(D184="INTL-International",G224*D229,G225*D229)</f>
        <v>#VALUE!</v>
      </c>
      <c r="H229" s="365" t="e">
        <f>IF(D184="INTL-International",H224*D229,H225*D229)</f>
        <v>#VALUE!</v>
      </c>
      <c r="I229" s="365" t="e">
        <f>IF(D184="INTL-International",I224*D229,I225*D229)</f>
        <v>#VALUE!</v>
      </c>
      <c r="J229" s="365" t="e">
        <f>IF(D184="INTL-International",J224*D229,J225*D229)</f>
        <v>#VALUE!</v>
      </c>
      <c r="K229" s="365" t="e">
        <f>IF(D184="INTL-International",K224*D229,K225*D229)</f>
        <v>#VALUE!</v>
      </c>
      <c r="L229" s="366"/>
    </row>
    <row r="230" spans="1:12" ht="13.5" customHeight="1" x14ac:dyDescent="0.2">
      <c r="A230" s="740"/>
      <c r="B230" s="741"/>
      <c r="C230" s="742"/>
      <c r="D230" s="743"/>
      <c r="E230" s="367"/>
      <c r="F230" s="367"/>
      <c r="G230" s="367"/>
      <c r="H230" s="367"/>
      <c r="I230" s="365" t="e">
        <f>IF(D184="INTL-International",I225*D229,I226*D229)</f>
        <v>#VALUE!</v>
      </c>
      <c r="J230" s="367"/>
      <c r="K230" s="367"/>
      <c r="L230" s="368"/>
    </row>
    <row r="231" spans="1:12" ht="13.5" customHeight="1" x14ac:dyDescent="0.2">
      <c r="A231" s="730">
        <f>+H186</f>
        <v>0</v>
      </c>
      <c r="B231" s="732" t="str">
        <f>+H190</f>
        <v>SELECT / SÉLECTIONNEZ</v>
      </c>
      <c r="C231" s="733"/>
      <c r="D231" s="736">
        <f>+H192</f>
        <v>0</v>
      </c>
      <c r="E231" s="365">
        <f>IF(D184="INTL-International",E224*D231,E225*D231)</f>
        <v>0</v>
      </c>
      <c r="F231" s="367" t="e">
        <f>IF(D184="INTL-International",F224*D231,F225*D231)</f>
        <v>#VALUE!</v>
      </c>
      <c r="G231" s="367" t="e">
        <f>IF(D184="INTL-International",G224*D231,G225*D231)</f>
        <v>#VALUE!</v>
      </c>
      <c r="H231" s="367" t="e">
        <f>IF(D184="INTL-International",H224*D231,H225*D231)</f>
        <v>#VALUE!</v>
      </c>
      <c r="I231" s="367" t="e">
        <f>IF(D184="INTL-International",I224*D231,I225*D231)</f>
        <v>#VALUE!</v>
      </c>
      <c r="J231" s="367" t="e">
        <f>IF(D184="INTL-International",J224*D231,J225*D231)</f>
        <v>#VALUE!</v>
      </c>
      <c r="K231" s="367" t="e">
        <f>IF(D184="INTL-International",K224*D231,K225*D231)</f>
        <v>#VALUE!</v>
      </c>
      <c r="L231" s="368"/>
    </row>
    <row r="232" spans="1:12" ht="13.5" customHeight="1" x14ac:dyDescent="0.2">
      <c r="A232" s="740"/>
      <c r="B232" s="741"/>
      <c r="C232" s="742"/>
      <c r="D232" s="743"/>
      <c r="E232" s="367"/>
      <c r="F232" s="367"/>
      <c r="G232" s="367"/>
      <c r="H232" s="367"/>
      <c r="I232" s="365" t="e">
        <f>IF(D184="INTL-International",I225*D231,I226*D231)</f>
        <v>#VALUE!</v>
      </c>
      <c r="J232" s="367"/>
      <c r="K232" s="367"/>
      <c r="L232" s="368"/>
    </row>
    <row r="233" spans="1:12" ht="13.5" customHeight="1" x14ac:dyDescent="0.2">
      <c r="A233" s="730">
        <f>+I186</f>
        <v>0</v>
      </c>
      <c r="B233" s="732" t="str">
        <f>+I190</f>
        <v>SELECT / SÉLECTIONNEZ</v>
      </c>
      <c r="C233" s="733"/>
      <c r="D233" s="736">
        <f>+I192</f>
        <v>0</v>
      </c>
      <c r="E233" s="365">
        <f>IF(D184="INTL-International",E224*D233,E225*D233)</f>
        <v>0</v>
      </c>
      <c r="F233" s="367" t="e">
        <f>IF(D184="INTL-International",F224*D233,F225*D233)</f>
        <v>#VALUE!</v>
      </c>
      <c r="G233" s="367" t="e">
        <f>IF(D184="INTL-International",G224*D233,G225*D233)</f>
        <v>#VALUE!</v>
      </c>
      <c r="H233" s="367" t="e">
        <f>IF(D184="INTL-International",H224*D233,H225*D233)</f>
        <v>#VALUE!</v>
      </c>
      <c r="I233" s="367" t="e">
        <f>IF(D184="INTL-International",I224*D233,I225*D233)</f>
        <v>#VALUE!</v>
      </c>
      <c r="J233" s="367" t="e">
        <f>IF(D184="INTL-International",J224*D233,J225*D233)</f>
        <v>#VALUE!</v>
      </c>
      <c r="K233" s="367" t="e">
        <f>IF(D184="INTL-International",K224*D233,K225*D233)</f>
        <v>#VALUE!</v>
      </c>
      <c r="L233" s="368"/>
    </row>
    <row r="234" spans="1:12" ht="13.5" customHeight="1" thickBot="1" x14ac:dyDescent="0.25">
      <c r="A234" s="731"/>
      <c r="B234" s="734"/>
      <c r="C234" s="735"/>
      <c r="D234" s="737"/>
      <c r="E234" s="369"/>
      <c r="F234" s="369"/>
      <c r="G234" s="369"/>
      <c r="H234" s="369"/>
      <c r="I234" s="370" t="e">
        <f>IF(D184="INTL-International",I225*D233,I226*D233)</f>
        <v>#VALUE!</v>
      </c>
      <c r="J234" s="369"/>
      <c r="K234" s="369"/>
      <c r="L234" s="371"/>
    </row>
    <row r="235" spans="1:12" s="511" customFormat="1" ht="12" outlineLevel="1" thickTop="1" x14ac:dyDescent="0.2">
      <c r="A235" s="372" t="s">
        <v>492</v>
      </c>
      <c r="B235" s="373"/>
      <c r="C235" s="373"/>
      <c r="D235" s="374"/>
      <c r="E235" s="375">
        <f>SUM(E227:E234)</f>
        <v>0</v>
      </c>
      <c r="F235" s="375" t="e">
        <f>SUM(F227:F234)</f>
        <v>#VALUE!</v>
      </c>
      <c r="G235" s="375" t="e">
        <f t="shared" ref="G235:H235" si="33">SUM(G227:G234)</f>
        <v>#VALUE!</v>
      </c>
      <c r="H235" s="375" t="e">
        <f t="shared" si="33"/>
        <v>#VALUE!</v>
      </c>
      <c r="I235" s="375" t="e">
        <f>SUM(I227:I234)</f>
        <v>#VALUE!</v>
      </c>
      <c r="J235" s="375" t="e">
        <f t="shared" ref="J235:K235" si="34">SUM(J227:J234)</f>
        <v>#VALUE!</v>
      </c>
      <c r="K235" s="375" t="e">
        <f t="shared" si="34"/>
        <v>#VALUE!</v>
      </c>
      <c r="L235" s="376"/>
    </row>
    <row r="236" spans="1:12" ht="45.75" customHeight="1" x14ac:dyDescent="0.2">
      <c r="A236" s="738" t="s">
        <v>494</v>
      </c>
      <c r="B236" s="739"/>
      <c r="C236" s="739"/>
      <c r="D236" s="739"/>
      <c r="E236" s="739"/>
      <c r="F236" s="739"/>
      <c r="G236" s="739"/>
      <c r="H236" s="739"/>
      <c r="I236" s="739"/>
      <c r="J236" s="739"/>
      <c r="K236" s="739"/>
      <c r="L236" s="739"/>
    </row>
    <row r="238" spans="1:12" ht="15.75" x14ac:dyDescent="0.25">
      <c r="B238" s="210" t="s">
        <v>46</v>
      </c>
      <c r="C238" s="210"/>
      <c r="D238" s="210"/>
    </row>
    <row r="239" spans="1:12" ht="15.75" x14ac:dyDescent="0.25">
      <c r="B239" s="210" t="s">
        <v>45</v>
      </c>
      <c r="C239" s="210"/>
      <c r="D239" s="210"/>
    </row>
    <row r="241" spans="1:12" x14ac:dyDescent="0.2">
      <c r="A241" s="100" t="s">
        <v>460</v>
      </c>
      <c r="D241" s="751">
        <f>'Travel Authority &amp; Advance'!$D$6</f>
        <v>0</v>
      </c>
      <c r="E241" s="715"/>
      <c r="G241" s="400"/>
      <c r="H241" s="403"/>
      <c r="I241" s="404" t="s">
        <v>489</v>
      </c>
      <c r="J241" s="752" t="str">
        <f>'Travel Authority &amp; Advance'!$N$5</f>
        <v xml:space="preserve"> </v>
      </c>
      <c r="K241" s="753"/>
      <c r="L241" s="753"/>
    </row>
    <row r="242" spans="1:12" ht="4.5" customHeight="1" x14ac:dyDescent="0.2">
      <c r="A242" s="100"/>
      <c r="B242" s="43"/>
      <c r="C242" s="43"/>
      <c r="D242" s="43"/>
      <c r="J242" s="211"/>
      <c r="K242" s="211"/>
      <c r="L242" s="212"/>
    </row>
    <row r="243" spans="1:12" x14ac:dyDescent="0.2">
      <c r="A243" s="398" t="s">
        <v>458</v>
      </c>
      <c r="B243" s="43"/>
      <c r="C243" s="43"/>
      <c r="D243" s="754" t="s">
        <v>75</v>
      </c>
      <c r="E243" s="755"/>
      <c r="J243" s="213" t="s">
        <v>52</v>
      </c>
      <c r="K243" s="756"/>
      <c r="L243" s="757"/>
    </row>
    <row r="244" spans="1:12" ht="3.75" customHeight="1" x14ac:dyDescent="0.2">
      <c r="A244" s="100"/>
      <c r="B244" s="43"/>
      <c r="C244" s="43"/>
      <c r="D244" s="43"/>
      <c r="J244" s="214"/>
      <c r="K244" s="212"/>
      <c r="L244" s="212"/>
    </row>
    <row r="245" spans="1:12" x14ac:dyDescent="0.2">
      <c r="A245" s="191" t="s">
        <v>472</v>
      </c>
      <c r="B245" s="42"/>
      <c r="C245" s="42"/>
      <c r="D245" s="399"/>
      <c r="E245" s="400"/>
      <c r="F245" s="563">
        <f>+$F$9</f>
        <v>0</v>
      </c>
      <c r="G245" s="563">
        <f>+$G$9</f>
        <v>0</v>
      </c>
      <c r="H245" s="563">
        <f>+$H$9</f>
        <v>0</v>
      </c>
      <c r="I245" s="563">
        <f>+$I$9</f>
        <v>0</v>
      </c>
      <c r="J245" s="213" t="s">
        <v>51</v>
      </c>
      <c r="K245" s="758"/>
      <c r="L245" s="759"/>
    </row>
    <row r="246" spans="1:12" s="216" customFormat="1" ht="3.75" customHeight="1" x14ac:dyDescent="0.2">
      <c r="A246" s="401"/>
      <c r="B246" s="394"/>
      <c r="C246" s="394"/>
      <c r="D246" s="394"/>
      <c r="E246" s="402"/>
      <c r="F246" s="217"/>
      <c r="G246" s="217"/>
      <c r="H246" s="217"/>
      <c r="I246" s="217"/>
      <c r="J246" s="218"/>
      <c r="K246" s="219"/>
      <c r="L246" s="219"/>
    </row>
    <row r="247" spans="1:12" x14ac:dyDescent="0.2">
      <c r="A247" s="191" t="s">
        <v>501</v>
      </c>
      <c r="B247" s="42"/>
      <c r="C247" s="42"/>
      <c r="D247" s="399"/>
      <c r="E247" s="400"/>
      <c r="F247" s="230" t="str">
        <f>+$F$11</f>
        <v>SELECT / SÉLECTIONNEZ</v>
      </c>
      <c r="G247" s="230" t="str">
        <f>+$G$11</f>
        <v>SELECT / SÉLECTIONNEZ</v>
      </c>
      <c r="H247" s="230" t="str">
        <f>+$H$11</f>
        <v>SELECT / SÉLECTIONNEZ</v>
      </c>
      <c r="I247" s="230" t="str">
        <f>+$I$11</f>
        <v>SELECT / SÉLECTIONNEZ</v>
      </c>
      <c r="J247" s="213" t="s">
        <v>508</v>
      </c>
      <c r="K247" s="219"/>
      <c r="L247" s="219"/>
    </row>
    <row r="248" spans="1:12" s="216" customFormat="1" ht="3.75" customHeight="1" x14ac:dyDescent="0.2">
      <c r="A248" s="401"/>
      <c r="B248" s="394"/>
      <c r="C248" s="394"/>
      <c r="D248" s="394"/>
      <c r="E248" s="402"/>
      <c r="F248" s="217"/>
      <c r="G248" s="217"/>
      <c r="H248" s="217"/>
      <c r="I248" s="217"/>
      <c r="J248" s="218"/>
      <c r="K248" s="219"/>
      <c r="L248" s="219"/>
    </row>
    <row r="249" spans="1:12" s="216" customFormat="1" ht="21" customHeight="1" x14ac:dyDescent="0.2">
      <c r="A249" s="401" t="s">
        <v>484</v>
      </c>
      <c r="B249" s="394"/>
      <c r="C249" s="394"/>
      <c r="D249" s="394"/>
      <c r="E249" s="402"/>
      <c r="F249" s="220" t="str">
        <f>+F$13</f>
        <v>SELECT / SÉLECTIONNEZ</v>
      </c>
      <c r="G249" s="220" t="str">
        <f t="shared" ref="G249:I249" si="35">+G$13</f>
        <v>SELECT / SÉLECTIONNEZ</v>
      </c>
      <c r="H249" s="220" t="str">
        <f t="shared" si="35"/>
        <v>SELECT / SÉLECTIONNEZ</v>
      </c>
      <c r="I249" s="220" t="str">
        <f t="shared" si="35"/>
        <v>SELECT / SÉLECTIONNEZ</v>
      </c>
      <c r="J249" s="221"/>
      <c r="K249" s="219"/>
      <c r="L249" s="219"/>
    </row>
    <row r="250" spans="1:12" s="216" customFormat="1" ht="3.75" customHeight="1" x14ac:dyDescent="0.2">
      <c r="A250" s="401"/>
      <c r="B250" s="394"/>
      <c r="C250" s="394"/>
      <c r="D250" s="394"/>
      <c r="E250" s="402"/>
      <c r="F250" s="222"/>
      <c r="G250" s="222"/>
      <c r="H250" s="222"/>
      <c r="I250" s="222"/>
      <c r="J250" s="218"/>
      <c r="K250" s="219"/>
      <c r="L250" s="219"/>
    </row>
    <row r="251" spans="1:12" x14ac:dyDescent="0.2">
      <c r="A251" s="191" t="s">
        <v>495</v>
      </c>
      <c r="B251" s="42"/>
      <c r="C251" s="42"/>
      <c r="D251" s="399"/>
      <c r="E251" s="400"/>
      <c r="F251" s="527">
        <f>+F$15</f>
        <v>0</v>
      </c>
      <c r="G251" s="527">
        <f t="shared" ref="G251:I251" si="36">+G$15</f>
        <v>0</v>
      </c>
      <c r="H251" s="527">
        <f t="shared" si="36"/>
        <v>0</v>
      </c>
      <c r="I251" s="527">
        <f t="shared" si="36"/>
        <v>0</v>
      </c>
      <c r="J251" s="236">
        <f>SUM(F251:I251)</f>
        <v>0</v>
      </c>
      <c r="K251" s="223" t="s">
        <v>491</v>
      </c>
      <c r="L251" s="224"/>
    </row>
    <row r="252" spans="1:12" ht="4.5" customHeight="1" x14ac:dyDescent="0.2">
      <c r="A252" s="100"/>
      <c r="B252" s="43"/>
      <c r="C252" s="43"/>
      <c r="D252" s="43"/>
      <c r="J252" s="214"/>
      <c r="K252" s="212"/>
      <c r="L252" s="212"/>
    </row>
    <row r="253" spans="1:12" ht="15" thickBot="1" x14ac:dyDescent="0.25">
      <c r="A253" s="409" t="s">
        <v>450</v>
      </c>
      <c r="B253" s="410"/>
      <c r="C253" s="410"/>
      <c r="D253" s="410"/>
      <c r="E253" s="411"/>
      <c r="F253" s="411"/>
      <c r="G253" s="411"/>
      <c r="H253" s="411"/>
      <c r="I253" s="412"/>
      <c r="J253" s="412"/>
      <c r="K253" s="412"/>
      <c r="L253" s="413"/>
    </row>
    <row r="254" spans="1:12" s="556" customFormat="1" ht="36" customHeight="1" thickTop="1" x14ac:dyDescent="0.2">
      <c r="A254" s="564" t="s">
        <v>845</v>
      </c>
      <c r="B254" s="760" t="s">
        <v>47</v>
      </c>
      <c r="C254" s="761"/>
      <c r="D254" s="762"/>
      <c r="E254" s="405" t="s">
        <v>451</v>
      </c>
      <c r="F254" s="406" t="s">
        <v>454</v>
      </c>
      <c r="G254" s="407" t="s">
        <v>455</v>
      </c>
      <c r="H254" s="406" t="s">
        <v>457</v>
      </c>
      <c r="I254" s="424" t="s">
        <v>506</v>
      </c>
      <c r="J254" s="405" t="s">
        <v>70</v>
      </c>
      <c r="K254" s="405" t="s">
        <v>49</v>
      </c>
      <c r="L254" s="427" t="s">
        <v>481</v>
      </c>
    </row>
    <row r="255" spans="1:12" s="556" customFormat="1" ht="35.25" customHeight="1" thickBot="1" x14ac:dyDescent="0.25">
      <c r="A255" s="565" t="s">
        <v>846</v>
      </c>
      <c r="B255" s="763" t="s">
        <v>48</v>
      </c>
      <c r="C255" s="764"/>
      <c r="D255" s="765"/>
      <c r="E255" s="408" t="s">
        <v>452</v>
      </c>
      <c r="F255" s="408" t="s">
        <v>453</v>
      </c>
      <c r="G255" s="408" t="s">
        <v>456</v>
      </c>
      <c r="H255" s="425" t="s">
        <v>27</v>
      </c>
      <c r="I255" s="426" t="s">
        <v>507</v>
      </c>
      <c r="J255" s="408" t="s">
        <v>71</v>
      </c>
      <c r="K255" s="425" t="s">
        <v>50</v>
      </c>
      <c r="L255" s="426" t="s">
        <v>482</v>
      </c>
    </row>
    <row r="256" spans="1:12" ht="15.95" customHeight="1" thickTop="1" x14ac:dyDescent="0.2">
      <c r="A256" s="526"/>
      <c r="B256" s="766"/>
      <c r="C256" s="767"/>
      <c r="D256" s="768"/>
      <c r="E256" s="237"/>
      <c r="F256" s="237"/>
      <c r="G256" s="237"/>
      <c r="H256" s="237"/>
      <c r="I256" s="237"/>
      <c r="J256" s="237"/>
      <c r="K256" s="237"/>
      <c r="L256" s="238"/>
    </row>
    <row r="257" spans="1:12" ht="15.95" customHeight="1" x14ac:dyDescent="0.2">
      <c r="A257" s="526"/>
      <c r="B257" s="744"/>
      <c r="C257" s="745"/>
      <c r="D257" s="746"/>
      <c r="E257" s="237"/>
      <c r="F257" s="237"/>
      <c r="G257" s="237"/>
      <c r="H257" s="239"/>
      <c r="I257" s="239"/>
      <c r="J257" s="239"/>
      <c r="K257" s="239"/>
      <c r="L257" s="238"/>
    </row>
    <row r="258" spans="1:12" ht="15.95" customHeight="1" x14ac:dyDescent="0.2">
      <c r="A258" s="526"/>
      <c r="B258" s="744"/>
      <c r="C258" s="745"/>
      <c r="D258" s="746"/>
      <c r="E258" s="237"/>
      <c r="F258" s="237"/>
      <c r="G258" s="237"/>
      <c r="H258" s="239"/>
      <c r="I258" s="239"/>
      <c r="J258" s="240"/>
      <c r="K258" s="239"/>
      <c r="L258" s="238"/>
    </row>
    <row r="259" spans="1:12" ht="15.95" customHeight="1" x14ac:dyDescent="0.2">
      <c r="A259" s="526"/>
      <c r="B259" s="744"/>
      <c r="C259" s="745"/>
      <c r="D259" s="746"/>
      <c r="E259" s="237"/>
      <c r="F259" s="237"/>
      <c r="G259" s="237"/>
      <c r="H259" s="239"/>
      <c r="I259" s="239"/>
      <c r="J259" s="239"/>
      <c r="K259" s="239"/>
      <c r="L259" s="238"/>
    </row>
    <row r="260" spans="1:12" ht="15.95" customHeight="1" x14ac:dyDescent="0.2">
      <c r="A260" s="526"/>
      <c r="B260" s="744"/>
      <c r="C260" s="745"/>
      <c r="D260" s="746"/>
      <c r="E260" s="237"/>
      <c r="F260" s="237"/>
      <c r="G260" s="237"/>
      <c r="H260" s="239"/>
      <c r="I260" s="239"/>
      <c r="J260" s="239"/>
      <c r="K260" s="239"/>
      <c r="L260" s="238"/>
    </row>
    <row r="261" spans="1:12" ht="15.95" customHeight="1" x14ac:dyDescent="0.2">
      <c r="A261" s="526"/>
      <c r="B261" s="744"/>
      <c r="C261" s="745"/>
      <c r="D261" s="746"/>
      <c r="E261" s="237"/>
      <c r="F261" s="237"/>
      <c r="G261" s="237"/>
      <c r="H261" s="239"/>
      <c r="I261" s="239"/>
      <c r="J261" s="239"/>
      <c r="K261" s="239"/>
      <c r="L261" s="238"/>
    </row>
    <row r="262" spans="1:12" ht="15.95" customHeight="1" x14ac:dyDescent="0.2">
      <c r="A262" s="526"/>
      <c r="B262" s="744"/>
      <c r="C262" s="745"/>
      <c r="D262" s="746"/>
      <c r="E262" s="237"/>
      <c r="F262" s="237"/>
      <c r="G262" s="237"/>
      <c r="H262" s="239"/>
      <c r="I262" s="239"/>
      <c r="J262" s="239"/>
      <c r="K262" s="239"/>
      <c r="L262" s="238"/>
    </row>
    <row r="263" spans="1:12" ht="15.95" customHeight="1" x14ac:dyDescent="0.2">
      <c r="A263" s="526"/>
      <c r="B263" s="744"/>
      <c r="C263" s="745"/>
      <c r="D263" s="746"/>
      <c r="E263" s="237"/>
      <c r="F263" s="237"/>
      <c r="G263" s="237"/>
      <c r="H263" s="239"/>
      <c r="I263" s="239"/>
      <c r="J263" s="239"/>
      <c r="K263" s="239"/>
      <c r="L263" s="238"/>
    </row>
    <row r="264" spans="1:12" ht="15.95" customHeight="1" x14ac:dyDescent="0.2">
      <c r="A264" s="526"/>
      <c r="B264" s="744"/>
      <c r="C264" s="745"/>
      <c r="D264" s="746"/>
      <c r="E264" s="237"/>
      <c r="F264" s="237"/>
      <c r="G264" s="237"/>
      <c r="H264" s="239"/>
      <c r="I264" s="239"/>
      <c r="J264" s="239"/>
      <c r="K264" s="239"/>
      <c r="L264" s="238"/>
    </row>
    <row r="265" spans="1:12" ht="15.95" customHeight="1" x14ac:dyDescent="0.2">
      <c r="A265" s="526"/>
      <c r="B265" s="744"/>
      <c r="C265" s="745"/>
      <c r="D265" s="746"/>
      <c r="E265" s="237"/>
      <c r="F265" s="237"/>
      <c r="G265" s="237"/>
      <c r="H265" s="239"/>
      <c r="I265" s="239"/>
      <c r="J265" s="239"/>
      <c r="K265" s="239"/>
      <c r="L265" s="238"/>
    </row>
    <row r="266" spans="1:12" ht="15.95" customHeight="1" x14ac:dyDescent="0.2">
      <c r="A266" s="526"/>
      <c r="B266" s="744"/>
      <c r="C266" s="745"/>
      <c r="D266" s="746"/>
      <c r="E266" s="237"/>
      <c r="F266" s="237"/>
      <c r="G266" s="237"/>
      <c r="H266" s="239"/>
      <c r="I266" s="239"/>
      <c r="J266" s="239"/>
      <c r="K266" s="239"/>
      <c r="L266" s="238"/>
    </row>
    <row r="267" spans="1:12" ht="15.95" customHeight="1" x14ac:dyDescent="0.2">
      <c r="A267" s="526"/>
      <c r="B267" s="744"/>
      <c r="C267" s="745"/>
      <c r="D267" s="746"/>
      <c r="E267" s="237"/>
      <c r="F267" s="237"/>
      <c r="G267" s="237"/>
      <c r="H267" s="239"/>
      <c r="I267" s="239"/>
      <c r="J267" s="239"/>
      <c r="K267" s="239"/>
      <c r="L267" s="238"/>
    </row>
    <row r="268" spans="1:12" ht="15.95" customHeight="1" x14ac:dyDescent="0.2">
      <c r="A268" s="526"/>
      <c r="B268" s="744"/>
      <c r="C268" s="745"/>
      <c r="D268" s="746"/>
      <c r="E268" s="237"/>
      <c r="F268" s="237"/>
      <c r="G268" s="237"/>
      <c r="H268" s="239"/>
      <c r="I268" s="239"/>
      <c r="J268" s="239"/>
      <c r="K268" s="239"/>
      <c r="L268" s="238"/>
    </row>
    <row r="269" spans="1:12" ht="15.95" customHeight="1" x14ac:dyDescent="0.2">
      <c r="A269" s="526"/>
      <c r="B269" s="744"/>
      <c r="C269" s="745"/>
      <c r="D269" s="746"/>
      <c r="E269" s="237"/>
      <c r="F269" s="237"/>
      <c r="G269" s="237"/>
      <c r="H269" s="239"/>
      <c r="I269" s="239"/>
      <c r="J269" s="239"/>
      <c r="K269" s="239"/>
      <c r="L269" s="238"/>
    </row>
    <row r="270" spans="1:12" ht="15.95" customHeight="1" x14ac:dyDescent="0.2">
      <c r="A270" s="526"/>
      <c r="B270" s="744"/>
      <c r="C270" s="745"/>
      <c r="D270" s="746"/>
      <c r="E270" s="237"/>
      <c r="F270" s="237"/>
      <c r="G270" s="237"/>
      <c r="H270" s="239"/>
      <c r="I270" s="239"/>
      <c r="J270" s="239"/>
      <c r="K270" s="239"/>
      <c r="L270" s="238"/>
    </row>
    <row r="271" spans="1:12" ht="15.95" customHeight="1" x14ac:dyDescent="0.2">
      <c r="A271" s="526"/>
      <c r="B271" s="475"/>
      <c r="C271" s="476"/>
      <c r="D271" s="477"/>
      <c r="E271" s="237"/>
      <c r="F271" s="237"/>
      <c r="G271" s="237"/>
      <c r="H271" s="239"/>
      <c r="I271" s="239"/>
      <c r="J271" s="239"/>
      <c r="K271" s="239"/>
      <c r="L271" s="238"/>
    </row>
    <row r="272" spans="1:12" ht="15.95" customHeight="1" x14ac:dyDescent="0.2">
      <c r="A272" s="526"/>
      <c r="B272" s="475"/>
      <c r="C272" s="476"/>
      <c r="D272" s="477"/>
      <c r="E272" s="237"/>
      <c r="F272" s="237"/>
      <c r="G272" s="237"/>
      <c r="H272" s="239"/>
      <c r="I272" s="239"/>
      <c r="J272" s="239"/>
      <c r="K272" s="239"/>
      <c r="L272" s="238"/>
    </row>
    <row r="273" spans="1:12" ht="15.95" customHeight="1" x14ac:dyDescent="0.2">
      <c r="A273" s="526"/>
      <c r="B273" s="744"/>
      <c r="C273" s="745"/>
      <c r="D273" s="746"/>
      <c r="E273" s="237"/>
      <c r="F273" s="237"/>
      <c r="G273" s="237"/>
      <c r="H273" s="239"/>
      <c r="I273" s="239"/>
      <c r="J273" s="239"/>
      <c r="K273" s="239"/>
      <c r="L273" s="238"/>
    </row>
    <row r="274" spans="1:12" ht="15.95" customHeight="1" x14ac:dyDescent="0.2">
      <c r="A274" s="526"/>
      <c r="B274" s="744"/>
      <c r="C274" s="745"/>
      <c r="D274" s="746"/>
      <c r="E274" s="237"/>
      <c r="F274" s="237"/>
      <c r="G274" s="237"/>
      <c r="H274" s="239"/>
      <c r="I274" s="239"/>
      <c r="J274" s="239"/>
      <c r="K274" s="239"/>
      <c r="L274" s="238"/>
    </row>
    <row r="275" spans="1:12" ht="15.95" customHeight="1" x14ac:dyDescent="0.2">
      <c r="A275" s="526"/>
      <c r="B275" s="744"/>
      <c r="C275" s="745"/>
      <c r="D275" s="746"/>
      <c r="E275" s="237"/>
      <c r="F275" s="237"/>
      <c r="G275" s="237"/>
      <c r="H275" s="239"/>
      <c r="I275" s="239"/>
      <c r="J275" s="239"/>
      <c r="K275" s="239"/>
      <c r="L275" s="238"/>
    </row>
    <row r="276" spans="1:12" ht="15.95" customHeight="1" x14ac:dyDescent="0.2">
      <c r="A276" s="526"/>
      <c r="B276" s="744"/>
      <c r="C276" s="745"/>
      <c r="D276" s="746"/>
      <c r="E276" s="237"/>
      <c r="F276" s="237"/>
      <c r="G276" s="237"/>
      <c r="H276" s="239"/>
      <c r="I276" s="239"/>
      <c r="J276" s="239"/>
      <c r="K276" s="239"/>
      <c r="L276" s="238"/>
    </row>
    <row r="277" spans="1:12" ht="15.95" customHeight="1" x14ac:dyDescent="0.2">
      <c r="A277" s="526"/>
      <c r="B277" s="744"/>
      <c r="C277" s="745"/>
      <c r="D277" s="746"/>
      <c r="E277" s="237"/>
      <c r="F277" s="237"/>
      <c r="G277" s="237"/>
      <c r="H277" s="239"/>
      <c r="I277" s="239"/>
      <c r="J277" s="239"/>
      <c r="K277" s="239"/>
      <c r="L277" s="238"/>
    </row>
    <row r="278" spans="1:12" ht="15.95" customHeight="1" x14ac:dyDescent="0.2">
      <c r="A278" s="526"/>
      <c r="B278" s="744"/>
      <c r="C278" s="745"/>
      <c r="D278" s="746"/>
      <c r="E278" s="237"/>
      <c r="F278" s="237"/>
      <c r="G278" s="237"/>
      <c r="H278" s="237"/>
      <c r="I278" s="237"/>
      <c r="J278" s="237"/>
      <c r="K278" s="237"/>
      <c r="L278" s="238"/>
    </row>
    <row r="279" spans="1:12" ht="15.95" customHeight="1" x14ac:dyDescent="0.2">
      <c r="A279" s="526"/>
      <c r="B279" s="744"/>
      <c r="C279" s="745"/>
      <c r="D279" s="746"/>
      <c r="E279" s="241"/>
      <c r="F279" s="241"/>
      <c r="G279" s="241"/>
      <c r="H279" s="242"/>
      <c r="I279" s="242">
        <v>0</v>
      </c>
      <c r="J279" s="242"/>
      <c r="K279" s="242"/>
      <c r="L279" s="243"/>
    </row>
    <row r="280" spans="1:12" ht="15.95" customHeight="1" x14ac:dyDescent="0.2">
      <c r="A280" s="526"/>
      <c r="B280" s="744"/>
      <c r="C280" s="745"/>
      <c r="D280" s="746"/>
      <c r="E280" s="241"/>
      <c r="F280" s="241"/>
      <c r="G280" s="241"/>
      <c r="H280" s="241"/>
      <c r="I280" s="241"/>
      <c r="J280" s="241"/>
      <c r="K280" s="241"/>
      <c r="L280" s="243"/>
    </row>
    <row r="281" spans="1:12" ht="15.95" customHeight="1" x14ac:dyDescent="0.2">
      <c r="A281" s="526"/>
      <c r="B281" s="744"/>
      <c r="C281" s="745"/>
      <c r="D281" s="746"/>
      <c r="E281" s="241"/>
      <c r="F281" s="241"/>
      <c r="G281" s="241"/>
      <c r="H281" s="242"/>
      <c r="I281" s="242"/>
      <c r="J281" s="242"/>
      <c r="K281" s="242"/>
      <c r="L281" s="243"/>
    </row>
    <row r="282" spans="1:12" ht="21" customHeight="1" x14ac:dyDescent="0.2">
      <c r="A282" s="747" t="s">
        <v>473</v>
      </c>
      <c r="B282" s="748"/>
      <c r="C282" s="748"/>
      <c r="D282" s="358">
        <f>+K243</f>
        <v>0</v>
      </c>
      <c r="E282" s="359">
        <f t="shared" ref="E282" si="37">SUM(E256:E281)</f>
        <v>0</v>
      </c>
      <c r="F282" s="359">
        <f t="shared" ref="F282" si="38">SUM(F256:F281)</f>
        <v>0</v>
      </c>
      <c r="G282" s="359">
        <f t="shared" ref="G282" si="39">SUM(G256:G281)</f>
        <v>0</v>
      </c>
      <c r="H282" s="359">
        <f t="shared" ref="H282" si="40">SUM(H256:H281)</f>
        <v>0</v>
      </c>
      <c r="I282" s="359">
        <f t="shared" ref="I282" si="41">SUM(I256:I281)</f>
        <v>0</v>
      </c>
      <c r="J282" s="359">
        <f t="shared" ref="J282" si="42">SUM(J256:J281)</f>
        <v>0</v>
      </c>
      <c r="K282" s="359">
        <f t="shared" ref="K282" si="43">SUM(K256:K281)</f>
        <v>0</v>
      </c>
      <c r="L282" s="360"/>
    </row>
    <row r="283" spans="1:12" ht="21" customHeight="1" x14ac:dyDescent="0.2">
      <c r="A283" s="474" t="s">
        <v>474</v>
      </c>
      <c r="B283" s="472"/>
      <c r="C283" s="361">
        <f>+K245</f>
        <v>0</v>
      </c>
      <c r="D283" s="358" t="s">
        <v>37</v>
      </c>
      <c r="E283" s="362">
        <f>E282*C283</f>
        <v>0</v>
      </c>
      <c r="F283" s="362">
        <f>F282*C283</f>
        <v>0</v>
      </c>
      <c r="G283" s="362">
        <f>G282*C283</f>
        <v>0</v>
      </c>
      <c r="H283" s="362">
        <f>H282*C283</f>
        <v>0</v>
      </c>
      <c r="I283" s="362">
        <f>I282*C283</f>
        <v>0</v>
      </c>
      <c r="J283" s="362">
        <f>J282*C283</f>
        <v>0</v>
      </c>
      <c r="K283" s="362">
        <f>K282*C283</f>
        <v>0</v>
      </c>
      <c r="L283" s="363"/>
    </row>
    <row r="284" spans="1:12" ht="21" customHeight="1" x14ac:dyDescent="0.2">
      <c r="A284" s="747" t="s">
        <v>493</v>
      </c>
      <c r="B284" s="749"/>
      <c r="C284" s="750"/>
      <c r="D284" s="358" t="s">
        <v>37</v>
      </c>
      <c r="E284" s="377"/>
      <c r="F284" s="364" t="str">
        <f>IF($D243="SELECT / SÉLECTIONNEZ","Province?",IF($D243="INTL-International",0,F283*(1-13/113)))</f>
        <v>Province?</v>
      </c>
      <c r="G284" s="364" t="str">
        <f t="shared" ref="G284:K284" si="44">IF($D243="SELECT / SÉLECTIONNEZ","Province?",IF($D243="ON-Ontario",G283*(1-12/112),IF($D243="NS-Nova Scotia",G283*(1-14/114),IF($D243="PE-PEI",G283*(1-14/114),IF($D243="INTL-International",0,G283*(1-4/104))))))</f>
        <v>Province?</v>
      </c>
      <c r="H284" s="364" t="str">
        <f t="shared" si="44"/>
        <v>Province?</v>
      </c>
      <c r="I284" s="364" t="str">
        <f t="shared" si="44"/>
        <v>Province?</v>
      </c>
      <c r="J284" s="364" t="str">
        <f t="shared" si="44"/>
        <v>Province?</v>
      </c>
      <c r="K284" s="364" t="str">
        <f t="shared" si="44"/>
        <v>Province?</v>
      </c>
      <c r="L284" s="360"/>
    </row>
    <row r="285" spans="1:12" x14ac:dyDescent="0.2">
      <c r="A285" s="747" t="s">
        <v>490</v>
      </c>
      <c r="B285" s="748"/>
      <c r="C285" s="748"/>
      <c r="D285" s="358" t="s">
        <v>37</v>
      </c>
      <c r="E285" s="364"/>
      <c r="F285" s="364"/>
      <c r="G285" s="364"/>
      <c r="H285" s="364"/>
      <c r="I285" s="364" t="str">
        <f>IF($D243="SELECT / SÉLECTIONNEZ","Province?",IF($D243="INTL-International",0,I283/2))</f>
        <v>Province?</v>
      </c>
      <c r="J285" s="364"/>
      <c r="K285" s="364"/>
      <c r="L285" s="360"/>
    </row>
    <row r="286" spans="1:12" ht="13.5" customHeight="1" x14ac:dyDescent="0.2">
      <c r="A286" s="730">
        <f>+F245</f>
        <v>0</v>
      </c>
      <c r="B286" s="732" t="str">
        <f>+F249</f>
        <v>SELECT / SÉLECTIONNEZ</v>
      </c>
      <c r="C286" s="733"/>
      <c r="D286" s="736">
        <f>+F251</f>
        <v>0</v>
      </c>
      <c r="E286" s="365">
        <f>IF(D243="INTL-International",E283*D286,E284*D286)</f>
        <v>0</v>
      </c>
      <c r="F286" s="365" t="e">
        <f>IF(D243="INTL-International",F283*D286,F284*D286)</f>
        <v>#VALUE!</v>
      </c>
      <c r="G286" s="365" t="e">
        <f>IF(D243="INTL-International",G283*D286,G284*D286)</f>
        <v>#VALUE!</v>
      </c>
      <c r="H286" s="365" t="e">
        <f>IF(D243="INTL-International",H283*D286,H284*D286)</f>
        <v>#VALUE!</v>
      </c>
      <c r="I286" s="365" t="e">
        <f>IF(D243="INTL-International",I283*D286,I284*D286)</f>
        <v>#VALUE!</v>
      </c>
      <c r="J286" s="365" t="e">
        <f>IF(D243="INTL-International",J283*D286,J284*D286)</f>
        <v>#VALUE!</v>
      </c>
      <c r="K286" s="365" t="e">
        <f>IF(D243="INTL-International",K283*D286,K284*D286)</f>
        <v>#VALUE!</v>
      </c>
      <c r="L286" s="365"/>
    </row>
    <row r="287" spans="1:12" ht="13.5" customHeight="1" x14ac:dyDescent="0.2">
      <c r="A287" s="740"/>
      <c r="B287" s="741"/>
      <c r="C287" s="742"/>
      <c r="D287" s="743"/>
      <c r="E287" s="367"/>
      <c r="F287" s="367"/>
      <c r="G287" s="367"/>
      <c r="H287" s="367"/>
      <c r="I287" s="365" t="e">
        <f>IF(D243="INTL-International",I284*D286,I285*D286)</f>
        <v>#VALUE!</v>
      </c>
      <c r="J287" s="367"/>
      <c r="K287" s="367"/>
      <c r="L287" s="368"/>
    </row>
    <row r="288" spans="1:12" ht="13.5" customHeight="1" x14ac:dyDescent="0.2">
      <c r="A288" s="730">
        <f>+G245</f>
        <v>0</v>
      </c>
      <c r="B288" s="732" t="str">
        <f>+G249</f>
        <v>SELECT / SÉLECTIONNEZ</v>
      </c>
      <c r="C288" s="733"/>
      <c r="D288" s="736">
        <f>+G251</f>
        <v>0</v>
      </c>
      <c r="E288" s="365">
        <f>IF(D243="INTL-International",E283*D288,E284*D288)</f>
        <v>0</v>
      </c>
      <c r="F288" s="365" t="e">
        <f>IF(D243="INTL-International",F283*D288,F284*D288)</f>
        <v>#VALUE!</v>
      </c>
      <c r="G288" s="365" t="e">
        <f>IF(D243="INTL-International",G283*D288,G284*D288)</f>
        <v>#VALUE!</v>
      </c>
      <c r="H288" s="365" t="e">
        <f>IF(D243="INTL-International",H283*D288,H284*D288)</f>
        <v>#VALUE!</v>
      </c>
      <c r="I288" s="365" t="e">
        <f>IF(D243="INTL-International",I283*D288,I284*D288)</f>
        <v>#VALUE!</v>
      </c>
      <c r="J288" s="365" t="e">
        <f>IF(D243="INTL-International",J283*D288,J284*D288)</f>
        <v>#VALUE!</v>
      </c>
      <c r="K288" s="365" t="e">
        <f>IF(D243="INTL-International",K283*D288,K284*D288)</f>
        <v>#VALUE!</v>
      </c>
      <c r="L288" s="366"/>
    </row>
    <row r="289" spans="1:12" ht="13.5" customHeight="1" x14ac:dyDescent="0.2">
      <c r="A289" s="740"/>
      <c r="B289" s="741"/>
      <c r="C289" s="742"/>
      <c r="D289" s="743"/>
      <c r="E289" s="367"/>
      <c r="F289" s="367"/>
      <c r="G289" s="367"/>
      <c r="H289" s="367"/>
      <c r="I289" s="365" t="e">
        <f>IF(D243="INTL-International",I284*D288,I285*D288)</f>
        <v>#VALUE!</v>
      </c>
      <c r="J289" s="367"/>
      <c r="K289" s="367"/>
      <c r="L289" s="368"/>
    </row>
    <row r="290" spans="1:12" ht="13.5" customHeight="1" x14ac:dyDescent="0.2">
      <c r="A290" s="730">
        <f>+H245</f>
        <v>0</v>
      </c>
      <c r="B290" s="732" t="str">
        <f>+H249</f>
        <v>SELECT / SÉLECTIONNEZ</v>
      </c>
      <c r="C290" s="733"/>
      <c r="D290" s="736">
        <f>+H251</f>
        <v>0</v>
      </c>
      <c r="E290" s="365">
        <f>IF(D243="INTL-International",E283*D290,E284*D290)</f>
        <v>0</v>
      </c>
      <c r="F290" s="367" t="e">
        <f>IF(D243="INTL-International",F283*D290,F284*D290)</f>
        <v>#VALUE!</v>
      </c>
      <c r="G290" s="367" t="e">
        <f>IF(D243="INTL-International",G283*D290,G284*D290)</f>
        <v>#VALUE!</v>
      </c>
      <c r="H290" s="367" t="e">
        <f>IF(D243="INTL-International",H283*D290,H284*D290)</f>
        <v>#VALUE!</v>
      </c>
      <c r="I290" s="367" t="e">
        <f>IF(D243="INTL-International",I283*D290,I284*D290)</f>
        <v>#VALUE!</v>
      </c>
      <c r="J290" s="367" t="e">
        <f>IF(D243="INTL-International",J283*D290,J284*D290)</f>
        <v>#VALUE!</v>
      </c>
      <c r="K290" s="367" t="e">
        <f>IF(D243="INTL-International",K283*D290,K284*D290)</f>
        <v>#VALUE!</v>
      </c>
      <c r="L290" s="368"/>
    </row>
    <row r="291" spans="1:12" ht="13.5" customHeight="1" x14ac:dyDescent="0.2">
      <c r="A291" s="740"/>
      <c r="B291" s="741"/>
      <c r="C291" s="742"/>
      <c r="D291" s="743"/>
      <c r="E291" s="367"/>
      <c r="F291" s="367"/>
      <c r="G291" s="367"/>
      <c r="H291" s="367"/>
      <c r="I291" s="365" t="e">
        <f>IF(D243="INTL-International",I284*D290,I285*D290)</f>
        <v>#VALUE!</v>
      </c>
      <c r="J291" s="367"/>
      <c r="K291" s="367"/>
      <c r="L291" s="368"/>
    </row>
    <row r="292" spans="1:12" ht="13.5" customHeight="1" x14ac:dyDescent="0.2">
      <c r="A292" s="730">
        <f>+I245</f>
        <v>0</v>
      </c>
      <c r="B292" s="732" t="str">
        <f>+I249</f>
        <v>SELECT / SÉLECTIONNEZ</v>
      </c>
      <c r="C292" s="733"/>
      <c r="D292" s="736">
        <f>+I251</f>
        <v>0</v>
      </c>
      <c r="E292" s="365">
        <f>IF(D243="INTL-International",E283*D292,E284*D292)</f>
        <v>0</v>
      </c>
      <c r="F292" s="367" t="e">
        <f>IF(D243="INTL-International",F283*D292,F284*D292)</f>
        <v>#VALUE!</v>
      </c>
      <c r="G292" s="367" t="e">
        <f>IF(D243="INTL-International",G283*D292,G284*D292)</f>
        <v>#VALUE!</v>
      </c>
      <c r="H292" s="367" t="e">
        <f>IF(D243="INTL-International",H283*D292,H284*D292)</f>
        <v>#VALUE!</v>
      </c>
      <c r="I292" s="367" t="e">
        <f>IF(D243="INTL-International",I283*D292,I284*D292)</f>
        <v>#VALUE!</v>
      </c>
      <c r="J292" s="367" t="e">
        <f>IF(D243="INTL-International",J283*D292,J284*D292)</f>
        <v>#VALUE!</v>
      </c>
      <c r="K292" s="367" t="e">
        <f>IF(D243="INTL-International",K283*D292,K284*D292)</f>
        <v>#VALUE!</v>
      </c>
      <c r="L292" s="368"/>
    </row>
    <row r="293" spans="1:12" ht="13.5" customHeight="1" thickBot="1" x14ac:dyDescent="0.25">
      <c r="A293" s="731"/>
      <c r="B293" s="734"/>
      <c r="C293" s="735"/>
      <c r="D293" s="737"/>
      <c r="E293" s="369"/>
      <c r="F293" s="369"/>
      <c r="G293" s="369"/>
      <c r="H293" s="369"/>
      <c r="I293" s="370" t="e">
        <f>IF(D243="INTL-International",I284*D292,I285*D292)</f>
        <v>#VALUE!</v>
      </c>
      <c r="J293" s="369"/>
      <c r="K293" s="369"/>
      <c r="L293" s="371"/>
    </row>
    <row r="294" spans="1:12" s="511" customFormat="1" ht="12" outlineLevel="1" thickTop="1" x14ac:dyDescent="0.2">
      <c r="A294" s="372" t="s">
        <v>492</v>
      </c>
      <c r="B294" s="373"/>
      <c r="C294" s="373"/>
      <c r="D294" s="374"/>
      <c r="E294" s="375">
        <f>SUM(E286:E293)</f>
        <v>0</v>
      </c>
      <c r="F294" s="375" t="e">
        <f>SUM(F286:F293)</f>
        <v>#VALUE!</v>
      </c>
      <c r="G294" s="375" t="e">
        <f t="shared" ref="G294:H294" si="45">SUM(G286:G293)</f>
        <v>#VALUE!</v>
      </c>
      <c r="H294" s="375" t="e">
        <f t="shared" si="45"/>
        <v>#VALUE!</v>
      </c>
      <c r="I294" s="375" t="e">
        <f>SUM(I286:I293)</f>
        <v>#VALUE!</v>
      </c>
      <c r="J294" s="375" t="e">
        <f t="shared" ref="J294:K294" si="46">SUM(J286:J293)</f>
        <v>#VALUE!</v>
      </c>
      <c r="K294" s="375" t="e">
        <f t="shared" si="46"/>
        <v>#VALUE!</v>
      </c>
      <c r="L294" s="376"/>
    </row>
    <row r="295" spans="1:12" ht="45.75" customHeight="1" x14ac:dyDescent="0.2">
      <c r="A295" s="776" t="s">
        <v>494</v>
      </c>
      <c r="B295" s="777"/>
      <c r="C295" s="777"/>
      <c r="D295" s="777"/>
      <c r="E295" s="777"/>
      <c r="F295" s="777"/>
      <c r="G295" s="777"/>
      <c r="H295" s="777"/>
      <c r="I295" s="777"/>
      <c r="J295" s="777"/>
      <c r="K295" s="777"/>
      <c r="L295" s="777"/>
    </row>
    <row r="296" spans="1:12" x14ac:dyDescent="0.2">
      <c r="A296" s="378"/>
      <c r="B296" s="234"/>
      <c r="C296" s="234"/>
      <c r="D296" s="234"/>
      <c r="E296" s="379"/>
      <c r="F296" s="379"/>
      <c r="G296" s="379"/>
      <c r="H296" s="379"/>
      <c r="I296" s="379"/>
      <c r="J296" s="379"/>
      <c r="K296" s="379"/>
      <c r="L296" s="234"/>
    </row>
    <row r="297" spans="1:12" ht="15.75" x14ac:dyDescent="0.25">
      <c r="A297" s="378"/>
      <c r="B297" s="380" t="s">
        <v>46</v>
      </c>
      <c r="C297" s="380"/>
      <c r="D297" s="380"/>
      <c r="E297" s="379"/>
      <c r="F297" s="379"/>
      <c r="G297" s="379"/>
      <c r="H297" s="379"/>
      <c r="I297" s="379"/>
      <c r="J297" s="379"/>
      <c r="K297" s="379"/>
      <c r="L297" s="234"/>
    </row>
    <row r="298" spans="1:12" ht="15.75" x14ac:dyDescent="0.25">
      <c r="B298" s="210" t="s">
        <v>45</v>
      </c>
      <c r="C298" s="210"/>
      <c r="D298" s="210"/>
    </row>
    <row r="300" spans="1:12" x14ac:dyDescent="0.2">
      <c r="A300" s="100" t="s">
        <v>460</v>
      </c>
      <c r="D300" s="751">
        <f>'Travel Authority &amp; Advance'!$D$6</f>
        <v>0</v>
      </c>
      <c r="E300" s="715"/>
      <c r="G300" s="400"/>
      <c r="H300" s="403"/>
      <c r="I300" s="404" t="s">
        <v>489</v>
      </c>
      <c r="J300" s="752" t="str">
        <f>'Travel Authority &amp; Advance'!$N$5</f>
        <v xml:space="preserve"> </v>
      </c>
      <c r="K300" s="753"/>
      <c r="L300" s="753"/>
    </row>
    <row r="301" spans="1:12" ht="4.5" customHeight="1" x14ac:dyDescent="0.2">
      <c r="A301" s="100"/>
      <c r="B301" s="43"/>
      <c r="C301" s="43"/>
      <c r="D301" s="43"/>
      <c r="J301" s="211"/>
      <c r="K301" s="211"/>
      <c r="L301" s="212"/>
    </row>
    <row r="302" spans="1:12" x14ac:dyDescent="0.2">
      <c r="A302" s="398" t="s">
        <v>458</v>
      </c>
      <c r="B302" s="43"/>
      <c r="C302" s="43"/>
      <c r="D302" s="754" t="s">
        <v>75</v>
      </c>
      <c r="E302" s="755"/>
      <c r="J302" s="213" t="s">
        <v>52</v>
      </c>
      <c r="K302" s="756"/>
      <c r="L302" s="757"/>
    </row>
    <row r="303" spans="1:12" ht="3.75" customHeight="1" x14ac:dyDescent="0.2">
      <c r="A303" s="100"/>
      <c r="B303" s="43"/>
      <c r="C303" s="43"/>
      <c r="D303" s="43"/>
      <c r="J303" s="214"/>
      <c r="K303" s="212"/>
      <c r="L303" s="212"/>
    </row>
    <row r="304" spans="1:12" x14ac:dyDescent="0.2">
      <c r="A304" s="191" t="s">
        <v>472</v>
      </c>
      <c r="B304" s="42"/>
      <c r="C304" s="42"/>
      <c r="D304" s="399"/>
      <c r="E304" s="400"/>
      <c r="F304" s="563">
        <f>+$F$9</f>
        <v>0</v>
      </c>
      <c r="G304" s="563">
        <f>+$G$9</f>
        <v>0</v>
      </c>
      <c r="H304" s="563">
        <f>+$H$9</f>
        <v>0</v>
      </c>
      <c r="I304" s="563">
        <f>+$I$9</f>
        <v>0</v>
      </c>
      <c r="J304" s="213" t="s">
        <v>51</v>
      </c>
      <c r="K304" s="758"/>
      <c r="L304" s="759"/>
    </row>
    <row r="305" spans="1:12" s="216" customFormat="1" ht="3.75" customHeight="1" x14ac:dyDescent="0.2">
      <c r="A305" s="401"/>
      <c r="B305" s="394"/>
      <c r="C305" s="394"/>
      <c r="D305" s="394"/>
      <c r="E305" s="402"/>
      <c r="F305" s="217"/>
      <c r="G305" s="217"/>
      <c r="H305" s="217"/>
      <c r="I305" s="217"/>
      <c r="J305" s="218"/>
      <c r="K305" s="219"/>
      <c r="L305" s="219"/>
    </row>
    <row r="306" spans="1:12" x14ac:dyDescent="0.2">
      <c r="A306" s="191" t="s">
        <v>501</v>
      </c>
      <c r="B306" s="42"/>
      <c r="C306" s="42"/>
      <c r="D306" s="399"/>
      <c r="E306" s="400"/>
      <c r="F306" s="230" t="str">
        <f>+$F$11</f>
        <v>SELECT / SÉLECTIONNEZ</v>
      </c>
      <c r="G306" s="230" t="str">
        <f>+$G$11</f>
        <v>SELECT / SÉLECTIONNEZ</v>
      </c>
      <c r="H306" s="230" t="str">
        <f>+$H$11</f>
        <v>SELECT / SÉLECTIONNEZ</v>
      </c>
      <c r="I306" s="230" t="str">
        <f>+$I$11</f>
        <v>SELECT / SÉLECTIONNEZ</v>
      </c>
      <c r="J306" s="213" t="s">
        <v>508</v>
      </c>
      <c r="K306" s="219"/>
      <c r="L306" s="219"/>
    </row>
    <row r="307" spans="1:12" s="216" customFormat="1" ht="3.75" customHeight="1" x14ac:dyDescent="0.2">
      <c r="A307" s="401"/>
      <c r="B307" s="394"/>
      <c r="C307" s="394"/>
      <c r="D307" s="394"/>
      <c r="E307" s="402"/>
      <c r="F307" s="217"/>
      <c r="G307" s="217"/>
      <c r="H307" s="217"/>
      <c r="I307" s="217"/>
      <c r="J307" s="218"/>
      <c r="K307" s="219"/>
      <c r="L307" s="219"/>
    </row>
    <row r="308" spans="1:12" s="216" customFormat="1" ht="21" customHeight="1" x14ac:dyDescent="0.2">
      <c r="A308" s="401" t="s">
        <v>484</v>
      </c>
      <c r="B308" s="394"/>
      <c r="C308" s="394"/>
      <c r="D308" s="394"/>
      <c r="E308" s="402"/>
      <c r="F308" s="220" t="str">
        <f>+F$13</f>
        <v>SELECT / SÉLECTIONNEZ</v>
      </c>
      <c r="G308" s="220" t="str">
        <f t="shared" ref="G308:I308" si="47">+G$13</f>
        <v>SELECT / SÉLECTIONNEZ</v>
      </c>
      <c r="H308" s="220" t="str">
        <f t="shared" si="47"/>
        <v>SELECT / SÉLECTIONNEZ</v>
      </c>
      <c r="I308" s="220" t="str">
        <f t="shared" si="47"/>
        <v>SELECT / SÉLECTIONNEZ</v>
      </c>
      <c r="J308" s="221"/>
      <c r="K308" s="219"/>
      <c r="L308" s="219"/>
    </row>
    <row r="309" spans="1:12" s="216" customFormat="1" ht="3.75" customHeight="1" x14ac:dyDescent="0.2">
      <c r="A309" s="401"/>
      <c r="B309" s="394"/>
      <c r="C309" s="394"/>
      <c r="D309" s="394"/>
      <c r="E309" s="402"/>
      <c r="F309" s="222"/>
      <c r="G309" s="222"/>
      <c r="H309" s="222"/>
      <c r="I309" s="222"/>
      <c r="J309" s="218"/>
      <c r="K309" s="219"/>
      <c r="L309" s="219"/>
    </row>
    <row r="310" spans="1:12" x14ac:dyDescent="0.2">
      <c r="A310" s="191" t="s">
        <v>495</v>
      </c>
      <c r="B310" s="42"/>
      <c r="C310" s="42"/>
      <c r="D310" s="399"/>
      <c r="E310" s="400"/>
      <c r="F310" s="527">
        <f>+F$15</f>
        <v>0</v>
      </c>
      <c r="G310" s="527">
        <f t="shared" ref="G310:I310" si="48">+G$15</f>
        <v>0</v>
      </c>
      <c r="H310" s="527">
        <f t="shared" si="48"/>
        <v>0</v>
      </c>
      <c r="I310" s="527">
        <f t="shared" si="48"/>
        <v>0</v>
      </c>
      <c r="J310" s="236">
        <f>SUM(F310:I310)</f>
        <v>0</v>
      </c>
      <c r="K310" s="223" t="s">
        <v>491</v>
      </c>
      <c r="L310" s="224"/>
    </row>
    <row r="311" spans="1:12" ht="4.5" customHeight="1" x14ac:dyDescent="0.2">
      <c r="A311" s="100"/>
      <c r="B311" s="43"/>
      <c r="C311" s="43"/>
      <c r="D311" s="43"/>
      <c r="J311" s="214"/>
      <c r="K311" s="212"/>
      <c r="L311" s="212"/>
    </row>
    <row r="312" spans="1:12" ht="15" thickBot="1" x14ac:dyDescent="0.25">
      <c r="A312" s="409" t="s">
        <v>450</v>
      </c>
      <c r="B312" s="410"/>
      <c r="C312" s="410"/>
      <c r="D312" s="410"/>
      <c r="E312" s="411"/>
      <c r="F312" s="411"/>
      <c r="G312" s="411"/>
      <c r="H312" s="411"/>
      <c r="I312" s="412"/>
      <c r="J312" s="412"/>
      <c r="K312" s="412"/>
      <c r="L312" s="413"/>
    </row>
    <row r="313" spans="1:12" s="556" customFormat="1" ht="36" customHeight="1" thickTop="1" x14ac:dyDescent="0.2">
      <c r="A313" s="564" t="s">
        <v>845</v>
      </c>
      <c r="B313" s="760" t="s">
        <v>47</v>
      </c>
      <c r="C313" s="761"/>
      <c r="D313" s="762"/>
      <c r="E313" s="405" t="s">
        <v>451</v>
      </c>
      <c r="F313" s="406" t="s">
        <v>454</v>
      </c>
      <c r="G313" s="407" t="s">
        <v>455</v>
      </c>
      <c r="H313" s="406" t="s">
        <v>457</v>
      </c>
      <c r="I313" s="424" t="s">
        <v>506</v>
      </c>
      <c r="J313" s="405" t="s">
        <v>70</v>
      </c>
      <c r="K313" s="405" t="s">
        <v>49</v>
      </c>
      <c r="L313" s="427" t="s">
        <v>481</v>
      </c>
    </row>
    <row r="314" spans="1:12" s="556" customFormat="1" ht="35.25" customHeight="1" thickBot="1" x14ac:dyDescent="0.25">
      <c r="A314" s="565" t="s">
        <v>846</v>
      </c>
      <c r="B314" s="763" t="s">
        <v>48</v>
      </c>
      <c r="C314" s="764"/>
      <c r="D314" s="765"/>
      <c r="E314" s="408" t="s">
        <v>452</v>
      </c>
      <c r="F314" s="408" t="s">
        <v>453</v>
      </c>
      <c r="G314" s="408" t="s">
        <v>456</v>
      </c>
      <c r="H314" s="425" t="s">
        <v>27</v>
      </c>
      <c r="I314" s="426" t="s">
        <v>507</v>
      </c>
      <c r="J314" s="408" t="s">
        <v>71</v>
      </c>
      <c r="K314" s="425" t="s">
        <v>50</v>
      </c>
      <c r="L314" s="426" t="s">
        <v>482</v>
      </c>
    </row>
    <row r="315" spans="1:12" ht="15.95" customHeight="1" thickTop="1" x14ac:dyDescent="0.2">
      <c r="A315" s="526"/>
      <c r="B315" s="766"/>
      <c r="C315" s="767"/>
      <c r="D315" s="768"/>
      <c r="E315" s="237"/>
      <c r="F315" s="237"/>
      <c r="G315" s="237"/>
      <c r="H315" s="237"/>
      <c r="I315" s="237"/>
      <c r="J315" s="237"/>
      <c r="K315" s="237"/>
      <c r="L315" s="238"/>
    </row>
    <row r="316" spans="1:12" ht="15.95" customHeight="1" x14ac:dyDescent="0.2">
      <c r="A316" s="526"/>
      <c r="B316" s="744"/>
      <c r="C316" s="745"/>
      <c r="D316" s="746"/>
      <c r="E316" s="237"/>
      <c r="F316" s="237"/>
      <c r="G316" s="237"/>
      <c r="H316" s="239"/>
      <c r="I316" s="239"/>
      <c r="J316" s="239"/>
      <c r="K316" s="239"/>
      <c r="L316" s="238"/>
    </row>
    <row r="317" spans="1:12" ht="15.95" customHeight="1" x14ac:dyDescent="0.2">
      <c r="A317" s="526"/>
      <c r="B317" s="744"/>
      <c r="C317" s="745"/>
      <c r="D317" s="746"/>
      <c r="E317" s="237"/>
      <c r="F317" s="237"/>
      <c r="G317" s="237"/>
      <c r="H317" s="239"/>
      <c r="I317" s="239"/>
      <c r="J317" s="240"/>
      <c r="K317" s="239"/>
      <c r="L317" s="238"/>
    </row>
    <row r="318" spans="1:12" ht="15.95" customHeight="1" x14ac:dyDescent="0.2">
      <c r="A318" s="526"/>
      <c r="B318" s="744"/>
      <c r="C318" s="745"/>
      <c r="D318" s="746"/>
      <c r="E318" s="237"/>
      <c r="F318" s="237"/>
      <c r="G318" s="237"/>
      <c r="H318" s="239"/>
      <c r="I318" s="239"/>
      <c r="J318" s="239"/>
      <c r="K318" s="239"/>
      <c r="L318" s="238"/>
    </row>
    <row r="319" spans="1:12" ht="15.95" customHeight="1" x14ac:dyDescent="0.2">
      <c r="A319" s="526"/>
      <c r="B319" s="744"/>
      <c r="C319" s="745"/>
      <c r="D319" s="746"/>
      <c r="E319" s="237"/>
      <c r="F319" s="237"/>
      <c r="G319" s="237"/>
      <c r="H319" s="239"/>
      <c r="I319" s="239"/>
      <c r="J319" s="239"/>
      <c r="K319" s="239"/>
      <c r="L319" s="238"/>
    </row>
    <row r="320" spans="1:12" ht="15.95" customHeight="1" x14ac:dyDescent="0.2">
      <c r="A320" s="526"/>
      <c r="B320" s="744"/>
      <c r="C320" s="745"/>
      <c r="D320" s="746"/>
      <c r="E320" s="237"/>
      <c r="F320" s="237"/>
      <c r="G320" s="237"/>
      <c r="H320" s="239"/>
      <c r="I320" s="239"/>
      <c r="J320" s="239"/>
      <c r="K320" s="239"/>
      <c r="L320" s="238"/>
    </row>
    <row r="321" spans="1:12" ht="15.95" customHeight="1" x14ac:dyDescent="0.2">
      <c r="A321" s="526"/>
      <c r="B321" s="744"/>
      <c r="C321" s="745"/>
      <c r="D321" s="746"/>
      <c r="E321" s="237"/>
      <c r="F321" s="237"/>
      <c r="G321" s="237"/>
      <c r="H321" s="239"/>
      <c r="I321" s="239"/>
      <c r="J321" s="239"/>
      <c r="K321" s="239"/>
      <c r="L321" s="238"/>
    </row>
    <row r="322" spans="1:12" ht="15.95" customHeight="1" x14ac:dyDescent="0.2">
      <c r="A322" s="526"/>
      <c r="B322" s="744"/>
      <c r="C322" s="745"/>
      <c r="D322" s="746"/>
      <c r="E322" s="237"/>
      <c r="F322" s="237"/>
      <c r="G322" s="237"/>
      <c r="H322" s="239"/>
      <c r="I322" s="239"/>
      <c r="J322" s="239"/>
      <c r="K322" s="239"/>
      <c r="L322" s="238"/>
    </row>
    <row r="323" spans="1:12" ht="15.95" customHeight="1" x14ac:dyDescent="0.2">
      <c r="A323" s="526"/>
      <c r="B323" s="744"/>
      <c r="C323" s="745"/>
      <c r="D323" s="746"/>
      <c r="E323" s="237"/>
      <c r="F323" s="237"/>
      <c r="G323" s="237"/>
      <c r="H323" s="239"/>
      <c r="I323" s="239"/>
      <c r="J323" s="239"/>
      <c r="K323" s="239"/>
      <c r="L323" s="238"/>
    </row>
    <row r="324" spans="1:12" ht="15.95" customHeight="1" x14ac:dyDescent="0.2">
      <c r="A324" s="526"/>
      <c r="B324" s="744"/>
      <c r="C324" s="745"/>
      <c r="D324" s="746"/>
      <c r="E324" s="237"/>
      <c r="F324" s="237"/>
      <c r="G324" s="237"/>
      <c r="H324" s="239"/>
      <c r="I324" s="239"/>
      <c r="J324" s="239"/>
      <c r="K324" s="239"/>
      <c r="L324" s="238"/>
    </row>
    <row r="325" spans="1:12" ht="15.95" customHeight="1" x14ac:dyDescent="0.2">
      <c r="A325" s="526"/>
      <c r="B325" s="744"/>
      <c r="C325" s="745"/>
      <c r="D325" s="746"/>
      <c r="E325" s="237"/>
      <c r="F325" s="237"/>
      <c r="G325" s="237"/>
      <c r="H325" s="239"/>
      <c r="I325" s="239"/>
      <c r="J325" s="239"/>
      <c r="K325" s="239"/>
      <c r="L325" s="238"/>
    </row>
    <row r="326" spans="1:12" ht="15.95" customHeight="1" x14ac:dyDescent="0.2">
      <c r="A326" s="526"/>
      <c r="B326" s="744"/>
      <c r="C326" s="745"/>
      <c r="D326" s="746"/>
      <c r="E326" s="237"/>
      <c r="F326" s="237"/>
      <c r="G326" s="237"/>
      <c r="H326" s="239"/>
      <c r="I326" s="239"/>
      <c r="J326" s="239"/>
      <c r="K326" s="239"/>
      <c r="L326" s="238"/>
    </row>
    <row r="327" spans="1:12" ht="15.95" customHeight="1" x14ac:dyDescent="0.2">
      <c r="A327" s="526"/>
      <c r="B327" s="744"/>
      <c r="C327" s="745"/>
      <c r="D327" s="746"/>
      <c r="E327" s="237"/>
      <c r="F327" s="237"/>
      <c r="G327" s="237"/>
      <c r="H327" s="239"/>
      <c r="I327" s="239"/>
      <c r="J327" s="239"/>
      <c r="K327" s="239"/>
      <c r="L327" s="238"/>
    </row>
    <row r="328" spans="1:12" ht="15.95" customHeight="1" x14ac:dyDescent="0.2">
      <c r="A328" s="526"/>
      <c r="B328" s="744"/>
      <c r="C328" s="745"/>
      <c r="D328" s="746"/>
      <c r="E328" s="237"/>
      <c r="F328" s="237"/>
      <c r="G328" s="237"/>
      <c r="H328" s="239"/>
      <c r="I328" s="239"/>
      <c r="J328" s="239"/>
      <c r="K328" s="239"/>
      <c r="L328" s="238"/>
    </row>
    <row r="329" spans="1:12" ht="15.95" customHeight="1" x14ac:dyDescent="0.2">
      <c r="A329" s="526"/>
      <c r="B329" s="744"/>
      <c r="C329" s="745"/>
      <c r="D329" s="746"/>
      <c r="E329" s="237"/>
      <c r="F329" s="237"/>
      <c r="G329" s="237"/>
      <c r="H329" s="239"/>
      <c r="I329" s="239"/>
      <c r="J329" s="239"/>
      <c r="K329" s="239"/>
      <c r="L329" s="238"/>
    </row>
    <row r="330" spans="1:12" ht="15.95" customHeight="1" x14ac:dyDescent="0.2">
      <c r="A330" s="526"/>
      <c r="B330" s="475"/>
      <c r="C330" s="476"/>
      <c r="D330" s="477"/>
      <c r="E330" s="237"/>
      <c r="F330" s="237"/>
      <c r="G330" s="237"/>
      <c r="H330" s="239"/>
      <c r="I330" s="239"/>
      <c r="J330" s="239"/>
      <c r="K330" s="239"/>
      <c r="L330" s="238"/>
    </row>
    <row r="331" spans="1:12" ht="15.95" customHeight="1" x14ac:dyDescent="0.2">
      <c r="A331" s="526"/>
      <c r="B331" s="475"/>
      <c r="C331" s="476"/>
      <c r="D331" s="477"/>
      <c r="E331" s="237"/>
      <c r="F331" s="237"/>
      <c r="G331" s="237"/>
      <c r="H331" s="239"/>
      <c r="I331" s="239"/>
      <c r="J331" s="239"/>
      <c r="K331" s="239"/>
      <c r="L331" s="238"/>
    </row>
    <row r="332" spans="1:12" ht="15.95" customHeight="1" x14ac:dyDescent="0.2">
      <c r="A332" s="526"/>
      <c r="B332" s="744"/>
      <c r="C332" s="745"/>
      <c r="D332" s="746"/>
      <c r="E332" s="237"/>
      <c r="F332" s="237"/>
      <c r="G332" s="237"/>
      <c r="H332" s="239"/>
      <c r="I332" s="239"/>
      <c r="J332" s="239"/>
      <c r="K332" s="239"/>
      <c r="L332" s="238"/>
    </row>
    <row r="333" spans="1:12" ht="15.95" customHeight="1" x14ac:dyDescent="0.2">
      <c r="A333" s="526"/>
      <c r="B333" s="744"/>
      <c r="C333" s="745"/>
      <c r="D333" s="746"/>
      <c r="E333" s="237"/>
      <c r="F333" s="237"/>
      <c r="G333" s="237"/>
      <c r="H333" s="239"/>
      <c r="I333" s="239"/>
      <c r="J333" s="239"/>
      <c r="K333" s="239"/>
      <c r="L333" s="238"/>
    </row>
    <row r="334" spans="1:12" ht="15.95" customHeight="1" x14ac:dyDescent="0.2">
      <c r="A334" s="526"/>
      <c r="B334" s="744"/>
      <c r="C334" s="745"/>
      <c r="D334" s="746"/>
      <c r="E334" s="237"/>
      <c r="F334" s="237"/>
      <c r="G334" s="237"/>
      <c r="H334" s="239"/>
      <c r="I334" s="239"/>
      <c r="J334" s="239"/>
      <c r="K334" s="239"/>
      <c r="L334" s="238"/>
    </row>
    <row r="335" spans="1:12" ht="15.95" customHeight="1" x14ac:dyDescent="0.2">
      <c r="A335" s="526"/>
      <c r="B335" s="744"/>
      <c r="C335" s="745"/>
      <c r="D335" s="746"/>
      <c r="E335" s="237"/>
      <c r="F335" s="237"/>
      <c r="G335" s="237"/>
      <c r="H335" s="239"/>
      <c r="I335" s="239"/>
      <c r="J335" s="239"/>
      <c r="K335" s="239"/>
      <c r="L335" s="238"/>
    </row>
    <row r="336" spans="1:12" ht="15.95" customHeight="1" x14ac:dyDescent="0.2">
      <c r="A336" s="526"/>
      <c r="B336" s="744"/>
      <c r="C336" s="745"/>
      <c r="D336" s="746"/>
      <c r="E336" s="237"/>
      <c r="F336" s="237"/>
      <c r="G336" s="237"/>
      <c r="H336" s="239"/>
      <c r="I336" s="239"/>
      <c r="J336" s="239"/>
      <c r="K336" s="239"/>
      <c r="L336" s="238"/>
    </row>
    <row r="337" spans="1:12" ht="15.95" customHeight="1" x14ac:dyDescent="0.2">
      <c r="A337" s="526"/>
      <c r="B337" s="744"/>
      <c r="C337" s="745"/>
      <c r="D337" s="746"/>
      <c r="E337" s="237"/>
      <c r="F337" s="237"/>
      <c r="G337" s="237"/>
      <c r="H337" s="237"/>
      <c r="I337" s="237"/>
      <c r="J337" s="237"/>
      <c r="K337" s="237"/>
      <c r="L337" s="238"/>
    </row>
    <row r="338" spans="1:12" ht="15.95" customHeight="1" x14ac:dyDescent="0.2">
      <c r="A338" s="526"/>
      <c r="B338" s="744"/>
      <c r="C338" s="745"/>
      <c r="D338" s="746"/>
      <c r="E338" s="241"/>
      <c r="F338" s="241"/>
      <c r="G338" s="241"/>
      <c r="H338" s="242"/>
      <c r="I338" s="242">
        <v>0</v>
      </c>
      <c r="J338" s="242"/>
      <c r="K338" s="242"/>
      <c r="L338" s="243"/>
    </row>
    <row r="339" spans="1:12" ht="15.95" customHeight="1" x14ac:dyDescent="0.2">
      <c r="A339" s="526"/>
      <c r="B339" s="744"/>
      <c r="C339" s="745"/>
      <c r="D339" s="746"/>
      <c r="E339" s="241"/>
      <c r="F339" s="241"/>
      <c r="G339" s="241"/>
      <c r="H339" s="241"/>
      <c r="I339" s="241"/>
      <c r="J339" s="241"/>
      <c r="K339" s="241"/>
      <c r="L339" s="243"/>
    </row>
    <row r="340" spans="1:12" ht="15.95" customHeight="1" x14ac:dyDescent="0.2">
      <c r="A340" s="526"/>
      <c r="B340" s="744"/>
      <c r="C340" s="745"/>
      <c r="D340" s="746"/>
      <c r="E340" s="241"/>
      <c r="F340" s="241"/>
      <c r="G340" s="241"/>
      <c r="H340" s="242"/>
      <c r="I340" s="242"/>
      <c r="J340" s="242"/>
      <c r="K340" s="242"/>
      <c r="L340" s="243"/>
    </row>
    <row r="341" spans="1:12" ht="21" customHeight="1" x14ac:dyDescent="0.2">
      <c r="A341" s="747" t="s">
        <v>473</v>
      </c>
      <c r="B341" s="748"/>
      <c r="C341" s="748"/>
      <c r="D341" s="358">
        <f>+K302</f>
        <v>0</v>
      </c>
      <c r="E341" s="359">
        <f t="shared" ref="E341" si="49">SUM(E315:E340)</f>
        <v>0</v>
      </c>
      <c r="F341" s="359">
        <f t="shared" ref="F341" si="50">SUM(F315:F340)</f>
        <v>0</v>
      </c>
      <c r="G341" s="359">
        <f t="shared" ref="G341" si="51">SUM(G315:G340)</f>
        <v>0</v>
      </c>
      <c r="H341" s="359">
        <f t="shared" ref="H341" si="52">SUM(H315:H340)</f>
        <v>0</v>
      </c>
      <c r="I341" s="359">
        <f t="shared" ref="I341" si="53">SUM(I315:I340)</f>
        <v>0</v>
      </c>
      <c r="J341" s="359">
        <f t="shared" ref="J341" si="54">SUM(J315:J340)</f>
        <v>0</v>
      </c>
      <c r="K341" s="359">
        <f t="shared" ref="K341" si="55">SUM(K315:K340)</f>
        <v>0</v>
      </c>
      <c r="L341" s="360"/>
    </row>
    <row r="342" spans="1:12" ht="21" customHeight="1" x14ac:dyDescent="0.2">
      <c r="A342" s="474" t="s">
        <v>474</v>
      </c>
      <c r="B342" s="472"/>
      <c r="C342" s="361">
        <f>+K304</f>
        <v>0</v>
      </c>
      <c r="D342" s="358" t="s">
        <v>37</v>
      </c>
      <c r="E342" s="362">
        <f>E341*C342</f>
        <v>0</v>
      </c>
      <c r="F342" s="362">
        <f>F341*C342</f>
        <v>0</v>
      </c>
      <c r="G342" s="362">
        <f>G341*C342</f>
        <v>0</v>
      </c>
      <c r="H342" s="362">
        <f>H341*C342</f>
        <v>0</v>
      </c>
      <c r="I342" s="362">
        <f>I341*C342</f>
        <v>0</v>
      </c>
      <c r="J342" s="362">
        <f>J341*C342</f>
        <v>0</v>
      </c>
      <c r="K342" s="362">
        <f>K341*C342</f>
        <v>0</v>
      </c>
      <c r="L342" s="363"/>
    </row>
    <row r="343" spans="1:12" ht="21" customHeight="1" x14ac:dyDescent="0.2">
      <c r="A343" s="747" t="s">
        <v>493</v>
      </c>
      <c r="B343" s="749"/>
      <c r="C343" s="750"/>
      <c r="D343" s="358" t="s">
        <v>37</v>
      </c>
      <c r="E343" s="377"/>
      <c r="F343" s="364" t="str">
        <f>IF($D302="SELECT / SÉLECTIONNEZ","Province?",IF($D302="INTL-International",0,F342*(1-13/113)))</f>
        <v>Province?</v>
      </c>
      <c r="G343" s="364" t="str">
        <f t="shared" ref="G343:K343" si="56">IF($D302="SELECT / SÉLECTIONNEZ","Province?",IF($D302="ON-Ontario",G342*(1-12/112),IF($D302="NS-Nova Scotia",G342*(1-14/114),IF($D302="PE-PEI",G342*(1-14/114),IF($D302="INTL-International",0,G342*(1-4/104))))))</f>
        <v>Province?</v>
      </c>
      <c r="H343" s="364" t="str">
        <f t="shared" si="56"/>
        <v>Province?</v>
      </c>
      <c r="I343" s="364" t="str">
        <f t="shared" si="56"/>
        <v>Province?</v>
      </c>
      <c r="J343" s="364" t="str">
        <f t="shared" si="56"/>
        <v>Province?</v>
      </c>
      <c r="K343" s="364" t="str">
        <f t="shared" si="56"/>
        <v>Province?</v>
      </c>
      <c r="L343" s="360"/>
    </row>
    <row r="344" spans="1:12" x14ac:dyDescent="0.2">
      <c r="A344" s="747" t="s">
        <v>490</v>
      </c>
      <c r="B344" s="748"/>
      <c r="C344" s="748"/>
      <c r="D344" s="358" t="s">
        <v>37</v>
      </c>
      <c r="E344" s="364"/>
      <c r="F344" s="364"/>
      <c r="G344" s="364"/>
      <c r="H344" s="364"/>
      <c r="I344" s="364" t="str">
        <f>IF($D302="SELECT / SÉLECTIONNEZ","Province?",IF($D302="INTL-International",0,I342/2))</f>
        <v>Province?</v>
      </c>
      <c r="J344" s="364"/>
      <c r="K344" s="364"/>
      <c r="L344" s="360"/>
    </row>
    <row r="345" spans="1:12" ht="13.5" customHeight="1" x14ac:dyDescent="0.2">
      <c r="A345" s="730">
        <f>+F304</f>
        <v>0</v>
      </c>
      <c r="B345" s="732" t="str">
        <f>+F308</f>
        <v>SELECT / SÉLECTIONNEZ</v>
      </c>
      <c r="C345" s="733"/>
      <c r="D345" s="736">
        <f>+F310</f>
        <v>0</v>
      </c>
      <c r="E345" s="365">
        <f>IF(D302="INTL-International",E342*D345,E343*D345)</f>
        <v>0</v>
      </c>
      <c r="F345" s="365" t="e">
        <f>IF(D302="INTL-International",F342*D345,F343*D345)</f>
        <v>#VALUE!</v>
      </c>
      <c r="G345" s="365" t="e">
        <f>IF(D302="INTL-International",G342*D345,G343*D345)</f>
        <v>#VALUE!</v>
      </c>
      <c r="H345" s="365" t="e">
        <f>IF(D302="INTL-International",H342*D345,H343*D345)</f>
        <v>#VALUE!</v>
      </c>
      <c r="I345" s="365" t="e">
        <f>IF(D302="INTL-International",I342*D345,I343*D345)</f>
        <v>#VALUE!</v>
      </c>
      <c r="J345" s="365" t="e">
        <f>IF(D302="INTL-International",J342*D345,J343*D345)</f>
        <v>#VALUE!</v>
      </c>
      <c r="K345" s="365" t="e">
        <f>IF(D302="INTL-International",K342*D345,K343*D345)</f>
        <v>#VALUE!</v>
      </c>
      <c r="L345" s="365"/>
    </row>
    <row r="346" spans="1:12" ht="13.5" customHeight="1" x14ac:dyDescent="0.2">
      <c r="A346" s="740"/>
      <c r="B346" s="741"/>
      <c r="C346" s="742"/>
      <c r="D346" s="743"/>
      <c r="E346" s="367"/>
      <c r="F346" s="367"/>
      <c r="G346" s="367"/>
      <c r="H346" s="367"/>
      <c r="I346" s="365" t="e">
        <f>IF(D302="INTL-International",I343*D345,I344*D345)</f>
        <v>#VALUE!</v>
      </c>
      <c r="J346" s="367"/>
      <c r="K346" s="367"/>
      <c r="L346" s="368"/>
    </row>
    <row r="347" spans="1:12" ht="13.5" customHeight="1" x14ac:dyDescent="0.2">
      <c r="A347" s="730">
        <f>+G304</f>
        <v>0</v>
      </c>
      <c r="B347" s="732" t="str">
        <f>+G308</f>
        <v>SELECT / SÉLECTIONNEZ</v>
      </c>
      <c r="C347" s="733"/>
      <c r="D347" s="736">
        <f>+G310</f>
        <v>0</v>
      </c>
      <c r="E347" s="365">
        <f>IF(D302="INTL-International",E342*D347,E343*D347)</f>
        <v>0</v>
      </c>
      <c r="F347" s="365" t="e">
        <f>IF(D302="INTL-International",F342*D347,F343*D347)</f>
        <v>#VALUE!</v>
      </c>
      <c r="G347" s="365" t="e">
        <f>IF(D302="INTL-International",G342*D347,G343*D347)</f>
        <v>#VALUE!</v>
      </c>
      <c r="H347" s="365" t="e">
        <f>IF(D302="INTL-International",H342*D347,H343*D347)</f>
        <v>#VALUE!</v>
      </c>
      <c r="I347" s="365" t="e">
        <f>IF(D302="INTL-International",I342*D347,I343*D347)</f>
        <v>#VALUE!</v>
      </c>
      <c r="J347" s="365" t="e">
        <f>IF(D302="INTL-International",J342*D347,J343*D347)</f>
        <v>#VALUE!</v>
      </c>
      <c r="K347" s="365" t="e">
        <f>IF(D302="INTL-International",K342*D347,K343*D347)</f>
        <v>#VALUE!</v>
      </c>
      <c r="L347" s="366"/>
    </row>
    <row r="348" spans="1:12" ht="13.5" customHeight="1" x14ac:dyDescent="0.2">
      <c r="A348" s="740"/>
      <c r="B348" s="741"/>
      <c r="C348" s="742"/>
      <c r="D348" s="743"/>
      <c r="E348" s="367"/>
      <c r="F348" s="367"/>
      <c r="G348" s="367"/>
      <c r="H348" s="367"/>
      <c r="I348" s="365" t="e">
        <f>IF(D302="INTL-International",I343*D347,I344*D347)</f>
        <v>#VALUE!</v>
      </c>
      <c r="J348" s="367"/>
      <c r="K348" s="367"/>
      <c r="L348" s="368"/>
    </row>
    <row r="349" spans="1:12" ht="13.5" customHeight="1" x14ac:dyDescent="0.2">
      <c r="A349" s="730">
        <f>+H304</f>
        <v>0</v>
      </c>
      <c r="B349" s="732" t="str">
        <f>+H308</f>
        <v>SELECT / SÉLECTIONNEZ</v>
      </c>
      <c r="C349" s="733"/>
      <c r="D349" s="736">
        <f>+H310</f>
        <v>0</v>
      </c>
      <c r="E349" s="365">
        <f>IF(D302="INTL-International",E342*D349,E343*D349)</f>
        <v>0</v>
      </c>
      <c r="F349" s="367" t="e">
        <f>IF(D302="INTL-International",F342*D349,F343*D349)</f>
        <v>#VALUE!</v>
      </c>
      <c r="G349" s="367" t="e">
        <f>IF(D302="INTL-International",G342*D349,G343*D349)</f>
        <v>#VALUE!</v>
      </c>
      <c r="H349" s="367" t="e">
        <f>IF(D302="INTL-International",H342*D349,H343*D349)</f>
        <v>#VALUE!</v>
      </c>
      <c r="I349" s="367" t="e">
        <f>IF(D302="INTL-International",I342*D349,I343*D349)</f>
        <v>#VALUE!</v>
      </c>
      <c r="J349" s="367" t="e">
        <f>IF(D302="INTL-International",J342*D349,J343*D349)</f>
        <v>#VALUE!</v>
      </c>
      <c r="K349" s="367" t="e">
        <f>IF(D302="INTL-International",K342*D349,K343*D349)</f>
        <v>#VALUE!</v>
      </c>
      <c r="L349" s="368"/>
    </row>
    <row r="350" spans="1:12" ht="13.5" customHeight="1" x14ac:dyDescent="0.2">
      <c r="A350" s="740"/>
      <c r="B350" s="741"/>
      <c r="C350" s="742"/>
      <c r="D350" s="743"/>
      <c r="E350" s="367"/>
      <c r="F350" s="367"/>
      <c r="G350" s="367"/>
      <c r="H350" s="367"/>
      <c r="I350" s="365" t="e">
        <f>IF(D302="INTL-International",I343*D349,I344*D349)</f>
        <v>#VALUE!</v>
      </c>
      <c r="J350" s="367"/>
      <c r="K350" s="367"/>
      <c r="L350" s="368"/>
    </row>
    <row r="351" spans="1:12" ht="13.5" customHeight="1" x14ac:dyDescent="0.2">
      <c r="A351" s="730">
        <f>+I304</f>
        <v>0</v>
      </c>
      <c r="B351" s="732" t="str">
        <f>+I308</f>
        <v>SELECT / SÉLECTIONNEZ</v>
      </c>
      <c r="C351" s="733"/>
      <c r="D351" s="736">
        <f>+I310</f>
        <v>0</v>
      </c>
      <c r="E351" s="365">
        <f>IF(D302="INTL-International",E342*D351,E343*D351)</f>
        <v>0</v>
      </c>
      <c r="F351" s="367" t="e">
        <f>IF(D302="INTL-International",F342*D351,F343*D351)</f>
        <v>#VALUE!</v>
      </c>
      <c r="G351" s="367" t="e">
        <f>IF(D302="INTL-International",G342*D351,G343*D351)</f>
        <v>#VALUE!</v>
      </c>
      <c r="H351" s="367" t="e">
        <f>IF(D302="INTL-International",H342*D351,H343*D351)</f>
        <v>#VALUE!</v>
      </c>
      <c r="I351" s="367" t="e">
        <f>IF(D302="INTL-International",I342*D351,I343*D351)</f>
        <v>#VALUE!</v>
      </c>
      <c r="J351" s="367" t="e">
        <f>IF(D302="INTL-International",J342*D351,J343*D351)</f>
        <v>#VALUE!</v>
      </c>
      <c r="K351" s="367" t="e">
        <f>IF(D302="INTL-International",K342*D351,K343*D351)</f>
        <v>#VALUE!</v>
      </c>
      <c r="L351" s="368"/>
    </row>
    <row r="352" spans="1:12" ht="13.5" customHeight="1" thickBot="1" x14ac:dyDescent="0.25">
      <c r="A352" s="731"/>
      <c r="B352" s="734"/>
      <c r="C352" s="735"/>
      <c r="D352" s="737"/>
      <c r="E352" s="369"/>
      <c r="F352" s="369"/>
      <c r="G352" s="369"/>
      <c r="H352" s="369"/>
      <c r="I352" s="370" t="e">
        <f>IF(D302="INTL-International",I343*D351,I344*D351)</f>
        <v>#VALUE!</v>
      </c>
      <c r="J352" s="369"/>
      <c r="K352" s="369"/>
      <c r="L352" s="371"/>
    </row>
    <row r="353" spans="1:12" s="511" customFormat="1" ht="12" outlineLevel="1" thickTop="1" x14ac:dyDescent="0.2">
      <c r="A353" s="372" t="s">
        <v>492</v>
      </c>
      <c r="B353" s="373"/>
      <c r="C353" s="373"/>
      <c r="D353" s="374"/>
      <c r="E353" s="375">
        <f>SUM(E345:E352)</f>
        <v>0</v>
      </c>
      <c r="F353" s="375" t="e">
        <f>SUM(F345:F352)</f>
        <v>#VALUE!</v>
      </c>
      <c r="G353" s="375" t="e">
        <f t="shared" ref="G353:H353" si="57">SUM(G345:G352)</f>
        <v>#VALUE!</v>
      </c>
      <c r="H353" s="375" t="e">
        <f t="shared" si="57"/>
        <v>#VALUE!</v>
      </c>
      <c r="I353" s="375" t="e">
        <f>SUM(I345:I352)</f>
        <v>#VALUE!</v>
      </c>
      <c r="J353" s="375" t="e">
        <f t="shared" ref="J353:K353" si="58">SUM(J345:J352)</f>
        <v>#VALUE!</v>
      </c>
      <c r="K353" s="375" t="e">
        <f t="shared" si="58"/>
        <v>#VALUE!</v>
      </c>
      <c r="L353" s="376"/>
    </row>
    <row r="354" spans="1:12" ht="45.75" customHeight="1" x14ac:dyDescent="0.2">
      <c r="A354" s="738" t="s">
        <v>494</v>
      </c>
      <c r="B354" s="739"/>
      <c r="C354" s="739"/>
      <c r="D354" s="739"/>
      <c r="E354" s="739"/>
      <c r="F354" s="739"/>
      <c r="G354" s="739"/>
      <c r="H354" s="739"/>
      <c r="I354" s="739"/>
      <c r="J354" s="739"/>
      <c r="K354" s="739"/>
      <c r="L354" s="739"/>
    </row>
    <row r="356" spans="1:12" ht="15.75" x14ac:dyDescent="0.25">
      <c r="B356" s="210" t="s">
        <v>46</v>
      </c>
      <c r="C356" s="210"/>
      <c r="D356" s="210"/>
    </row>
    <row r="357" spans="1:12" ht="15.75" x14ac:dyDescent="0.25">
      <c r="B357" s="210" t="s">
        <v>45</v>
      </c>
      <c r="C357" s="210"/>
      <c r="D357" s="210"/>
    </row>
    <row r="359" spans="1:12" x14ac:dyDescent="0.2">
      <c r="A359" s="100" t="s">
        <v>460</v>
      </c>
      <c r="D359" s="751">
        <f>'Travel Authority &amp; Advance'!$D$6</f>
        <v>0</v>
      </c>
      <c r="E359" s="715"/>
      <c r="G359" s="400"/>
      <c r="H359" s="403"/>
      <c r="I359" s="404" t="s">
        <v>489</v>
      </c>
      <c r="J359" s="752" t="str">
        <f>'Travel Authority &amp; Advance'!$N$5</f>
        <v xml:space="preserve"> </v>
      </c>
      <c r="K359" s="753"/>
      <c r="L359" s="753"/>
    </row>
    <row r="360" spans="1:12" ht="4.5" customHeight="1" x14ac:dyDescent="0.2">
      <c r="A360" s="100"/>
      <c r="B360" s="43"/>
      <c r="C360" s="43"/>
      <c r="D360" s="43"/>
      <c r="J360" s="211"/>
      <c r="K360" s="211"/>
      <c r="L360" s="212"/>
    </row>
    <row r="361" spans="1:12" x14ac:dyDescent="0.2">
      <c r="A361" s="398" t="s">
        <v>458</v>
      </c>
      <c r="B361" s="43"/>
      <c r="C361" s="43"/>
      <c r="D361" s="754" t="s">
        <v>75</v>
      </c>
      <c r="E361" s="755"/>
      <c r="J361" s="213" t="s">
        <v>52</v>
      </c>
      <c r="K361" s="756"/>
      <c r="L361" s="757"/>
    </row>
    <row r="362" spans="1:12" ht="3.75" customHeight="1" x14ac:dyDescent="0.2">
      <c r="A362" s="100"/>
      <c r="B362" s="43"/>
      <c r="C362" s="43"/>
      <c r="D362" s="43"/>
      <c r="J362" s="214"/>
      <c r="K362" s="212"/>
      <c r="L362" s="212"/>
    </row>
    <row r="363" spans="1:12" x14ac:dyDescent="0.2">
      <c r="A363" s="191" t="s">
        <v>472</v>
      </c>
      <c r="B363" s="42"/>
      <c r="C363" s="42"/>
      <c r="D363" s="399"/>
      <c r="E363" s="400"/>
      <c r="F363" s="563">
        <f>+$F$9</f>
        <v>0</v>
      </c>
      <c r="G363" s="563">
        <f>+$G$9</f>
        <v>0</v>
      </c>
      <c r="H363" s="563">
        <f>+$H$9</f>
        <v>0</v>
      </c>
      <c r="I363" s="563">
        <f>+$I$9</f>
        <v>0</v>
      </c>
      <c r="J363" s="213" t="s">
        <v>51</v>
      </c>
      <c r="K363" s="758"/>
      <c r="L363" s="759"/>
    </row>
    <row r="364" spans="1:12" s="216" customFormat="1" ht="3.75" customHeight="1" x14ac:dyDescent="0.2">
      <c r="A364" s="401"/>
      <c r="B364" s="394"/>
      <c r="C364" s="394"/>
      <c r="D364" s="394"/>
      <c r="E364" s="402"/>
      <c r="F364" s="217"/>
      <c r="G364" s="217"/>
      <c r="H364" s="217"/>
      <c r="I364" s="217"/>
      <c r="J364" s="218"/>
      <c r="K364" s="219"/>
      <c r="L364" s="219"/>
    </row>
    <row r="365" spans="1:12" x14ac:dyDescent="0.2">
      <c r="A365" s="191" t="s">
        <v>501</v>
      </c>
      <c r="B365" s="42"/>
      <c r="C365" s="42"/>
      <c r="D365" s="399"/>
      <c r="E365" s="400"/>
      <c r="F365" s="230" t="str">
        <f>+$F$11</f>
        <v>SELECT / SÉLECTIONNEZ</v>
      </c>
      <c r="G365" s="230" t="str">
        <f>+$G$11</f>
        <v>SELECT / SÉLECTIONNEZ</v>
      </c>
      <c r="H365" s="230" t="str">
        <f>+$H$11</f>
        <v>SELECT / SÉLECTIONNEZ</v>
      </c>
      <c r="I365" s="230" t="str">
        <f>+$I$11</f>
        <v>SELECT / SÉLECTIONNEZ</v>
      </c>
      <c r="J365" s="213" t="s">
        <v>508</v>
      </c>
      <c r="K365" s="219"/>
      <c r="L365" s="219"/>
    </row>
    <row r="366" spans="1:12" s="216" customFormat="1" ht="3.75" customHeight="1" x14ac:dyDescent="0.2">
      <c r="A366" s="401"/>
      <c r="B366" s="394"/>
      <c r="C366" s="394"/>
      <c r="D366" s="394"/>
      <c r="E366" s="402"/>
      <c r="F366" s="217"/>
      <c r="G366" s="217"/>
      <c r="H366" s="217"/>
      <c r="I366" s="217"/>
      <c r="J366" s="218"/>
      <c r="K366" s="219"/>
      <c r="L366" s="219"/>
    </row>
    <row r="367" spans="1:12" s="216" customFormat="1" ht="21" customHeight="1" x14ac:dyDescent="0.2">
      <c r="A367" s="401" t="s">
        <v>484</v>
      </c>
      <c r="B367" s="394"/>
      <c r="C367" s="394"/>
      <c r="D367" s="394"/>
      <c r="E367" s="402"/>
      <c r="F367" s="220" t="str">
        <f>+F$13</f>
        <v>SELECT / SÉLECTIONNEZ</v>
      </c>
      <c r="G367" s="220" t="str">
        <f t="shared" ref="G367:I367" si="59">+G$13</f>
        <v>SELECT / SÉLECTIONNEZ</v>
      </c>
      <c r="H367" s="220" t="str">
        <f t="shared" si="59"/>
        <v>SELECT / SÉLECTIONNEZ</v>
      </c>
      <c r="I367" s="220" t="str">
        <f t="shared" si="59"/>
        <v>SELECT / SÉLECTIONNEZ</v>
      </c>
      <c r="J367" s="221"/>
      <c r="K367" s="219"/>
      <c r="L367" s="219"/>
    </row>
    <row r="368" spans="1:12" s="216" customFormat="1" ht="3.75" customHeight="1" x14ac:dyDescent="0.2">
      <c r="A368" s="401"/>
      <c r="B368" s="394"/>
      <c r="C368" s="394"/>
      <c r="D368" s="394"/>
      <c r="E368" s="402"/>
      <c r="F368" s="222"/>
      <c r="G368" s="222"/>
      <c r="H368" s="222"/>
      <c r="I368" s="222"/>
      <c r="J368" s="218"/>
      <c r="K368" s="219"/>
      <c r="L368" s="219"/>
    </row>
    <row r="369" spans="1:12" x14ac:dyDescent="0.2">
      <c r="A369" s="191" t="s">
        <v>495</v>
      </c>
      <c r="B369" s="42"/>
      <c r="C369" s="42"/>
      <c r="D369" s="399"/>
      <c r="E369" s="400"/>
      <c r="F369" s="527">
        <f>+F$15</f>
        <v>0</v>
      </c>
      <c r="G369" s="527">
        <f t="shared" ref="G369:I369" si="60">+G$15</f>
        <v>0</v>
      </c>
      <c r="H369" s="527">
        <f t="shared" si="60"/>
        <v>0</v>
      </c>
      <c r="I369" s="527">
        <f t="shared" si="60"/>
        <v>0</v>
      </c>
      <c r="J369" s="236">
        <f>SUM(F369:I369)</f>
        <v>0</v>
      </c>
      <c r="K369" s="223" t="s">
        <v>491</v>
      </c>
      <c r="L369" s="224"/>
    </row>
    <row r="370" spans="1:12" ht="4.5" customHeight="1" x14ac:dyDescent="0.2">
      <c r="A370" s="100"/>
      <c r="B370" s="43"/>
      <c r="C370" s="43"/>
      <c r="D370" s="43"/>
      <c r="J370" s="214"/>
      <c r="K370" s="212"/>
      <c r="L370" s="212"/>
    </row>
    <row r="371" spans="1:12" ht="15" thickBot="1" x14ac:dyDescent="0.25">
      <c r="A371" s="409" t="s">
        <v>450</v>
      </c>
      <c r="B371" s="410"/>
      <c r="C371" s="410"/>
      <c r="D371" s="410"/>
      <c r="E371" s="411"/>
      <c r="F371" s="411"/>
      <c r="G371" s="411"/>
      <c r="H371" s="411"/>
      <c r="I371" s="412"/>
      <c r="J371" s="412"/>
      <c r="K371" s="412"/>
      <c r="L371" s="413"/>
    </row>
    <row r="372" spans="1:12" s="556" customFormat="1" ht="36" customHeight="1" thickTop="1" x14ac:dyDescent="0.2">
      <c r="A372" s="564" t="s">
        <v>845</v>
      </c>
      <c r="B372" s="769" t="s">
        <v>47</v>
      </c>
      <c r="C372" s="770"/>
      <c r="D372" s="771"/>
      <c r="E372" s="405" t="s">
        <v>451</v>
      </c>
      <c r="F372" s="406" t="s">
        <v>454</v>
      </c>
      <c r="G372" s="407" t="s">
        <v>455</v>
      </c>
      <c r="H372" s="244" t="s">
        <v>457</v>
      </c>
      <c r="I372" s="245" t="s">
        <v>506</v>
      </c>
      <c r="J372" s="246" t="s">
        <v>70</v>
      </c>
      <c r="K372" s="246" t="s">
        <v>49</v>
      </c>
      <c r="L372" s="247" t="s">
        <v>481</v>
      </c>
    </row>
    <row r="373" spans="1:12" s="556" customFormat="1" ht="35.25" customHeight="1" thickBot="1" x14ac:dyDescent="0.25">
      <c r="A373" s="565" t="s">
        <v>846</v>
      </c>
      <c r="B373" s="772" t="s">
        <v>48</v>
      </c>
      <c r="C373" s="773"/>
      <c r="D373" s="774"/>
      <c r="E373" s="408" t="s">
        <v>452</v>
      </c>
      <c r="F373" s="408" t="s">
        <v>453</v>
      </c>
      <c r="G373" s="408" t="s">
        <v>456</v>
      </c>
      <c r="H373" s="248" t="s">
        <v>27</v>
      </c>
      <c r="I373" s="249" t="s">
        <v>507</v>
      </c>
      <c r="J373" s="250" t="s">
        <v>71</v>
      </c>
      <c r="K373" s="248" t="s">
        <v>50</v>
      </c>
      <c r="L373" s="249" t="s">
        <v>482</v>
      </c>
    </row>
    <row r="374" spans="1:12" ht="15.95" customHeight="1" thickTop="1" x14ac:dyDescent="0.2">
      <c r="A374" s="526"/>
      <c r="B374" s="766"/>
      <c r="C374" s="767"/>
      <c r="D374" s="768"/>
      <c r="E374" s="237"/>
      <c r="F374" s="237"/>
      <c r="G374" s="237"/>
      <c r="H374" s="237"/>
      <c r="I374" s="237"/>
      <c r="J374" s="237"/>
      <c r="K374" s="237"/>
      <c r="L374" s="238"/>
    </row>
    <row r="375" spans="1:12" ht="15.95" customHeight="1" x14ac:dyDescent="0.2">
      <c r="A375" s="526"/>
      <c r="B375" s="744"/>
      <c r="C375" s="745"/>
      <c r="D375" s="746"/>
      <c r="E375" s="237"/>
      <c r="F375" s="237"/>
      <c r="G375" s="237"/>
      <c r="H375" s="239"/>
      <c r="I375" s="239"/>
      <c r="J375" s="239"/>
      <c r="K375" s="239"/>
      <c r="L375" s="238"/>
    </row>
    <row r="376" spans="1:12" ht="15.95" customHeight="1" x14ac:dyDescent="0.2">
      <c r="A376" s="526"/>
      <c r="B376" s="744"/>
      <c r="C376" s="745"/>
      <c r="D376" s="746"/>
      <c r="E376" s="237"/>
      <c r="F376" s="237"/>
      <c r="G376" s="237"/>
      <c r="H376" s="239"/>
      <c r="I376" s="239"/>
      <c r="J376" s="240"/>
      <c r="K376" s="239"/>
      <c r="L376" s="238"/>
    </row>
    <row r="377" spans="1:12" ht="15.95" customHeight="1" x14ac:dyDescent="0.2">
      <c r="A377" s="526"/>
      <c r="B377" s="744"/>
      <c r="C377" s="745"/>
      <c r="D377" s="746"/>
      <c r="E377" s="237"/>
      <c r="F377" s="237"/>
      <c r="G377" s="237"/>
      <c r="H377" s="239"/>
      <c r="I377" s="239"/>
      <c r="J377" s="239"/>
      <c r="K377" s="239"/>
      <c r="L377" s="238"/>
    </row>
    <row r="378" spans="1:12" ht="15.95" customHeight="1" x14ac:dyDescent="0.2">
      <c r="A378" s="526"/>
      <c r="B378" s="744"/>
      <c r="C378" s="745"/>
      <c r="D378" s="746"/>
      <c r="E378" s="237"/>
      <c r="F378" s="237"/>
      <c r="G378" s="237"/>
      <c r="H378" s="239"/>
      <c r="I378" s="239"/>
      <c r="J378" s="239"/>
      <c r="K378" s="239"/>
      <c r="L378" s="238"/>
    </row>
    <row r="379" spans="1:12" ht="15.95" customHeight="1" x14ac:dyDescent="0.2">
      <c r="A379" s="526"/>
      <c r="B379" s="744"/>
      <c r="C379" s="745"/>
      <c r="D379" s="746"/>
      <c r="E379" s="237"/>
      <c r="F379" s="237"/>
      <c r="G379" s="237"/>
      <c r="H379" s="239"/>
      <c r="I379" s="239"/>
      <c r="J379" s="239"/>
      <c r="K379" s="239"/>
      <c r="L379" s="238"/>
    </row>
    <row r="380" spans="1:12" ht="15.95" customHeight="1" x14ac:dyDescent="0.2">
      <c r="A380" s="526"/>
      <c r="B380" s="744"/>
      <c r="C380" s="745"/>
      <c r="D380" s="746"/>
      <c r="E380" s="237"/>
      <c r="F380" s="237"/>
      <c r="G380" s="237"/>
      <c r="H380" s="239"/>
      <c r="I380" s="239"/>
      <c r="J380" s="239"/>
      <c r="K380" s="239"/>
      <c r="L380" s="238"/>
    </row>
    <row r="381" spans="1:12" ht="15.95" customHeight="1" x14ac:dyDescent="0.2">
      <c r="A381" s="526"/>
      <c r="B381" s="744"/>
      <c r="C381" s="745"/>
      <c r="D381" s="746"/>
      <c r="E381" s="237"/>
      <c r="F381" s="237"/>
      <c r="G381" s="237"/>
      <c r="H381" s="239"/>
      <c r="I381" s="239"/>
      <c r="J381" s="239"/>
      <c r="K381" s="239"/>
      <c r="L381" s="238"/>
    </row>
    <row r="382" spans="1:12" ht="15.95" customHeight="1" x14ac:dyDescent="0.2">
      <c r="A382" s="526"/>
      <c r="B382" s="744"/>
      <c r="C382" s="745"/>
      <c r="D382" s="746"/>
      <c r="E382" s="237"/>
      <c r="F382" s="237"/>
      <c r="G382" s="237"/>
      <c r="H382" s="239"/>
      <c r="I382" s="239"/>
      <c r="J382" s="239"/>
      <c r="K382" s="239"/>
      <c r="L382" s="238"/>
    </row>
    <row r="383" spans="1:12" ht="15.95" customHeight="1" x14ac:dyDescent="0.2">
      <c r="A383" s="526"/>
      <c r="B383" s="744"/>
      <c r="C383" s="745"/>
      <c r="D383" s="746"/>
      <c r="E383" s="237"/>
      <c r="F383" s="237"/>
      <c r="G383" s="237"/>
      <c r="H383" s="239"/>
      <c r="I383" s="239"/>
      <c r="J383" s="239"/>
      <c r="K383" s="239"/>
      <c r="L383" s="238"/>
    </row>
    <row r="384" spans="1:12" ht="15.95" customHeight="1" x14ac:dyDescent="0.2">
      <c r="A384" s="526"/>
      <c r="B384" s="744"/>
      <c r="C384" s="745"/>
      <c r="D384" s="746"/>
      <c r="E384" s="237"/>
      <c r="F384" s="237"/>
      <c r="G384" s="237"/>
      <c r="H384" s="239"/>
      <c r="I384" s="239"/>
      <c r="J384" s="239"/>
      <c r="K384" s="239"/>
      <c r="L384" s="238"/>
    </row>
    <row r="385" spans="1:12" ht="15.95" customHeight="1" x14ac:dyDescent="0.2">
      <c r="A385" s="526"/>
      <c r="B385" s="744"/>
      <c r="C385" s="745"/>
      <c r="D385" s="746"/>
      <c r="E385" s="237"/>
      <c r="F385" s="237"/>
      <c r="G385" s="237"/>
      <c r="H385" s="239"/>
      <c r="I385" s="239"/>
      <c r="J385" s="239"/>
      <c r="K385" s="239"/>
      <c r="L385" s="238"/>
    </row>
    <row r="386" spans="1:12" ht="15.95" customHeight="1" x14ac:dyDescent="0.2">
      <c r="A386" s="526"/>
      <c r="B386" s="744"/>
      <c r="C386" s="745"/>
      <c r="D386" s="746"/>
      <c r="E386" s="237"/>
      <c r="F386" s="237"/>
      <c r="G386" s="237"/>
      <c r="H386" s="239"/>
      <c r="I386" s="239"/>
      <c r="J386" s="239"/>
      <c r="K386" s="239"/>
      <c r="L386" s="238"/>
    </row>
    <row r="387" spans="1:12" ht="15.95" customHeight="1" x14ac:dyDescent="0.2">
      <c r="A387" s="526"/>
      <c r="B387" s="744"/>
      <c r="C387" s="745"/>
      <c r="D387" s="746"/>
      <c r="E387" s="237"/>
      <c r="F387" s="237"/>
      <c r="G387" s="237"/>
      <c r="H387" s="239"/>
      <c r="I387" s="239"/>
      <c r="J387" s="239"/>
      <c r="K387" s="239"/>
      <c r="L387" s="238"/>
    </row>
    <row r="388" spans="1:12" ht="15.95" customHeight="1" x14ac:dyDescent="0.2">
      <c r="A388" s="526"/>
      <c r="B388" s="744"/>
      <c r="C388" s="745"/>
      <c r="D388" s="746"/>
      <c r="E388" s="237"/>
      <c r="F388" s="237"/>
      <c r="G388" s="237"/>
      <c r="H388" s="239"/>
      <c r="I388" s="239"/>
      <c r="J388" s="239"/>
      <c r="K388" s="239"/>
      <c r="L388" s="238"/>
    </row>
    <row r="389" spans="1:12" ht="15.95" customHeight="1" x14ac:dyDescent="0.2">
      <c r="A389" s="526"/>
      <c r="B389" s="475"/>
      <c r="C389" s="476"/>
      <c r="D389" s="477"/>
      <c r="E389" s="237"/>
      <c r="F389" s="237"/>
      <c r="G389" s="237"/>
      <c r="H389" s="239"/>
      <c r="I389" s="239"/>
      <c r="J389" s="239"/>
      <c r="K389" s="239"/>
      <c r="L389" s="238"/>
    </row>
    <row r="390" spans="1:12" ht="15.95" customHeight="1" x14ac:dyDescent="0.2">
      <c r="A390" s="526"/>
      <c r="B390" s="475"/>
      <c r="C390" s="476"/>
      <c r="D390" s="477"/>
      <c r="E390" s="237"/>
      <c r="F390" s="237"/>
      <c r="G390" s="237"/>
      <c r="H390" s="239"/>
      <c r="I390" s="239"/>
      <c r="J390" s="239"/>
      <c r="K390" s="239"/>
      <c r="L390" s="238"/>
    </row>
    <row r="391" spans="1:12" ht="15.95" customHeight="1" x14ac:dyDescent="0.2">
      <c r="A391" s="526"/>
      <c r="B391" s="744"/>
      <c r="C391" s="745"/>
      <c r="D391" s="746"/>
      <c r="E391" s="237"/>
      <c r="F391" s="237"/>
      <c r="G391" s="237"/>
      <c r="H391" s="239"/>
      <c r="I391" s="239"/>
      <c r="J391" s="239"/>
      <c r="K391" s="239"/>
      <c r="L391" s="238"/>
    </row>
    <row r="392" spans="1:12" ht="15.95" customHeight="1" x14ac:dyDescent="0.2">
      <c r="A392" s="526"/>
      <c r="B392" s="744"/>
      <c r="C392" s="745"/>
      <c r="D392" s="746"/>
      <c r="E392" s="237"/>
      <c r="F392" s="237"/>
      <c r="G392" s="237"/>
      <c r="H392" s="239"/>
      <c r="I392" s="239"/>
      <c r="J392" s="239"/>
      <c r="K392" s="239"/>
      <c r="L392" s="238"/>
    </row>
    <row r="393" spans="1:12" ht="15.95" customHeight="1" x14ac:dyDescent="0.2">
      <c r="A393" s="526"/>
      <c r="B393" s="744"/>
      <c r="C393" s="745"/>
      <c r="D393" s="746"/>
      <c r="E393" s="237"/>
      <c r="F393" s="237"/>
      <c r="G393" s="237"/>
      <c r="H393" s="239"/>
      <c r="I393" s="239"/>
      <c r="J393" s="239"/>
      <c r="K393" s="239"/>
      <c r="L393" s="238"/>
    </row>
    <row r="394" spans="1:12" ht="15.95" customHeight="1" x14ac:dyDescent="0.2">
      <c r="A394" s="526"/>
      <c r="B394" s="744"/>
      <c r="C394" s="745"/>
      <c r="D394" s="746"/>
      <c r="E394" s="237"/>
      <c r="F394" s="237"/>
      <c r="G394" s="237"/>
      <c r="H394" s="239"/>
      <c r="I394" s="239"/>
      <c r="J394" s="239"/>
      <c r="K394" s="239"/>
      <c r="L394" s="238"/>
    </row>
    <row r="395" spans="1:12" ht="15.95" customHeight="1" x14ac:dyDescent="0.2">
      <c r="A395" s="526"/>
      <c r="B395" s="744"/>
      <c r="C395" s="745"/>
      <c r="D395" s="746"/>
      <c r="E395" s="237"/>
      <c r="F395" s="237"/>
      <c r="G395" s="237"/>
      <c r="H395" s="239"/>
      <c r="I395" s="239"/>
      <c r="J395" s="239"/>
      <c r="K395" s="239"/>
      <c r="L395" s="238"/>
    </row>
    <row r="396" spans="1:12" ht="15.95" customHeight="1" x14ac:dyDescent="0.2">
      <c r="A396" s="526"/>
      <c r="B396" s="744"/>
      <c r="C396" s="745"/>
      <c r="D396" s="746"/>
      <c r="E396" s="237"/>
      <c r="F396" s="237"/>
      <c r="G396" s="237"/>
      <c r="H396" s="237"/>
      <c r="I396" s="237"/>
      <c r="J396" s="237"/>
      <c r="K396" s="237"/>
      <c r="L396" s="238"/>
    </row>
    <row r="397" spans="1:12" ht="15.95" customHeight="1" x14ac:dyDescent="0.2">
      <c r="A397" s="526"/>
      <c r="B397" s="744"/>
      <c r="C397" s="745"/>
      <c r="D397" s="746"/>
      <c r="E397" s="241"/>
      <c r="F397" s="241"/>
      <c r="G397" s="241"/>
      <c r="H397" s="242"/>
      <c r="I397" s="242">
        <v>0</v>
      </c>
      <c r="J397" s="242"/>
      <c r="K397" s="242"/>
      <c r="L397" s="243"/>
    </row>
    <row r="398" spans="1:12" ht="15.95" customHeight="1" x14ac:dyDescent="0.2">
      <c r="A398" s="526"/>
      <c r="B398" s="744"/>
      <c r="C398" s="745"/>
      <c r="D398" s="746"/>
      <c r="E398" s="241"/>
      <c r="F398" s="241"/>
      <c r="G398" s="241"/>
      <c r="H398" s="241"/>
      <c r="I398" s="241"/>
      <c r="J398" s="241"/>
      <c r="K398" s="241"/>
      <c r="L398" s="243"/>
    </row>
    <row r="399" spans="1:12" ht="15.95" customHeight="1" x14ac:dyDescent="0.2">
      <c r="A399" s="526"/>
      <c r="B399" s="744"/>
      <c r="C399" s="745"/>
      <c r="D399" s="746"/>
      <c r="E399" s="241"/>
      <c r="F399" s="241"/>
      <c r="G399" s="241"/>
      <c r="H399" s="242"/>
      <c r="I399" s="242"/>
      <c r="J399" s="242"/>
      <c r="K399" s="242"/>
      <c r="L399" s="243"/>
    </row>
    <row r="400" spans="1:12" ht="21" customHeight="1" x14ac:dyDescent="0.2">
      <c r="A400" s="747" t="s">
        <v>473</v>
      </c>
      <c r="B400" s="748"/>
      <c r="C400" s="748"/>
      <c r="D400" s="358">
        <f>+K361</f>
        <v>0</v>
      </c>
      <c r="E400" s="359">
        <f t="shared" ref="E400" si="61">SUM(E374:E399)</f>
        <v>0</v>
      </c>
      <c r="F400" s="359">
        <f t="shared" ref="F400" si="62">SUM(F374:F399)</f>
        <v>0</v>
      </c>
      <c r="G400" s="359">
        <f t="shared" ref="G400" si="63">SUM(G374:G399)</f>
        <v>0</v>
      </c>
      <c r="H400" s="359">
        <f t="shared" ref="H400" si="64">SUM(H374:H399)</f>
        <v>0</v>
      </c>
      <c r="I400" s="359">
        <f t="shared" ref="I400" si="65">SUM(I374:I399)</f>
        <v>0</v>
      </c>
      <c r="J400" s="359">
        <f t="shared" ref="J400" si="66">SUM(J374:J399)</f>
        <v>0</v>
      </c>
      <c r="K400" s="359">
        <f t="shared" ref="K400" si="67">SUM(K374:K399)</f>
        <v>0</v>
      </c>
      <c r="L400" s="360"/>
    </row>
    <row r="401" spans="1:12" ht="21" customHeight="1" x14ac:dyDescent="0.2">
      <c r="A401" s="474" t="s">
        <v>474</v>
      </c>
      <c r="B401" s="472"/>
      <c r="C401" s="361">
        <f>+K363</f>
        <v>0</v>
      </c>
      <c r="D401" s="358" t="s">
        <v>37</v>
      </c>
      <c r="E401" s="362">
        <f>E400*C401</f>
        <v>0</v>
      </c>
      <c r="F401" s="362">
        <f>F400*C401</f>
        <v>0</v>
      </c>
      <c r="G401" s="362">
        <f>G400*C401</f>
        <v>0</v>
      </c>
      <c r="H401" s="362">
        <f>H400*C401</f>
        <v>0</v>
      </c>
      <c r="I401" s="362">
        <f>I400*C401</f>
        <v>0</v>
      </c>
      <c r="J401" s="362">
        <f>J400*C401</f>
        <v>0</v>
      </c>
      <c r="K401" s="362">
        <f>K400*C401</f>
        <v>0</v>
      </c>
      <c r="L401" s="363"/>
    </row>
    <row r="402" spans="1:12" ht="21" customHeight="1" x14ac:dyDescent="0.2">
      <c r="A402" s="747" t="s">
        <v>493</v>
      </c>
      <c r="B402" s="749"/>
      <c r="C402" s="750"/>
      <c r="D402" s="358" t="s">
        <v>37</v>
      </c>
      <c r="E402" s="377"/>
      <c r="F402" s="364" t="str">
        <f>IF($D361="SELECT / SÉLECTIONNEZ","Province?",IF($D361="INTL-International",0,F401*(1-13/113)))</f>
        <v>Province?</v>
      </c>
      <c r="G402" s="364" t="str">
        <f t="shared" ref="G402:K402" si="68">IF($D361="SELECT / SÉLECTIONNEZ","Province?",IF($D361="ON-Ontario",G401*(1-12/112),IF($D361="NS-Nova Scotia",G401*(1-14/114),IF($D361="PE-PEI",G401*(1-14/114),IF($D361="INTL-International",0,G401*(1-4/104))))))</f>
        <v>Province?</v>
      </c>
      <c r="H402" s="364" t="str">
        <f t="shared" si="68"/>
        <v>Province?</v>
      </c>
      <c r="I402" s="364" t="str">
        <f t="shared" si="68"/>
        <v>Province?</v>
      </c>
      <c r="J402" s="364" t="str">
        <f t="shared" si="68"/>
        <v>Province?</v>
      </c>
      <c r="K402" s="364" t="str">
        <f t="shared" si="68"/>
        <v>Province?</v>
      </c>
      <c r="L402" s="360"/>
    </row>
    <row r="403" spans="1:12" x14ac:dyDescent="0.2">
      <c r="A403" s="747" t="s">
        <v>490</v>
      </c>
      <c r="B403" s="748"/>
      <c r="C403" s="748"/>
      <c r="D403" s="358" t="s">
        <v>37</v>
      </c>
      <c r="E403" s="364"/>
      <c r="F403" s="364"/>
      <c r="G403" s="364"/>
      <c r="H403" s="364"/>
      <c r="I403" s="364" t="str">
        <f>IF($D361="SELECT / SÉLECTIONNEZ","Province?",IF($D361="INTL-International",0,I401/2))</f>
        <v>Province?</v>
      </c>
      <c r="J403" s="364"/>
      <c r="K403" s="364"/>
      <c r="L403" s="360"/>
    </row>
    <row r="404" spans="1:12" ht="13.5" customHeight="1" x14ac:dyDescent="0.2">
      <c r="A404" s="730">
        <f>+F363</f>
        <v>0</v>
      </c>
      <c r="B404" s="732" t="str">
        <f>+F367</f>
        <v>SELECT / SÉLECTIONNEZ</v>
      </c>
      <c r="C404" s="733"/>
      <c r="D404" s="736">
        <f>+F369</f>
        <v>0</v>
      </c>
      <c r="E404" s="365">
        <f>IF(D361="INTL-International",E401*D404,E402*D404)</f>
        <v>0</v>
      </c>
      <c r="F404" s="365" t="e">
        <f>IF(D361="INTL-International",F401*D404,F402*D404)</f>
        <v>#VALUE!</v>
      </c>
      <c r="G404" s="365" t="e">
        <f>IF(D361="INTL-International",G401*D404,G402*D404)</f>
        <v>#VALUE!</v>
      </c>
      <c r="H404" s="365" t="e">
        <f>IF(D361="INTL-International",H401*D404,H402*D404)</f>
        <v>#VALUE!</v>
      </c>
      <c r="I404" s="365" t="e">
        <f>IF(D361="INTL-International",I401*D404,I402*D404)</f>
        <v>#VALUE!</v>
      </c>
      <c r="J404" s="365" t="e">
        <f>IF(D361="INTL-International",J401*D404,J402*D404)</f>
        <v>#VALUE!</v>
      </c>
      <c r="K404" s="365" t="e">
        <f>IF(D361="INTL-International",K401*D404,K402*D404)</f>
        <v>#VALUE!</v>
      </c>
      <c r="L404" s="365"/>
    </row>
    <row r="405" spans="1:12" ht="13.5" customHeight="1" x14ac:dyDescent="0.2">
      <c r="A405" s="740"/>
      <c r="B405" s="741"/>
      <c r="C405" s="742"/>
      <c r="D405" s="743"/>
      <c r="E405" s="367"/>
      <c r="F405" s="367"/>
      <c r="G405" s="367"/>
      <c r="H405" s="367"/>
      <c r="I405" s="365" t="e">
        <f>IF(D361="INTL-International",I402*D404,I403*D404)</f>
        <v>#VALUE!</v>
      </c>
      <c r="J405" s="367"/>
      <c r="K405" s="367"/>
      <c r="L405" s="368"/>
    </row>
    <row r="406" spans="1:12" ht="13.5" customHeight="1" x14ac:dyDescent="0.2">
      <c r="A406" s="730">
        <f>+G363</f>
        <v>0</v>
      </c>
      <c r="B406" s="732" t="str">
        <f>+G367</f>
        <v>SELECT / SÉLECTIONNEZ</v>
      </c>
      <c r="C406" s="733"/>
      <c r="D406" s="736">
        <f>+G369</f>
        <v>0</v>
      </c>
      <c r="E406" s="365">
        <f>IF(D361="INTL-International",E401*D406,E402*D406)</f>
        <v>0</v>
      </c>
      <c r="F406" s="365" t="e">
        <f>IF(D361="INTL-International",F401*D406,F402*D406)</f>
        <v>#VALUE!</v>
      </c>
      <c r="G406" s="365" t="e">
        <f>IF(D361="INTL-International",G401*D406,G402*D406)</f>
        <v>#VALUE!</v>
      </c>
      <c r="H406" s="365" t="e">
        <f>IF(D361="INTL-International",H401*D406,H402*D406)</f>
        <v>#VALUE!</v>
      </c>
      <c r="I406" s="365" t="e">
        <f>IF(D361="INTL-International",I401*D406,I402*D406)</f>
        <v>#VALUE!</v>
      </c>
      <c r="J406" s="365" t="e">
        <f>IF(D361="INTL-International",J401*D406,J402*D406)</f>
        <v>#VALUE!</v>
      </c>
      <c r="K406" s="365" t="e">
        <f>IF(D361="INTL-International",K401*D406,K402*D406)</f>
        <v>#VALUE!</v>
      </c>
      <c r="L406" s="366"/>
    </row>
    <row r="407" spans="1:12" ht="13.5" customHeight="1" x14ac:dyDescent="0.2">
      <c r="A407" s="740"/>
      <c r="B407" s="741"/>
      <c r="C407" s="742"/>
      <c r="D407" s="743"/>
      <c r="E407" s="367"/>
      <c r="F407" s="367"/>
      <c r="G407" s="367"/>
      <c r="H407" s="367"/>
      <c r="I407" s="365" t="e">
        <f>IF(D361="INTL-International",I402*D406,I403*D406)</f>
        <v>#VALUE!</v>
      </c>
      <c r="J407" s="367"/>
      <c r="K407" s="367"/>
      <c r="L407" s="368"/>
    </row>
    <row r="408" spans="1:12" ht="13.5" customHeight="1" x14ac:dyDescent="0.2">
      <c r="A408" s="730">
        <f>+H363</f>
        <v>0</v>
      </c>
      <c r="B408" s="732" t="str">
        <f>+H367</f>
        <v>SELECT / SÉLECTIONNEZ</v>
      </c>
      <c r="C408" s="733"/>
      <c r="D408" s="736">
        <f>+H369</f>
        <v>0</v>
      </c>
      <c r="E408" s="365">
        <f>IF(D361="INTL-International",E401*D408,E402*D408)</f>
        <v>0</v>
      </c>
      <c r="F408" s="367" t="e">
        <f>IF(D361="INTL-International",F401*D408,F402*D408)</f>
        <v>#VALUE!</v>
      </c>
      <c r="G408" s="367" t="e">
        <f>IF(D361="INTL-International",G401*D408,G402*D408)</f>
        <v>#VALUE!</v>
      </c>
      <c r="H408" s="367" t="e">
        <f>IF(D361="INTL-International",H401*D408,H402*D408)</f>
        <v>#VALUE!</v>
      </c>
      <c r="I408" s="367" t="e">
        <f>IF(D361="INTL-International",I401*D408,I402*D408)</f>
        <v>#VALUE!</v>
      </c>
      <c r="J408" s="367" t="e">
        <f>IF(D361="INTL-International",J401*D408,J402*D408)</f>
        <v>#VALUE!</v>
      </c>
      <c r="K408" s="367" t="e">
        <f>IF(D361="INTL-International",K401*D408,K402*D408)</f>
        <v>#VALUE!</v>
      </c>
      <c r="L408" s="368"/>
    </row>
    <row r="409" spans="1:12" ht="13.5" customHeight="1" x14ac:dyDescent="0.2">
      <c r="A409" s="740"/>
      <c r="B409" s="741"/>
      <c r="C409" s="742"/>
      <c r="D409" s="743"/>
      <c r="E409" s="367"/>
      <c r="F409" s="367"/>
      <c r="G409" s="367"/>
      <c r="H409" s="367"/>
      <c r="I409" s="365" t="e">
        <f>IF(D361="INTL-International",I402*D408,I403*D408)</f>
        <v>#VALUE!</v>
      </c>
      <c r="J409" s="367"/>
      <c r="K409" s="367"/>
      <c r="L409" s="368"/>
    </row>
    <row r="410" spans="1:12" ht="13.5" customHeight="1" x14ac:dyDescent="0.2">
      <c r="A410" s="730">
        <f>+I363</f>
        <v>0</v>
      </c>
      <c r="B410" s="732" t="str">
        <f>+I367</f>
        <v>SELECT / SÉLECTIONNEZ</v>
      </c>
      <c r="C410" s="733"/>
      <c r="D410" s="736">
        <f>+I369</f>
        <v>0</v>
      </c>
      <c r="E410" s="365">
        <f>IF(D361="INTL-International",E401*D410,E402*D410)</f>
        <v>0</v>
      </c>
      <c r="F410" s="367" t="e">
        <f>IF(D361="INTL-International",F401*D410,F402*D410)</f>
        <v>#VALUE!</v>
      </c>
      <c r="G410" s="367" t="e">
        <f>IF(D361="INTL-International",G401*D410,G402*D410)</f>
        <v>#VALUE!</v>
      </c>
      <c r="H410" s="367" t="e">
        <f>IF(D361="INTL-International",H401*D410,H402*D410)</f>
        <v>#VALUE!</v>
      </c>
      <c r="I410" s="367" t="e">
        <f>IF(D361="INTL-International",I401*D410,I402*D410)</f>
        <v>#VALUE!</v>
      </c>
      <c r="J410" s="367" t="e">
        <f>IF(D361="INTL-International",J401*D410,J402*D410)</f>
        <v>#VALUE!</v>
      </c>
      <c r="K410" s="367" t="e">
        <f>IF(D361="INTL-International",K401*D410,K402*D410)</f>
        <v>#VALUE!</v>
      </c>
      <c r="L410" s="368"/>
    </row>
    <row r="411" spans="1:12" ht="13.5" customHeight="1" thickBot="1" x14ac:dyDescent="0.25">
      <c r="A411" s="731"/>
      <c r="B411" s="734"/>
      <c r="C411" s="735"/>
      <c r="D411" s="737"/>
      <c r="E411" s="369"/>
      <c r="F411" s="369"/>
      <c r="G411" s="369"/>
      <c r="H411" s="369"/>
      <c r="I411" s="370" t="e">
        <f>IF(D361="INTL-International",I402*D410,I403*D410)</f>
        <v>#VALUE!</v>
      </c>
      <c r="J411" s="369"/>
      <c r="K411" s="369"/>
      <c r="L411" s="371"/>
    </row>
    <row r="412" spans="1:12" s="511" customFormat="1" ht="12" outlineLevel="1" thickTop="1" x14ac:dyDescent="0.2">
      <c r="A412" s="372" t="s">
        <v>492</v>
      </c>
      <c r="B412" s="373"/>
      <c r="C412" s="373"/>
      <c r="D412" s="374"/>
      <c r="E412" s="375">
        <f>SUM(E404:E411)</f>
        <v>0</v>
      </c>
      <c r="F412" s="375" t="e">
        <f>SUM(F404:F411)</f>
        <v>#VALUE!</v>
      </c>
      <c r="G412" s="375" t="e">
        <f t="shared" ref="G412:H412" si="69">SUM(G404:G411)</f>
        <v>#VALUE!</v>
      </c>
      <c r="H412" s="375" t="e">
        <f t="shared" si="69"/>
        <v>#VALUE!</v>
      </c>
      <c r="I412" s="375" t="e">
        <f>SUM(I404:I411)</f>
        <v>#VALUE!</v>
      </c>
      <c r="J412" s="375" t="e">
        <f t="shared" ref="J412:K412" si="70">SUM(J404:J411)</f>
        <v>#VALUE!</v>
      </c>
      <c r="K412" s="375" t="e">
        <f t="shared" si="70"/>
        <v>#VALUE!</v>
      </c>
      <c r="L412" s="376"/>
    </row>
    <row r="413" spans="1:12" ht="45.75" customHeight="1" x14ac:dyDescent="0.2">
      <c r="A413" s="738" t="s">
        <v>494</v>
      </c>
      <c r="B413" s="739"/>
      <c r="C413" s="739"/>
      <c r="D413" s="739"/>
      <c r="E413" s="739"/>
      <c r="F413" s="739"/>
      <c r="G413" s="739"/>
      <c r="H413" s="739"/>
      <c r="I413" s="739"/>
      <c r="J413" s="739"/>
      <c r="K413" s="739"/>
      <c r="L413" s="739"/>
    </row>
    <row r="415" spans="1:12" ht="15.75" x14ac:dyDescent="0.25">
      <c r="B415" s="210" t="s">
        <v>46</v>
      </c>
      <c r="C415" s="210"/>
      <c r="D415" s="210"/>
    </row>
    <row r="416" spans="1:12" ht="15.75" x14ac:dyDescent="0.25">
      <c r="B416" s="210" t="s">
        <v>45</v>
      </c>
      <c r="C416" s="210"/>
      <c r="D416" s="210"/>
    </row>
    <row r="418" spans="1:12" x14ac:dyDescent="0.2">
      <c r="A418" s="100" t="s">
        <v>460</v>
      </c>
      <c r="D418" s="751">
        <f>'Travel Authority &amp; Advance'!$D$6</f>
        <v>0</v>
      </c>
      <c r="E418" s="715"/>
      <c r="G418" s="400"/>
      <c r="H418" s="403"/>
      <c r="I418" s="404" t="s">
        <v>489</v>
      </c>
      <c r="J418" s="752" t="str">
        <f>'Travel Authority &amp; Advance'!$N$5</f>
        <v xml:space="preserve"> </v>
      </c>
      <c r="K418" s="753"/>
      <c r="L418" s="753"/>
    </row>
    <row r="419" spans="1:12" ht="4.5" customHeight="1" x14ac:dyDescent="0.2">
      <c r="A419" s="100"/>
      <c r="B419" s="43"/>
      <c r="C419" s="43"/>
      <c r="D419" s="43"/>
      <c r="J419" s="211"/>
      <c r="K419" s="211"/>
      <c r="L419" s="212"/>
    </row>
    <row r="420" spans="1:12" x14ac:dyDescent="0.2">
      <c r="A420" s="398" t="s">
        <v>458</v>
      </c>
      <c r="B420" s="43"/>
      <c r="C420" s="43"/>
      <c r="D420" s="754" t="s">
        <v>75</v>
      </c>
      <c r="E420" s="755"/>
      <c r="J420" s="213" t="s">
        <v>52</v>
      </c>
      <c r="K420" s="756"/>
      <c r="L420" s="757"/>
    </row>
    <row r="421" spans="1:12" ht="3.75" customHeight="1" x14ac:dyDescent="0.2">
      <c r="A421" s="100"/>
      <c r="B421" s="43"/>
      <c r="C421" s="43"/>
      <c r="D421" s="43"/>
      <c r="J421" s="214"/>
      <c r="K421" s="212"/>
      <c r="L421" s="212"/>
    </row>
    <row r="422" spans="1:12" x14ac:dyDescent="0.2">
      <c r="A422" s="191" t="s">
        <v>472</v>
      </c>
      <c r="B422" s="42"/>
      <c r="C422" s="42"/>
      <c r="D422" s="399"/>
      <c r="E422" s="400"/>
      <c r="F422" s="563">
        <f>+$F$9</f>
        <v>0</v>
      </c>
      <c r="G422" s="563">
        <f>+$G$9</f>
        <v>0</v>
      </c>
      <c r="H422" s="563">
        <f>+$H$9</f>
        <v>0</v>
      </c>
      <c r="I422" s="563">
        <f>+$I$9</f>
        <v>0</v>
      </c>
      <c r="J422" s="213" t="s">
        <v>51</v>
      </c>
      <c r="K422" s="758"/>
      <c r="L422" s="759"/>
    </row>
    <row r="423" spans="1:12" s="216" customFormat="1" ht="3.75" customHeight="1" x14ac:dyDescent="0.2">
      <c r="A423" s="401"/>
      <c r="B423" s="394"/>
      <c r="C423" s="394"/>
      <c r="D423" s="394"/>
      <c r="E423" s="402"/>
      <c r="F423" s="217"/>
      <c r="G423" s="217"/>
      <c r="H423" s="217"/>
      <c r="I423" s="217"/>
      <c r="J423" s="218"/>
      <c r="K423" s="219"/>
      <c r="L423" s="219"/>
    </row>
    <row r="424" spans="1:12" x14ac:dyDescent="0.2">
      <c r="A424" s="191" t="s">
        <v>501</v>
      </c>
      <c r="B424" s="42"/>
      <c r="C424" s="42"/>
      <c r="D424" s="399"/>
      <c r="E424" s="400"/>
      <c r="F424" s="230" t="str">
        <f>+$F$11</f>
        <v>SELECT / SÉLECTIONNEZ</v>
      </c>
      <c r="G424" s="230" t="str">
        <f>+$G$11</f>
        <v>SELECT / SÉLECTIONNEZ</v>
      </c>
      <c r="H424" s="230" t="str">
        <f>+$H$11</f>
        <v>SELECT / SÉLECTIONNEZ</v>
      </c>
      <c r="I424" s="230" t="str">
        <f>+$I$11</f>
        <v>SELECT / SÉLECTIONNEZ</v>
      </c>
      <c r="J424" s="213" t="s">
        <v>508</v>
      </c>
      <c r="K424" s="219"/>
      <c r="L424" s="219"/>
    </row>
    <row r="425" spans="1:12" s="216" customFormat="1" ht="3.75" customHeight="1" x14ac:dyDescent="0.2">
      <c r="A425" s="401"/>
      <c r="B425" s="394"/>
      <c r="C425" s="394"/>
      <c r="D425" s="394"/>
      <c r="E425" s="402"/>
      <c r="F425" s="217"/>
      <c r="G425" s="217"/>
      <c r="H425" s="217"/>
      <c r="I425" s="217"/>
      <c r="J425" s="218"/>
      <c r="K425" s="219"/>
      <c r="L425" s="219"/>
    </row>
    <row r="426" spans="1:12" s="216" customFormat="1" ht="21" customHeight="1" x14ac:dyDescent="0.2">
      <c r="A426" s="401" t="s">
        <v>484</v>
      </c>
      <c r="B426" s="394"/>
      <c r="C426" s="394"/>
      <c r="D426" s="394"/>
      <c r="E426" s="402"/>
      <c r="F426" s="220" t="str">
        <f>+F$13</f>
        <v>SELECT / SÉLECTIONNEZ</v>
      </c>
      <c r="G426" s="220" t="str">
        <f t="shared" ref="G426:I426" si="71">+G$13</f>
        <v>SELECT / SÉLECTIONNEZ</v>
      </c>
      <c r="H426" s="220" t="str">
        <f t="shared" si="71"/>
        <v>SELECT / SÉLECTIONNEZ</v>
      </c>
      <c r="I426" s="220" t="str">
        <f t="shared" si="71"/>
        <v>SELECT / SÉLECTIONNEZ</v>
      </c>
      <c r="J426" s="221"/>
      <c r="K426" s="219"/>
      <c r="L426" s="219"/>
    </row>
    <row r="427" spans="1:12" s="216" customFormat="1" ht="3.75" customHeight="1" x14ac:dyDescent="0.2">
      <c r="A427" s="401"/>
      <c r="B427" s="394"/>
      <c r="C427" s="394"/>
      <c r="D427" s="394"/>
      <c r="E427" s="402"/>
      <c r="F427" s="222"/>
      <c r="G427" s="222"/>
      <c r="H427" s="222"/>
      <c r="I427" s="222"/>
      <c r="J427" s="218"/>
      <c r="K427" s="219"/>
      <c r="L427" s="219"/>
    </row>
    <row r="428" spans="1:12" x14ac:dyDescent="0.2">
      <c r="A428" s="191" t="s">
        <v>495</v>
      </c>
      <c r="B428" s="42"/>
      <c r="C428" s="42"/>
      <c r="D428" s="399"/>
      <c r="E428" s="400"/>
      <c r="F428" s="527">
        <f>+F$15</f>
        <v>0</v>
      </c>
      <c r="G428" s="527">
        <f t="shared" ref="G428:I428" si="72">+G$15</f>
        <v>0</v>
      </c>
      <c r="H428" s="527">
        <f t="shared" si="72"/>
        <v>0</v>
      </c>
      <c r="I428" s="527">
        <f t="shared" si="72"/>
        <v>0</v>
      </c>
      <c r="J428" s="236">
        <f>SUM(F428:I428)</f>
        <v>0</v>
      </c>
      <c r="K428" s="223" t="s">
        <v>491</v>
      </c>
      <c r="L428" s="224"/>
    </row>
    <row r="429" spans="1:12" ht="4.5" customHeight="1" x14ac:dyDescent="0.2">
      <c r="A429" s="100"/>
      <c r="B429" s="43"/>
      <c r="C429" s="43"/>
      <c r="D429" s="43"/>
      <c r="J429" s="214"/>
      <c r="K429" s="212"/>
      <c r="L429" s="212"/>
    </row>
    <row r="430" spans="1:12" ht="15" thickBot="1" x14ac:dyDescent="0.25">
      <c r="A430" s="409" t="s">
        <v>450</v>
      </c>
      <c r="B430" s="410"/>
      <c r="C430" s="410"/>
      <c r="D430" s="410"/>
      <c r="E430" s="411"/>
      <c r="F430" s="411"/>
      <c r="G430" s="411"/>
      <c r="H430" s="411"/>
      <c r="I430" s="412"/>
      <c r="J430" s="412"/>
      <c r="K430" s="412"/>
      <c r="L430" s="413"/>
    </row>
    <row r="431" spans="1:12" s="556" customFormat="1" ht="36" customHeight="1" thickTop="1" x14ac:dyDescent="0.2">
      <c r="A431" s="564" t="s">
        <v>845</v>
      </c>
      <c r="B431" s="760" t="s">
        <v>47</v>
      </c>
      <c r="C431" s="761"/>
      <c r="D431" s="762"/>
      <c r="E431" s="405" t="s">
        <v>451</v>
      </c>
      <c r="F431" s="406" t="s">
        <v>454</v>
      </c>
      <c r="G431" s="407" t="s">
        <v>455</v>
      </c>
      <c r="H431" s="406" t="s">
        <v>457</v>
      </c>
      <c r="I431" s="424" t="s">
        <v>506</v>
      </c>
      <c r="J431" s="405" t="s">
        <v>70</v>
      </c>
      <c r="K431" s="405" t="s">
        <v>49</v>
      </c>
      <c r="L431" s="427" t="s">
        <v>481</v>
      </c>
    </row>
    <row r="432" spans="1:12" s="556" customFormat="1" ht="35.25" customHeight="1" thickBot="1" x14ac:dyDescent="0.25">
      <c r="A432" s="565" t="s">
        <v>846</v>
      </c>
      <c r="B432" s="763" t="s">
        <v>48</v>
      </c>
      <c r="C432" s="764"/>
      <c r="D432" s="765"/>
      <c r="E432" s="408" t="s">
        <v>452</v>
      </c>
      <c r="F432" s="408" t="s">
        <v>453</v>
      </c>
      <c r="G432" s="408" t="s">
        <v>456</v>
      </c>
      <c r="H432" s="425" t="s">
        <v>27</v>
      </c>
      <c r="I432" s="426" t="s">
        <v>507</v>
      </c>
      <c r="J432" s="408" t="s">
        <v>71</v>
      </c>
      <c r="K432" s="425" t="s">
        <v>50</v>
      </c>
      <c r="L432" s="426" t="s">
        <v>482</v>
      </c>
    </row>
    <row r="433" spans="1:12" ht="15.95" customHeight="1" thickTop="1" x14ac:dyDescent="0.2">
      <c r="A433" s="526"/>
      <c r="B433" s="766"/>
      <c r="C433" s="767"/>
      <c r="D433" s="768"/>
      <c r="E433" s="237"/>
      <c r="F433" s="237"/>
      <c r="G433" s="237"/>
      <c r="H433" s="237"/>
      <c r="I433" s="237"/>
      <c r="J433" s="237"/>
      <c r="K433" s="237"/>
      <c r="L433" s="238"/>
    </row>
    <row r="434" spans="1:12" ht="15.95" customHeight="1" x14ac:dyDescent="0.2">
      <c r="A434" s="526"/>
      <c r="B434" s="744"/>
      <c r="C434" s="745"/>
      <c r="D434" s="746"/>
      <c r="E434" s="237"/>
      <c r="F434" s="237"/>
      <c r="G434" s="237"/>
      <c r="H434" s="239"/>
      <c r="I434" s="239"/>
      <c r="J434" s="239"/>
      <c r="K434" s="239"/>
      <c r="L434" s="238"/>
    </row>
    <row r="435" spans="1:12" ht="15.95" customHeight="1" x14ac:dyDescent="0.2">
      <c r="A435" s="526"/>
      <c r="B435" s="744"/>
      <c r="C435" s="745"/>
      <c r="D435" s="746"/>
      <c r="E435" s="237"/>
      <c r="F435" s="237"/>
      <c r="G435" s="237"/>
      <c r="H435" s="239"/>
      <c r="I435" s="239"/>
      <c r="J435" s="240"/>
      <c r="K435" s="239"/>
      <c r="L435" s="238"/>
    </row>
    <row r="436" spans="1:12" ht="15.95" customHeight="1" x14ac:dyDescent="0.2">
      <c r="A436" s="526"/>
      <c r="B436" s="744"/>
      <c r="C436" s="745"/>
      <c r="D436" s="746"/>
      <c r="E436" s="237"/>
      <c r="F436" s="237"/>
      <c r="G436" s="237"/>
      <c r="H436" s="239"/>
      <c r="I436" s="239"/>
      <c r="J436" s="239"/>
      <c r="K436" s="239"/>
      <c r="L436" s="238"/>
    </row>
    <row r="437" spans="1:12" ht="15.95" customHeight="1" x14ac:dyDescent="0.2">
      <c r="A437" s="526"/>
      <c r="B437" s="744"/>
      <c r="C437" s="745"/>
      <c r="D437" s="746"/>
      <c r="E437" s="237"/>
      <c r="F437" s="237"/>
      <c r="G437" s="237"/>
      <c r="H437" s="239"/>
      <c r="I437" s="239"/>
      <c r="J437" s="239"/>
      <c r="K437" s="239"/>
      <c r="L437" s="238"/>
    </row>
    <row r="438" spans="1:12" ht="15.95" customHeight="1" x14ac:dyDescent="0.2">
      <c r="A438" s="526"/>
      <c r="B438" s="744"/>
      <c r="C438" s="745"/>
      <c r="D438" s="746"/>
      <c r="E438" s="237"/>
      <c r="F438" s="237"/>
      <c r="G438" s="237"/>
      <c r="H438" s="239"/>
      <c r="I438" s="239"/>
      <c r="J438" s="239"/>
      <c r="K438" s="239"/>
      <c r="L438" s="238"/>
    </row>
    <row r="439" spans="1:12" ht="15.95" customHeight="1" x14ac:dyDescent="0.2">
      <c r="A439" s="526"/>
      <c r="B439" s="744"/>
      <c r="C439" s="745"/>
      <c r="D439" s="746"/>
      <c r="E439" s="237"/>
      <c r="F439" s="237"/>
      <c r="G439" s="237"/>
      <c r="H439" s="239"/>
      <c r="I439" s="239"/>
      <c r="J439" s="239"/>
      <c r="K439" s="239"/>
      <c r="L439" s="238"/>
    </row>
    <row r="440" spans="1:12" ht="15.95" customHeight="1" x14ac:dyDescent="0.2">
      <c r="A440" s="526"/>
      <c r="B440" s="744"/>
      <c r="C440" s="745"/>
      <c r="D440" s="746"/>
      <c r="E440" s="237"/>
      <c r="F440" s="237"/>
      <c r="G440" s="237"/>
      <c r="H440" s="239"/>
      <c r="I440" s="239"/>
      <c r="J440" s="239"/>
      <c r="K440" s="239"/>
      <c r="L440" s="238"/>
    </row>
    <row r="441" spans="1:12" ht="15.95" customHeight="1" x14ac:dyDescent="0.2">
      <c r="A441" s="526"/>
      <c r="B441" s="744"/>
      <c r="C441" s="745"/>
      <c r="D441" s="746"/>
      <c r="E441" s="237"/>
      <c r="F441" s="237"/>
      <c r="G441" s="237"/>
      <c r="H441" s="239"/>
      <c r="I441" s="239"/>
      <c r="J441" s="239"/>
      <c r="K441" s="239"/>
      <c r="L441" s="238"/>
    </row>
    <row r="442" spans="1:12" ht="15.95" customHeight="1" x14ac:dyDescent="0.2">
      <c r="A442" s="526"/>
      <c r="B442" s="744"/>
      <c r="C442" s="745"/>
      <c r="D442" s="746"/>
      <c r="E442" s="237"/>
      <c r="F442" s="237"/>
      <c r="G442" s="237"/>
      <c r="H442" s="239"/>
      <c r="I442" s="239"/>
      <c r="J442" s="239"/>
      <c r="K442" s="239"/>
      <c r="L442" s="238"/>
    </row>
    <row r="443" spans="1:12" ht="15.95" customHeight="1" x14ac:dyDescent="0.2">
      <c r="A443" s="526"/>
      <c r="B443" s="744"/>
      <c r="C443" s="745"/>
      <c r="D443" s="746"/>
      <c r="E443" s="237"/>
      <c r="F443" s="237"/>
      <c r="G443" s="237"/>
      <c r="H443" s="239"/>
      <c r="I443" s="239"/>
      <c r="J443" s="239"/>
      <c r="K443" s="239"/>
      <c r="L443" s="238"/>
    </row>
    <row r="444" spans="1:12" ht="15.95" customHeight="1" x14ac:dyDescent="0.2">
      <c r="A444" s="526"/>
      <c r="B444" s="744"/>
      <c r="C444" s="745"/>
      <c r="D444" s="746"/>
      <c r="E444" s="237"/>
      <c r="F444" s="237"/>
      <c r="G444" s="237"/>
      <c r="H444" s="239"/>
      <c r="I444" s="239"/>
      <c r="J444" s="239"/>
      <c r="K444" s="239"/>
      <c r="L444" s="238"/>
    </row>
    <row r="445" spans="1:12" ht="15.95" customHeight="1" x14ac:dyDescent="0.2">
      <c r="A445" s="526"/>
      <c r="B445" s="744"/>
      <c r="C445" s="745"/>
      <c r="D445" s="746"/>
      <c r="E445" s="237"/>
      <c r="F445" s="237"/>
      <c r="G445" s="237"/>
      <c r="H445" s="239"/>
      <c r="I445" s="239"/>
      <c r="J445" s="239"/>
      <c r="K445" s="239"/>
      <c r="L445" s="238"/>
    </row>
    <row r="446" spans="1:12" ht="15.95" customHeight="1" x14ac:dyDescent="0.2">
      <c r="A446" s="526"/>
      <c r="B446" s="744"/>
      <c r="C446" s="745"/>
      <c r="D446" s="746"/>
      <c r="E446" s="237"/>
      <c r="F446" s="237"/>
      <c r="G446" s="237"/>
      <c r="H446" s="239"/>
      <c r="I446" s="239"/>
      <c r="J446" s="239"/>
      <c r="K446" s="239"/>
      <c r="L446" s="238"/>
    </row>
    <row r="447" spans="1:12" ht="15.95" customHeight="1" x14ac:dyDescent="0.2">
      <c r="A447" s="526"/>
      <c r="B447" s="744"/>
      <c r="C447" s="745"/>
      <c r="D447" s="746"/>
      <c r="E447" s="237"/>
      <c r="F447" s="237"/>
      <c r="G447" s="237"/>
      <c r="H447" s="239"/>
      <c r="I447" s="239"/>
      <c r="J447" s="239"/>
      <c r="K447" s="239"/>
      <c r="L447" s="238"/>
    </row>
    <row r="448" spans="1:12" ht="15.95" customHeight="1" x14ac:dyDescent="0.2">
      <c r="A448" s="526"/>
      <c r="B448" s="475"/>
      <c r="C448" s="476"/>
      <c r="D448" s="477"/>
      <c r="E448" s="237"/>
      <c r="F448" s="237"/>
      <c r="G448" s="237"/>
      <c r="H448" s="239"/>
      <c r="I448" s="239"/>
      <c r="J448" s="239"/>
      <c r="K448" s="239"/>
      <c r="L448" s="238"/>
    </row>
    <row r="449" spans="1:12" ht="15.95" customHeight="1" x14ac:dyDescent="0.2">
      <c r="A449" s="526"/>
      <c r="B449" s="475"/>
      <c r="C449" s="476"/>
      <c r="D449" s="477"/>
      <c r="E449" s="237"/>
      <c r="F449" s="237"/>
      <c r="G449" s="237"/>
      <c r="H449" s="239"/>
      <c r="I449" s="239"/>
      <c r="J449" s="239"/>
      <c r="K449" s="239"/>
      <c r="L449" s="238"/>
    </row>
    <row r="450" spans="1:12" ht="15.95" customHeight="1" x14ac:dyDescent="0.2">
      <c r="A450" s="526"/>
      <c r="B450" s="744"/>
      <c r="C450" s="745"/>
      <c r="D450" s="746"/>
      <c r="E450" s="237"/>
      <c r="F450" s="237"/>
      <c r="G450" s="237"/>
      <c r="H450" s="239"/>
      <c r="I450" s="239"/>
      <c r="J450" s="239"/>
      <c r="K450" s="239"/>
      <c r="L450" s="238"/>
    </row>
    <row r="451" spans="1:12" ht="15.95" customHeight="1" x14ac:dyDescent="0.2">
      <c r="A451" s="526"/>
      <c r="B451" s="744"/>
      <c r="C451" s="745"/>
      <c r="D451" s="746"/>
      <c r="E451" s="237"/>
      <c r="F451" s="237"/>
      <c r="G451" s="237"/>
      <c r="H451" s="239"/>
      <c r="I451" s="239"/>
      <c r="J451" s="239"/>
      <c r="K451" s="239"/>
      <c r="L451" s="238"/>
    </row>
    <row r="452" spans="1:12" ht="15.95" customHeight="1" x14ac:dyDescent="0.2">
      <c r="A452" s="526"/>
      <c r="B452" s="744"/>
      <c r="C452" s="745"/>
      <c r="D452" s="746"/>
      <c r="E452" s="237"/>
      <c r="F452" s="237"/>
      <c r="G452" s="237"/>
      <c r="H452" s="239"/>
      <c r="I452" s="239"/>
      <c r="J452" s="239"/>
      <c r="K452" s="239"/>
      <c r="L452" s="238"/>
    </row>
    <row r="453" spans="1:12" ht="15.95" customHeight="1" x14ac:dyDescent="0.2">
      <c r="A453" s="526"/>
      <c r="B453" s="744"/>
      <c r="C453" s="745"/>
      <c r="D453" s="746"/>
      <c r="E453" s="237"/>
      <c r="F453" s="237"/>
      <c r="G453" s="237"/>
      <c r="H453" s="239"/>
      <c r="I453" s="239"/>
      <c r="J453" s="239"/>
      <c r="K453" s="239"/>
      <c r="L453" s="238"/>
    </row>
    <row r="454" spans="1:12" ht="15.95" customHeight="1" x14ac:dyDescent="0.2">
      <c r="A454" s="526"/>
      <c r="B454" s="744"/>
      <c r="C454" s="745"/>
      <c r="D454" s="746"/>
      <c r="E454" s="237"/>
      <c r="F454" s="237"/>
      <c r="G454" s="237"/>
      <c r="H454" s="239"/>
      <c r="I454" s="239"/>
      <c r="J454" s="239"/>
      <c r="K454" s="239"/>
      <c r="L454" s="238"/>
    </row>
    <row r="455" spans="1:12" ht="15.95" customHeight="1" x14ac:dyDescent="0.2">
      <c r="A455" s="526"/>
      <c r="B455" s="744"/>
      <c r="C455" s="745"/>
      <c r="D455" s="746"/>
      <c r="E455" s="237"/>
      <c r="F455" s="237"/>
      <c r="G455" s="237"/>
      <c r="H455" s="237"/>
      <c r="I455" s="237"/>
      <c r="J455" s="237"/>
      <c r="K455" s="237"/>
      <c r="L455" s="238"/>
    </row>
    <row r="456" spans="1:12" ht="15.95" customHeight="1" x14ac:dyDescent="0.2">
      <c r="A456" s="526"/>
      <c r="B456" s="744"/>
      <c r="C456" s="745"/>
      <c r="D456" s="746"/>
      <c r="E456" s="241"/>
      <c r="F456" s="241"/>
      <c r="G456" s="241"/>
      <c r="H456" s="242"/>
      <c r="I456" s="242">
        <v>0</v>
      </c>
      <c r="J456" s="242"/>
      <c r="K456" s="242"/>
      <c r="L456" s="243"/>
    </row>
    <row r="457" spans="1:12" ht="15.95" customHeight="1" x14ac:dyDescent="0.2">
      <c r="A457" s="526"/>
      <c r="B457" s="744"/>
      <c r="C457" s="745"/>
      <c r="D457" s="746"/>
      <c r="E457" s="241"/>
      <c r="F457" s="241"/>
      <c r="G457" s="241"/>
      <c r="H457" s="241"/>
      <c r="I457" s="241"/>
      <c r="J457" s="241"/>
      <c r="K457" s="241"/>
      <c r="L457" s="243"/>
    </row>
    <row r="458" spans="1:12" ht="15.95" customHeight="1" x14ac:dyDescent="0.2">
      <c r="A458" s="526"/>
      <c r="B458" s="744"/>
      <c r="C458" s="745"/>
      <c r="D458" s="746"/>
      <c r="E458" s="241"/>
      <c r="F458" s="241"/>
      <c r="G458" s="241"/>
      <c r="H458" s="242"/>
      <c r="I458" s="242"/>
      <c r="J458" s="242"/>
      <c r="K458" s="242"/>
      <c r="L458" s="243"/>
    </row>
    <row r="459" spans="1:12" ht="21" customHeight="1" x14ac:dyDescent="0.2">
      <c r="A459" s="747" t="s">
        <v>473</v>
      </c>
      <c r="B459" s="748"/>
      <c r="C459" s="748"/>
      <c r="D459" s="358">
        <f>+K420</f>
        <v>0</v>
      </c>
      <c r="E459" s="359">
        <f t="shared" ref="E459" si="73">SUM(E433:E458)</f>
        <v>0</v>
      </c>
      <c r="F459" s="359">
        <f t="shared" ref="F459" si="74">SUM(F433:F458)</f>
        <v>0</v>
      </c>
      <c r="G459" s="359">
        <f t="shared" ref="G459" si="75">SUM(G433:G458)</f>
        <v>0</v>
      </c>
      <c r="H459" s="359">
        <f t="shared" ref="H459" si="76">SUM(H433:H458)</f>
        <v>0</v>
      </c>
      <c r="I459" s="359">
        <f t="shared" ref="I459" si="77">SUM(I433:I458)</f>
        <v>0</v>
      </c>
      <c r="J459" s="359">
        <f t="shared" ref="J459" si="78">SUM(J433:J458)</f>
        <v>0</v>
      </c>
      <c r="K459" s="359">
        <f t="shared" ref="K459" si="79">SUM(K433:K458)</f>
        <v>0</v>
      </c>
      <c r="L459" s="360"/>
    </row>
    <row r="460" spans="1:12" ht="21" customHeight="1" x14ac:dyDescent="0.2">
      <c r="A460" s="474" t="s">
        <v>474</v>
      </c>
      <c r="B460" s="472"/>
      <c r="C460" s="361">
        <f>+K422</f>
        <v>0</v>
      </c>
      <c r="D460" s="358" t="s">
        <v>37</v>
      </c>
      <c r="E460" s="362">
        <f>E459*C460</f>
        <v>0</v>
      </c>
      <c r="F460" s="362">
        <f>F459*C460</f>
        <v>0</v>
      </c>
      <c r="G460" s="362">
        <f>G459*C460</f>
        <v>0</v>
      </c>
      <c r="H460" s="362">
        <f>H459*C460</f>
        <v>0</v>
      </c>
      <c r="I460" s="362">
        <f>I459*C460</f>
        <v>0</v>
      </c>
      <c r="J460" s="362">
        <f>J459*C460</f>
        <v>0</v>
      </c>
      <c r="K460" s="362">
        <f>K459*C460</f>
        <v>0</v>
      </c>
      <c r="L460" s="363"/>
    </row>
    <row r="461" spans="1:12" ht="21" customHeight="1" x14ac:dyDescent="0.2">
      <c r="A461" s="747" t="s">
        <v>493</v>
      </c>
      <c r="B461" s="749"/>
      <c r="C461" s="750"/>
      <c r="D461" s="358" t="s">
        <v>37</v>
      </c>
      <c r="E461" s="377"/>
      <c r="F461" s="364" t="str">
        <f>IF($D420="SELECT / SÉLECTIONNEZ","Province?",IF($D420="INTL-International",0,F460*(1-13/113)))</f>
        <v>Province?</v>
      </c>
      <c r="G461" s="364" t="str">
        <f t="shared" ref="G461:K461" si="80">IF($D420="SELECT / SÉLECTIONNEZ","Province?",IF($D420="ON-Ontario",G460*(1-12/112),IF($D420="NS-Nova Scotia",G460*(1-14/114),IF($D420="PE-PEI",G460*(1-14/114),IF($D420="INTL-International",0,G460*(1-4/104))))))</f>
        <v>Province?</v>
      </c>
      <c r="H461" s="364" t="str">
        <f t="shared" si="80"/>
        <v>Province?</v>
      </c>
      <c r="I461" s="364" t="str">
        <f t="shared" si="80"/>
        <v>Province?</v>
      </c>
      <c r="J461" s="364" t="str">
        <f t="shared" si="80"/>
        <v>Province?</v>
      </c>
      <c r="K461" s="364" t="str">
        <f t="shared" si="80"/>
        <v>Province?</v>
      </c>
      <c r="L461" s="360"/>
    </row>
    <row r="462" spans="1:12" x14ac:dyDescent="0.2">
      <c r="A462" s="747" t="s">
        <v>490</v>
      </c>
      <c r="B462" s="748"/>
      <c r="C462" s="748"/>
      <c r="D462" s="358" t="s">
        <v>37</v>
      </c>
      <c r="E462" s="364"/>
      <c r="F462" s="364"/>
      <c r="G462" s="364"/>
      <c r="H462" s="364"/>
      <c r="I462" s="364" t="str">
        <f>IF($D420="SELECT / SÉLECTIONNEZ","Province?",IF($D420="INTL-International",0,I460/2))</f>
        <v>Province?</v>
      </c>
      <c r="J462" s="364"/>
      <c r="K462" s="364"/>
      <c r="L462" s="360"/>
    </row>
    <row r="463" spans="1:12" ht="13.5" customHeight="1" x14ac:dyDescent="0.2">
      <c r="A463" s="730">
        <f>+F422</f>
        <v>0</v>
      </c>
      <c r="B463" s="732" t="str">
        <f>+F426</f>
        <v>SELECT / SÉLECTIONNEZ</v>
      </c>
      <c r="C463" s="733"/>
      <c r="D463" s="736">
        <f>+F428</f>
        <v>0</v>
      </c>
      <c r="E463" s="365">
        <f>IF(D420="INTL-International",E460*D463,E461*D463)</f>
        <v>0</v>
      </c>
      <c r="F463" s="365" t="e">
        <f>IF(D420="INTL-International",F460*D463,F461*D463)</f>
        <v>#VALUE!</v>
      </c>
      <c r="G463" s="365" t="e">
        <f>IF(D420="INTL-International",G460*D463,G461*D463)</f>
        <v>#VALUE!</v>
      </c>
      <c r="H463" s="365" t="e">
        <f>IF(D420="INTL-International",H460*D463,H461*D463)</f>
        <v>#VALUE!</v>
      </c>
      <c r="I463" s="365" t="e">
        <f>IF(D420="INTL-International",I460*D463,I461*D463)</f>
        <v>#VALUE!</v>
      </c>
      <c r="J463" s="365" t="e">
        <f>IF(D420="INTL-International",J460*D463,J461*D463)</f>
        <v>#VALUE!</v>
      </c>
      <c r="K463" s="365" t="e">
        <f>IF(D420="INTL-International",K460*D463,K461*D463)</f>
        <v>#VALUE!</v>
      </c>
      <c r="L463" s="365"/>
    </row>
    <row r="464" spans="1:12" ht="13.5" customHeight="1" x14ac:dyDescent="0.2">
      <c r="A464" s="740"/>
      <c r="B464" s="741"/>
      <c r="C464" s="742"/>
      <c r="D464" s="743"/>
      <c r="E464" s="367"/>
      <c r="F464" s="367"/>
      <c r="G464" s="367"/>
      <c r="H464" s="367"/>
      <c r="I464" s="365" t="e">
        <f>IF(D420="INTL-International",I461*D463,I462*D463)</f>
        <v>#VALUE!</v>
      </c>
      <c r="J464" s="367"/>
      <c r="K464" s="367"/>
      <c r="L464" s="368"/>
    </row>
    <row r="465" spans="1:12" ht="13.5" customHeight="1" x14ac:dyDescent="0.2">
      <c r="A465" s="730">
        <f>+G422</f>
        <v>0</v>
      </c>
      <c r="B465" s="732" t="str">
        <f>+G426</f>
        <v>SELECT / SÉLECTIONNEZ</v>
      </c>
      <c r="C465" s="733"/>
      <c r="D465" s="736">
        <f>+G428</f>
        <v>0</v>
      </c>
      <c r="E465" s="365">
        <f>IF(D420="INTL-International",E460*D465,E461*D465)</f>
        <v>0</v>
      </c>
      <c r="F465" s="365" t="e">
        <f>IF(D420="INTL-International",F460*D465,F461*D465)</f>
        <v>#VALUE!</v>
      </c>
      <c r="G465" s="365" t="e">
        <f>IF(D420="INTL-International",G460*D465,G461*D465)</f>
        <v>#VALUE!</v>
      </c>
      <c r="H465" s="365" t="e">
        <f>IF(D420="INTL-International",H460*D465,H461*D465)</f>
        <v>#VALUE!</v>
      </c>
      <c r="I465" s="365" t="e">
        <f>IF(D420="INTL-International",I460*D465,I461*D465)</f>
        <v>#VALUE!</v>
      </c>
      <c r="J465" s="365" t="e">
        <f>IF(D420="INTL-International",J460*D465,J461*D465)</f>
        <v>#VALUE!</v>
      </c>
      <c r="K465" s="365" t="e">
        <f>IF(D420="INTL-International",K460*D465,K461*D465)</f>
        <v>#VALUE!</v>
      </c>
      <c r="L465" s="366"/>
    </row>
    <row r="466" spans="1:12" ht="13.5" customHeight="1" x14ac:dyDescent="0.2">
      <c r="A466" s="740"/>
      <c r="B466" s="741"/>
      <c r="C466" s="742"/>
      <c r="D466" s="743"/>
      <c r="E466" s="367"/>
      <c r="F466" s="367"/>
      <c r="G466" s="367"/>
      <c r="H466" s="367"/>
      <c r="I466" s="365" t="e">
        <f>IF(D420="INTL-International",I461*D465,I462*D465)</f>
        <v>#VALUE!</v>
      </c>
      <c r="J466" s="367"/>
      <c r="K466" s="367"/>
      <c r="L466" s="368"/>
    </row>
    <row r="467" spans="1:12" ht="13.5" customHeight="1" x14ac:dyDescent="0.2">
      <c r="A467" s="730">
        <f>+H422</f>
        <v>0</v>
      </c>
      <c r="B467" s="732" t="str">
        <f>+H426</f>
        <v>SELECT / SÉLECTIONNEZ</v>
      </c>
      <c r="C467" s="733"/>
      <c r="D467" s="736">
        <f>+H428</f>
        <v>0</v>
      </c>
      <c r="E467" s="365">
        <f>IF(D420="INTL-International",E460*D467,E461*D467)</f>
        <v>0</v>
      </c>
      <c r="F467" s="367" t="e">
        <f>IF(D420="INTL-International",F460*D467,F461*D467)</f>
        <v>#VALUE!</v>
      </c>
      <c r="G467" s="367" t="e">
        <f>IF(D420="INTL-International",G460*D467,G461*D467)</f>
        <v>#VALUE!</v>
      </c>
      <c r="H467" s="367" t="e">
        <f>IF(D420="INTL-International",H460*D467,H461*D467)</f>
        <v>#VALUE!</v>
      </c>
      <c r="I467" s="367" t="e">
        <f>IF(D420="INTL-International",I460*D467,I461*D467)</f>
        <v>#VALUE!</v>
      </c>
      <c r="J467" s="367" t="e">
        <f>IF(D420="INTL-International",J460*D467,J461*D467)</f>
        <v>#VALUE!</v>
      </c>
      <c r="K467" s="367" t="e">
        <f>IF(D420="INTL-International",K460*D467,K461*D467)</f>
        <v>#VALUE!</v>
      </c>
      <c r="L467" s="368"/>
    </row>
    <row r="468" spans="1:12" ht="13.5" customHeight="1" x14ac:dyDescent="0.2">
      <c r="A468" s="740"/>
      <c r="B468" s="741"/>
      <c r="C468" s="742"/>
      <c r="D468" s="743"/>
      <c r="E468" s="367"/>
      <c r="F468" s="367"/>
      <c r="G468" s="367"/>
      <c r="H468" s="367"/>
      <c r="I468" s="365" t="e">
        <f>IF(D420="INTL-International",I461*D467,I462*D467)</f>
        <v>#VALUE!</v>
      </c>
      <c r="J468" s="367"/>
      <c r="K468" s="367"/>
      <c r="L468" s="368"/>
    </row>
    <row r="469" spans="1:12" ht="13.5" customHeight="1" x14ac:dyDescent="0.2">
      <c r="A469" s="730">
        <f>+I422</f>
        <v>0</v>
      </c>
      <c r="B469" s="732" t="str">
        <f>+I426</f>
        <v>SELECT / SÉLECTIONNEZ</v>
      </c>
      <c r="C469" s="733"/>
      <c r="D469" s="736">
        <f>+I428</f>
        <v>0</v>
      </c>
      <c r="E469" s="365">
        <f>IF(D420="INTL-International",E460*D469,E461*D469)</f>
        <v>0</v>
      </c>
      <c r="F469" s="367" t="e">
        <f>IF(D420="INTL-International",F460*D469,F461*D469)</f>
        <v>#VALUE!</v>
      </c>
      <c r="G469" s="367" t="e">
        <f>IF(D420="INTL-International",G460*D469,G461*D469)</f>
        <v>#VALUE!</v>
      </c>
      <c r="H469" s="367" t="e">
        <f>IF(D420="INTL-International",H460*D469,H461*D469)</f>
        <v>#VALUE!</v>
      </c>
      <c r="I469" s="367" t="e">
        <f>IF(D420="INTL-International",I460*D469,I461*D469)</f>
        <v>#VALUE!</v>
      </c>
      <c r="J469" s="367" t="e">
        <f>IF(D420="INTL-International",J460*D469,J461*D469)</f>
        <v>#VALUE!</v>
      </c>
      <c r="K469" s="367" t="e">
        <f>IF(D420="INTL-International",K460*D469,K461*D469)</f>
        <v>#VALUE!</v>
      </c>
      <c r="L469" s="368"/>
    </row>
    <row r="470" spans="1:12" ht="13.5" customHeight="1" thickBot="1" x14ac:dyDescent="0.25">
      <c r="A470" s="731"/>
      <c r="B470" s="734"/>
      <c r="C470" s="735"/>
      <c r="D470" s="737"/>
      <c r="E470" s="369"/>
      <c r="F470" s="369"/>
      <c r="G470" s="369"/>
      <c r="H470" s="369"/>
      <c r="I470" s="370" t="e">
        <f>IF(D420="INTL-International",I461*D469,I462*D469)</f>
        <v>#VALUE!</v>
      </c>
      <c r="J470" s="369"/>
      <c r="K470" s="369"/>
      <c r="L470" s="371"/>
    </row>
    <row r="471" spans="1:12" s="511" customFormat="1" ht="12" outlineLevel="1" thickTop="1" x14ac:dyDescent="0.2">
      <c r="A471" s="372" t="s">
        <v>492</v>
      </c>
      <c r="B471" s="373"/>
      <c r="C471" s="373"/>
      <c r="D471" s="374"/>
      <c r="E471" s="375">
        <f>SUM(E463:E470)</f>
        <v>0</v>
      </c>
      <c r="F471" s="375" t="e">
        <f>SUM(F463:F470)</f>
        <v>#VALUE!</v>
      </c>
      <c r="G471" s="375" t="e">
        <f t="shared" ref="G471:H471" si="81">SUM(G463:G470)</f>
        <v>#VALUE!</v>
      </c>
      <c r="H471" s="375" t="e">
        <f t="shared" si="81"/>
        <v>#VALUE!</v>
      </c>
      <c r="I471" s="375" t="e">
        <f>SUM(I463:I470)</f>
        <v>#VALUE!</v>
      </c>
      <c r="J471" s="375" t="e">
        <f t="shared" ref="J471:K471" si="82">SUM(J463:J470)</f>
        <v>#VALUE!</v>
      </c>
      <c r="K471" s="375" t="e">
        <f t="shared" si="82"/>
        <v>#VALUE!</v>
      </c>
      <c r="L471" s="376"/>
    </row>
    <row r="472" spans="1:12" ht="45.75" customHeight="1" x14ac:dyDescent="0.2">
      <c r="A472" s="738" t="s">
        <v>494</v>
      </c>
      <c r="B472" s="739"/>
      <c r="C472" s="739"/>
      <c r="D472" s="739"/>
      <c r="E472" s="739"/>
      <c r="F472" s="739"/>
      <c r="G472" s="739"/>
      <c r="H472" s="739"/>
      <c r="I472" s="739"/>
      <c r="J472" s="739"/>
      <c r="K472" s="739"/>
      <c r="L472" s="739"/>
    </row>
    <row r="474" spans="1:12" ht="15.75" x14ac:dyDescent="0.25">
      <c r="B474" s="210" t="s">
        <v>46</v>
      </c>
      <c r="C474" s="210"/>
      <c r="D474" s="210"/>
    </row>
    <row r="475" spans="1:12" ht="15.75" x14ac:dyDescent="0.25">
      <c r="B475" s="210" t="s">
        <v>45</v>
      </c>
      <c r="C475" s="210"/>
      <c r="D475" s="210"/>
    </row>
    <row r="477" spans="1:12" x14ac:dyDescent="0.2">
      <c r="A477" s="100" t="s">
        <v>460</v>
      </c>
      <c r="D477" s="751">
        <f>'Travel Authority &amp; Advance'!$D$6</f>
        <v>0</v>
      </c>
      <c r="E477" s="715"/>
      <c r="G477" s="400"/>
      <c r="H477" s="403"/>
      <c r="I477" s="404" t="s">
        <v>489</v>
      </c>
      <c r="J477" s="752" t="str">
        <f>'Travel Authority &amp; Advance'!$N$5</f>
        <v xml:space="preserve"> </v>
      </c>
      <c r="K477" s="753"/>
      <c r="L477" s="753"/>
    </row>
    <row r="478" spans="1:12" ht="4.5" customHeight="1" x14ac:dyDescent="0.2">
      <c r="A478" s="100"/>
      <c r="B478" s="43"/>
      <c r="C478" s="43"/>
      <c r="D478" s="43"/>
      <c r="J478" s="211"/>
      <c r="K478" s="211"/>
      <c r="L478" s="212"/>
    </row>
    <row r="479" spans="1:12" x14ac:dyDescent="0.2">
      <c r="A479" s="398" t="s">
        <v>458</v>
      </c>
      <c r="B479" s="43"/>
      <c r="C479" s="43"/>
      <c r="D479" s="754" t="s">
        <v>75</v>
      </c>
      <c r="E479" s="755"/>
      <c r="J479" s="213" t="s">
        <v>52</v>
      </c>
      <c r="K479" s="756"/>
      <c r="L479" s="757"/>
    </row>
    <row r="480" spans="1:12" ht="3.75" customHeight="1" x14ac:dyDescent="0.2">
      <c r="A480" s="100"/>
      <c r="B480" s="43"/>
      <c r="C480" s="43"/>
      <c r="D480" s="43"/>
      <c r="J480" s="214"/>
      <c r="K480" s="212"/>
      <c r="L480" s="212"/>
    </row>
    <row r="481" spans="1:12" x14ac:dyDescent="0.2">
      <c r="A481" s="191" t="s">
        <v>472</v>
      </c>
      <c r="B481" s="42"/>
      <c r="C481" s="42"/>
      <c r="D481" s="399"/>
      <c r="E481" s="400"/>
      <c r="F481" s="563">
        <f>+$F$9</f>
        <v>0</v>
      </c>
      <c r="G481" s="563">
        <f>+$G$9</f>
        <v>0</v>
      </c>
      <c r="H481" s="563">
        <f>+$H$9</f>
        <v>0</v>
      </c>
      <c r="I481" s="563">
        <f>+$I$9</f>
        <v>0</v>
      </c>
      <c r="J481" s="213" t="s">
        <v>51</v>
      </c>
      <c r="K481" s="758"/>
      <c r="L481" s="759"/>
    </row>
    <row r="482" spans="1:12" s="216" customFormat="1" ht="3.75" customHeight="1" x14ac:dyDescent="0.2">
      <c r="A482" s="401"/>
      <c r="B482" s="394"/>
      <c r="C482" s="394"/>
      <c r="D482" s="394"/>
      <c r="E482" s="402"/>
      <c r="F482" s="217"/>
      <c r="G482" s="217"/>
      <c r="H482" s="217"/>
      <c r="I482" s="217"/>
      <c r="J482" s="218"/>
      <c r="K482" s="219"/>
      <c r="L482" s="219"/>
    </row>
    <row r="483" spans="1:12" x14ac:dyDescent="0.2">
      <c r="A483" s="191" t="s">
        <v>501</v>
      </c>
      <c r="B483" s="42"/>
      <c r="C483" s="42"/>
      <c r="D483" s="399"/>
      <c r="E483" s="400"/>
      <c r="F483" s="230" t="str">
        <f>+$F$11</f>
        <v>SELECT / SÉLECTIONNEZ</v>
      </c>
      <c r="G483" s="230" t="str">
        <f>+$G$11</f>
        <v>SELECT / SÉLECTIONNEZ</v>
      </c>
      <c r="H483" s="230" t="str">
        <f>+$H$11</f>
        <v>SELECT / SÉLECTIONNEZ</v>
      </c>
      <c r="I483" s="230" t="str">
        <f>+$I$11</f>
        <v>SELECT / SÉLECTIONNEZ</v>
      </c>
      <c r="J483" s="213" t="s">
        <v>508</v>
      </c>
      <c r="K483" s="219"/>
      <c r="L483" s="219"/>
    </row>
    <row r="484" spans="1:12" s="216" customFormat="1" ht="3.75" customHeight="1" x14ac:dyDescent="0.2">
      <c r="A484" s="401"/>
      <c r="B484" s="394"/>
      <c r="C484" s="394"/>
      <c r="D484" s="394"/>
      <c r="E484" s="402"/>
      <c r="F484" s="217"/>
      <c r="G484" s="217"/>
      <c r="H484" s="217"/>
      <c r="I484" s="217"/>
      <c r="J484" s="218"/>
      <c r="K484" s="219"/>
      <c r="L484" s="219"/>
    </row>
    <row r="485" spans="1:12" s="216" customFormat="1" ht="21" customHeight="1" x14ac:dyDescent="0.2">
      <c r="A485" s="401" t="s">
        <v>484</v>
      </c>
      <c r="B485" s="394"/>
      <c r="C485" s="394"/>
      <c r="D485" s="394"/>
      <c r="E485" s="402"/>
      <c r="F485" s="220" t="str">
        <f>+F$13</f>
        <v>SELECT / SÉLECTIONNEZ</v>
      </c>
      <c r="G485" s="220" t="str">
        <f t="shared" ref="G485:I485" si="83">+G$13</f>
        <v>SELECT / SÉLECTIONNEZ</v>
      </c>
      <c r="H485" s="220" t="str">
        <f t="shared" si="83"/>
        <v>SELECT / SÉLECTIONNEZ</v>
      </c>
      <c r="I485" s="220" t="str">
        <f t="shared" si="83"/>
        <v>SELECT / SÉLECTIONNEZ</v>
      </c>
      <c r="J485" s="221"/>
      <c r="K485" s="219"/>
      <c r="L485" s="219"/>
    </row>
    <row r="486" spans="1:12" s="216" customFormat="1" ht="3.75" customHeight="1" x14ac:dyDescent="0.2">
      <c r="A486" s="401"/>
      <c r="B486" s="394"/>
      <c r="C486" s="394"/>
      <c r="D486" s="394"/>
      <c r="E486" s="402"/>
      <c r="F486" s="222"/>
      <c r="G486" s="222"/>
      <c r="H486" s="222"/>
      <c r="I486" s="222"/>
      <c r="J486" s="218"/>
      <c r="K486" s="219"/>
      <c r="L486" s="219"/>
    </row>
    <row r="487" spans="1:12" x14ac:dyDescent="0.2">
      <c r="A487" s="191" t="s">
        <v>495</v>
      </c>
      <c r="B487" s="42"/>
      <c r="C487" s="42"/>
      <c r="D487" s="399"/>
      <c r="E487" s="400"/>
      <c r="F487" s="527">
        <f>+F$15</f>
        <v>0</v>
      </c>
      <c r="G487" s="527">
        <f t="shared" ref="G487:I487" si="84">+G$15</f>
        <v>0</v>
      </c>
      <c r="H487" s="527">
        <f t="shared" si="84"/>
        <v>0</v>
      </c>
      <c r="I487" s="527">
        <f t="shared" si="84"/>
        <v>0</v>
      </c>
      <c r="J487" s="236">
        <f>SUM(F487:I487)</f>
        <v>0</v>
      </c>
      <c r="K487" s="223" t="s">
        <v>491</v>
      </c>
      <c r="L487" s="224"/>
    </row>
    <row r="488" spans="1:12" ht="4.5" customHeight="1" x14ac:dyDescent="0.2">
      <c r="A488" s="100"/>
      <c r="B488" s="43"/>
      <c r="C488" s="43"/>
      <c r="D488" s="43"/>
      <c r="J488" s="214"/>
      <c r="K488" s="212"/>
      <c r="L488" s="212"/>
    </row>
    <row r="489" spans="1:12" ht="15" thickBot="1" x14ac:dyDescent="0.25">
      <c r="A489" s="409" t="s">
        <v>450</v>
      </c>
      <c r="B489" s="410"/>
      <c r="C489" s="410"/>
      <c r="D489" s="410"/>
      <c r="E489" s="411"/>
      <c r="F489" s="411"/>
      <c r="G489" s="411"/>
      <c r="H489" s="411"/>
      <c r="I489" s="412"/>
      <c r="J489" s="412"/>
      <c r="K489" s="412"/>
      <c r="L489" s="413"/>
    </row>
    <row r="490" spans="1:12" s="556" customFormat="1" ht="36" customHeight="1" thickTop="1" x14ac:dyDescent="0.2">
      <c r="A490" s="564" t="s">
        <v>845</v>
      </c>
      <c r="B490" s="760" t="s">
        <v>47</v>
      </c>
      <c r="C490" s="761"/>
      <c r="D490" s="762"/>
      <c r="E490" s="405" t="s">
        <v>451</v>
      </c>
      <c r="F490" s="406" t="s">
        <v>454</v>
      </c>
      <c r="G490" s="407" t="s">
        <v>455</v>
      </c>
      <c r="H490" s="406" t="s">
        <v>457</v>
      </c>
      <c r="I490" s="424" t="s">
        <v>506</v>
      </c>
      <c r="J490" s="405" t="s">
        <v>70</v>
      </c>
      <c r="K490" s="405" t="s">
        <v>49</v>
      </c>
      <c r="L490" s="427" t="s">
        <v>481</v>
      </c>
    </row>
    <row r="491" spans="1:12" s="556" customFormat="1" ht="35.25" customHeight="1" thickBot="1" x14ac:dyDescent="0.25">
      <c r="A491" s="565" t="s">
        <v>846</v>
      </c>
      <c r="B491" s="763" t="s">
        <v>48</v>
      </c>
      <c r="C491" s="764"/>
      <c r="D491" s="765"/>
      <c r="E491" s="408" t="s">
        <v>452</v>
      </c>
      <c r="F491" s="408" t="s">
        <v>453</v>
      </c>
      <c r="G491" s="408" t="s">
        <v>456</v>
      </c>
      <c r="H491" s="425" t="s">
        <v>27</v>
      </c>
      <c r="I491" s="426" t="s">
        <v>507</v>
      </c>
      <c r="J491" s="408" t="s">
        <v>71</v>
      </c>
      <c r="K491" s="425" t="s">
        <v>50</v>
      </c>
      <c r="L491" s="426" t="s">
        <v>482</v>
      </c>
    </row>
    <row r="492" spans="1:12" ht="15.95" customHeight="1" thickTop="1" x14ac:dyDescent="0.2">
      <c r="A492" s="526"/>
      <c r="B492" s="766"/>
      <c r="C492" s="767"/>
      <c r="D492" s="768"/>
      <c r="E492" s="237"/>
      <c r="F492" s="237"/>
      <c r="G492" s="237"/>
      <c r="H492" s="237"/>
      <c r="I492" s="237"/>
      <c r="J492" s="237"/>
      <c r="K492" s="237"/>
      <c r="L492" s="238"/>
    </row>
    <row r="493" spans="1:12" ht="15.95" customHeight="1" x14ac:dyDescent="0.2">
      <c r="A493" s="526"/>
      <c r="B493" s="744"/>
      <c r="C493" s="745"/>
      <c r="D493" s="746"/>
      <c r="E493" s="237"/>
      <c r="F493" s="237"/>
      <c r="G493" s="237"/>
      <c r="H493" s="239"/>
      <c r="I493" s="239"/>
      <c r="J493" s="239"/>
      <c r="K493" s="239"/>
      <c r="L493" s="238"/>
    </row>
    <row r="494" spans="1:12" ht="15.95" customHeight="1" x14ac:dyDescent="0.2">
      <c r="A494" s="526"/>
      <c r="B494" s="744"/>
      <c r="C494" s="745"/>
      <c r="D494" s="746"/>
      <c r="E494" s="237"/>
      <c r="F494" s="237"/>
      <c r="G494" s="237"/>
      <c r="H494" s="239"/>
      <c r="I494" s="239"/>
      <c r="J494" s="240"/>
      <c r="K494" s="239"/>
      <c r="L494" s="238"/>
    </row>
    <row r="495" spans="1:12" ht="15.95" customHeight="1" x14ac:dyDescent="0.2">
      <c r="A495" s="526"/>
      <c r="B495" s="744"/>
      <c r="C495" s="745"/>
      <c r="D495" s="746"/>
      <c r="E495" s="237"/>
      <c r="F495" s="237"/>
      <c r="G495" s="237"/>
      <c r="H495" s="239"/>
      <c r="I495" s="239"/>
      <c r="J495" s="239"/>
      <c r="K495" s="239"/>
      <c r="L495" s="238"/>
    </row>
    <row r="496" spans="1:12" ht="15.95" customHeight="1" x14ac:dyDescent="0.2">
      <c r="A496" s="526"/>
      <c r="B496" s="744"/>
      <c r="C496" s="745"/>
      <c r="D496" s="746"/>
      <c r="E496" s="237"/>
      <c r="F496" s="237"/>
      <c r="G496" s="237"/>
      <c r="H496" s="239"/>
      <c r="I496" s="239"/>
      <c r="J496" s="239"/>
      <c r="K496" s="239"/>
      <c r="L496" s="238"/>
    </row>
    <row r="497" spans="1:12" ht="15.95" customHeight="1" x14ac:dyDescent="0.2">
      <c r="A497" s="526"/>
      <c r="B497" s="744"/>
      <c r="C497" s="745"/>
      <c r="D497" s="746"/>
      <c r="E497" s="237"/>
      <c r="F497" s="237"/>
      <c r="G497" s="237"/>
      <c r="H497" s="239"/>
      <c r="I497" s="239"/>
      <c r="J497" s="239"/>
      <c r="K497" s="239"/>
      <c r="L497" s="238"/>
    </row>
    <row r="498" spans="1:12" ht="15.95" customHeight="1" x14ac:dyDescent="0.2">
      <c r="A498" s="526"/>
      <c r="B498" s="744"/>
      <c r="C498" s="745"/>
      <c r="D498" s="746"/>
      <c r="E498" s="237"/>
      <c r="F498" s="237"/>
      <c r="G498" s="237"/>
      <c r="H498" s="239"/>
      <c r="I498" s="239"/>
      <c r="J498" s="239"/>
      <c r="K498" s="239"/>
      <c r="L498" s="238"/>
    </row>
    <row r="499" spans="1:12" ht="15.95" customHeight="1" x14ac:dyDescent="0.2">
      <c r="A499" s="526"/>
      <c r="B499" s="744"/>
      <c r="C499" s="745"/>
      <c r="D499" s="746"/>
      <c r="E499" s="237"/>
      <c r="F499" s="237"/>
      <c r="G499" s="237"/>
      <c r="H499" s="239"/>
      <c r="I499" s="239"/>
      <c r="J499" s="239"/>
      <c r="K499" s="239"/>
      <c r="L499" s="238"/>
    </row>
    <row r="500" spans="1:12" ht="15.95" customHeight="1" x14ac:dyDescent="0.2">
      <c r="A500" s="526"/>
      <c r="B500" s="744"/>
      <c r="C500" s="745"/>
      <c r="D500" s="746"/>
      <c r="E500" s="237"/>
      <c r="F500" s="237"/>
      <c r="G500" s="237"/>
      <c r="H500" s="239"/>
      <c r="I500" s="239"/>
      <c r="J500" s="239"/>
      <c r="K500" s="239"/>
      <c r="L500" s="238"/>
    </row>
    <row r="501" spans="1:12" ht="15.95" customHeight="1" x14ac:dyDescent="0.2">
      <c r="A501" s="526"/>
      <c r="B501" s="744"/>
      <c r="C501" s="745"/>
      <c r="D501" s="746"/>
      <c r="E501" s="237"/>
      <c r="F501" s="237"/>
      <c r="G501" s="237"/>
      <c r="H501" s="239"/>
      <c r="I501" s="239"/>
      <c r="J501" s="239"/>
      <c r="K501" s="239"/>
      <c r="L501" s="238"/>
    </row>
    <row r="502" spans="1:12" ht="15.95" customHeight="1" x14ac:dyDescent="0.2">
      <c r="A502" s="526"/>
      <c r="B502" s="744"/>
      <c r="C502" s="745"/>
      <c r="D502" s="746"/>
      <c r="E502" s="237"/>
      <c r="F502" s="237"/>
      <c r="G502" s="237"/>
      <c r="H502" s="239"/>
      <c r="I502" s="239"/>
      <c r="J502" s="239"/>
      <c r="K502" s="239"/>
      <c r="L502" s="238"/>
    </row>
    <row r="503" spans="1:12" ht="15.95" customHeight="1" x14ac:dyDescent="0.2">
      <c r="A503" s="526"/>
      <c r="B503" s="744"/>
      <c r="C503" s="745"/>
      <c r="D503" s="746"/>
      <c r="E503" s="237"/>
      <c r="F503" s="237"/>
      <c r="G503" s="237"/>
      <c r="H503" s="239"/>
      <c r="I503" s="239"/>
      <c r="J503" s="239"/>
      <c r="K503" s="239"/>
      <c r="L503" s="238"/>
    </row>
    <row r="504" spans="1:12" ht="15.95" customHeight="1" x14ac:dyDescent="0.2">
      <c r="A504" s="526"/>
      <c r="B504" s="744"/>
      <c r="C504" s="745"/>
      <c r="D504" s="746"/>
      <c r="E504" s="237"/>
      <c r="F504" s="237"/>
      <c r="G504" s="237"/>
      <c r="H504" s="239"/>
      <c r="I504" s="239"/>
      <c r="J504" s="239"/>
      <c r="K504" s="239"/>
      <c r="L504" s="238"/>
    </row>
    <row r="505" spans="1:12" ht="15.95" customHeight="1" x14ac:dyDescent="0.2">
      <c r="A505" s="526"/>
      <c r="B505" s="744"/>
      <c r="C505" s="745"/>
      <c r="D505" s="746"/>
      <c r="E505" s="237"/>
      <c r="F505" s="237"/>
      <c r="G505" s="237"/>
      <c r="H505" s="239"/>
      <c r="I505" s="239"/>
      <c r="J505" s="239"/>
      <c r="K505" s="239"/>
      <c r="L505" s="238"/>
    </row>
    <row r="506" spans="1:12" ht="15.95" customHeight="1" x14ac:dyDescent="0.2">
      <c r="A506" s="526"/>
      <c r="B506" s="744"/>
      <c r="C506" s="745"/>
      <c r="D506" s="746"/>
      <c r="E506" s="237"/>
      <c r="F506" s="237"/>
      <c r="G506" s="237"/>
      <c r="H506" s="239"/>
      <c r="I506" s="239"/>
      <c r="J506" s="239"/>
      <c r="K506" s="239"/>
      <c r="L506" s="238"/>
    </row>
    <row r="507" spans="1:12" ht="15.95" customHeight="1" x14ac:dyDescent="0.2">
      <c r="A507" s="526"/>
      <c r="B507" s="475"/>
      <c r="C507" s="476"/>
      <c r="D507" s="477"/>
      <c r="E507" s="237"/>
      <c r="F507" s="237"/>
      <c r="G507" s="237"/>
      <c r="H507" s="239"/>
      <c r="I507" s="239"/>
      <c r="J507" s="239"/>
      <c r="K507" s="239"/>
      <c r="L507" s="238"/>
    </row>
    <row r="508" spans="1:12" ht="15.95" customHeight="1" x14ac:dyDescent="0.2">
      <c r="A508" s="526"/>
      <c r="B508" s="475"/>
      <c r="C508" s="476"/>
      <c r="D508" s="477"/>
      <c r="E508" s="237"/>
      <c r="F508" s="237"/>
      <c r="G508" s="237"/>
      <c r="H508" s="239"/>
      <c r="I508" s="239"/>
      <c r="J508" s="239"/>
      <c r="K508" s="239"/>
      <c r="L508" s="238"/>
    </row>
    <row r="509" spans="1:12" ht="15.95" customHeight="1" x14ac:dyDescent="0.2">
      <c r="A509" s="526"/>
      <c r="B509" s="744"/>
      <c r="C509" s="745"/>
      <c r="D509" s="746"/>
      <c r="E509" s="237"/>
      <c r="F509" s="237"/>
      <c r="G509" s="237"/>
      <c r="H509" s="239"/>
      <c r="I509" s="239"/>
      <c r="J509" s="239"/>
      <c r="K509" s="239"/>
      <c r="L509" s="238"/>
    </row>
    <row r="510" spans="1:12" ht="15.95" customHeight="1" x14ac:dyDescent="0.2">
      <c r="A510" s="526"/>
      <c r="B510" s="744"/>
      <c r="C510" s="745"/>
      <c r="D510" s="746"/>
      <c r="E510" s="237"/>
      <c r="F510" s="237"/>
      <c r="G510" s="237"/>
      <c r="H510" s="239"/>
      <c r="I510" s="239"/>
      <c r="J510" s="239"/>
      <c r="K510" s="239"/>
      <c r="L510" s="238"/>
    </row>
    <row r="511" spans="1:12" ht="15.95" customHeight="1" x14ac:dyDescent="0.2">
      <c r="A511" s="526"/>
      <c r="B511" s="744"/>
      <c r="C511" s="745"/>
      <c r="D511" s="746"/>
      <c r="E511" s="237"/>
      <c r="F511" s="237"/>
      <c r="G511" s="237"/>
      <c r="H511" s="239"/>
      <c r="I511" s="239"/>
      <c r="J511" s="239"/>
      <c r="K511" s="239"/>
      <c r="L511" s="238"/>
    </row>
    <row r="512" spans="1:12" ht="15.95" customHeight="1" x14ac:dyDescent="0.2">
      <c r="A512" s="526"/>
      <c r="B512" s="744"/>
      <c r="C512" s="745"/>
      <c r="D512" s="746"/>
      <c r="E512" s="237"/>
      <c r="F512" s="237"/>
      <c r="G512" s="237"/>
      <c r="H512" s="239"/>
      <c r="I512" s="239"/>
      <c r="J512" s="239"/>
      <c r="K512" s="239"/>
      <c r="L512" s="238"/>
    </row>
    <row r="513" spans="1:12" ht="15.95" customHeight="1" x14ac:dyDescent="0.2">
      <c r="A513" s="526"/>
      <c r="B513" s="744"/>
      <c r="C513" s="745"/>
      <c r="D513" s="746"/>
      <c r="E513" s="237"/>
      <c r="F513" s="237"/>
      <c r="G513" s="237"/>
      <c r="H513" s="239"/>
      <c r="I513" s="239"/>
      <c r="J513" s="239"/>
      <c r="K513" s="239"/>
      <c r="L513" s="238"/>
    </row>
    <row r="514" spans="1:12" ht="15.95" customHeight="1" x14ac:dyDescent="0.2">
      <c r="A514" s="526"/>
      <c r="B514" s="744"/>
      <c r="C514" s="745"/>
      <c r="D514" s="746"/>
      <c r="E514" s="237"/>
      <c r="F514" s="237"/>
      <c r="G514" s="237"/>
      <c r="H514" s="237"/>
      <c r="I514" s="237"/>
      <c r="J514" s="237"/>
      <c r="K514" s="237"/>
      <c r="L514" s="238"/>
    </row>
    <row r="515" spans="1:12" ht="15.95" customHeight="1" x14ac:dyDescent="0.2">
      <c r="A515" s="526"/>
      <c r="B515" s="744"/>
      <c r="C515" s="745"/>
      <c r="D515" s="746"/>
      <c r="E515" s="241"/>
      <c r="F515" s="241"/>
      <c r="G515" s="241"/>
      <c r="H515" s="242"/>
      <c r="I515" s="242">
        <v>0</v>
      </c>
      <c r="J515" s="242"/>
      <c r="K515" s="242"/>
      <c r="L515" s="243"/>
    </row>
    <row r="516" spans="1:12" ht="15.95" customHeight="1" x14ac:dyDescent="0.2">
      <c r="A516" s="526"/>
      <c r="B516" s="744"/>
      <c r="C516" s="745"/>
      <c r="D516" s="746"/>
      <c r="E516" s="241"/>
      <c r="F516" s="241"/>
      <c r="G516" s="241"/>
      <c r="H516" s="241"/>
      <c r="I516" s="241"/>
      <c r="J516" s="241"/>
      <c r="K516" s="241"/>
      <c r="L516" s="243"/>
    </row>
    <row r="517" spans="1:12" ht="15.95" customHeight="1" x14ac:dyDescent="0.2">
      <c r="A517" s="526"/>
      <c r="B517" s="744"/>
      <c r="C517" s="745"/>
      <c r="D517" s="746"/>
      <c r="E517" s="241"/>
      <c r="F517" s="241"/>
      <c r="G517" s="241"/>
      <c r="H517" s="242"/>
      <c r="I517" s="242"/>
      <c r="J517" s="242"/>
      <c r="K517" s="242"/>
      <c r="L517" s="243"/>
    </row>
    <row r="518" spans="1:12" ht="21" customHeight="1" x14ac:dyDescent="0.2">
      <c r="A518" s="747" t="s">
        <v>473</v>
      </c>
      <c r="B518" s="748"/>
      <c r="C518" s="748"/>
      <c r="D518" s="358">
        <f>+K479</f>
        <v>0</v>
      </c>
      <c r="E518" s="359">
        <f t="shared" ref="E518" si="85">SUM(E492:E517)</f>
        <v>0</v>
      </c>
      <c r="F518" s="359">
        <f t="shared" ref="F518" si="86">SUM(F492:F517)</f>
        <v>0</v>
      </c>
      <c r="G518" s="359">
        <f t="shared" ref="G518" si="87">SUM(G492:G517)</f>
        <v>0</v>
      </c>
      <c r="H518" s="359">
        <f t="shared" ref="H518" si="88">SUM(H492:H517)</f>
        <v>0</v>
      </c>
      <c r="I518" s="359">
        <f t="shared" ref="I518" si="89">SUM(I492:I517)</f>
        <v>0</v>
      </c>
      <c r="J518" s="359">
        <f t="shared" ref="J518" si="90">SUM(J492:J517)</f>
        <v>0</v>
      </c>
      <c r="K518" s="359">
        <f t="shared" ref="K518" si="91">SUM(K492:K517)</f>
        <v>0</v>
      </c>
      <c r="L518" s="360"/>
    </row>
    <row r="519" spans="1:12" ht="21" customHeight="1" x14ac:dyDescent="0.2">
      <c r="A519" s="474" t="s">
        <v>474</v>
      </c>
      <c r="B519" s="472"/>
      <c r="C519" s="361">
        <f>+K481</f>
        <v>0</v>
      </c>
      <c r="D519" s="358" t="s">
        <v>37</v>
      </c>
      <c r="E519" s="362">
        <f>E518*C519</f>
        <v>0</v>
      </c>
      <c r="F519" s="362">
        <f>F518*C519</f>
        <v>0</v>
      </c>
      <c r="G519" s="362">
        <f>G518*C519</f>
        <v>0</v>
      </c>
      <c r="H519" s="362">
        <f>H518*C519</f>
        <v>0</v>
      </c>
      <c r="I519" s="362">
        <f>I518*C519</f>
        <v>0</v>
      </c>
      <c r="J519" s="362">
        <f>J518*C519</f>
        <v>0</v>
      </c>
      <c r="K519" s="362">
        <f>K518*C519</f>
        <v>0</v>
      </c>
      <c r="L519" s="363"/>
    </row>
    <row r="520" spans="1:12" ht="21" customHeight="1" x14ac:dyDescent="0.2">
      <c r="A520" s="747" t="s">
        <v>493</v>
      </c>
      <c r="B520" s="749"/>
      <c r="C520" s="750"/>
      <c r="D520" s="358" t="s">
        <v>37</v>
      </c>
      <c r="E520" s="377"/>
      <c r="F520" s="364" t="str">
        <f>IF($D479="SELECT / SÉLECTIONNEZ","Province?",IF($D479="INTL-International",0,F519*(1-13/113)))</f>
        <v>Province?</v>
      </c>
      <c r="G520" s="364" t="str">
        <f t="shared" ref="G520:K520" si="92">IF($D479="SELECT / SÉLECTIONNEZ","Province?",IF($D479="ON-Ontario",G519*(1-12/112),IF($D479="NS-Nova Scotia",G519*(1-14/114),IF($D479="PE-PEI",G519*(1-14/114),IF($D479="INTL-International",0,G519*(1-4/104))))))</f>
        <v>Province?</v>
      </c>
      <c r="H520" s="364" t="str">
        <f t="shared" si="92"/>
        <v>Province?</v>
      </c>
      <c r="I520" s="364" t="str">
        <f t="shared" si="92"/>
        <v>Province?</v>
      </c>
      <c r="J520" s="364" t="str">
        <f t="shared" si="92"/>
        <v>Province?</v>
      </c>
      <c r="K520" s="364" t="str">
        <f t="shared" si="92"/>
        <v>Province?</v>
      </c>
      <c r="L520" s="360"/>
    </row>
    <row r="521" spans="1:12" x14ac:dyDescent="0.2">
      <c r="A521" s="747" t="s">
        <v>490</v>
      </c>
      <c r="B521" s="748"/>
      <c r="C521" s="748"/>
      <c r="D521" s="358" t="s">
        <v>37</v>
      </c>
      <c r="E521" s="364"/>
      <c r="F521" s="364"/>
      <c r="G521" s="364"/>
      <c r="H521" s="364"/>
      <c r="I521" s="364" t="str">
        <f>IF($D479="SELECT / SÉLECTIONNEZ","Province?",IF($D479="INTL-International",0,I519/2))</f>
        <v>Province?</v>
      </c>
      <c r="J521" s="364"/>
      <c r="K521" s="364"/>
      <c r="L521" s="360"/>
    </row>
    <row r="522" spans="1:12" ht="13.5" customHeight="1" x14ac:dyDescent="0.2">
      <c r="A522" s="730">
        <f>+F481</f>
        <v>0</v>
      </c>
      <c r="B522" s="732" t="str">
        <f>+F485</f>
        <v>SELECT / SÉLECTIONNEZ</v>
      </c>
      <c r="C522" s="733"/>
      <c r="D522" s="736">
        <f>+F487</f>
        <v>0</v>
      </c>
      <c r="E522" s="365">
        <f>IF(D479="INTL-International",E519*D522,E520*D522)</f>
        <v>0</v>
      </c>
      <c r="F522" s="365" t="e">
        <f>IF(D479="INTL-International",F519*D522,F520*D522)</f>
        <v>#VALUE!</v>
      </c>
      <c r="G522" s="365" t="e">
        <f>IF(D479="INTL-International",G519*D522,G520*D522)</f>
        <v>#VALUE!</v>
      </c>
      <c r="H522" s="365" t="e">
        <f>IF(D479="INTL-International",H519*D522,H520*D522)</f>
        <v>#VALUE!</v>
      </c>
      <c r="I522" s="365" t="e">
        <f>IF(D479="INTL-International",I519*D522,I520*D522)</f>
        <v>#VALUE!</v>
      </c>
      <c r="J522" s="365" t="e">
        <f>IF(D479="INTL-International",J519*D522,J520*D522)</f>
        <v>#VALUE!</v>
      </c>
      <c r="K522" s="365" t="e">
        <f>IF(D479="INTL-International",K519*D522,K520*D522)</f>
        <v>#VALUE!</v>
      </c>
      <c r="L522" s="365"/>
    </row>
    <row r="523" spans="1:12" ht="13.5" customHeight="1" x14ac:dyDescent="0.2">
      <c r="A523" s="740"/>
      <c r="B523" s="741"/>
      <c r="C523" s="742"/>
      <c r="D523" s="743"/>
      <c r="E523" s="367"/>
      <c r="F523" s="367"/>
      <c r="G523" s="367"/>
      <c r="H523" s="367"/>
      <c r="I523" s="365" t="e">
        <f>IF(D479="INTL-International",I520*D522,I521*D522)</f>
        <v>#VALUE!</v>
      </c>
      <c r="J523" s="367"/>
      <c r="K523" s="367"/>
      <c r="L523" s="368"/>
    </row>
    <row r="524" spans="1:12" ht="13.5" customHeight="1" x14ac:dyDescent="0.2">
      <c r="A524" s="730">
        <f>+G481</f>
        <v>0</v>
      </c>
      <c r="B524" s="732" t="str">
        <f>+G485</f>
        <v>SELECT / SÉLECTIONNEZ</v>
      </c>
      <c r="C524" s="733"/>
      <c r="D524" s="736">
        <f>+G487</f>
        <v>0</v>
      </c>
      <c r="E524" s="365">
        <f>IF(D479="INTL-International",E519*D524,E520*D524)</f>
        <v>0</v>
      </c>
      <c r="F524" s="365" t="e">
        <f>IF(D479="INTL-International",F519*D524,F520*D524)</f>
        <v>#VALUE!</v>
      </c>
      <c r="G524" s="365" t="e">
        <f>IF(D479="INTL-International",G519*D524,G520*D524)</f>
        <v>#VALUE!</v>
      </c>
      <c r="H524" s="365" t="e">
        <f>IF(D479="INTL-International",H519*D524,H520*D524)</f>
        <v>#VALUE!</v>
      </c>
      <c r="I524" s="365" t="e">
        <f>IF(D479="INTL-International",I519*D524,I520*D524)</f>
        <v>#VALUE!</v>
      </c>
      <c r="J524" s="365" t="e">
        <f>IF(D479="INTL-International",J519*D524,J520*D524)</f>
        <v>#VALUE!</v>
      </c>
      <c r="K524" s="365" t="e">
        <f>IF(D479="INTL-International",K519*D524,K520*D524)</f>
        <v>#VALUE!</v>
      </c>
      <c r="L524" s="366"/>
    </row>
    <row r="525" spans="1:12" ht="13.5" customHeight="1" x14ac:dyDescent="0.2">
      <c r="A525" s="740"/>
      <c r="B525" s="741"/>
      <c r="C525" s="742"/>
      <c r="D525" s="743"/>
      <c r="E525" s="367"/>
      <c r="F525" s="367"/>
      <c r="G525" s="367"/>
      <c r="H525" s="367"/>
      <c r="I525" s="365" t="e">
        <f>IF(D479="INTL-International",I520*D524,I521*D524)</f>
        <v>#VALUE!</v>
      </c>
      <c r="J525" s="367"/>
      <c r="K525" s="367"/>
      <c r="L525" s="368"/>
    </row>
    <row r="526" spans="1:12" ht="13.5" customHeight="1" x14ac:dyDescent="0.2">
      <c r="A526" s="730">
        <f>+H481</f>
        <v>0</v>
      </c>
      <c r="B526" s="732" t="str">
        <f>+H485</f>
        <v>SELECT / SÉLECTIONNEZ</v>
      </c>
      <c r="C526" s="733"/>
      <c r="D526" s="736">
        <f>+H487</f>
        <v>0</v>
      </c>
      <c r="E526" s="365">
        <f>IF(D479="INTL-International",E519*D526,E520*D526)</f>
        <v>0</v>
      </c>
      <c r="F526" s="367" t="e">
        <f>IF(D479="INTL-International",F519*D526,F520*D526)</f>
        <v>#VALUE!</v>
      </c>
      <c r="G526" s="367" t="e">
        <f>IF(D479="INTL-International",G519*D526,G520*D526)</f>
        <v>#VALUE!</v>
      </c>
      <c r="H526" s="367" t="e">
        <f>IF(D479="INTL-International",H519*D526,H520*D526)</f>
        <v>#VALUE!</v>
      </c>
      <c r="I526" s="367" t="e">
        <f>IF(D479="INTL-International",I519*D526,I520*D526)</f>
        <v>#VALUE!</v>
      </c>
      <c r="J526" s="367" t="e">
        <f>IF(D479="INTL-International",J519*D526,J520*D526)</f>
        <v>#VALUE!</v>
      </c>
      <c r="K526" s="367" t="e">
        <f>IF(D479="INTL-International",K519*D526,K520*D526)</f>
        <v>#VALUE!</v>
      </c>
      <c r="L526" s="368"/>
    </row>
    <row r="527" spans="1:12" ht="13.5" customHeight="1" x14ac:dyDescent="0.2">
      <c r="A527" s="740"/>
      <c r="B527" s="741"/>
      <c r="C527" s="742"/>
      <c r="D527" s="743"/>
      <c r="E527" s="367"/>
      <c r="F527" s="367"/>
      <c r="G527" s="367"/>
      <c r="H527" s="367"/>
      <c r="I527" s="365" t="e">
        <f>IF(D479="INTL-International",I520*D526,I521*D526)</f>
        <v>#VALUE!</v>
      </c>
      <c r="J527" s="367"/>
      <c r="K527" s="367"/>
      <c r="L527" s="368"/>
    </row>
    <row r="528" spans="1:12" ht="13.5" customHeight="1" x14ac:dyDescent="0.2">
      <c r="A528" s="730">
        <f>+I481</f>
        <v>0</v>
      </c>
      <c r="B528" s="732" t="str">
        <f>+I485</f>
        <v>SELECT / SÉLECTIONNEZ</v>
      </c>
      <c r="C528" s="733"/>
      <c r="D528" s="736">
        <f>+I487</f>
        <v>0</v>
      </c>
      <c r="E528" s="365">
        <f>IF(D479="INTL-International",E519*D528,E520*D528)</f>
        <v>0</v>
      </c>
      <c r="F528" s="367" t="e">
        <f>IF(D479="INTL-International",F519*D528,F520*D528)</f>
        <v>#VALUE!</v>
      </c>
      <c r="G528" s="367" t="e">
        <f>IF(D479="INTL-International",G519*D528,G520*D528)</f>
        <v>#VALUE!</v>
      </c>
      <c r="H528" s="367" t="e">
        <f>IF(D479="INTL-International",H519*D528,H520*D528)</f>
        <v>#VALUE!</v>
      </c>
      <c r="I528" s="367" t="e">
        <f>IF(D479="INTL-International",I519*D528,I520*D528)</f>
        <v>#VALUE!</v>
      </c>
      <c r="J528" s="367" t="e">
        <f>IF(D479="INTL-International",J519*D528,J520*D528)</f>
        <v>#VALUE!</v>
      </c>
      <c r="K528" s="367" t="e">
        <f>IF(D479="INTL-International",K519*D528,K520*D528)</f>
        <v>#VALUE!</v>
      </c>
      <c r="L528" s="368"/>
    </row>
    <row r="529" spans="1:12" ht="13.5" customHeight="1" thickBot="1" x14ac:dyDescent="0.25">
      <c r="A529" s="731"/>
      <c r="B529" s="734"/>
      <c r="C529" s="735"/>
      <c r="D529" s="737"/>
      <c r="E529" s="369"/>
      <c r="F529" s="369"/>
      <c r="G529" s="369"/>
      <c r="H529" s="369"/>
      <c r="I529" s="370" t="e">
        <f>IF(D479="INTL-International",I520*D528,I521*D528)</f>
        <v>#VALUE!</v>
      </c>
      <c r="J529" s="369"/>
      <c r="K529" s="369"/>
      <c r="L529" s="371"/>
    </row>
    <row r="530" spans="1:12" s="511" customFormat="1" ht="12" outlineLevel="1" thickTop="1" x14ac:dyDescent="0.2">
      <c r="A530" s="372" t="s">
        <v>492</v>
      </c>
      <c r="B530" s="373"/>
      <c r="C530" s="373"/>
      <c r="D530" s="374"/>
      <c r="E530" s="375">
        <f>SUM(E522:E529)</f>
        <v>0</v>
      </c>
      <c r="F530" s="375" t="e">
        <f>SUM(F522:F529)</f>
        <v>#VALUE!</v>
      </c>
      <c r="G530" s="375" t="e">
        <f t="shared" ref="G530:H530" si="93">SUM(G522:G529)</f>
        <v>#VALUE!</v>
      </c>
      <c r="H530" s="375" t="e">
        <f t="shared" si="93"/>
        <v>#VALUE!</v>
      </c>
      <c r="I530" s="375" t="e">
        <f>SUM(I522:I529)</f>
        <v>#VALUE!</v>
      </c>
      <c r="J530" s="375" t="e">
        <f t="shared" ref="J530:K530" si="94">SUM(J522:J529)</f>
        <v>#VALUE!</v>
      </c>
      <c r="K530" s="375" t="e">
        <f t="shared" si="94"/>
        <v>#VALUE!</v>
      </c>
      <c r="L530" s="376"/>
    </row>
    <row r="531" spans="1:12" ht="45.75" customHeight="1" x14ac:dyDescent="0.2">
      <c r="A531" s="738" t="s">
        <v>494</v>
      </c>
      <c r="B531" s="739"/>
      <c r="C531" s="739"/>
      <c r="D531" s="739"/>
      <c r="E531" s="739"/>
      <c r="F531" s="739"/>
      <c r="G531" s="739"/>
      <c r="H531" s="739"/>
      <c r="I531" s="739"/>
      <c r="J531" s="739"/>
      <c r="K531" s="739"/>
      <c r="L531" s="739"/>
    </row>
    <row r="533" spans="1:12" ht="15.75" x14ac:dyDescent="0.25">
      <c r="B533" s="210" t="s">
        <v>46</v>
      </c>
      <c r="C533" s="210"/>
      <c r="D533" s="210"/>
    </row>
    <row r="534" spans="1:12" ht="15.75" x14ac:dyDescent="0.25">
      <c r="B534" s="210" t="s">
        <v>45</v>
      </c>
      <c r="C534" s="210"/>
      <c r="D534" s="210"/>
    </row>
    <row r="536" spans="1:12" x14ac:dyDescent="0.2">
      <c r="A536" s="100" t="s">
        <v>460</v>
      </c>
      <c r="D536" s="751">
        <f>'Travel Authority &amp; Advance'!$D$6</f>
        <v>0</v>
      </c>
      <c r="E536" s="715"/>
      <c r="G536" s="400"/>
      <c r="H536" s="403"/>
      <c r="I536" s="404" t="s">
        <v>489</v>
      </c>
      <c r="J536" s="752" t="str">
        <f>'Travel Authority &amp; Advance'!$N$5</f>
        <v xml:space="preserve"> </v>
      </c>
      <c r="K536" s="753"/>
      <c r="L536" s="753"/>
    </row>
    <row r="537" spans="1:12" ht="4.5" customHeight="1" x14ac:dyDescent="0.2">
      <c r="A537" s="100"/>
      <c r="B537" s="43"/>
      <c r="C537" s="43"/>
      <c r="D537" s="43"/>
      <c r="J537" s="211"/>
      <c r="K537" s="211"/>
      <c r="L537" s="212"/>
    </row>
    <row r="538" spans="1:12" x14ac:dyDescent="0.2">
      <c r="A538" s="398" t="s">
        <v>458</v>
      </c>
      <c r="B538" s="43"/>
      <c r="C538" s="43"/>
      <c r="D538" s="754" t="s">
        <v>75</v>
      </c>
      <c r="E538" s="755"/>
      <c r="J538" s="213" t="s">
        <v>52</v>
      </c>
      <c r="K538" s="756"/>
      <c r="L538" s="757"/>
    </row>
    <row r="539" spans="1:12" ht="3.75" customHeight="1" x14ac:dyDescent="0.2">
      <c r="A539" s="100"/>
      <c r="B539" s="43"/>
      <c r="C539" s="43"/>
      <c r="D539" s="43"/>
      <c r="J539" s="214"/>
      <c r="K539" s="212"/>
      <c r="L539" s="212"/>
    </row>
    <row r="540" spans="1:12" x14ac:dyDescent="0.2">
      <c r="A540" s="191" t="s">
        <v>472</v>
      </c>
      <c r="B540" s="42"/>
      <c r="C540" s="42"/>
      <c r="D540" s="399"/>
      <c r="E540" s="400"/>
      <c r="F540" s="563">
        <f>+$F$9</f>
        <v>0</v>
      </c>
      <c r="G540" s="563">
        <f>+$G$9</f>
        <v>0</v>
      </c>
      <c r="H540" s="563">
        <f>+$H$9</f>
        <v>0</v>
      </c>
      <c r="I540" s="563">
        <f>+$I$9</f>
        <v>0</v>
      </c>
      <c r="J540" s="213" t="s">
        <v>51</v>
      </c>
      <c r="K540" s="758"/>
      <c r="L540" s="759"/>
    </row>
    <row r="541" spans="1:12" s="216" customFormat="1" ht="3.75" customHeight="1" x14ac:dyDescent="0.2">
      <c r="A541" s="401"/>
      <c r="B541" s="394"/>
      <c r="C541" s="394"/>
      <c r="D541" s="394"/>
      <c r="E541" s="402"/>
      <c r="F541" s="217"/>
      <c r="G541" s="217"/>
      <c r="H541" s="217"/>
      <c r="I541" s="217"/>
      <c r="J541" s="218"/>
      <c r="K541" s="219"/>
      <c r="L541" s="219"/>
    </row>
    <row r="542" spans="1:12" x14ac:dyDescent="0.2">
      <c r="A542" s="191" t="s">
        <v>501</v>
      </c>
      <c r="B542" s="42"/>
      <c r="C542" s="42"/>
      <c r="D542" s="399"/>
      <c r="E542" s="400"/>
      <c r="F542" s="230" t="str">
        <f>+$F$11</f>
        <v>SELECT / SÉLECTIONNEZ</v>
      </c>
      <c r="G542" s="230" t="str">
        <f>+$G$11</f>
        <v>SELECT / SÉLECTIONNEZ</v>
      </c>
      <c r="H542" s="230" t="str">
        <f>+$H$11</f>
        <v>SELECT / SÉLECTIONNEZ</v>
      </c>
      <c r="I542" s="230" t="str">
        <f>+$I$11</f>
        <v>SELECT / SÉLECTIONNEZ</v>
      </c>
      <c r="J542" s="213" t="s">
        <v>508</v>
      </c>
      <c r="K542" s="219"/>
      <c r="L542" s="219"/>
    </row>
    <row r="543" spans="1:12" s="216" customFormat="1" ht="3.75" customHeight="1" x14ac:dyDescent="0.2">
      <c r="A543" s="401"/>
      <c r="B543" s="394"/>
      <c r="C543" s="394"/>
      <c r="D543" s="394"/>
      <c r="E543" s="402"/>
      <c r="F543" s="217"/>
      <c r="G543" s="217"/>
      <c r="H543" s="217"/>
      <c r="I543" s="217"/>
      <c r="J543" s="218"/>
      <c r="K543" s="219"/>
      <c r="L543" s="219"/>
    </row>
    <row r="544" spans="1:12" s="216" customFormat="1" ht="21" customHeight="1" x14ac:dyDescent="0.2">
      <c r="A544" s="401" t="s">
        <v>484</v>
      </c>
      <c r="B544" s="394"/>
      <c r="C544" s="394"/>
      <c r="D544" s="394"/>
      <c r="E544" s="402"/>
      <c r="F544" s="220" t="str">
        <f>+F$13</f>
        <v>SELECT / SÉLECTIONNEZ</v>
      </c>
      <c r="G544" s="220" t="str">
        <f t="shared" ref="G544:I544" si="95">+G$13</f>
        <v>SELECT / SÉLECTIONNEZ</v>
      </c>
      <c r="H544" s="220" t="str">
        <f t="shared" si="95"/>
        <v>SELECT / SÉLECTIONNEZ</v>
      </c>
      <c r="I544" s="220" t="str">
        <f t="shared" si="95"/>
        <v>SELECT / SÉLECTIONNEZ</v>
      </c>
      <c r="J544" s="221"/>
      <c r="K544" s="219"/>
      <c r="L544" s="219"/>
    </row>
    <row r="545" spans="1:12" s="216" customFormat="1" ht="3.75" customHeight="1" x14ac:dyDescent="0.2">
      <c r="A545" s="401"/>
      <c r="B545" s="394"/>
      <c r="C545" s="394"/>
      <c r="D545" s="394"/>
      <c r="E545" s="402"/>
      <c r="F545" s="222"/>
      <c r="G545" s="222"/>
      <c r="H545" s="222"/>
      <c r="I545" s="222"/>
      <c r="J545" s="218"/>
      <c r="K545" s="219"/>
      <c r="L545" s="219"/>
    </row>
    <row r="546" spans="1:12" x14ac:dyDescent="0.2">
      <c r="A546" s="191" t="s">
        <v>495</v>
      </c>
      <c r="B546" s="42"/>
      <c r="C546" s="42"/>
      <c r="D546" s="399"/>
      <c r="E546" s="400"/>
      <c r="F546" s="527">
        <f>+F$15</f>
        <v>0</v>
      </c>
      <c r="G546" s="527">
        <f t="shared" ref="G546:I546" si="96">+G$15</f>
        <v>0</v>
      </c>
      <c r="H546" s="527">
        <f t="shared" si="96"/>
        <v>0</v>
      </c>
      <c r="I546" s="527">
        <f t="shared" si="96"/>
        <v>0</v>
      </c>
      <c r="J546" s="236">
        <f>SUM(F546:I546)</f>
        <v>0</v>
      </c>
      <c r="K546" s="223" t="s">
        <v>491</v>
      </c>
      <c r="L546" s="224"/>
    </row>
    <row r="547" spans="1:12" ht="4.5" customHeight="1" x14ac:dyDescent="0.2">
      <c r="A547" s="100"/>
      <c r="B547" s="43"/>
      <c r="C547" s="43"/>
      <c r="D547" s="43"/>
      <c r="J547" s="214"/>
      <c r="K547" s="212"/>
      <c r="L547" s="212"/>
    </row>
    <row r="548" spans="1:12" ht="15" thickBot="1" x14ac:dyDescent="0.25">
      <c r="A548" s="409" t="s">
        <v>450</v>
      </c>
      <c r="B548" s="410"/>
      <c r="C548" s="410"/>
      <c r="D548" s="410"/>
      <c r="E548" s="411"/>
      <c r="F548" s="411"/>
      <c r="G548" s="411"/>
      <c r="H548" s="411"/>
      <c r="I548" s="412"/>
      <c r="J548" s="412"/>
      <c r="K548" s="412"/>
      <c r="L548" s="413"/>
    </row>
    <row r="549" spans="1:12" s="556" customFormat="1" ht="36" customHeight="1" thickTop="1" x14ac:dyDescent="0.2">
      <c r="A549" s="564" t="s">
        <v>845</v>
      </c>
      <c r="B549" s="760" t="s">
        <v>47</v>
      </c>
      <c r="C549" s="761"/>
      <c r="D549" s="762"/>
      <c r="E549" s="405" t="s">
        <v>451</v>
      </c>
      <c r="F549" s="406" t="s">
        <v>454</v>
      </c>
      <c r="G549" s="407" t="s">
        <v>455</v>
      </c>
      <c r="H549" s="406" t="s">
        <v>457</v>
      </c>
      <c r="I549" s="424" t="s">
        <v>506</v>
      </c>
      <c r="J549" s="405" t="s">
        <v>70</v>
      </c>
      <c r="K549" s="405" t="s">
        <v>49</v>
      </c>
      <c r="L549" s="427" t="s">
        <v>481</v>
      </c>
    </row>
    <row r="550" spans="1:12" s="556" customFormat="1" ht="35.25" customHeight="1" thickBot="1" x14ac:dyDescent="0.25">
      <c r="A550" s="565" t="s">
        <v>846</v>
      </c>
      <c r="B550" s="763" t="s">
        <v>48</v>
      </c>
      <c r="C550" s="764"/>
      <c r="D550" s="765"/>
      <c r="E550" s="408" t="s">
        <v>452</v>
      </c>
      <c r="F550" s="408" t="s">
        <v>453</v>
      </c>
      <c r="G550" s="408" t="s">
        <v>456</v>
      </c>
      <c r="H550" s="425" t="s">
        <v>27</v>
      </c>
      <c r="I550" s="426" t="s">
        <v>507</v>
      </c>
      <c r="J550" s="408" t="s">
        <v>71</v>
      </c>
      <c r="K550" s="425" t="s">
        <v>50</v>
      </c>
      <c r="L550" s="426" t="s">
        <v>482</v>
      </c>
    </row>
    <row r="551" spans="1:12" ht="15.95" customHeight="1" thickTop="1" x14ac:dyDescent="0.2">
      <c r="A551" s="526"/>
      <c r="B551" s="766"/>
      <c r="C551" s="767"/>
      <c r="D551" s="768"/>
      <c r="E551" s="237"/>
      <c r="F551" s="237"/>
      <c r="G551" s="237"/>
      <c r="H551" s="237"/>
      <c r="I551" s="237"/>
      <c r="J551" s="237"/>
      <c r="K551" s="237"/>
      <c r="L551" s="238"/>
    </row>
    <row r="552" spans="1:12" ht="15.95" customHeight="1" x14ac:dyDescent="0.2">
      <c r="A552" s="526"/>
      <c r="B552" s="744"/>
      <c r="C552" s="745"/>
      <c r="D552" s="746"/>
      <c r="E552" s="237"/>
      <c r="F552" s="237"/>
      <c r="G552" s="237"/>
      <c r="H552" s="239"/>
      <c r="I552" s="239"/>
      <c r="J552" s="239"/>
      <c r="K552" s="239"/>
      <c r="L552" s="238"/>
    </row>
    <row r="553" spans="1:12" ht="15.95" customHeight="1" x14ac:dyDescent="0.2">
      <c r="A553" s="526"/>
      <c r="B553" s="744"/>
      <c r="C553" s="745"/>
      <c r="D553" s="746"/>
      <c r="E553" s="237"/>
      <c r="F553" s="237"/>
      <c r="G553" s="237"/>
      <c r="H553" s="239"/>
      <c r="I553" s="239"/>
      <c r="J553" s="240"/>
      <c r="K553" s="239"/>
      <c r="L553" s="238"/>
    </row>
    <row r="554" spans="1:12" ht="15.95" customHeight="1" x14ac:dyDescent="0.2">
      <c r="A554" s="526"/>
      <c r="B554" s="744"/>
      <c r="C554" s="745"/>
      <c r="D554" s="746"/>
      <c r="E554" s="237"/>
      <c r="F554" s="237"/>
      <c r="G554" s="237"/>
      <c r="H554" s="239"/>
      <c r="I554" s="239"/>
      <c r="J554" s="239"/>
      <c r="K554" s="239"/>
      <c r="L554" s="238"/>
    </row>
    <row r="555" spans="1:12" ht="15.95" customHeight="1" x14ac:dyDescent="0.2">
      <c r="A555" s="526"/>
      <c r="B555" s="744"/>
      <c r="C555" s="745"/>
      <c r="D555" s="746"/>
      <c r="E555" s="237"/>
      <c r="F555" s="237"/>
      <c r="G555" s="237"/>
      <c r="H555" s="239"/>
      <c r="I555" s="239"/>
      <c r="J555" s="239"/>
      <c r="K555" s="239"/>
      <c r="L555" s="238"/>
    </row>
    <row r="556" spans="1:12" ht="15.95" customHeight="1" x14ac:dyDescent="0.2">
      <c r="A556" s="526"/>
      <c r="B556" s="744"/>
      <c r="C556" s="745"/>
      <c r="D556" s="746"/>
      <c r="E556" s="237"/>
      <c r="F556" s="237"/>
      <c r="G556" s="237"/>
      <c r="H556" s="239"/>
      <c r="I556" s="239"/>
      <c r="J556" s="239"/>
      <c r="K556" s="239"/>
      <c r="L556" s="238"/>
    </row>
    <row r="557" spans="1:12" ht="15.95" customHeight="1" x14ac:dyDescent="0.2">
      <c r="A557" s="526"/>
      <c r="B557" s="744"/>
      <c r="C557" s="745"/>
      <c r="D557" s="746"/>
      <c r="E557" s="237"/>
      <c r="F557" s="237"/>
      <c r="G557" s="237"/>
      <c r="H557" s="239"/>
      <c r="I557" s="239"/>
      <c r="J557" s="239"/>
      <c r="K557" s="239"/>
      <c r="L557" s="238"/>
    </row>
    <row r="558" spans="1:12" ht="15.95" customHeight="1" x14ac:dyDescent="0.2">
      <c r="A558" s="526"/>
      <c r="B558" s="744"/>
      <c r="C558" s="745"/>
      <c r="D558" s="746"/>
      <c r="E558" s="237"/>
      <c r="F558" s="237"/>
      <c r="G558" s="237"/>
      <c r="H558" s="239"/>
      <c r="I558" s="239"/>
      <c r="J558" s="239"/>
      <c r="K558" s="239"/>
      <c r="L558" s="238"/>
    </row>
    <row r="559" spans="1:12" ht="15.95" customHeight="1" x14ac:dyDescent="0.2">
      <c r="A559" s="526"/>
      <c r="B559" s="744"/>
      <c r="C559" s="745"/>
      <c r="D559" s="746"/>
      <c r="E559" s="237"/>
      <c r="F559" s="237"/>
      <c r="G559" s="237"/>
      <c r="H559" s="239"/>
      <c r="I559" s="239"/>
      <c r="J559" s="239"/>
      <c r="K559" s="239"/>
      <c r="L559" s="238"/>
    </row>
    <row r="560" spans="1:12" ht="15.95" customHeight="1" x14ac:dyDescent="0.2">
      <c r="A560" s="526"/>
      <c r="B560" s="744"/>
      <c r="C560" s="745"/>
      <c r="D560" s="746"/>
      <c r="E560" s="237"/>
      <c r="F560" s="237"/>
      <c r="G560" s="237"/>
      <c r="H560" s="239"/>
      <c r="I560" s="239"/>
      <c r="J560" s="239"/>
      <c r="K560" s="239"/>
      <c r="L560" s="238"/>
    </row>
    <row r="561" spans="1:12" ht="15.95" customHeight="1" x14ac:dyDescent="0.2">
      <c r="A561" s="526"/>
      <c r="B561" s="744"/>
      <c r="C561" s="745"/>
      <c r="D561" s="746"/>
      <c r="E561" s="237"/>
      <c r="F561" s="237"/>
      <c r="G561" s="237"/>
      <c r="H561" s="239"/>
      <c r="I561" s="239"/>
      <c r="J561" s="239"/>
      <c r="K561" s="239"/>
      <c r="L561" s="238"/>
    </row>
    <row r="562" spans="1:12" ht="15.95" customHeight="1" x14ac:dyDescent="0.2">
      <c r="A562" s="526"/>
      <c r="B562" s="744"/>
      <c r="C562" s="745"/>
      <c r="D562" s="746"/>
      <c r="E562" s="237"/>
      <c r="F562" s="237"/>
      <c r="G562" s="237"/>
      <c r="H562" s="239"/>
      <c r="I562" s="239"/>
      <c r="J562" s="239"/>
      <c r="K562" s="239"/>
      <c r="L562" s="238"/>
    </row>
    <row r="563" spans="1:12" ht="15.95" customHeight="1" x14ac:dyDescent="0.2">
      <c r="A563" s="526"/>
      <c r="B563" s="744"/>
      <c r="C563" s="745"/>
      <c r="D563" s="746"/>
      <c r="E563" s="237"/>
      <c r="F563" s="237"/>
      <c r="G563" s="237"/>
      <c r="H563" s="239"/>
      <c r="I563" s="239"/>
      <c r="J563" s="239"/>
      <c r="K563" s="239"/>
      <c r="L563" s="238"/>
    </row>
    <row r="564" spans="1:12" ht="15.95" customHeight="1" x14ac:dyDescent="0.2">
      <c r="A564" s="526"/>
      <c r="B564" s="744"/>
      <c r="C564" s="745"/>
      <c r="D564" s="746"/>
      <c r="E564" s="237"/>
      <c r="F564" s="237"/>
      <c r="G564" s="237"/>
      <c r="H564" s="239"/>
      <c r="I564" s="239"/>
      <c r="J564" s="239"/>
      <c r="K564" s="239"/>
      <c r="L564" s="238"/>
    </row>
    <row r="565" spans="1:12" ht="15.95" customHeight="1" x14ac:dyDescent="0.2">
      <c r="A565" s="526"/>
      <c r="B565" s="744"/>
      <c r="C565" s="745"/>
      <c r="D565" s="746"/>
      <c r="E565" s="237"/>
      <c r="F565" s="237"/>
      <c r="G565" s="237"/>
      <c r="H565" s="239"/>
      <c r="I565" s="239"/>
      <c r="J565" s="239"/>
      <c r="K565" s="239"/>
      <c r="L565" s="238"/>
    </row>
    <row r="566" spans="1:12" ht="15.95" customHeight="1" x14ac:dyDescent="0.2">
      <c r="A566" s="526"/>
      <c r="B566" s="475"/>
      <c r="C566" s="476"/>
      <c r="D566" s="477"/>
      <c r="E566" s="237"/>
      <c r="F566" s="237"/>
      <c r="G566" s="237"/>
      <c r="H566" s="239"/>
      <c r="I566" s="239"/>
      <c r="J566" s="239"/>
      <c r="K566" s="239"/>
      <c r="L566" s="238"/>
    </row>
    <row r="567" spans="1:12" ht="15.95" customHeight="1" x14ac:dyDescent="0.2">
      <c r="A567" s="526"/>
      <c r="B567" s="475"/>
      <c r="C567" s="476"/>
      <c r="D567" s="477"/>
      <c r="E567" s="237"/>
      <c r="F567" s="237"/>
      <c r="G567" s="237"/>
      <c r="H567" s="239"/>
      <c r="I567" s="239"/>
      <c r="J567" s="239"/>
      <c r="K567" s="239"/>
      <c r="L567" s="238"/>
    </row>
    <row r="568" spans="1:12" ht="15.95" customHeight="1" x14ac:dyDescent="0.2">
      <c r="A568" s="526"/>
      <c r="B568" s="744"/>
      <c r="C568" s="745"/>
      <c r="D568" s="746"/>
      <c r="E568" s="237"/>
      <c r="F568" s="237"/>
      <c r="G568" s="237"/>
      <c r="H568" s="239"/>
      <c r="I568" s="239"/>
      <c r="J568" s="239"/>
      <c r="K568" s="239"/>
      <c r="L568" s="238"/>
    </row>
    <row r="569" spans="1:12" ht="15.95" customHeight="1" x14ac:dyDescent="0.2">
      <c r="A569" s="526"/>
      <c r="B569" s="744"/>
      <c r="C569" s="745"/>
      <c r="D569" s="746"/>
      <c r="E569" s="237"/>
      <c r="F569" s="237"/>
      <c r="G569" s="237"/>
      <c r="H569" s="239"/>
      <c r="I569" s="239"/>
      <c r="J569" s="239"/>
      <c r="K569" s="239"/>
      <c r="L569" s="238"/>
    </row>
    <row r="570" spans="1:12" ht="15.95" customHeight="1" x14ac:dyDescent="0.2">
      <c r="A570" s="526"/>
      <c r="B570" s="744"/>
      <c r="C570" s="745"/>
      <c r="D570" s="746"/>
      <c r="E570" s="237"/>
      <c r="F570" s="237"/>
      <c r="G570" s="237"/>
      <c r="H570" s="239"/>
      <c r="I570" s="239"/>
      <c r="J570" s="239"/>
      <c r="K570" s="239"/>
      <c r="L570" s="238"/>
    </row>
    <row r="571" spans="1:12" ht="15.95" customHeight="1" x14ac:dyDescent="0.2">
      <c r="A571" s="526"/>
      <c r="B571" s="744"/>
      <c r="C571" s="745"/>
      <c r="D571" s="746"/>
      <c r="E571" s="237"/>
      <c r="F571" s="237"/>
      <c r="G571" s="237"/>
      <c r="H571" s="239"/>
      <c r="I571" s="239"/>
      <c r="J571" s="239"/>
      <c r="K571" s="239"/>
      <c r="L571" s="238"/>
    </row>
    <row r="572" spans="1:12" ht="15.95" customHeight="1" x14ac:dyDescent="0.2">
      <c r="A572" s="526"/>
      <c r="B572" s="744"/>
      <c r="C572" s="745"/>
      <c r="D572" s="746"/>
      <c r="E572" s="237"/>
      <c r="F572" s="237"/>
      <c r="G572" s="237"/>
      <c r="H572" s="239"/>
      <c r="I572" s="239"/>
      <c r="J572" s="239"/>
      <c r="K572" s="239"/>
      <c r="L572" s="238"/>
    </row>
    <row r="573" spans="1:12" ht="15.95" customHeight="1" x14ac:dyDescent="0.2">
      <c r="A573" s="526"/>
      <c r="B573" s="744"/>
      <c r="C573" s="745"/>
      <c r="D573" s="746"/>
      <c r="E573" s="237"/>
      <c r="F573" s="237"/>
      <c r="G573" s="237"/>
      <c r="H573" s="237"/>
      <c r="I573" s="237"/>
      <c r="J573" s="237"/>
      <c r="K573" s="237"/>
      <c r="L573" s="238"/>
    </row>
    <row r="574" spans="1:12" ht="15.95" customHeight="1" x14ac:dyDescent="0.2">
      <c r="A574" s="526"/>
      <c r="B574" s="744"/>
      <c r="C574" s="745"/>
      <c r="D574" s="746"/>
      <c r="E574" s="241"/>
      <c r="F574" s="241"/>
      <c r="G574" s="241"/>
      <c r="H574" s="242"/>
      <c r="I574" s="242">
        <v>0</v>
      </c>
      <c r="J574" s="242"/>
      <c r="K574" s="242"/>
      <c r="L574" s="243"/>
    </row>
    <row r="575" spans="1:12" ht="15.95" customHeight="1" x14ac:dyDescent="0.2">
      <c r="A575" s="526"/>
      <c r="B575" s="744"/>
      <c r="C575" s="745"/>
      <c r="D575" s="746"/>
      <c r="E575" s="241"/>
      <c r="F575" s="241"/>
      <c r="G575" s="241"/>
      <c r="H575" s="241"/>
      <c r="I575" s="241"/>
      <c r="J575" s="241"/>
      <c r="K575" s="241"/>
      <c r="L575" s="243"/>
    </row>
    <row r="576" spans="1:12" ht="15.95" customHeight="1" x14ac:dyDescent="0.2">
      <c r="A576" s="526"/>
      <c r="B576" s="744"/>
      <c r="C576" s="745"/>
      <c r="D576" s="746"/>
      <c r="E576" s="241"/>
      <c r="F576" s="241"/>
      <c r="G576" s="241"/>
      <c r="H576" s="242"/>
      <c r="I576" s="242"/>
      <c r="J576" s="242"/>
      <c r="K576" s="242"/>
      <c r="L576" s="243"/>
    </row>
    <row r="577" spans="1:12" ht="21" customHeight="1" x14ac:dyDescent="0.2">
      <c r="A577" s="747" t="s">
        <v>473</v>
      </c>
      <c r="B577" s="748"/>
      <c r="C577" s="748"/>
      <c r="D577" s="358">
        <f>+K538</f>
        <v>0</v>
      </c>
      <c r="E577" s="359">
        <f t="shared" ref="E577" si="97">SUM(E551:E576)</f>
        <v>0</v>
      </c>
      <c r="F577" s="359">
        <f t="shared" ref="F577" si="98">SUM(F551:F576)</f>
        <v>0</v>
      </c>
      <c r="G577" s="359">
        <f t="shared" ref="G577" si="99">SUM(G551:G576)</f>
        <v>0</v>
      </c>
      <c r="H577" s="359">
        <f t="shared" ref="H577" si="100">SUM(H551:H576)</f>
        <v>0</v>
      </c>
      <c r="I577" s="359">
        <f t="shared" ref="I577" si="101">SUM(I551:I576)</f>
        <v>0</v>
      </c>
      <c r="J577" s="359">
        <f t="shared" ref="J577" si="102">SUM(J551:J576)</f>
        <v>0</v>
      </c>
      <c r="K577" s="359">
        <f t="shared" ref="K577" si="103">SUM(K551:K576)</f>
        <v>0</v>
      </c>
      <c r="L577" s="360"/>
    </row>
    <row r="578" spans="1:12" ht="21" customHeight="1" x14ac:dyDescent="0.2">
      <c r="A578" s="474" t="s">
        <v>474</v>
      </c>
      <c r="B578" s="472"/>
      <c r="C578" s="361">
        <f>+K540</f>
        <v>0</v>
      </c>
      <c r="D578" s="358" t="s">
        <v>37</v>
      </c>
      <c r="E578" s="362">
        <f>E577*C578</f>
        <v>0</v>
      </c>
      <c r="F578" s="362">
        <f>F577*C578</f>
        <v>0</v>
      </c>
      <c r="G578" s="362">
        <f>G577*C578</f>
        <v>0</v>
      </c>
      <c r="H578" s="362">
        <f>H577*C578</f>
        <v>0</v>
      </c>
      <c r="I578" s="362">
        <f>I577*C578</f>
        <v>0</v>
      </c>
      <c r="J578" s="362">
        <f>J577*C578</f>
        <v>0</v>
      </c>
      <c r="K578" s="362">
        <f>K577*C578</f>
        <v>0</v>
      </c>
      <c r="L578" s="363"/>
    </row>
    <row r="579" spans="1:12" ht="21" customHeight="1" x14ac:dyDescent="0.2">
      <c r="A579" s="747" t="s">
        <v>493</v>
      </c>
      <c r="B579" s="749"/>
      <c r="C579" s="750"/>
      <c r="D579" s="358" t="s">
        <v>37</v>
      </c>
      <c r="E579" s="377"/>
      <c r="F579" s="364" t="str">
        <f>IF($D538="SELECT / SÉLECTIONNEZ","Province?",IF($D538="INTL-International",0,F578*(1-13/113)))</f>
        <v>Province?</v>
      </c>
      <c r="G579" s="364" t="str">
        <f t="shared" ref="G579:K579" si="104">IF($D538="SELECT / SÉLECTIONNEZ","Province?",IF($D538="ON-Ontario",G578*(1-12/112),IF($D538="NS-Nova Scotia",G578*(1-14/114),IF($D538="PE-PEI",G578*(1-14/114),IF($D538="INTL-International",0,G578*(1-4/104))))))</f>
        <v>Province?</v>
      </c>
      <c r="H579" s="364" t="str">
        <f t="shared" si="104"/>
        <v>Province?</v>
      </c>
      <c r="I579" s="364" t="str">
        <f t="shared" si="104"/>
        <v>Province?</v>
      </c>
      <c r="J579" s="364" t="str">
        <f t="shared" si="104"/>
        <v>Province?</v>
      </c>
      <c r="K579" s="364" t="str">
        <f t="shared" si="104"/>
        <v>Province?</v>
      </c>
      <c r="L579" s="360"/>
    </row>
    <row r="580" spans="1:12" x14ac:dyDescent="0.2">
      <c r="A580" s="747" t="s">
        <v>490</v>
      </c>
      <c r="B580" s="748"/>
      <c r="C580" s="748"/>
      <c r="D580" s="358" t="s">
        <v>37</v>
      </c>
      <c r="E580" s="364"/>
      <c r="F580" s="364"/>
      <c r="G580" s="364"/>
      <c r="H580" s="364"/>
      <c r="I580" s="364" t="str">
        <f>IF($D538="SELECT / SÉLECTIONNEZ","Province?",IF($D538="INTL-International",0,I578/2))</f>
        <v>Province?</v>
      </c>
      <c r="J580" s="364"/>
      <c r="K580" s="364"/>
      <c r="L580" s="360"/>
    </row>
    <row r="581" spans="1:12" ht="13.5" customHeight="1" x14ac:dyDescent="0.2">
      <c r="A581" s="730">
        <f>+F540</f>
        <v>0</v>
      </c>
      <c r="B581" s="732" t="str">
        <f>+F544</f>
        <v>SELECT / SÉLECTIONNEZ</v>
      </c>
      <c r="C581" s="733"/>
      <c r="D581" s="736">
        <f>+F546</f>
        <v>0</v>
      </c>
      <c r="E581" s="365">
        <f>IF(D538="INTL-International",E578*D581,E579*D581)</f>
        <v>0</v>
      </c>
      <c r="F581" s="365" t="e">
        <f>IF(D538="INTL-International",F578*D581,F579*D581)</f>
        <v>#VALUE!</v>
      </c>
      <c r="G581" s="365" t="e">
        <f>IF(D538="INTL-International",G578*D581,G579*D581)</f>
        <v>#VALUE!</v>
      </c>
      <c r="H581" s="365" t="e">
        <f>IF(D538="INTL-International",H578*D581,H579*D581)</f>
        <v>#VALUE!</v>
      </c>
      <c r="I581" s="365" t="e">
        <f>IF(D538="INTL-International",I578*D581,I579*D581)</f>
        <v>#VALUE!</v>
      </c>
      <c r="J581" s="365" t="e">
        <f>IF(D538="INTL-International",J578*D581,J579*D581)</f>
        <v>#VALUE!</v>
      </c>
      <c r="K581" s="365" t="e">
        <f>IF(D538="INTL-International",K578*D581,K579*D581)</f>
        <v>#VALUE!</v>
      </c>
      <c r="L581" s="365"/>
    </row>
    <row r="582" spans="1:12" ht="13.5" customHeight="1" x14ac:dyDescent="0.2">
      <c r="A582" s="740"/>
      <c r="B582" s="741"/>
      <c r="C582" s="742"/>
      <c r="D582" s="743"/>
      <c r="E582" s="367"/>
      <c r="F582" s="367"/>
      <c r="G582" s="367"/>
      <c r="H582" s="367"/>
      <c r="I582" s="365" t="e">
        <f>IF(D538="INTL-International",I579*D581,I580*D581)</f>
        <v>#VALUE!</v>
      </c>
      <c r="J582" s="367"/>
      <c r="K582" s="367"/>
      <c r="L582" s="368"/>
    </row>
    <row r="583" spans="1:12" ht="13.5" customHeight="1" x14ac:dyDescent="0.2">
      <c r="A583" s="730">
        <f>+G540</f>
        <v>0</v>
      </c>
      <c r="B583" s="732" t="str">
        <f>+G544</f>
        <v>SELECT / SÉLECTIONNEZ</v>
      </c>
      <c r="C583" s="733"/>
      <c r="D583" s="736">
        <f>+G546</f>
        <v>0</v>
      </c>
      <c r="E583" s="365">
        <f>IF(D538="INTL-International",E578*D583,E579*D583)</f>
        <v>0</v>
      </c>
      <c r="F583" s="365" t="e">
        <f>IF(D538="INTL-International",F578*D583,F579*D583)</f>
        <v>#VALUE!</v>
      </c>
      <c r="G583" s="365" t="e">
        <f>IF(D538="INTL-International",G578*D583,G579*D583)</f>
        <v>#VALUE!</v>
      </c>
      <c r="H583" s="365" t="e">
        <f>IF(D538="INTL-International",H578*D583,H579*D583)</f>
        <v>#VALUE!</v>
      </c>
      <c r="I583" s="365" t="e">
        <f>IF(D538="INTL-International",I578*D583,I579*D583)</f>
        <v>#VALUE!</v>
      </c>
      <c r="J583" s="365" t="e">
        <f>IF(D538="INTL-International",J578*D583,J579*D583)</f>
        <v>#VALUE!</v>
      </c>
      <c r="K583" s="365" t="e">
        <f>IF(D538="INTL-International",K578*D583,K579*D583)</f>
        <v>#VALUE!</v>
      </c>
      <c r="L583" s="366"/>
    </row>
    <row r="584" spans="1:12" ht="13.5" customHeight="1" x14ac:dyDescent="0.2">
      <c r="A584" s="740"/>
      <c r="B584" s="741"/>
      <c r="C584" s="742"/>
      <c r="D584" s="743"/>
      <c r="E584" s="367"/>
      <c r="F584" s="367"/>
      <c r="G584" s="367"/>
      <c r="H584" s="367"/>
      <c r="I584" s="365" t="e">
        <f>IF(D538="INTL-International",I579*D583,I580*D583)</f>
        <v>#VALUE!</v>
      </c>
      <c r="J584" s="367"/>
      <c r="K584" s="367"/>
      <c r="L584" s="368"/>
    </row>
    <row r="585" spans="1:12" ht="13.5" customHeight="1" x14ac:dyDescent="0.2">
      <c r="A585" s="730">
        <f>+H540</f>
        <v>0</v>
      </c>
      <c r="B585" s="732" t="str">
        <f>+H544</f>
        <v>SELECT / SÉLECTIONNEZ</v>
      </c>
      <c r="C585" s="733"/>
      <c r="D585" s="736">
        <f>+H546</f>
        <v>0</v>
      </c>
      <c r="E585" s="365">
        <f>IF(D538="INTL-International",E578*D585,E579*D585)</f>
        <v>0</v>
      </c>
      <c r="F585" s="367" t="e">
        <f>IF(D538="INTL-International",F578*D585,F579*D585)</f>
        <v>#VALUE!</v>
      </c>
      <c r="G585" s="367" t="e">
        <f>IF(D538="INTL-International",G578*D585,G579*D585)</f>
        <v>#VALUE!</v>
      </c>
      <c r="H585" s="367" t="e">
        <f>IF(D538="INTL-International",H578*D585,H579*D585)</f>
        <v>#VALUE!</v>
      </c>
      <c r="I585" s="367" t="e">
        <f>IF(D538="INTL-International",I578*D585,I579*D585)</f>
        <v>#VALUE!</v>
      </c>
      <c r="J585" s="367" t="e">
        <f>IF(D538="INTL-International",J578*D585,J579*D585)</f>
        <v>#VALUE!</v>
      </c>
      <c r="K585" s="367" t="e">
        <f>IF(D538="INTL-International",K578*D585,K579*D585)</f>
        <v>#VALUE!</v>
      </c>
      <c r="L585" s="368"/>
    </row>
    <row r="586" spans="1:12" ht="13.5" customHeight="1" x14ac:dyDescent="0.2">
      <c r="A586" s="740"/>
      <c r="B586" s="741"/>
      <c r="C586" s="742"/>
      <c r="D586" s="743"/>
      <c r="E586" s="367"/>
      <c r="F586" s="367"/>
      <c r="G586" s="367"/>
      <c r="H586" s="367"/>
      <c r="I586" s="365" t="e">
        <f>IF(D538="INTL-International",I579*D585,I580*D585)</f>
        <v>#VALUE!</v>
      </c>
      <c r="J586" s="367"/>
      <c r="K586" s="367"/>
      <c r="L586" s="368"/>
    </row>
    <row r="587" spans="1:12" ht="13.5" customHeight="1" x14ac:dyDescent="0.2">
      <c r="A587" s="730">
        <f>+I540</f>
        <v>0</v>
      </c>
      <c r="B587" s="732" t="str">
        <f>+I544</f>
        <v>SELECT / SÉLECTIONNEZ</v>
      </c>
      <c r="C587" s="733"/>
      <c r="D587" s="736">
        <f>+I546</f>
        <v>0</v>
      </c>
      <c r="E587" s="365">
        <f>IF(D538="INTL-International",E578*D587,E579*D587)</f>
        <v>0</v>
      </c>
      <c r="F587" s="367" t="e">
        <f>IF(D538="INTL-International",F578*D587,F579*D587)</f>
        <v>#VALUE!</v>
      </c>
      <c r="G587" s="367" t="e">
        <f>IF(D538="INTL-International",G578*D587,G579*D587)</f>
        <v>#VALUE!</v>
      </c>
      <c r="H587" s="367" t="e">
        <f>IF(D538="INTL-International",H578*D587,H579*D587)</f>
        <v>#VALUE!</v>
      </c>
      <c r="I587" s="367" t="e">
        <f>IF(D538="INTL-International",I578*D587,I579*D587)</f>
        <v>#VALUE!</v>
      </c>
      <c r="J587" s="367" t="e">
        <f>IF(D538="INTL-International",J578*D587,J579*D587)</f>
        <v>#VALUE!</v>
      </c>
      <c r="K587" s="367" t="e">
        <f>IF(D538="INTL-International",K578*D587,K579*D587)</f>
        <v>#VALUE!</v>
      </c>
      <c r="L587" s="368"/>
    </row>
    <row r="588" spans="1:12" ht="13.5" customHeight="1" thickBot="1" x14ac:dyDescent="0.25">
      <c r="A588" s="731"/>
      <c r="B588" s="734"/>
      <c r="C588" s="735"/>
      <c r="D588" s="737"/>
      <c r="E588" s="369"/>
      <c r="F588" s="369"/>
      <c r="G588" s="369"/>
      <c r="H588" s="369"/>
      <c r="I588" s="370" t="e">
        <f>IF(D538="INTL-International",I579*D587,I580*D587)</f>
        <v>#VALUE!</v>
      </c>
      <c r="J588" s="369"/>
      <c r="K588" s="369"/>
      <c r="L588" s="371"/>
    </row>
    <row r="589" spans="1:12" s="511" customFormat="1" ht="12" outlineLevel="1" thickTop="1" x14ac:dyDescent="0.2">
      <c r="A589" s="372" t="s">
        <v>492</v>
      </c>
      <c r="B589" s="373"/>
      <c r="C589" s="373"/>
      <c r="D589" s="374"/>
      <c r="E589" s="375">
        <f>SUM(E581:E588)</f>
        <v>0</v>
      </c>
      <c r="F589" s="375" t="e">
        <f>SUM(F581:F588)</f>
        <v>#VALUE!</v>
      </c>
      <c r="G589" s="375" t="e">
        <f t="shared" ref="G589:H589" si="105">SUM(G581:G588)</f>
        <v>#VALUE!</v>
      </c>
      <c r="H589" s="375" t="e">
        <f t="shared" si="105"/>
        <v>#VALUE!</v>
      </c>
      <c r="I589" s="375" t="e">
        <f>SUM(I581:I588)</f>
        <v>#VALUE!</v>
      </c>
      <c r="J589" s="375" t="e">
        <f t="shared" ref="J589:K589" si="106">SUM(J581:J588)</f>
        <v>#VALUE!</v>
      </c>
      <c r="K589" s="375" t="e">
        <f t="shared" si="106"/>
        <v>#VALUE!</v>
      </c>
      <c r="L589" s="376"/>
    </row>
    <row r="590" spans="1:12" ht="45.75" customHeight="1" x14ac:dyDescent="0.2">
      <c r="A590" s="738" t="s">
        <v>494</v>
      </c>
      <c r="B590" s="739"/>
      <c r="C590" s="739"/>
      <c r="D590" s="739"/>
      <c r="E590" s="739"/>
      <c r="F590" s="739"/>
      <c r="G590" s="739"/>
      <c r="H590" s="739"/>
      <c r="I590" s="739"/>
      <c r="J590" s="739"/>
      <c r="K590" s="739"/>
      <c r="L590" s="739"/>
    </row>
    <row r="592" spans="1:12" ht="15.75" x14ac:dyDescent="0.25">
      <c r="B592" s="210" t="s">
        <v>46</v>
      </c>
      <c r="C592" s="210"/>
      <c r="D592" s="210"/>
    </row>
    <row r="593" spans="1:12" ht="15.75" x14ac:dyDescent="0.25">
      <c r="B593" s="210" t="s">
        <v>45</v>
      </c>
      <c r="C593" s="210"/>
      <c r="D593" s="210"/>
    </row>
    <row r="595" spans="1:12" x14ac:dyDescent="0.2">
      <c r="A595" s="100" t="s">
        <v>460</v>
      </c>
      <c r="D595" s="751">
        <f>'Travel Authority &amp; Advance'!$D$6</f>
        <v>0</v>
      </c>
      <c r="E595" s="715"/>
      <c r="G595" s="400"/>
      <c r="H595" s="403"/>
      <c r="I595" s="404" t="s">
        <v>489</v>
      </c>
      <c r="J595" s="752" t="str">
        <f>'Travel Authority &amp; Advance'!$N$5</f>
        <v xml:space="preserve"> </v>
      </c>
      <c r="K595" s="753"/>
      <c r="L595" s="753"/>
    </row>
    <row r="596" spans="1:12" ht="4.5" customHeight="1" x14ac:dyDescent="0.2">
      <c r="A596" s="100"/>
      <c r="B596" s="43"/>
      <c r="C596" s="43"/>
      <c r="D596" s="43"/>
      <c r="J596" s="211"/>
      <c r="K596" s="211"/>
      <c r="L596" s="212"/>
    </row>
    <row r="597" spans="1:12" x14ac:dyDescent="0.2">
      <c r="A597" s="398" t="s">
        <v>458</v>
      </c>
      <c r="B597" s="43"/>
      <c r="C597" s="43"/>
      <c r="D597" s="754" t="s">
        <v>75</v>
      </c>
      <c r="E597" s="755"/>
      <c r="J597" s="213" t="s">
        <v>52</v>
      </c>
      <c r="K597" s="756"/>
      <c r="L597" s="757"/>
    </row>
    <row r="598" spans="1:12" ht="3.75" customHeight="1" x14ac:dyDescent="0.2">
      <c r="A598" s="100"/>
      <c r="B598" s="43"/>
      <c r="C598" s="43"/>
      <c r="D598" s="43"/>
      <c r="J598" s="214"/>
      <c r="K598" s="212"/>
      <c r="L598" s="212"/>
    </row>
    <row r="599" spans="1:12" x14ac:dyDescent="0.2">
      <c r="A599" s="191" t="s">
        <v>472</v>
      </c>
      <c r="B599" s="42"/>
      <c r="C599" s="42"/>
      <c r="D599" s="399"/>
      <c r="E599" s="400"/>
      <c r="F599" s="563">
        <f>+$F$9</f>
        <v>0</v>
      </c>
      <c r="G599" s="563">
        <f>+$G$9</f>
        <v>0</v>
      </c>
      <c r="H599" s="563">
        <f>+$H$9</f>
        <v>0</v>
      </c>
      <c r="I599" s="563">
        <f>+$I$9</f>
        <v>0</v>
      </c>
      <c r="J599" s="213" t="s">
        <v>51</v>
      </c>
      <c r="K599" s="758"/>
      <c r="L599" s="759"/>
    </row>
    <row r="600" spans="1:12" s="216" customFormat="1" ht="3.75" customHeight="1" x14ac:dyDescent="0.2">
      <c r="A600" s="401"/>
      <c r="B600" s="394"/>
      <c r="C600" s="394"/>
      <c r="D600" s="394"/>
      <c r="E600" s="402"/>
      <c r="F600" s="217"/>
      <c r="G600" s="217"/>
      <c r="H600" s="217"/>
      <c r="I600" s="217"/>
      <c r="J600" s="218"/>
      <c r="K600" s="219"/>
      <c r="L600" s="219"/>
    </row>
    <row r="601" spans="1:12" x14ac:dyDescent="0.2">
      <c r="A601" s="191" t="s">
        <v>501</v>
      </c>
      <c r="B601" s="42"/>
      <c r="C601" s="42"/>
      <c r="D601" s="399"/>
      <c r="E601" s="400"/>
      <c r="F601" s="230" t="str">
        <f>+$F$11</f>
        <v>SELECT / SÉLECTIONNEZ</v>
      </c>
      <c r="G601" s="230" t="str">
        <f>+$G$11</f>
        <v>SELECT / SÉLECTIONNEZ</v>
      </c>
      <c r="H601" s="230" t="str">
        <f>+$H$11</f>
        <v>SELECT / SÉLECTIONNEZ</v>
      </c>
      <c r="I601" s="230" t="str">
        <f>+$I$11</f>
        <v>SELECT / SÉLECTIONNEZ</v>
      </c>
      <c r="J601" s="213" t="s">
        <v>508</v>
      </c>
      <c r="K601" s="219"/>
      <c r="L601" s="219"/>
    </row>
    <row r="602" spans="1:12" s="216" customFormat="1" ht="3.75" customHeight="1" x14ac:dyDescent="0.2">
      <c r="A602" s="401"/>
      <c r="B602" s="394"/>
      <c r="C602" s="394"/>
      <c r="D602" s="394"/>
      <c r="E602" s="402"/>
      <c r="F602" s="217"/>
      <c r="G602" s="217"/>
      <c r="H602" s="217"/>
      <c r="I602" s="217"/>
      <c r="J602" s="218"/>
      <c r="K602" s="219"/>
      <c r="L602" s="219"/>
    </row>
    <row r="603" spans="1:12" s="216" customFormat="1" ht="21" customHeight="1" x14ac:dyDescent="0.2">
      <c r="A603" s="401" t="s">
        <v>484</v>
      </c>
      <c r="B603" s="394"/>
      <c r="C603" s="394"/>
      <c r="D603" s="394"/>
      <c r="E603" s="402"/>
      <c r="F603" s="220" t="str">
        <f>+F$13</f>
        <v>SELECT / SÉLECTIONNEZ</v>
      </c>
      <c r="G603" s="220" t="str">
        <f t="shared" ref="G603:I603" si="107">+G$13</f>
        <v>SELECT / SÉLECTIONNEZ</v>
      </c>
      <c r="H603" s="220" t="str">
        <f t="shared" si="107"/>
        <v>SELECT / SÉLECTIONNEZ</v>
      </c>
      <c r="I603" s="220" t="str">
        <f t="shared" si="107"/>
        <v>SELECT / SÉLECTIONNEZ</v>
      </c>
      <c r="J603" s="221"/>
      <c r="K603" s="219"/>
      <c r="L603" s="219"/>
    </row>
    <row r="604" spans="1:12" s="216" customFormat="1" ht="3.75" customHeight="1" x14ac:dyDescent="0.2">
      <c r="A604" s="401"/>
      <c r="B604" s="394"/>
      <c r="C604" s="394"/>
      <c r="D604" s="394"/>
      <c r="E604" s="402"/>
      <c r="F604" s="222"/>
      <c r="G604" s="222"/>
      <c r="H604" s="222"/>
      <c r="I604" s="222"/>
      <c r="J604" s="218"/>
      <c r="K604" s="219"/>
      <c r="L604" s="219"/>
    </row>
    <row r="605" spans="1:12" x14ac:dyDescent="0.2">
      <c r="A605" s="191" t="s">
        <v>495</v>
      </c>
      <c r="B605" s="42"/>
      <c r="C605" s="42"/>
      <c r="D605" s="399"/>
      <c r="E605" s="400"/>
      <c r="F605" s="527">
        <f>+F$15</f>
        <v>0</v>
      </c>
      <c r="G605" s="527">
        <f t="shared" ref="G605:I605" si="108">+G$15</f>
        <v>0</v>
      </c>
      <c r="H605" s="527">
        <f t="shared" si="108"/>
        <v>0</v>
      </c>
      <c r="I605" s="527">
        <f t="shared" si="108"/>
        <v>0</v>
      </c>
      <c r="J605" s="236">
        <f>SUM(F605:I605)</f>
        <v>0</v>
      </c>
      <c r="K605" s="223" t="s">
        <v>491</v>
      </c>
      <c r="L605" s="224"/>
    </row>
    <row r="606" spans="1:12" ht="4.5" customHeight="1" x14ac:dyDescent="0.2">
      <c r="A606" s="100"/>
      <c r="B606" s="43"/>
      <c r="C606" s="43"/>
      <c r="D606" s="43"/>
      <c r="J606" s="214"/>
      <c r="K606" s="212"/>
      <c r="L606" s="212"/>
    </row>
    <row r="607" spans="1:12" ht="15" thickBot="1" x14ac:dyDescent="0.25">
      <c r="A607" s="409" t="s">
        <v>450</v>
      </c>
      <c r="B607" s="410"/>
      <c r="C607" s="410"/>
      <c r="D607" s="410"/>
      <c r="E607" s="411"/>
      <c r="F607" s="411"/>
      <c r="G607" s="411"/>
      <c r="H607" s="411"/>
      <c r="I607" s="412"/>
      <c r="J607" s="412"/>
      <c r="K607" s="412"/>
      <c r="L607" s="413"/>
    </row>
    <row r="608" spans="1:12" s="556" customFormat="1" ht="36" customHeight="1" thickTop="1" x14ac:dyDescent="0.2">
      <c r="A608" s="564" t="s">
        <v>845</v>
      </c>
      <c r="B608" s="760" t="s">
        <v>47</v>
      </c>
      <c r="C608" s="761"/>
      <c r="D608" s="762"/>
      <c r="E608" s="405" t="s">
        <v>451</v>
      </c>
      <c r="F608" s="406" t="s">
        <v>454</v>
      </c>
      <c r="G608" s="407" t="s">
        <v>455</v>
      </c>
      <c r="H608" s="406" t="s">
        <v>457</v>
      </c>
      <c r="I608" s="424" t="s">
        <v>506</v>
      </c>
      <c r="J608" s="405" t="s">
        <v>70</v>
      </c>
      <c r="K608" s="405" t="s">
        <v>49</v>
      </c>
      <c r="L608" s="427" t="s">
        <v>481</v>
      </c>
    </row>
    <row r="609" spans="1:12" s="556" customFormat="1" ht="35.25" customHeight="1" thickBot="1" x14ac:dyDescent="0.25">
      <c r="A609" s="565" t="s">
        <v>846</v>
      </c>
      <c r="B609" s="763" t="s">
        <v>48</v>
      </c>
      <c r="C609" s="764"/>
      <c r="D609" s="765"/>
      <c r="E609" s="408" t="s">
        <v>452</v>
      </c>
      <c r="F609" s="408" t="s">
        <v>453</v>
      </c>
      <c r="G609" s="408" t="s">
        <v>456</v>
      </c>
      <c r="H609" s="425" t="s">
        <v>27</v>
      </c>
      <c r="I609" s="426" t="s">
        <v>507</v>
      </c>
      <c r="J609" s="408" t="s">
        <v>71</v>
      </c>
      <c r="K609" s="425" t="s">
        <v>50</v>
      </c>
      <c r="L609" s="426" t="s">
        <v>482</v>
      </c>
    </row>
    <row r="610" spans="1:12" ht="15.95" customHeight="1" thickTop="1" x14ac:dyDescent="0.2">
      <c r="A610" s="526"/>
      <c r="B610" s="766"/>
      <c r="C610" s="767"/>
      <c r="D610" s="768"/>
      <c r="E610" s="237"/>
      <c r="F610" s="237"/>
      <c r="G610" s="237"/>
      <c r="H610" s="237"/>
      <c r="I610" s="237"/>
      <c r="J610" s="237"/>
      <c r="K610" s="237"/>
      <c r="L610" s="238"/>
    </row>
    <row r="611" spans="1:12" ht="15.95" customHeight="1" x14ac:dyDescent="0.2">
      <c r="A611" s="526"/>
      <c r="B611" s="744"/>
      <c r="C611" s="745"/>
      <c r="D611" s="746"/>
      <c r="E611" s="237"/>
      <c r="F611" s="237"/>
      <c r="G611" s="237"/>
      <c r="H611" s="239"/>
      <c r="I611" s="239"/>
      <c r="J611" s="239"/>
      <c r="K611" s="239"/>
      <c r="L611" s="238"/>
    </row>
    <row r="612" spans="1:12" ht="15.95" customHeight="1" x14ac:dyDescent="0.2">
      <c r="A612" s="526"/>
      <c r="B612" s="744"/>
      <c r="C612" s="745"/>
      <c r="D612" s="746"/>
      <c r="E612" s="237"/>
      <c r="F612" s="237"/>
      <c r="G612" s="237"/>
      <c r="H612" s="239"/>
      <c r="I612" s="239"/>
      <c r="J612" s="240"/>
      <c r="K612" s="239"/>
      <c r="L612" s="238"/>
    </row>
    <row r="613" spans="1:12" ht="15.95" customHeight="1" x14ac:dyDescent="0.2">
      <c r="A613" s="526"/>
      <c r="B613" s="744"/>
      <c r="C613" s="745"/>
      <c r="D613" s="746"/>
      <c r="E613" s="237"/>
      <c r="F613" s="237"/>
      <c r="G613" s="237"/>
      <c r="H613" s="239"/>
      <c r="I613" s="239"/>
      <c r="J613" s="239"/>
      <c r="K613" s="239"/>
      <c r="L613" s="238"/>
    </row>
    <row r="614" spans="1:12" ht="15.95" customHeight="1" x14ac:dyDescent="0.2">
      <c r="A614" s="526"/>
      <c r="B614" s="744"/>
      <c r="C614" s="745"/>
      <c r="D614" s="746"/>
      <c r="E614" s="237"/>
      <c r="F614" s="237"/>
      <c r="G614" s="237"/>
      <c r="H614" s="239"/>
      <c r="I614" s="239"/>
      <c r="J614" s="239"/>
      <c r="K614" s="239"/>
      <c r="L614" s="238"/>
    </row>
    <row r="615" spans="1:12" ht="15.95" customHeight="1" x14ac:dyDescent="0.2">
      <c r="A615" s="526"/>
      <c r="B615" s="744"/>
      <c r="C615" s="745"/>
      <c r="D615" s="746"/>
      <c r="E615" s="237"/>
      <c r="F615" s="237"/>
      <c r="G615" s="237"/>
      <c r="H615" s="239"/>
      <c r="I615" s="239"/>
      <c r="J615" s="239"/>
      <c r="K615" s="239"/>
      <c r="L615" s="238"/>
    </row>
    <row r="616" spans="1:12" ht="15.95" customHeight="1" x14ac:dyDescent="0.2">
      <c r="A616" s="526"/>
      <c r="B616" s="744"/>
      <c r="C616" s="745"/>
      <c r="D616" s="746"/>
      <c r="E616" s="237"/>
      <c r="F616" s="237"/>
      <c r="G616" s="237"/>
      <c r="H616" s="239"/>
      <c r="I616" s="239"/>
      <c r="J616" s="239"/>
      <c r="K616" s="239"/>
      <c r="L616" s="238"/>
    </row>
    <row r="617" spans="1:12" ht="15.95" customHeight="1" x14ac:dyDescent="0.2">
      <c r="A617" s="526"/>
      <c r="B617" s="744"/>
      <c r="C617" s="745"/>
      <c r="D617" s="746"/>
      <c r="E617" s="237"/>
      <c r="F617" s="237"/>
      <c r="G617" s="237"/>
      <c r="H617" s="239"/>
      <c r="I617" s="239"/>
      <c r="J617" s="239"/>
      <c r="K617" s="239"/>
      <c r="L617" s="238"/>
    </row>
    <row r="618" spans="1:12" ht="15.95" customHeight="1" x14ac:dyDescent="0.2">
      <c r="A618" s="526"/>
      <c r="B618" s="744"/>
      <c r="C618" s="745"/>
      <c r="D618" s="746"/>
      <c r="E618" s="237"/>
      <c r="F618" s="237"/>
      <c r="G618" s="237"/>
      <c r="H618" s="239"/>
      <c r="I618" s="239"/>
      <c r="J618" s="239"/>
      <c r="K618" s="239"/>
      <c r="L618" s="238"/>
    </row>
    <row r="619" spans="1:12" ht="15.95" customHeight="1" x14ac:dyDescent="0.2">
      <c r="A619" s="526"/>
      <c r="B619" s="744"/>
      <c r="C619" s="745"/>
      <c r="D619" s="746"/>
      <c r="E619" s="237"/>
      <c r="F619" s="237"/>
      <c r="G619" s="237"/>
      <c r="H619" s="239"/>
      <c r="I619" s="239"/>
      <c r="J619" s="239"/>
      <c r="K619" s="239"/>
      <c r="L619" s="238"/>
    </row>
    <row r="620" spans="1:12" ht="15.95" customHeight="1" x14ac:dyDescent="0.2">
      <c r="A620" s="526"/>
      <c r="B620" s="744"/>
      <c r="C620" s="745"/>
      <c r="D620" s="746"/>
      <c r="E620" s="237"/>
      <c r="F620" s="237"/>
      <c r="G620" s="237"/>
      <c r="H620" s="239"/>
      <c r="I620" s="239"/>
      <c r="J620" s="239"/>
      <c r="K620" s="239"/>
      <c r="L620" s="238"/>
    </row>
    <row r="621" spans="1:12" ht="15.95" customHeight="1" x14ac:dyDescent="0.2">
      <c r="A621" s="526"/>
      <c r="B621" s="744"/>
      <c r="C621" s="745"/>
      <c r="D621" s="746"/>
      <c r="E621" s="237"/>
      <c r="F621" s="237"/>
      <c r="G621" s="237"/>
      <c r="H621" s="239"/>
      <c r="I621" s="239"/>
      <c r="J621" s="239"/>
      <c r="K621" s="239"/>
      <c r="L621" s="238"/>
    </row>
    <row r="622" spans="1:12" ht="15.95" customHeight="1" x14ac:dyDescent="0.2">
      <c r="A622" s="526"/>
      <c r="B622" s="744"/>
      <c r="C622" s="745"/>
      <c r="D622" s="746"/>
      <c r="E622" s="237"/>
      <c r="F622" s="237"/>
      <c r="G622" s="237"/>
      <c r="H622" s="239"/>
      <c r="I622" s="239"/>
      <c r="J622" s="239"/>
      <c r="K622" s="239"/>
      <c r="L622" s="238"/>
    </row>
    <row r="623" spans="1:12" ht="15.95" customHeight="1" x14ac:dyDescent="0.2">
      <c r="A623" s="526"/>
      <c r="B623" s="744"/>
      <c r="C623" s="745"/>
      <c r="D623" s="746"/>
      <c r="E623" s="237"/>
      <c r="F623" s="237"/>
      <c r="G623" s="237"/>
      <c r="H623" s="239"/>
      <c r="I623" s="239"/>
      <c r="J623" s="239"/>
      <c r="K623" s="239"/>
      <c r="L623" s="238"/>
    </row>
    <row r="624" spans="1:12" ht="15.95" customHeight="1" x14ac:dyDescent="0.2">
      <c r="A624" s="526"/>
      <c r="B624" s="744"/>
      <c r="C624" s="745"/>
      <c r="D624" s="746"/>
      <c r="E624" s="237"/>
      <c r="F624" s="237"/>
      <c r="G624" s="237"/>
      <c r="H624" s="239"/>
      <c r="I624" s="239"/>
      <c r="J624" s="239"/>
      <c r="K624" s="239"/>
      <c r="L624" s="238"/>
    </row>
    <row r="625" spans="1:12" ht="15.95" customHeight="1" x14ac:dyDescent="0.2">
      <c r="A625" s="526"/>
      <c r="B625" s="475"/>
      <c r="C625" s="476"/>
      <c r="D625" s="477"/>
      <c r="E625" s="237"/>
      <c r="F625" s="237"/>
      <c r="G625" s="237"/>
      <c r="H625" s="239"/>
      <c r="I625" s="239"/>
      <c r="J625" s="239"/>
      <c r="K625" s="239"/>
      <c r="L625" s="238"/>
    </row>
    <row r="626" spans="1:12" ht="15.95" customHeight="1" x14ac:dyDescent="0.2">
      <c r="A626" s="526"/>
      <c r="B626" s="475"/>
      <c r="C626" s="476"/>
      <c r="D626" s="477"/>
      <c r="E626" s="237"/>
      <c r="F626" s="237"/>
      <c r="G626" s="237"/>
      <c r="H626" s="239"/>
      <c r="I626" s="239"/>
      <c r="J626" s="239"/>
      <c r="K626" s="239"/>
      <c r="L626" s="238"/>
    </row>
    <row r="627" spans="1:12" ht="15.95" customHeight="1" x14ac:dyDescent="0.2">
      <c r="A627" s="526"/>
      <c r="B627" s="744"/>
      <c r="C627" s="745"/>
      <c r="D627" s="746"/>
      <c r="E627" s="237"/>
      <c r="F627" s="237"/>
      <c r="G627" s="237"/>
      <c r="H627" s="239"/>
      <c r="I627" s="239"/>
      <c r="J627" s="239"/>
      <c r="K627" s="239"/>
      <c r="L627" s="238"/>
    </row>
    <row r="628" spans="1:12" ht="15.95" customHeight="1" x14ac:dyDescent="0.2">
      <c r="A628" s="526"/>
      <c r="B628" s="744"/>
      <c r="C628" s="745"/>
      <c r="D628" s="746"/>
      <c r="E628" s="237"/>
      <c r="F628" s="237"/>
      <c r="G628" s="237"/>
      <c r="H628" s="239"/>
      <c r="I628" s="239"/>
      <c r="J628" s="239"/>
      <c r="K628" s="239"/>
      <c r="L628" s="238"/>
    </row>
    <row r="629" spans="1:12" ht="15.95" customHeight="1" x14ac:dyDescent="0.2">
      <c r="A629" s="526"/>
      <c r="B629" s="744"/>
      <c r="C629" s="745"/>
      <c r="D629" s="746"/>
      <c r="E629" s="237"/>
      <c r="F629" s="237"/>
      <c r="G629" s="237"/>
      <c r="H629" s="239"/>
      <c r="I629" s="239"/>
      <c r="J629" s="239"/>
      <c r="K629" s="239"/>
      <c r="L629" s="238"/>
    </row>
    <row r="630" spans="1:12" ht="15.95" customHeight="1" x14ac:dyDescent="0.2">
      <c r="A630" s="526"/>
      <c r="B630" s="744"/>
      <c r="C630" s="745"/>
      <c r="D630" s="746"/>
      <c r="E630" s="237"/>
      <c r="F630" s="237"/>
      <c r="G630" s="237"/>
      <c r="H630" s="239"/>
      <c r="I630" s="239"/>
      <c r="J630" s="239"/>
      <c r="K630" s="239"/>
      <c r="L630" s="238"/>
    </row>
    <row r="631" spans="1:12" ht="15.95" customHeight="1" x14ac:dyDescent="0.2">
      <c r="A631" s="526"/>
      <c r="B631" s="744"/>
      <c r="C631" s="745"/>
      <c r="D631" s="746"/>
      <c r="E631" s="237"/>
      <c r="F631" s="237"/>
      <c r="G631" s="237"/>
      <c r="H631" s="239"/>
      <c r="I631" s="239"/>
      <c r="J631" s="239"/>
      <c r="K631" s="239"/>
      <c r="L631" s="238"/>
    </row>
    <row r="632" spans="1:12" ht="15.95" customHeight="1" x14ac:dyDescent="0.2">
      <c r="A632" s="526"/>
      <c r="B632" s="744"/>
      <c r="C632" s="745"/>
      <c r="D632" s="746"/>
      <c r="E632" s="237"/>
      <c r="F632" s="237"/>
      <c r="G632" s="237"/>
      <c r="H632" s="237"/>
      <c r="I632" s="237"/>
      <c r="J632" s="237"/>
      <c r="K632" s="237"/>
      <c r="L632" s="238"/>
    </row>
    <row r="633" spans="1:12" ht="15.95" customHeight="1" x14ac:dyDescent="0.2">
      <c r="A633" s="526"/>
      <c r="B633" s="744"/>
      <c r="C633" s="745"/>
      <c r="D633" s="746"/>
      <c r="E633" s="241"/>
      <c r="F633" s="241"/>
      <c r="G633" s="241"/>
      <c r="H633" s="242"/>
      <c r="I633" s="242">
        <v>0</v>
      </c>
      <c r="J633" s="242"/>
      <c r="K633" s="242"/>
      <c r="L633" s="243"/>
    </row>
    <row r="634" spans="1:12" ht="15.95" customHeight="1" x14ac:dyDescent="0.2">
      <c r="A634" s="526"/>
      <c r="B634" s="744"/>
      <c r="C634" s="745"/>
      <c r="D634" s="746"/>
      <c r="E634" s="241"/>
      <c r="F634" s="241"/>
      <c r="G634" s="241"/>
      <c r="H634" s="241"/>
      <c r="I634" s="241"/>
      <c r="J634" s="241"/>
      <c r="K634" s="241"/>
      <c r="L634" s="243"/>
    </row>
    <row r="635" spans="1:12" ht="15.95" customHeight="1" x14ac:dyDescent="0.2">
      <c r="A635" s="526"/>
      <c r="B635" s="744"/>
      <c r="C635" s="745"/>
      <c r="D635" s="746"/>
      <c r="E635" s="241"/>
      <c r="F635" s="241"/>
      <c r="G635" s="241"/>
      <c r="H635" s="242"/>
      <c r="I635" s="242"/>
      <c r="J635" s="242"/>
      <c r="K635" s="242"/>
      <c r="L635" s="243"/>
    </row>
    <row r="636" spans="1:12" ht="21" customHeight="1" x14ac:dyDescent="0.2">
      <c r="A636" s="747" t="s">
        <v>473</v>
      </c>
      <c r="B636" s="748"/>
      <c r="C636" s="748"/>
      <c r="D636" s="358">
        <f>+K597</f>
        <v>0</v>
      </c>
      <c r="E636" s="359">
        <f t="shared" ref="E636" si="109">SUM(E610:E635)</f>
        <v>0</v>
      </c>
      <c r="F636" s="359">
        <f t="shared" ref="F636" si="110">SUM(F610:F635)</f>
        <v>0</v>
      </c>
      <c r="G636" s="359">
        <f t="shared" ref="G636" si="111">SUM(G610:G635)</f>
        <v>0</v>
      </c>
      <c r="H636" s="359">
        <f t="shared" ref="H636" si="112">SUM(H610:H635)</f>
        <v>0</v>
      </c>
      <c r="I636" s="359">
        <f t="shared" ref="I636" si="113">SUM(I610:I635)</f>
        <v>0</v>
      </c>
      <c r="J636" s="359">
        <f t="shared" ref="J636" si="114">SUM(J610:J635)</f>
        <v>0</v>
      </c>
      <c r="K636" s="359">
        <f t="shared" ref="K636" si="115">SUM(K610:K635)</f>
        <v>0</v>
      </c>
      <c r="L636" s="360"/>
    </row>
    <row r="637" spans="1:12" ht="21" customHeight="1" x14ac:dyDescent="0.2">
      <c r="A637" s="474" t="s">
        <v>474</v>
      </c>
      <c r="B637" s="472"/>
      <c r="C637" s="361">
        <f>+K599</f>
        <v>0</v>
      </c>
      <c r="D637" s="358" t="s">
        <v>37</v>
      </c>
      <c r="E637" s="362">
        <f>E636*C637</f>
        <v>0</v>
      </c>
      <c r="F637" s="362">
        <f>F636*C637</f>
        <v>0</v>
      </c>
      <c r="G637" s="362">
        <f>G636*C637</f>
        <v>0</v>
      </c>
      <c r="H637" s="362">
        <f>H636*C637</f>
        <v>0</v>
      </c>
      <c r="I637" s="362">
        <f>I636*C637</f>
        <v>0</v>
      </c>
      <c r="J637" s="362">
        <f>J636*C637</f>
        <v>0</v>
      </c>
      <c r="K637" s="362">
        <f>K636*C637</f>
        <v>0</v>
      </c>
      <c r="L637" s="363"/>
    </row>
    <row r="638" spans="1:12" ht="21" customHeight="1" x14ac:dyDescent="0.2">
      <c r="A638" s="747" t="s">
        <v>493</v>
      </c>
      <c r="B638" s="749"/>
      <c r="C638" s="750"/>
      <c r="D638" s="358" t="s">
        <v>37</v>
      </c>
      <c r="E638" s="377"/>
      <c r="F638" s="364" t="str">
        <f>IF($D597="SELECT / SÉLECTIONNEZ","Province?",IF($D597="INTL-International",0,F637*(1-13/113)))</f>
        <v>Province?</v>
      </c>
      <c r="G638" s="364" t="str">
        <f t="shared" ref="G638:K638" si="116">IF($D597="SELECT / SÉLECTIONNEZ","Province?",IF($D597="ON-Ontario",G637*(1-12/112),IF($D597="NS-Nova Scotia",G637*(1-14/114),IF($D597="PE-PEI",G637*(1-14/114),IF($D597="INTL-International",0,G637*(1-4/104))))))</f>
        <v>Province?</v>
      </c>
      <c r="H638" s="364" t="str">
        <f t="shared" si="116"/>
        <v>Province?</v>
      </c>
      <c r="I638" s="364" t="str">
        <f t="shared" si="116"/>
        <v>Province?</v>
      </c>
      <c r="J638" s="364" t="str">
        <f t="shared" si="116"/>
        <v>Province?</v>
      </c>
      <c r="K638" s="364" t="str">
        <f t="shared" si="116"/>
        <v>Province?</v>
      </c>
      <c r="L638" s="360"/>
    </row>
    <row r="639" spans="1:12" x14ac:dyDescent="0.2">
      <c r="A639" s="747" t="s">
        <v>490</v>
      </c>
      <c r="B639" s="748"/>
      <c r="C639" s="748"/>
      <c r="D639" s="358" t="s">
        <v>37</v>
      </c>
      <c r="E639" s="364"/>
      <c r="F639" s="364"/>
      <c r="G639" s="364"/>
      <c r="H639" s="364"/>
      <c r="I639" s="364" t="str">
        <f>IF($D597="SELECT / SÉLECTIONNEZ","Province?",IF($D597="INTL-International",0,I637/2))</f>
        <v>Province?</v>
      </c>
      <c r="J639" s="364"/>
      <c r="K639" s="364"/>
      <c r="L639" s="360"/>
    </row>
    <row r="640" spans="1:12" ht="13.5" customHeight="1" x14ac:dyDescent="0.2">
      <c r="A640" s="730">
        <f>+F599</f>
        <v>0</v>
      </c>
      <c r="B640" s="732" t="str">
        <f>+F603</f>
        <v>SELECT / SÉLECTIONNEZ</v>
      </c>
      <c r="C640" s="733"/>
      <c r="D640" s="736">
        <f>+F605</f>
        <v>0</v>
      </c>
      <c r="E640" s="365">
        <f>IF(D597="INTL-International",E637*D640,E638*D640)</f>
        <v>0</v>
      </c>
      <c r="F640" s="365" t="e">
        <f>IF(D597="INTL-International",F637*D640,F638*D640)</f>
        <v>#VALUE!</v>
      </c>
      <c r="G640" s="365" t="e">
        <f>IF(D597="INTL-International",G637*D640,G638*D640)</f>
        <v>#VALUE!</v>
      </c>
      <c r="H640" s="365" t="e">
        <f>IF(D597="INTL-International",H637*D640,H638*D640)</f>
        <v>#VALUE!</v>
      </c>
      <c r="I640" s="365" t="e">
        <f>IF(D597="INTL-International",I637*D640,I638*D640)</f>
        <v>#VALUE!</v>
      </c>
      <c r="J640" s="365" t="e">
        <f>IF(D597="INTL-International",J637*D640,J638*D640)</f>
        <v>#VALUE!</v>
      </c>
      <c r="K640" s="365" t="e">
        <f>IF(D597="INTL-International",K637*D640,K638*D640)</f>
        <v>#VALUE!</v>
      </c>
      <c r="L640" s="365"/>
    </row>
    <row r="641" spans="1:12" ht="13.5" customHeight="1" x14ac:dyDescent="0.2">
      <c r="A641" s="740"/>
      <c r="B641" s="741"/>
      <c r="C641" s="742"/>
      <c r="D641" s="743"/>
      <c r="E641" s="367"/>
      <c r="F641" s="367"/>
      <c r="G641" s="367"/>
      <c r="H641" s="367"/>
      <c r="I641" s="365" t="e">
        <f>IF(D597="INTL-International",I638*D640,I639*D640)</f>
        <v>#VALUE!</v>
      </c>
      <c r="J641" s="367"/>
      <c r="K641" s="367"/>
      <c r="L641" s="368"/>
    </row>
    <row r="642" spans="1:12" ht="13.5" customHeight="1" x14ac:dyDescent="0.2">
      <c r="A642" s="730">
        <f>+G599</f>
        <v>0</v>
      </c>
      <c r="B642" s="732" t="str">
        <f>+G603</f>
        <v>SELECT / SÉLECTIONNEZ</v>
      </c>
      <c r="C642" s="733"/>
      <c r="D642" s="736">
        <f>+G605</f>
        <v>0</v>
      </c>
      <c r="E642" s="365">
        <f>IF(D597="INTL-International",E637*D642,E638*D642)</f>
        <v>0</v>
      </c>
      <c r="F642" s="365" t="e">
        <f>IF(D597="INTL-International",F637*D642,F638*D642)</f>
        <v>#VALUE!</v>
      </c>
      <c r="G642" s="365" t="e">
        <f>IF(D597="INTL-International",G637*D642,G638*D642)</f>
        <v>#VALUE!</v>
      </c>
      <c r="H642" s="365" t="e">
        <f>IF(D597="INTL-International",H637*D642,H638*D642)</f>
        <v>#VALUE!</v>
      </c>
      <c r="I642" s="365" t="e">
        <f>IF(D597="INTL-International",I637*D642,I638*D642)</f>
        <v>#VALUE!</v>
      </c>
      <c r="J642" s="365" t="e">
        <f>IF(D597="INTL-International",J637*D642,J638*D642)</f>
        <v>#VALUE!</v>
      </c>
      <c r="K642" s="365" t="e">
        <f>IF(D597="INTL-International",K637*D642,K638*D642)</f>
        <v>#VALUE!</v>
      </c>
      <c r="L642" s="366"/>
    </row>
    <row r="643" spans="1:12" ht="13.5" customHeight="1" x14ac:dyDescent="0.2">
      <c r="A643" s="740"/>
      <c r="B643" s="741"/>
      <c r="C643" s="742"/>
      <c r="D643" s="743"/>
      <c r="E643" s="367"/>
      <c r="F643" s="367"/>
      <c r="G643" s="367"/>
      <c r="H643" s="367"/>
      <c r="I643" s="365" t="e">
        <f>IF(D597="INTL-International",I638*D642,I639*D642)</f>
        <v>#VALUE!</v>
      </c>
      <c r="J643" s="367"/>
      <c r="K643" s="367"/>
      <c r="L643" s="368"/>
    </row>
    <row r="644" spans="1:12" ht="13.5" customHeight="1" x14ac:dyDescent="0.2">
      <c r="A644" s="730">
        <f>+H599</f>
        <v>0</v>
      </c>
      <c r="B644" s="732" t="str">
        <f>+H603</f>
        <v>SELECT / SÉLECTIONNEZ</v>
      </c>
      <c r="C644" s="733"/>
      <c r="D644" s="736">
        <f>+H605</f>
        <v>0</v>
      </c>
      <c r="E644" s="365">
        <f>IF(D597="INTL-International",E637*D644,E638*D644)</f>
        <v>0</v>
      </c>
      <c r="F644" s="367" t="e">
        <f>IF(D597="INTL-International",F637*D644,F638*D644)</f>
        <v>#VALUE!</v>
      </c>
      <c r="G644" s="367" t="e">
        <f>IF(D597="INTL-International",G637*D644,G638*D644)</f>
        <v>#VALUE!</v>
      </c>
      <c r="H644" s="367" t="e">
        <f>IF(D597="INTL-International",H637*D644,H638*D644)</f>
        <v>#VALUE!</v>
      </c>
      <c r="I644" s="367" t="e">
        <f>IF(D597="INTL-International",I637*D644,I638*D644)</f>
        <v>#VALUE!</v>
      </c>
      <c r="J644" s="367" t="e">
        <f>IF(D597="INTL-International",J637*D644,J638*D644)</f>
        <v>#VALUE!</v>
      </c>
      <c r="K644" s="367" t="e">
        <f>IF(D597="INTL-International",K637*D644,K638*D644)</f>
        <v>#VALUE!</v>
      </c>
      <c r="L644" s="368"/>
    </row>
    <row r="645" spans="1:12" ht="13.5" customHeight="1" x14ac:dyDescent="0.2">
      <c r="A645" s="740"/>
      <c r="B645" s="741"/>
      <c r="C645" s="742"/>
      <c r="D645" s="743"/>
      <c r="E645" s="367"/>
      <c r="F645" s="367"/>
      <c r="G645" s="367"/>
      <c r="H645" s="367"/>
      <c r="I645" s="365" t="e">
        <f>IF(D597="INTL-International",I638*D644,I639*D644)</f>
        <v>#VALUE!</v>
      </c>
      <c r="J645" s="367"/>
      <c r="K645" s="367"/>
      <c r="L645" s="368"/>
    </row>
    <row r="646" spans="1:12" ht="13.5" customHeight="1" x14ac:dyDescent="0.2">
      <c r="A646" s="730">
        <f>+I599</f>
        <v>0</v>
      </c>
      <c r="B646" s="732" t="str">
        <f>+I603</f>
        <v>SELECT / SÉLECTIONNEZ</v>
      </c>
      <c r="C646" s="733"/>
      <c r="D646" s="736">
        <f>+I605</f>
        <v>0</v>
      </c>
      <c r="E646" s="365">
        <f>IF(D597="INTL-International",E637*D646,E638*D646)</f>
        <v>0</v>
      </c>
      <c r="F646" s="367" t="e">
        <f>IF(D597="INTL-International",F637*D646,F638*D646)</f>
        <v>#VALUE!</v>
      </c>
      <c r="G646" s="367" t="e">
        <f>IF(D597="INTL-International",G637*D646,G638*D646)</f>
        <v>#VALUE!</v>
      </c>
      <c r="H646" s="367" t="e">
        <f>IF(D597="INTL-International",H637*D646,H638*D646)</f>
        <v>#VALUE!</v>
      </c>
      <c r="I646" s="367" t="e">
        <f>IF(D597="INTL-International",I637*D646,I638*D646)</f>
        <v>#VALUE!</v>
      </c>
      <c r="J646" s="367" t="e">
        <f>IF(D597="INTL-International",J637*D646,J638*D646)</f>
        <v>#VALUE!</v>
      </c>
      <c r="K646" s="367" t="e">
        <f>IF(D597="INTL-International",K637*D646,K638*D646)</f>
        <v>#VALUE!</v>
      </c>
      <c r="L646" s="368"/>
    </row>
    <row r="647" spans="1:12" ht="13.5" customHeight="1" thickBot="1" x14ac:dyDescent="0.25">
      <c r="A647" s="731"/>
      <c r="B647" s="734"/>
      <c r="C647" s="735"/>
      <c r="D647" s="737"/>
      <c r="E647" s="369"/>
      <c r="F647" s="369"/>
      <c r="G647" s="369"/>
      <c r="H647" s="369"/>
      <c r="I647" s="370" t="e">
        <f>IF(D597="INTL-International",I638*D646,I639*D646)</f>
        <v>#VALUE!</v>
      </c>
      <c r="J647" s="369"/>
      <c r="K647" s="369"/>
      <c r="L647" s="371"/>
    </row>
    <row r="648" spans="1:12" s="511" customFormat="1" ht="12" outlineLevel="1" thickTop="1" x14ac:dyDescent="0.2">
      <c r="A648" s="372" t="s">
        <v>492</v>
      </c>
      <c r="B648" s="373"/>
      <c r="C648" s="373"/>
      <c r="D648" s="374"/>
      <c r="E648" s="375">
        <f>SUM(E640:E647)</f>
        <v>0</v>
      </c>
      <c r="F648" s="375" t="e">
        <f>SUM(F640:F647)</f>
        <v>#VALUE!</v>
      </c>
      <c r="G648" s="375" t="e">
        <f t="shared" ref="G648:H648" si="117">SUM(G640:G647)</f>
        <v>#VALUE!</v>
      </c>
      <c r="H648" s="375" t="e">
        <f t="shared" si="117"/>
        <v>#VALUE!</v>
      </c>
      <c r="I648" s="375" t="e">
        <f>SUM(I640:I647)</f>
        <v>#VALUE!</v>
      </c>
      <c r="J648" s="375" t="e">
        <f t="shared" ref="J648:K648" si="118">SUM(J640:J647)</f>
        <v>#VALUE!</v>
      </c>
      <c r="K648" s="375" t="e">
        <f t="shared" si="118"/>
        <v>#VALUE!</v>
      </c>
      <c r="L648" s="376"/>
    </row>
    <row r="649" spans="1:12" ht="45.75" customHeight="1" x14ac:dyDescent="0.2">
      <c r="A649" s="738" t="s">
        <v>494</v>
      </c>
      <c r="B649" s="739"/>
      <c r="C649" s="739"/>
      <c r="D649" s="739"/>
      <c r="E649" s="739"/>
      <c r="F649" s="739"/>
      <c r="G649" s="739"/>
      <c r="H649" s="739"/>
      <c r="I649" s="739"/>
      <c r="J649" s="739"/>
      <c r="K649" s="739"/>
      <c r="L649" s="739"/>
    </row>
    <row r="651" spans="1:12" ht="15.75" x14ac:dyDescent="0.25">
      <c r="B651" s="210" t="s">
        <v>46</v>
      </c>
      <c r="C651" s="210"/>
      <c r="D651" s="210"/>
    </row>
    <row r="652" spans="1:12" ht="15.75" x14ac:dyDescent="0.25">
      <c r="B652" s="210" t="s">
        <v>45</v>
      </c>
      <c r="C652" s="210"/>
      <c r="D652" s="210"/>
    </row>
    <row r="654" spans="1:12" x14ac:dyDescent="0.2">
      <c r="A654" s="100" t="s">
        <v>460</v>
      </c>
      <c r="D654" s="751">
        <f>'Travel Authority &amp; Advance'!$D$6</f>
        <v>0</v>
      </c>
      <c r="E654" s="715"/>
      <c r="G654" s="400"/>
      <c r="H654" s="403"/>
      <c r="I654" s="404" t="s">
        <v>489</v>
      </c>
      <c r="J654" s="752" t="str">
        <f>'Travel Authority &amp; Advance'!$N$5</f>
        <v xml:space="preserve"> </v>
      </c>
      <c r="K654" s="753"/>
      <c r="L654" s="753"/>
    </row>
    <row r="655" spans="1:12" ht="4.5" customHeight="1" x14ac:dyDescent="0.2">
      <c r="A655" s="100"/>
      <c r="B655" s="43"/>
      <c r="C655" s="43"/>
      <c r="D655" s="43"/>
      <c r="J655" s="211"/>
      <c r="K655" s="211"/>
      <c r="L655" s="212"/>
    </row>
    <row r="656" spans="1:12" x14ac:dyDescent="0.2">
      <c r="A656" s="398" t="s">
        <v>458</v>
      </c>
      <c r="B656" s="43"/>
      <c r="C656" s="43"/>
      <c r="D656" s="754" t="s">
        <v>75</v>
      </c>
      <c r="E656" s="755"/>
      <c r="J656" s="213" t="s">
        <v>52</v>
      </c>
      <c r="K656" s="756"/>
      <c r="L656" s="757"/>
    </row>
    <row r="657" spans="1:12" ht="3.75" customHeight="1" x14ac:dyDescent="0.2">
      <c r="A657" s="100"/>
      <c r="B657" s="43"/>
      <c r="C657" s="43"/>
      <c r="D657" s="43"/>
      <c r="J657" s="214"/>
      <c r="K657" s="212"/>
      <c r="L657" s="212"/>
    </row>
    <row r="658" spans="1:12" x14ac:dyDescent="0.2">
      <c r="A658" s="191" t="s">
        <v>472</v>
      </c>
      <c r="B658" s="42"/>
      <c r="C658" s="42"/>
      <c r="D658" s="399"/>
      <c r="E658" s="400"/>
      <c r="F658" s="563">
        <f>+$F$9</f>
        <v>0</v>
      </c>
      <c r="G658" s="563">
        <f>+$G$9</f>
        <v>0</v>
      </c>
      <c r="H658" s="563">
        <f>+$H$9</f>
        <v>0</v>
      </c>
      <c r="I658" s="563">
        <f>+$I$9</f>
        <v>0</v>
      </c>
      <c r="J658" s="213" t="s">
        <v>51</v>
      </c>
      <c r="K658" s="758"/>
      <c r="L658" s="759"/>
    </row>
    <row r="659" spans="1:12" s="216" customFormat="1" ht="3.75" customHeight="1" x14ac:dyDescent="0.2">
      <c r="A659" s="401"/>
      <c r="B659" s="394"/>
      <c r="C659" s="394"/>
      <c r="D659" s="394"/>
      <c r="E659" s="402"/>
      <c r="F659" s="217"/>
      <c r="G659" s="217"/>
      <c r="H659" s="217"/>
      <c r="I659" s="217"/>
      <c r="J659" s="218"/>
      <c r="K659" s="219"/>
      <c r="L659" s="219"/>
    </row>
    <row r="660" spans="1:12" x14ac:dyDescent="0.2">
      <c r="A660" s="191" t="s">
        <v>501</v>
      </c>
      <c r="B660" s="42"/>
      <c r="C660" s="42"/>
      <c r="D660" s="399"/>
      <c r="E660" s="400"/>
      <c r="F660" s="230" t="str">
        <f>+$F$11</f>
        <v>SELECT / SÉLECTIONNEZ</v>
      </c>
      <c r="G660" s="230" t="str">
        <f>+$G$11</f>
        <v>SELECT / SÉLECTIONNEZ</v>
      </c>
      <c r="H660" s="230" t="str">
        <f>+$H$11</f>
        <v>SELECT / SÉLECTIONNEZ</v>
      </c>
      <c r="I660" s="230" t="str">
        <f>+$I$11</f>
        <v>SELECT / SÉLECTIONNEZ</v>
      </c>
      <c r="J660" s="213" t="s">
        <v>508</v>
      </c>
      <c r="K660" s="219"/>
      <c r="L660" s="219"/>
    </row>
    <row r="661" spans="1:12" s="216" customFormat="1" ht="3.75" customHeight="1" x14ac:dyDescent="0.2">
      <c r="A661" s="401"/>
      <c r="B661" s="394"/>
      <c r="C661" s="394"/>
      <c r="D661" s="394"/>
      <c r="E661" s="402"/>
      <c r="F661" s="217"/>
      <c r="G661" s="217"/>
      <c r="H661" s="217"/>
      <c r="I661" s="217"/>
      <c r="J661" s="218"/>
      <c r="K661" s="219"/>
      <c r="L661" s="219"/>
    </row>
    <row r="662" spans="1:12" s="216" customFormat="1" ht="21" customHeight="1" x14ac:dyDescent="0.2">
      <c r="A662" s="401" t="s">
        <v>484</v>
      </c>
      <c r="B662" s="394"/>
      <c r="C662" s="394"/>
      <c r="D662" s="394"/>
      <c r="E662" s="402"/>
      <c r="F662" s="220" t="str">
        <f>+F$13</f>
        <v>SELECT / SÉLECTIONNEZ</v>
      </c>
      <c r="G662" s="220" t="str">
        <f t="shared" ref="G662:I662" si="119">+G$13</f>
        <v>SELECT / SÉLECTIONNEZ</v>
      </c>
      <c r="H662" s="220" t="str">
        <f t="shared" si="119"/>
        <v>SELECT / SÉLECTIONNEZ</v>
      </c>
      <c r="I662" s="220" t="str">
        <f t="shared" si="119"/>
        <v>SELECT / SÉLECTIONNEZ</v>
      </c>
      <c r="J662" s="221"/>
      <c r="K662" s="219"/>
      <c r="L662" s="219"/>
    </row>
    <row r="663" spans="1:12" s="216" customFormat="1" ht="3.75" customHeight="1" x14ac:dyDescent="0.2">
      <c r="A663" s="401"/>
      <c r="B663" s="394"/>
      <c r="C663" s="394"/>
      <c r="D663" s="394"/>
      <c r="E663" s="402"/>
      <c r="F663" s="222"/>
      <c r="G663" s="222"/>
      <c r="H663" s="222"/>
      <c r="I663" s="222"/>
      <c r="J663" s="218"/>
      <c r="K663" s="219"/>
      <c r="L663" s="219"/>
    </row>
    <row r="664" spans="1:12" x14ac:dyDescent="0.2">
      <c r="A664" s="191" t="s">
        <v>495</v>
      </c>
      <c r="B664" s="42"/>
      <c r="C664" s="42"/>
      <c r="D664" s="399"/>
      <c r="E664" s="400"/>
      <c r="F664" s="527">
        <f>+F$15</f>
        <v>0</v>
      </c>
      <c r="G664" s="527">
        <f t="shared" ref="G664:I664" si="120">+G$15</f>
        <v>0</v>
      </c>
      <c r="H664" s="527">
        <f t="shared" si="120"/>
        <v>0</v>
      </c>
      <c r="I664" s="527">
        <f t="shared" si="120"/>
        <v>0</v>
      </c>
      <c r="J664" s="236">
        <f>SUM(F664:I664)</f>
        <v>0</v>
      </c>
      <c r="K664" s="223" t="s">
        <v>491</v>
      </c>
      <c r="L664" s="224"/>
    </row>
    <row r="665" spans="1:12" ht="4.5" customHeight="1" x14ac:dyDescent="0.2">
      <c r="A665" s="100"/>
      <c r="B665" s="43"/>
      <c r="C665" s="43"/>
      <c r="D665" s="43"/>
      <c r="J665" s="214"/>
      <c r="K665" s="212"/>
      <c r="L665" s="212"/>
    </row>
    <row r="666" spans="1:12" ht="15" thickBot="1" x14ac:dyDescent="0.25">
      <c r="A666" s="409" t="s">
        <v>450</v>
      </c>
      <c r="B666" s="410"/>
      <c r="C666" s="410"/>
      <c r="D666" s="410"/>
      <c r="E666" s="411"/>
      <c r="F666" s="411"/>
      <c r="G666" s="411"/>
      <c r="H666" s="411"/>
      <c r="I666" s="412"/>
      <c r="J666" s="412"/>
      <c r="K666" s="412"/>
      <c r="L666" s="413"/>
    </row>
    <row r="667" spans="1:12" s="556" customFormat="1" ht="36" customHeight="1" thickTop="1" x14ac:dyDescent="0.2">
      <c r="A667" s="564" t="s">
        <v>845</v>
      </c>
      <c r="B667" s="760" t="s">
        <v>47</v>
      </c>
      <c r="C667" s="761"/>
      <c r="D667" s="762"/>
      <c r="E667" s="405" t="s">
        <v>451</v>
      </c>
      <c r="F667" s="406" t="s">
        <v>454</v>
      </c>
      <c r="G667" s="407" t="s">
        <v>455</v>
      </c>
      <c r="H667" s="406" t="s">
        <v>457</v>
      </c>
      <c r="I667" s="424" t="s">
        <v>506</v>
      </c>
      <c r="J667" s="405" t="s">
        <v>70</v>
      </c>
      <c r="K667" s="405" t="s">
        <v>49</v>
      </c>
      <c r="L667" s="427" t="s">
        <v>481</v>
      </c>
    </row>
    <row r="668" spans="1:12" s="556" customFormat="1" ht="35.25" customHeight="1" thickBot="1" x14ac:dyDescent="0.25">
      <c r="A668" s="565" t="s">
        <v>846</v>
      </c>
      <c r="B668" s="763" t="s">
        <v>48</v>
      </c>
      <c r="C668" s="764"/>
      <c r="D668" s="765"/>
      <c r="E668" s="408" t="s">
        <v>452</v>
      </c>
      <c r="F668" s="408" t="s">
        <v>453</v>
      </c>
      <c r="G668" s="408" t="s">
        <v>456</v>
      </c>
      <c r="H668" s="425" t="s">
        <v>27</v>
      </c>
      <c r="I668" s="426" t="s">
        <v>507</v>
      </c>
      <c r="J668" s="408" t="s">
        <v>71</v>
      </c>
      <c r="K668" s="425" t="s">
        <v>50</v>
      </c>
      <c r="L668" s="426" t="s">
        <v>482</v>
      </c>
    </row>
    <row r="669" spans="1:12" ht="15.95" customHeight="1" thickTop="1" x14ac:dyDescent="0.2">
      <c r="A669" s="526"/>
      <c r="B669" s="766"/>
      <c r="C669" s="767"/>
      <c r="D669" s="768"/>
      <c r="E669" s="237"/>
      <c r="F669" s="237"/>
      <c r="G669" s="237"/>
      <c r="H669" s="237"/>
      <c r="I669" s="237"/>
      <c r="J669" s="237"/>
      <c r="K669" s="237"/>
      <c r="L669" s="238"/>
    </row>
    <row r="670" spans="1:12" ht="15.95" customHeight="1" x14ac:dyDescent="0.2">
      <c r="A670" s="526"/>
      <c r="B670" s="744"/>
      <c r="C670" s="745"/>
      <c r="D670" s="746"/>
      <c r="E670" s="237"/>
      <c r="F670" s="237"/>
      <c r="G670" s="237"/>
      <c r="H670" s="239"/>
      <c r="I670" s="239"/>
      <c r="J670" s="239"/>
      <c r="K670" s="239"/>
      <c r="L670" s="238"/>
    </row>
    <row r="671" spans="1:12" ht="15.95" customHeight="1" x14ac:dyDescent="0.2">
      <c r="A671" s="526"/>
      <c r="B671" s="744"/>
      <c r="C671" s="745"/>
      <c r="D671" s="746"/>
      <c r="E671" s="237"/>
      <c r="F671" s="237"/>
      <c r="G671" s="237"/>
      <c r="H671" s="239"/>
      <c r="I671" s="239"/>
      <c r="J671" s="240"/>
      <c r="K671" s="239"/>
      <c r="L671" s="238"/>
    </row>
    <row r="672" spans="1:12" ht="15.95" customHeight="1" x14ac:dyDescent="0.2">
      <c r="A672" s="526"/>
      <c r="B672" s="744"/>
      <c r="C672" s="745"/>
      <c r="D672" s="746"/>
      <c r="E672" s="237"/>
      <c r="F672" s="237"/>
      <c r="G672" s="237"/>
      <c r="H672" s="239"/>
      <c r="I672" s="239"/>
      <c r="J672" s="239"/>
      <c r="K672" s="239"/>
      <c r="L672" s="238"/>
    </row>
    <row r="673" spans="1:12" ht="15.95" customHeight="1" x14ac:dyDescent="0.2">
      <c r="A673" s="526"/>
      <c r="B673" s="744"/>
      <c r="C673" s="745"/>
      <c r="D673" s="746"/>
      <c r="E673" s="237"/>
      <c r="F673" s="237"/>
      <c r="G673" s="237"/>
      <c r="H673" s="239"/>
      <c r="I673" s="239"/>
      <c r="J673" s="239"/>
      <c r="K673" s="239"/>
      <c r="L673" s="238"/>
    </row>
    <row r="674" spans="1:12" ht="15.95" customHeight="1" x14ac:dyDescent="0.2">
      <c r="A674" s="526"/>
      <c r="B674" s="744"/>
      <c r="C674" s="745"/>
      <c r="D674" s="746"/>
      <c r="E674" s="237"/>
      <c r="F674" s="237"/>
      <c r="G674" s="237"/>
      <c r="H674" s="239"/>
      <c r="I674" s="239"/>
      <c r="J674" s="239"/>
      <c r="K674" s="239"/>
      <c r="L674" s="238"/>
    </row>
    <row r="675" spans="1:12" ht="15.95" customHeight="1" x14ac:dyDescent="0.2">
      <c r="A675" s="526"/>
      <c r="B675" s="744"/>
      <c r="C675" s="745"/>
      <c r="D675" s="746"/>
      <c r="E675" s="237"/>
      <c r="F675" s="237"/>
      <c r="G675" s="237"/>
      <c r="H675" s="239"/>
      <c r="I675" s="239"/>
      <c r="J675" s="239"/>
      <c r="K675" s="239"/>
      <c r="L675" s="238"/>
    </row>
    <row r="676" spans="1:12" ht="15.95" customHeight="1" x14ac:dyDescent="0.2">
      <c r="A676" s="526"/>
      <c r="B676" s="744"/>
      <c r="C676" s="745"/>
      <c r="D676" s="746"/>
      <c r="E676" s="237"/>
      <c r="F676" s="237"/>
      <c r="G676" s="237"/>
      <c r="H676" s="239"/>
      <c r="I676" s="239"/>
      <c r="J676" s="239"/>
      <c r="K676" s="239"/>
      <c r="L676" s="238"/>
    </row>
    <row r="677" spans="1:12" ht="15.95" customHeight="1" x14ac:dyDescent="0.2">
      <c r="A677" s="526"/>
      <c r="B677" s="744"/>
      <c r="C677" s="745"/>
      <c r="D677" s="746"/>
      <c r="E677" s="237"/>
      <c r="F677" s="237"/>
      <c r="G677" s="237"/>
      <c r="H677" s="239"/>
      <c r="I677" s="239"/>
      <c r="J677" s="239"/>
      <c r="K677" s="239"/>
      <c r="L677" s="238"/>
    </row>
    <row r="678" spans="1:12" ht="15.95" customHeight="1" x14ac:dyDescent="0.2">
      <c r="A678" s="526"/>
      <c r="B678" s="744"/>
      <c r="C678" s="745"/>
      <c r="D678" s="746"/>
      <c r="E678" s="237"/>
      <c r="F678" s="237"/>
      <c r="G678" s="237"/>
      <c r="H678" s="239"/>
      <c r="I678" s="239"/>
      <c r="J678" s="239"/>
      <c r="K678" s="239"/>
      <c r="L678" s="238"/>
    </row>
    <row r="679" spans="1:12" ht="15.95" customHeight="1" x14ac:dyDescent="0.2">
      <c r="A679" s="526"/>
      <c r="B679" s="744"/>
      <c r="C679" s="745"/>
      <c r="D679" s="746"/>
      <c r="E679" s="237"/>
      <c r="F679" s="237"/>
      <c r="G679" s="237"/>
      <c r="H679" s="239"/>
      <c r="I679" s="239"/>
      <c r="J679" s="239"/>
      <c r="K679" s="239"/>
      <c r="L679" s="238"/>
    </row>
    <row r="680" spans="1:12" ht="15.95" customHeight="1" x14ac:dyDescent="0.2">
      <c r="A680" s="526"/>
      <c r="B680" s="744"/>
      <c r="C680" s="745"/>
      <c r="D680" s="746"/>
      <c r="E680" s="237"/>
      <c r="F680" s="237"/>
      <c r="G680" s="237"/>
      <c r="H680" s="239"/>
      <c r="I680" s="239"/>
      <c r="J680" s="239"/>
      <c r="K680" s="239"/>
      <c r="L680" s="238"/>
    </row>
    <row r="681" spans="1:12" ht="15.95" customHeight="1" x14ac:dyDescent="0.2">
      <c r="A681" s="526"/>
      <c r="B681" s="744"/>
      <c r="C681" s="745"/>
      <c r="D681" s="746"/>
      <c r="E681" s="237"/>
      <c r="F681" s="237"/>
      <c r="G681" s="237"/>
      <c r="H681" s="239"/>
      <c r="I681" s="239"/>
      <c r="J681" s="239"/>
      <c r="K681" s="239"/>
      <c r="L681" s="238"/>
    </row>
    <row r="682" spans="1:12" ht="15.95" customHeight="1" x14ac:dyDescent="0.2">
      <c r="A682" s="526"/>
      <c r="B682" s="744"/>
      <c r="C682" s="745"/>
      <c r="D682" s="746"/>
      <c r="E682" s="237"/>
      <c r="F682" s="237"/>
      <c r="G682" s="237"/>
      <c r="H682" s="239"/>
      <c r="I682" s="239"/>
      <c r="J682" s="239"/>
      <c r="K682" s="239"/>
      <c r="L682" s="238"/>
    </row>
    <row r="683" spans="1:12" ht="15.95" customHeight="1" x14ac:dyDescent="0.2">
      <c r="A683" s="526"/>
      <c r="B683" s="744"/>
      <c r="C683" s="745"/>
      <c r="D683" s="746"/>
      <c r="E683" s="237"/>
      <c r="F683" s="237"/>
      <c r="G683" s="237"/>
      <c r="H683" s="239"/>
      <c r="I683" s="239"/>
      <c r="J683" s="239"/>
      <c r="K683" s="239"/>
      <c r="L683" s="238"/>
    </row>
    <row r="684" spans="1:12" ht="15.95" customHeight="1" x14ac:dyDescent="0.2">
      <c r="A684" s="526"/>
      <c r="B684" s="475"/>
      <c r="C684" s="476"/>
      <c r="D684" s="477"/>
      <c r="E684" s="237"/>
      <c r="F684" s="237"/>
      <c r="G684" s="237"/>
      <c r="H684" s="239"/>
      <c r="I684" s="239"/>
      <c r="J684" s="239"/>
      <c r="K684" s="239"/>
      <c r="L684" s="238"/>
    </row>
    <row r="685" spans="1:12" ht="15.95" customHeight="1" x14ac:dyDescent="0.2">
      <c r="A685" s="526"/>
      <c r="B685" s="475"/>
      <c r="C685" s="476"/>
      <c r="D685" s="477"/>
      <c r="E685" s="237"/>
      <c r="F685" s="237"/>
      <c r="G685" s="237"/>
      <c r="H685" s="239"/>
      <c r="I685" s="239"/>
      <c r="J685" s="239"/>
      <c r="K685" s="239"/>
      <c r="L685" s="238"/>
    </row>
    <row r="686" spans="1:12" ht="15.95" customHeight="1" x14ac:dyDescent="0.2">
      <c r="A686" s="526"/>
      <c r="B686" s="744"/>
      <c r="C686" s="745"/>
      <c r="D686" s="746"/>
      <c r="E686" s="237"/>
      <c r="F686" s="237"/>
      <c r="G686" s="237"/>
      <c r="H686" s="239"/>
      <c r="I686" s="239"/>
      <c r="J686" s="239"/>
      <c r="K686" s="239"/>
      <c r="L686" s="238"/>
    </row>
    <row r="687" spans="1:12" ht="15.95" customHeight="1" x14ac:dyDescent="0.2">
      <c r="A687" s="526"/>
      <c r="B687" s="744"/>
      <c r="C687" s="745"/>
      <c r="D687" s="746"/>
      <c r="E687" s="237"/>
      <c r="F687" s="237"/>
      <c r="G687" s="237"/>
      <c r="H687" s="239"/>
      <c r="I687" s="239"/>
      <c r="J687" s="239"/>
      <c r="K687" s="239"/>
      <c r="L687" s="238"/>
    </row>
    <row r="688" spans="1:12" ht="15.95" customHeight="1" x14ac:dyDescent="0.2">
      <c r="A688" s="526"/>
      <c r="B688" s="744"/>
      <c r="C688" s="745"/>
      <c r="D688" s="746"/>
      <c r="E688" s="237"/>
      <c r="F688" s="237"/>
      <c r="G688" s="237"/>
      <c r="H688" s="239"/>
      <c r="I688" s="239"/>
      <c r="J688" s="239"/>
      <c r="K688" s="239"/>
      <c r="L688" s="238"/>
    </row>
    <row r="689" spans="1:12" ht="15.95" customHeight="1" x14ac:dyDescent="0.2">
      <c r="A689" s="526"/>
      <c r="B689" s="744"/>
      <c r="C689" s="745"/>
      <c r="D689" s="746"/>
      <c r="E689" s="237"/>
      <c r="F689" s="237"/>
      <c r="G689" s="237"/>
      <c r="H689" s="239"/>
      <c r="I689" s="239"/>
      <c r="J689" s="239"/>
      <c r="K689" s="239"/>
      <c r="L689" s="238"/>
    </row>
    <row r="690" spans="1:12" ht="15.95" customHeight="1" x14ac:dyDescent="0.2">
      <c r="A690" s="526"/>
      <c r="B690" s="744"/>
      <c r="C690" s="745"/>
      <c r="D690" s="746"/>
      <c r="E690" s="237"/>
      <c r="F690" s="237"/>
      <c r="G690" s="237"/>
      <c r="H690" s="239"/>
      <c r="I690" s="239"/>
      <c r="J690" s="239"/>
      <c r="K690" s="239"/>
      <c r="L690" s="238"/>
    </row>
    <row r="691" spans="1:12" ht="15.95" customHeight="1" x14ac:dyDescent="0.2">
      <c r="A691" s="526"/>
      <c r="B691" s="744"/>
      <c r="C691" s="745"/>
      <c r="D691" s="746"/>
      <c r="E691" s="237"/>
      <c r="F691" s="237"/>
      <c r="G691" s="237"/>
      <c r="H691" s="237"/>
      <c r="I691" s="237"/>
      <c r="J691" s="237"/>
      <c r="K691" s="237"/>
      <c r="L691" s="238"/>
    </row>
    <row r="692" spans="1:12" ht="15.95" customHeight="1" x14ac:dyDescent="0.2">
      <c r="A692" s="526"/>
      <c r="B692" s="744"/>
      <c r="C692" s="745"/>
      <c r="D692" s="746"/>
      <c r="E692" s="241"/>
      <c r="F692" s="241"/>
      <c r="G692" s="241"/>
      <c r="H692" s="242"/>
      <c r="I692" s="242">
        <v>0</v>
      </c>
      <c r="J692" s="242"/>
      <c r="K692" s="242"/>
      <c r="L692" s="243"/>
    </row>
    <row r="693" spans="1:12" ht="15.95" customHeight="1" x14ac:dyDescent="0.2">
      <c r="A693" s="526"/>
      <c r="B693" s="744"/>
      <c r="C693" s="745"/>
      <c r="D693" s="746"/>
      <c r="E693" s="241"/>
      <c r="F693" s="241"/>
      <c r="G693" s="241"/>
      <c r="H693" s="241"/>
      <c r="I693" s="241"/>
      <c r="J693" s="241"/>
      <c r="K693" s="241"/>
      <c r="L693" s="243"/>
    </row>
    <row r="694" spans="1:12" ht="15.95" customHeight="1" x14ac:dyDescent="0.2">
      <c r="A694" s="526"/>
      <c r="B694" s="744"/>
      <c r="C694" s="745"/>
      <c r="D694" s="746"/>
      <c r="E694" s="241"/>
      <c r="F694" s="241"/>
      <c r="G694" s="241"/>
      <c r="H694" s="242"/>
      <c r="I694" s="242"/>
      <c r="J694" s="242"/>
      <c r="K694" s="242"/>
      <c r="L694" s="243"/>
    </row>
    <row r="695" spans="1:12" ht="21" customHeight="1" x14ac:dyDescent="0.2">
      <c r="A695" s="747" t="s">
        <v>473</v>
      </c>
      <c r="B695" s="748"/>
      <c r="C695" s="748"/>
      <c r="D695" s="358">
        <f>+K656</f>
        <v>0</v>
      </c>
      <c r="E695" s="359">
        <f t="shared" ref="E695" si="121">SUM(E669:E694)</f>
        <v>0</v>
      </c>
      <c r="F695" s="359">
        <f t="shared" ref="F695" si="122">SUM(F669:F694)</f>
        <v>0</v>
      </c>
      <c r="G695" s="359">
        <f t="shared" ref="G695" si="123">SUM(G669:G694)</f>
        <v>0</v>
      </c>
      <c r="H695" s="359">
        <f t="shared" ref="H695" si="124">SUM(H669:H694)</f>
        <v>0</v>
      </c>
      <c r="I695" s="359">
        <f t="shared" ref="I695" si="125">SUM(I669:I694)</f>
        <v>0</v>
      </c>
      <c r="J695" s="359">
        <f t="shared" ref="J695" si="126">SUM(J669:J694)</f>
        <v>0</v>
      </c>
      <c r="K695" s="359">
        <f t="shared" ref="K695" si="127">SUM(K669:K694)</f>
        <v>0</v>
      </c>
      <c r="L695" s="360"/>
    </row>
    <row r="696" spans="1:12" ht="21" customHeight="1" x14ac:dyDescent="0.2">
      <c r="A696" s="474" t="s">
        <v>474</v>
      </c>
      <c r="B696" s="472"/>
      <c r="C696" s="361">
        <f>+K658</f>
        <v>0</v>
      </c>
      <c r="D696" s="358" t="s">
        <v>37</v>
      </c>
      <c r="E696" s="362">
        <f>E695*C696</f>
        <v>0</v>
      </c>
      <c r="F696" s="362">
        <f>F695*C696</f>
        <v>0</v>
      </c>
      <c r="G696" s="362">
        <f>G695*C696</f>
        <v>0</v>
      </c>
      <c r="H696" s="362">
        <f>H695*C696</f>
        <v>0</v>
      </c>
      <c r="I696" s="362">
        <f>I695*C696</f>
        <v>0</v>
      </c>
      <c r="J696" s="362">
        <f>J695*C696</f>
        <v>0</v>
      </c>
      <c r="K696" s="362">
        <f>K695*C696</f>
        <v>0</v>
      </c>
      <c r="L696" s="363"/>
    </row>
    <row r="697" spans="1:12" ht="21" customHeight="1" x14ac:dyDescent="0.2">
      <c r="A697" s="747" t="s">
        <v>493</v>
      </c>
      <c r="B697" s="749"/>
      <c r="C697" s="750"/>
      <c r="D697" s="358" t="s">
        <v>37</v>
      </c>
      <c r="E697" s="377"/>
      <c r="F697" s="364" t="str">
        <f>IF($D656="SELECT / SÉLECTIONNEZ","Province?",IF($D656="INTL-International",0,F696*(1-13/113)))</f>
        <v>Province?</v>
      </c>
      <c r="G697" s="364" t="str">
        <f t="shared" ref="G697:K697" si="128">IF($D656="SELECT / SÉLECTIONNEZ","Province?",IF($D656="ON-Ontario",G696*(1-12/112),IF($D656="NS-Nova Scotia",G696*(1-14/114),IF($D656="PE-PEI",G696*(1-14/114),IF($D656="INTL-International",0,G696*(1-4/104))))))</f>
        <v>Province?</v>
      </c>
      <c r="H697" s="364" t="str">
        <f t="shared" si="128"/>
        <v>Province?</v>
      </c>
      <c r="I697" s="364" t="str">
        <f t="shared" si="128"/>
        <v>Province?</v>
      </c>
      <c r="J697" s="364" t="str">
        <f t="shared" si="128"/>
        <v>Province?</v>
      </c>
      <c r="K697" s="364" t="str">
        <f t="shared" si="128"/>
        <v>Province?</v>
      </c>
      <c r="L697" s="360"/>
    </row>
    <row r="698" spans="1:12" x14ac:dyDescent="0.2">
      <c r="A698" s="747" t="s">
        <v>490</v>
      </c>
      <c r="B698" s="748"/>
      <c r="C698" s="748"/>
      <c r="D698" s="358" t="s">
        <v>37</v>
      </c>
      <c r="E698" s="364"/>
      <c r="F698" s="364"/>
      <c r="G698" s="364"/>
      <c r="H698" s="364"/>
      <c r="I698" s="364" t="str">
        <f>IF($D656="SELECT / SÉLECTIONNEZ","Province?",IF($D656="INTL-International",0,I696/2))</f>
        <v>Province?</v>
      </c>
      <c r="J698" s="364"/>
      <c r="K698" s="364"/>
      <c r="L698" s="360"/>
    </row>
    <row r="699" spans="1:12" ht="13.5" customHeight="1" x14ac:dyDescent="0.2">
      <c r="A699" s="730">
        <f>+F658</f>
        <v>0</v>
      </c>
      <c r="B699" s="732" t="str">
        <f>+F662</f>
        <v>SELECT / SÉLECTIONNEZ</v>
      </c>
      <c r="C699" s="733"/>
      <c r="D699" s="736">
        <f>+F664</f>
        <v>0</v>
      </c>
      <c r="E699" s="365">
        <f>IF(D656="INTL-International",E696*D699,E697*D699)</f>
        <v>0</v>
      </c>
      <c r="F699" s="365" t="e">
        <f>IF(D656="INTL-International",F696*D699,F697*D699)</f>
        <v>#VALUE!</v>
      </c>
      <c r="G699" s="365" t="e">
        <f>IF(D656="INTL-International",G696*D699,G697*D699)</f>
        <v>#VALUE!</v>
      </c>
      <c r="H699" s="365" t="e">
        <f>IF(D656="INTL-International",H696*D699,H697*D699)</f>
        <v>#VALUE!</v>
      </c>
      <c r="I699" s="365" t="e">
        <f>IF(D656="INTL-International",I696*D699,I697*D699)</f>
        <v>#VALUE!</v>
      </c>
      <c r="J699" s="365" t="e">
        <f>IF(D656="INTL-International",J696*D699,J697*D699)</f>
        <v>#VALUE!</v>
      </c>
      <c r="K699" s="365" t="e">
        <f>IF(D656="INTL-International",K696*D699,K697*D699)</f>
        <v>#VALUE!</v>
      </c>
      <c r="L699" s="365"/>
    </row>
    <row r="700" spans="1:12" ht="13.5" customHeight="1" x14ac:dyDescent="0.2">
      <c r="A700" s="740"/>
      <c r="B700" s="741"/>
      <c r="C700" s="742"/>
      <c r="D700" s="743"/>
      <c r="E700" s="367"/>
      <c r="F700" s="367"/>
      <c r="G700" s="367"/>
      <c r="H700" s="367"/>
      <c r="I700" s="365" t="e">
        <f>IF(D656="INTL-International",I697*D699,I698*D699)</f>
        <v>#VALUE!</v>
      </c>
      <c r="J700" s="367"/>
      <c r="K700" s="367"/>
      <c r="L700" s="368"/>
    </row>
    <row r="701" spans="1:12" ht="13.5" customHeight="1" x14ac:dyDescent="0.2">
      <c r="A701" s="730">
        <f>+G658</f>
        <v>0</v>
      </c>
      <c r="B701" s="732" t="str">
        <f>+G662</f>
        <v>SELECT / SÉLECTIONNEZ</v>
      </c>
      <c r="C701" s="733"/>
      <c r="D701" s="736">
        <f>+G664</f>
        <v>0</v>
      </c>
      <c r="E701" s="365">
        <f>IF(D656="INTL-International",E696*D701,E697*D701)</f>
        <v>0</v>
      </c>
      <c r="F701" s="365" t="e">
        <f>IF(D656="INTL-International",F696*D701,F697*D701)</f>
        <v>#VALUE!</v>
      </c>
      <c r="G701" s="365" t="e">
        <f>IF(D656="INTL-International",G696*D701,G697*D701)</f>
        <v>#VALUE!</v>
      </c>
      <c r="H701" s="365" t="e">
        <f>IF(D656="INTL-International",H696*D701,H697*D701)</f>
        <v>#VALUE!</v>
      </c>
      <c r="I701" s="365" t="e">
        <f>IF(D656="INTL-International",I696*D701,I697*D701)</f>
        <v>#VALUE!</v>
      </c>
      <c r="J701" s="365" t="e">
        <f>IF(D656="INTL-International",J696*D701,J697*D701)</f>
        <v>#VALUE!</v>
      </c>
      <c r="K701" s="365" t="e">
        <f>IF(D656="INTL-International",K696*D701,K697*D701)</f>
        <v>#VALUE!</v>
      </c>
      <c r="L701" s="366"/>
    </row>
    <row r="702" spans="1:12" ht="13.5" customHeight="1" x14ac:dyDescent="0.2">
      <c r="A702" s="740"/>
      <c r="B702" s="741"/>
      <c r="C702" s="742"/>
      <c r="D702" s="743"/>
      <c r="E702" s="367"/>
      <c r="F702" s="367"/>
      <c r="G702" s="367"/>
      <c r="H702" s="367"/>
      <c r="I702" s="365" t="e">
        <f>IF(D656="INTL-International",I697*D701,I698*D701)</f>
        <v>#VALUE!</v>
      </c>
      <c r="J702" s="367"/>
      <c r="K702" s="367"/>
      <c r="L702" s="368"/>
    </row>
    <row r="703" spans="1:12" ht="13.5" customHeight="1" x14ac:dyDescent="0.2">
      <c r="A703" s="730">
        <f>+H658</f>
        <v>0</v>
      </c>
      <c r="B703" s="732" t="str">
        <f>+H662</f>
        <v>SELECT / SÉLECTIONNEZ</v>
      </c>
      <c r="C703" s="733"/>
      <c r="D703" s="736">
        <f>+H664</f>
        <v>0</v>
      </c>
      <c r="E703" s="365">
        <f>IF(D656="INTL-International",E696*D703,E697*D703)</f>
        <v>0</v>
      </c>
      <c r="F703" s="367" t="e">
        <f>IF(D656="INTL-International",F696*D703,F697*D703)</f>
        <v>#VALUE!</v>
      </c>
      <c r="G703" s="367" t="e">
        <f>IF(D656="INTL-International",G696*D703,G697*D703)</f>
        <v>#VALUE!</v>
      </c>
      <c r="H703" s="367" t="e">
        <f>IF(D656="INTL-International",H696*D703,H697*D703)</f>
        <v>#VALUE!</v>
      </c>
      <c r="I703" s="367" t="e">
        <f>IF(D656="INTL-International",I696*D703,I697*D703)</f>
        <v>#VALUE!</v>
      </c>
      <c r="J703" s="367" t="e">
        <f>IF(D656="INTL-International",J696*D703,J697*D703)</f>
        <v>#VALUE!</v>
      </c>
      <c r="K703" s="367" t="e">
        <f>IF(D656="INTL-International",K696*D703,K697*D703)</f>
        <v>#VALUE!</v>
      </c>
      <c r="L703" s="368"/>
    </row>
    <row r="704" spans="1:12" ht="13.5" customHeight="1" x14ac:dyDescent="0.2">
      <c r="A704" s="740"/>
      <c r="B704" s="741"/>
      <c r="C704" s="742"/>
      <c r="D704" s="743"/>
      <c r="E704" s="367"/>
      <c r="F704" s="367"/>
      <c r="G704" s="367"/>
      <c r="H704" s="367"/>
      <c r="I704" s="365" t="e">
        <f>IF(D656="INTL-International",I697*D703,I698*D703)</f>
        <v>#VALUE!</v>
      </c>
      <c r="J704" s="367"/>
      <c r="K704" s="367"/>
      <c r="L704" s="368"/>
    </row>
    <row r="705" spans="1:12" ht="13.5" customHeight="1" x14ac:dyDescent="0.2">
      <c r="A705" s="730">
        <f>+I658</f>
        <v>0</v>
      </c>
      <c r="B705" s="732" t="str">
        <f>+I662</f>
        <v>SELECT / SÉLECTIONNEZ</v>
      </c>
      <c r="C705" s="733"/>
      <c r="D705" s="736">
        <f>+I664</f>
        <v>0</v>
      </c>
      <c r="E705" s="365">
        <f>IF(D656="INTL-International",E696*D705,E697*D705)</f>
        <v>0</v>
      </c>
      <c r="F705" s="367" t="e">
        <f>IF(D656="INTL-International",F696*D705,F697*D705)</f>
        <v>#VALUE!</v>
      </c>
      <c r="G705" s="367" t="e">
        <f>IF(D656="INTL-International",G696*D705,G697*D705)</f>
        <v>#VALUE!</v>
      </c>
      <c r="H705" s="367" t="e">
        <f>IF(D656="INTL-International",H696*D705,H697*D705)</f>
        <v>#VALUE!</v>
      </c>
      <c r="I705" s="367" t="e">
        <f>IF(D656="INTL-International",I696*D705,I697*D705)</f>
        <v>#VALUE!</v>
      </c>
      <c r="J705" s="367" t="e">
        <f>IF(D656="INTL-International",J696*D705,J697*D705)</f>
        <v>#VALUE!</v>
      </c>
      <c r="K705" s="367" t="e">
        <f>IF(D656="INTL-International",K696*D705,K697*D705)</f>
        <v>#VALUE!</v>
      </c>
      <c r="L705" s="368"/>
    </row>
    <row r="706" spans="1:12" ht="13.5" customHeight="1" thickBot="1" x14ac:dyDescent="0.25">
      <c r="A706" s="731"/>
      <c r="B706" s="734"/>
      <c r="C706" s="735"/>
      <c r="D706" s="737"/>
      <c r="E706" s="369"/>
      <c r="F706" s="369"/>
      <c r="G706" s="369"/>
      <c r="H706" s="369"/>
      <c r="I706" s="370" t="e">
        <f>IF(D656="INTL-International",I697*D705,I698*D705)</f>
        <v>#VALUE!</v>
      </c>
      <c r="J706" s="369"/>
      <c r="K706" s="369"/>
      <c r="L706" s="371"/>
    </row>
    <row r="707" spans="1:12" s="511" customFormat="1" ht="12" outlineLevel="1" thickTop="1" x14ac:dyDescent="0.2">
      <c r="A707" s="372" t="s">
        <v>492</v>
      </c>
      <c r="B707" s="373"/>
      <c r="C707" s="373"/>
      <c r="D707" s="374"/>
      <c r="E707" s="375">
        <f>SUM(E699:E706)</f>
        <v>0</v>
      </c>
      <c r="F707" s="375" t="e">
        <f>SUM(F699:F706)</f>
        <v>#VALUE!</v>
      </c>
      <c r="G707" s="375" t="e">
        <f t="shared" ref="G707:H707" si="129">SUM(G699:G706)</f>
        <v>#VALUE!</v>
      </c>
      <c r="H707" s="375" t="e">
        <f t="shared" si="129"/>
        <v>#VALUE!</v>
      </c>
      <c r="I707" s="375" t="e">
        <f>SUM(I699:I706)</f>
        <v>#VALUE!</v>
      </c>
      <c r="J707" s="375" t="e">
        <f t="shared" ref="J707:K707" si="130">SUM(J699:J706)</f>
        <v>#VALUE!</v>
      </c>
      <c r="K707" s="375" t="e">
        <f t="shared" si="130"/>
        <v>#VALUE!</v>
      </c>
      <c r="L707" s="376"/>
    </row>
    <row r="708" spans="1:12" ht="45.75" customHeight="1" x14ac:dyDescent="0.2">
      <c r="A708" s="738" t="s">
        <v>494</v>
      </c>
      <c r="B708" s="739"/>
      <c r="C708" s="739"/>
      <c r="D708" s="739"/>
      <c r="E708" s="739"/>
      <c r="F708" s="739"/>
      <c r="G708" s="739"/>
      <c r="H708" s="739"/>
      <c r="I708" s="739"/>
      <c r="J708" s="739"/>
      <c r="K708" s="739"/>
      <c r="L708" s="739"/>
    </row>
    <row r="710" spans="1:12" ht="15.75" x14ac:dyDescent="0.25">
      <c r="B710" s="210" t="s">
        <v>46</v>
      </c>
      <c r="C710" s="210"/>
      <c r="D710" s="210"/>
    </row>
    <row r="711" spans="1:12" ht="15.75" x14ac:dyDescent="0.25">
      <c r="B711" s="210" t="s">
        <v>45</v>
      </c>
      <c r="C711" s="210"/>
      <c r="D711" s="210"/>
    </row>
    <row r="713" spans="1:12" x14ac:dyDescent="0.2">
      <c r="A713" s="100" t="s">
        <v>460</v>
      </c>
      <c r="D713" s="751">
        <f>'Travel Authority &amp; Advance'!$D$6</f>
        <v>0</v>
      </c>
      <c r="E713" s="715"/>
      <c r="G713" s="400"/>
      <c r="H713" s="403"/>
      <c r="I713" s="404" t="s">
        <v>489</v>
      </c>
      <c r="J713" s="752" t="str">
        <f>'Travel Authority &amp; Advance'!$N$5</f>
        <v xml:space="preserve"> </v>
      </c>
      <c r="K713" s="753"/>
      <c r="L713" s="753"/>
    </row>
    <row r="714" spans="1:12" ht="4.5" customHeight="1" x14ac:dyDescent="0.2">
      <c r="A714" s="100"/>
      <c r="B714" s="43"/>
      <c r="C714" s="43"/>
      <c r="D714" s="43"/>
      <c r="J714" s="211"/>
      <c r="K714" s="211"/>
      <c r="L714" s="212"/>
    </row>
    <row r="715" spans="1:12" x14ac:dyDescent="0.2">
      <c r="A715" s="398" t="s">
        <v>458</v>
      </c>
      <c r="B715" s="43"/>
      <c r="C715" s="43"/>
      <c r="D715" s="754" t="s">
        <v>75</v>
      </c>
      <c r="E715" s="755"/>
      <c r="J715" s="213" t="s">
        <v>52</v>
      </c>
      <c r="K715" s="756"/>
      <c r="L715" s="757"/>
    </row>
    <row r="716" spans="1:12" ht="3.75" customHeight="1" x14ac:dyDescent="0.2">
      <c r="A716" s="100"/>
      <c r="B716" s="43"/>
      <c r="C716" s="43"/>
      <c r="D716" s="43"/>
      <c r="J716" s="214"/>
      <c r="K716" s="212"/>
      <c r="L716" s="212"/>
    </row>
    <row r="717" spans="1:12" x14ac:dyDescent="0.2">
      <c r="A717" s="191" t="s">
        <v>472</v>
      </c>
      <c r="B717" s="42"/>
      <c r="C717" s="42"/>
      <c r="D717" s="399"/>
      <c r="E717" s="400"/>
      <c r="F717" s="563">
        <f>+$F$9</f>
        <v>0</v>
      </c>
      <c r="G717" s="563">
        <f>+$G$9</f>
        <v>0</v>
      </c>
      <c r="H717" s="563">
        <f>+$H$9</f>
        <v>0</v>
      </c>
      <c r="I717" s="563">
        <f>+$I$9</f>
        <v>0</v>
      </c>
      <c r="J717" s="213" t="s">
        <v>51</v>
      </c>
      <c r="K717" s="758"/>
      <c r="L717" s="759"/>
    </row>
    <row r="718" spans="1:12" s="216" customFormat="1" ht="3.75" customHeight="1" x14ac:dyDescent="0.2">
      <c r="A718" s="401"/>
      <c r="B718" s="394"/>
      <c r="C718" s="394"/>
      <c r="D718" s="394"/>
      <c r="E718" s="402"/>
      <c r="F718" s="217"/>
      <c r="G718" s="217"/>
      <c r="H718" s="217"/>
      <c r="I718" s="217"/>
      <c r="J718" s="218"/>
      <c r="K718" s="219"/>
      <c r="L718" s="219"/>
    </row>
    <row r="719" spans="1:12" x14ac:dyDescent="0.2">
      <c r="A719" s="191" t="s">
        <v>501</v>
      </c>
      <c r="B719" s="42"/>
      <c r="C719" s="42"/>
      <c r="D719" s="399"/>
      <c r="E719" s="400"/>
      <c r="F719" s="230" t="str">
        <f>+$F$11</f>
        <v>SELECT / SÉLECTIONNEZ</v>
      </c>
      <c r="G719" s="230" t="str">
        <f>+$G$11</f>
        <v>SELECT / SÉLECTIONNEZ</v>
      </c>
      <c r="H719" s="230" t="str">
        <f>+$H$11</f>
        <v>SELECT / SÉLECTIONNEZ</v>
      </c>
      <c r="I719" s="230" t="str">
        <f>+$I$11</f>
        <v>SELECT / SÉLECTIONNEZ</v>
      </c>
      <c r="J719" s="213" t="s">
        <v>508</v>
      </c>
      <c r="K719" s="219"/>
      <c r="L719" s="219"/>
    </row>
    <row r="720" spans="1:12" s="216" customFormat="1" ht="3.75" customHeight="1" x14ac:dyDescent="0.2">
      <c r="A720" s="401"/>
      <c r="B720" s="394"/>
      <c r="C720" s="394"/>
      <c r="D720" s="394"/>
      <c r="E720" s="402"/>
      <c r="F720" s="217"/>
      <c r="G720" s="217"/>
      <c r="H720" s="217"/>
      <c r="I720" s="217"/>
      <c r="J720" s="218"/>
      <c r="K720" s="219"/>
      <c r="L720" s="219"/>
    </row>
    <row r="721" spans="1:12" s="216" customFormat="1" ht="21" customHeight="1" x14ac:dyDescent="0.2">
      <c r="A721" s="401" t="s">
        <v>484</v>
      </c>
      <c r="B721" s="394"/>
      <c r="C721" s="394"/>
      <c r="D721" s="394"/>
      <c r="E721" s="402"/>
      <c r="F721" s="220" t="str">
        <f>+F$13</f>
        <v>SELECT / SÉLECTIONNEZ</v>
      </c>
      <c r="G721" s="220" t="str">
        <f t="shared" ref="G721:I721" si="131">+G$13</f>
        <v>SELECT / SÉLECTIONNEZ</v>
      </c>
      <c r="H721" s="220" t="str">
        <f t="shared" si="131"/>
        <v>SELECT / SÉLECTIONNEZ</v>
      </c>
      <c r="I721" s="220" t="str">
        <f t="shared" si="131"/>
        <v>SELECT / SÉLECTIONNEZ</v>
      </c>
      <c r="J721" s="221"/>
      <c r="K721" s="219"/>
      <c r="L721" s="219"/>
    </row>
    <row r="722" spans="1:12" s="216" customFormat="1" ht="3.75" customHeight="1" x14ac:dyDescent="0.2">
      <c r="A722" s="401"/>
      <c r="B722" s="394"/>
      <c r="C722" s="394"/>
      <c r="D722" s="394"/>
      <c r="E722" s="402"/>
      <c r="F722" s="222"/>
      <c r="G722" s="222"/>
      <c r="H722" s="222"/>
      <c r="I722" s="222"/>
      <c r="J722" s="218"/>
      <c r="K722" s="219"/>
      <c r="L722" s="219"/>
    </row>
    <row r="723" spans="1:12" x14ac:dyDescent="0.2">
      <c r="A723" s="191" t="s">
        <v>495</v>
      </c>
      <c r="B723" s="42"/>
      <c r="C723" s="42"/>
      <c r="D723" s="399"/>
      <c r="E723" s="400"/>
      <c r="F723" s="527">
        <f>+F$15</f>
        <v>0</v>
      </c>
      <c r="G723" s="527">
        <f t="shared" ref="G723:I723" si="132">+G$15</f>
        <v>0</v>
      </c>
      <c r="H723" s="527">
        <f t="shared" si="132"/>
        <v>0</v>
      </c>
      <c r="I723" s="527">
        <f t="shared" si="132"/>
        <v>0</v>
      </c>
      <c r="J723" s="236">
        <f>SUM(F723:I723)</f>
        <v>0</v>
      </c>
      <c r="K723" s="223" t="s">
        <v>491</v>
      </c>
      <c r="L723" s="224"/>
    </row>
    <row r="724" spans="1:12" ht="4.5" customHeight="1" x14ac:dyDescent="0.2">
      <c r="A724" s="100"/>
      <c r="B724" s="43"/>
      <c r="C724" s="43"/>
      <c r="D724" s="43"/>
      <c r="J724" s="214"/>
      <c r="K724" s="212"/>
      <c r="L724" s="212"/>
    </row>
    <row r="725" spans="1:12" ht="15" thickBot="1" x14ac:dyDescent="0.25">
      <c r="A725" s="409" t="s">
        <v>450</v>
      </c>
      <c r="B725" s="410"/>
      <c r="C725" s="410"/>
      <c r="D725" s="410"/>
      <c r="E725" s="411"/>
      <c r="F725" s="411"/>
      <c r="G725" s="411"/>
      <c r="H725" s="411"/>
      <c r="I725" s="412"/>
      <c r="J725" s="412"/>
      <c r="K725" s="412"/>
      <c r="L725" s="413"/>
    </row>
    <row r="726" spans="1:12" s="556" customFormat="1" ht="36" customHeight="1" thickTop="1" x14ac:dyDescent="0.2">
      <c r="A726" s="564" t="s">
        <v>845</v>
      </c>
      <c r="B726" s="760" t="s">
        <v>47</v>
      </c>
      <c r="C726" s="761"/>
      <c r="D726" s="762"/>
      <c r="E726" s="405" t="s">
        <v>451</v>
      </c>
      <c r="F726" s="406" t="s">
        <v>454</v>
      </c>
      <c r="G726" s="407" t="s">
        <v>455</v>
      </c>
      <c r="H726" s="406" t="s">
        <v>457</v>
      </c>
      <c r="I726" s="424" t="s">
        <v>506</v>
      </c>
      <c r="J726" s="405" t="s">
        <v>70</v>
      </c>
      <c r="K726" s="405" t="s">
        <v>49</v>
      </c>
      <c r="L726" s="427" t="s">
        <v>481</v>
      </c>
    </row>
    <row r="727" spans="1:12" s="556" customFormat="1" ht="35.25" customHeight="1" thickBot="1" x14ac:dyDescent="0.25">
      <c r="A727" s="565" t="s">
        <v>846</v>
      </c>
      <c r="B727" s="763" t="s">
        <v>48</v>
      </c>
      <c r="C727" s="764"/>
      <c r="D727" s="765"/>
      <c r="E727" s="408" t="s">
        <v>452</v>
      </c>
      <c r="F727" s="408" t="s">
        <v>453</v>
      </c>
      <c r="G727" s="408" t="s">
        <v>456</v>
      </c>
      <c r="H727" s="425" t="s">
        <v>27</v>
      </c>
      <c r="I727" s="426" t="s">
        <v>507</v>
      </c>
      <c r="J727" s="408" t="s">
        <v>71</v>
      </c>
      <c r="K727" s="425" t="s">
        <v>50</v>
      </c>
      <c r="L727" s="426" t="s">
        <v>482</v>
      </c>
    </row>
    <row r="728" spans="1:12" ht="15.95" customHeight="1" thickTop="1" x14ac:dyDescent="0.2">
      <c r="A728" s="526"/>
      <c r="B728" s="766"/>
      <c r="C728" s="767"/>
      <c r="D728" s="768"/>
      <c r="E728" s="237"/>
      <c r="F728" s="237"/>
      <c r="G728" s="237"/>
      <c r="H728" s="237"/>
      <c r="I728" s="237"/>
      <c r="J728" s="237"/>
      <c r="K728" s="237"/>
      <c r="L728" s="238"/>
    </row>
    <row r="729" spans="1:12" ht="15.95" customHeight="1" x14ac:dyDescent="0.2">
      <c r="A729" s="526"/>
      <c r="B729" s="744"/>
      <c r="C729" s="745"/>
      <c r="D729" s="746"/>
      <c r="E729" s="237"/>
      <c r="F729" s="237"/>
      <c r="G729" s="237"/>
      <c r="H729" s="239"/>
      <c r="I729" s="239"/>
      <c r="J729" s="239"/>
      <c r="K729" s="239"/>
      <c r="L729" s="238"/>
    </row>
    <row r="730" spans="1:12" ht="15.95" customHeight="1" x14ac:dyDescent="0.2">
      <c r="A730" s="526"/>
      <c r="B730" s="744"/>
      <c r="C730" s="745"/>
      <c r="D730" s="746"/>
      <c r="E730" s="237"/>
      <c r="F730" s="237"/>
      <c r="G730" s="237"/>
      <c r="H730" s="239"/>
      <c r="I730" s="239"/>
      <c r="J730" s="240"/>
      <c r="K730" s="239"/>
      <c r="L730" s="238"/>
    </row>
    <row r="731" spans="1:12" ht="15.95" customHeight="1" x14ac:dyDescent="0.2">
      <c r="A731" s="526"/>
      <c r="B731" s="744"/>
      <c r="C731" s="745"/>
      <c r="D731" s="746"/>
      <c r="E731" s="237"/>
      <c r="F731" s="237"/>
      <c r="G731" s="237"/>
      <c r="H731" s="239"/>
      <c r="I731" s="239"/>
      <c r="J731" s="239"/>
      <c r="K731" s="239"/>
      <c r="L731" s="238"/>
    </row>
    <row r="732" spans="1:12" ht="15.95" customHeight="1" x14ac:dyDescent="0.2">
      <c r="A732" s="526"/>
      <c r="B732" s="744"/>
      <c r="C732" s="745"/>
      <c r="D732" s="746"/>
      <c r="E732" s="237"/>
      <c r="F732" s="237"/>
      <c r="G732" s="237"/>
      <c r="H732" s="239"/>
      <c r="I732" s="239"/>
      <c r="J732" s="239"/>
      <c r="K732" s="239"/>
      <c r="L732" s="238"/>
    </row>
    <row r="733" spans="1:12" ht="15.95" customHeight="1" x14ac:dyDescent="0.2">
      <c r="A733" s="526"/>
      <c r="B733" s="744"/>
      <c r="C733" s="745"/>
      <c r="D733" s="746"/>
      <c r="E733" s="237"/>
      <c r="F733" s="237"/>
      <c r="G733" s="237"/>
      <c r="H733" s="239"/>
      <c r="I733" s="239"/>
      <c r="J733" s="239"/>
      <c r="K733" s="239"/>
      <c r="L733" s="238"/>
    </row>
    <row r="734" spans="1:12" ht="15.95" customHeight="1" x14ac:dyDescent="0.2">
      <c r="A734" s="526"/>
      <c r="B734" s="744"/>
      <c r="C734" s="745"/>
      <c r="D734" s="746"/>
      <c r="E734" s="237"/>
      <c r="F734" s="237"/>
      <c r="G734" s="237"/>
      <c r="H734" s="239"/>
      <c r="I734" s="239"/>
      <c r="J734" s="239"/>
      <c r="K734" s="239"/>
      <c r="L734" s="238"/>
    </row>
    <row r="735" spans="1:12" ht="15.95" customHeight="1" x14ac:dyDescent="0.2">
      <c r="A735" s="526"/>
      <c r="B735" s="744"/>
      <c r="C735" s="745"/>
      <c r="D735" s="746"/>
      <c r="E735" s="237"/>
      <c r="F735" s="237"/>
      <c r="G735" s="237"/>
      <c r="H735" s="239"/>
      <c r="I735" s="239"/>
      <c r="J735" s="239"/>
      <c r="K735" s="239"/>
      <c r="L735" s="238"/>
    </row>
    <row r="736" spans="1:12" ht="15.95" customHeight="1" x14ac:dyDescent="0.2">
      <c r="A736" s="526"/>
      <c r="B736" s="744"/>
      <c r="C736" s="745"/>
      <c r="D736" s="746"/>
      <c r="E736" s="237"/>
      <c r="F736" s="237"/>
      <c r="G736" s="237"/>
      <c r="H736" s="239"/>
      <c r="I736" s="239"/>
      <c r="J736" s="239"/>
      <c r="K736" s="239"/>
      <c r="L736" s="238"/>
    </row>
    <row r="737" spans="1:12" ht="15.95" customHeight="1" x14ac:dyDescent="0.2">
      <c r="A737" s="526"/>
      <c r="B737" s="744"/>
      <c r="C737" s="745"/>
      <c r="D737" s="746"/>
      <c r="E737" s="237"/>
      <c r="F737" s="237"/>
      <c r="G737" s="237"/>
      <c r="H737" s="239"/>
      <c r="I737" s="239"/>
      <c r="J737" s="239"/>
      <c r="K737" s="239"/>
      <c r="L737" s="238"/>
    </row>
    <row r="738" spans="1:12" ht="15.95" customHeight="1" x14ac:dyDescent="0.2">
      <c r="A738" s="526"/>
      <c r="B738" s="744"/>
      <c r="C738" s="745"/>
      <c r="D738" s="746"/>
      <c r="E738" s="237"/>
      <c r="F738" s="237"/>
      <c r="G738" s="237"/>
      <c r="H738" s="239"/>
      <c r="I738" s="239"/>
      <c r="J738" s="239"/>
      <c r="K738" s="239"/>
      <c r="L738" s="238"/>
    </row>
    <row r="739" spans="1:12" ht="15.95" customHeight="1" x14ac:dyDescent="0.2">
      <c r="A739" s="526"/>
      <c r="B739" s="744"/>
      <c r="C739" s="745"/>
      <c r="D739" s="746"/>
      <c r="E739" s="237"/>
      <c r="F739" s="237"/>
      <c r="G739" s="237"/>
      <c r="H739" s="239"/>
      <c r="I739" s="239"/>
      <c r="J739" s="239"/>
      <c r="K739" s="239"/>
      <c r="L739" s="238"/>
    </row>
    <row r="740" spans="1:12" ht="15.95" customHeight="1" x14ac:dyDescent="0.2">
      <c r="A740" s="526"/>
      <c r="B740" s="744"/>
      <c r="C740" s="745"/>
      <c r="D740" s="746"/>
      <c r="E740" s="237"/>
      <c r="F740" s="237"/>
      <c r="G740" s="237"/>
      <c r="H740" s="239"/>
      <c r="I740" s="239"/>
      <c r="J740" s="239"/>
      <c r="K740" s="239"/>
      <c r="L740" s="238"/>
    </row>
    <row r="741" spans="1:12" ht="15.95" customHeight="1" x14ac:dyDescent="0.2">
      <c r="A741" s="526"/>
      <c r="B741" s="744"/>
      <c r="C741" s="745"/>
      <c r="D741" s="746"/>
      <c r="E741" s="237"/>
      <c r="F741" s="237"/>
      <c r="G741" s="237"/>
      <c r="H741" s="239"/>
      <c r="I741" s="239"/>
      <c r="J741" s="239"/>
      <c r="K741" s="239"/>
      <c r="L741" s="238"/>
    </row>
    <row r="742" spans="1:12" ht="15.95" customHeight="1" x14ac:dyDescent="0.2">
      <c r="A742" s="526"/>
      <c r="B742" s="744"/>
      <c r="C742" s="745"/>
      <c r="D742" s="746"/>
      <c r="E742" s="237"/>
      <c r="F742" s="237"/>
      <c r="G742" s="237"/>
      <c r="H742" s="239"/>
      <c r="I742" s="239"/>
      <c r="J742" s="239"/>
      <c r="K742" s="239"/>
      <c r="L742" s="238"/>
    </row>
    <row r="743" spans="1:12" ht="15.95" customHeight="1" x14ac:dyDescent="0.2">
      <c r="A743" s="526"/>
      <c r="B743" s="475"/>
      <c r="C743" s="476"/>
      <c r="D743" s="477"/>
      <c r="E743" s="237"/>
      <c r="F743" s="237"/>
      <c r="G743" s="237"/>
      <c r="H743" s="239"/>
      <c r="I743" s="239"/>
      <c r="J743" s="239"/>
      <c r="K743" s="239"/>
      <c r="L743" s="238"/>
    </row>
    <row r="744" spans="1:12" ht="15.95" customHeight="1" x14ac:dyDescent="0.2">
      <c r="A744" s="526"/>
      <c r="B744" s="475"/>
      <c r="C744" s="476"/>
      <c r="D744" s="477"/>
      <c r="E744" s="237"/>
      <c r="F744" s="237"/>
      <c r="G744" s="237"/>
      <c r="H744" s="239"/>
      <c r="I744" s="239"/>
      <c r="J744" s="239"/>
      <c r="K744" s="239"/>
      <c r="L744" s="238"/>
    </row>
    <row r="745" spans="1:12" ht="15.95" customHeight="1" x14ac:dyDescent="0.2">
      <c r="A745" s="526"/>
      <c r="B745" s="744"/>
      <c r="C745" s="745"/>
      <c r="D745" s="746"/>
      <c r="E745" s="237"/>
      <c r="F745" s="237"/>
      <c r="G745" s="237"/>
      <c r="H745" s="239"/>
      <c r="I745" s="239"/>
      <c r="J745" s="239"/>
      <c r="K745" s="239"/>
      <c r="L745" s="238"/>
    </row>
    <row r="746" spans="1:12" ht="15.95" customHeight="1" x14ac:dyDescent="0.2">
      <c r="A746" s="526"/>
      <c r="B746" s="744"/>
      <c r="C746" s="745"/>
      <c r="D746" s="746"/>
      <c r="E746" s="237"/>
      <c r="F746" s="237"/>
      <c r="G746" s="237"/>
      <c r="H746" s="239"/>
      <c r="I746" s="239"/>
      <c r="J746" s="239"/>
      <c r="K746" s="239"/>
      <c r="L746" s="238"/>
    </row>
    <row r="747" spans="1:12" ht="15.95" customHeight="1" x14ac:dyDescent="0.2">
      <c r="A747" s="526"/>
      <c r="B747" s="744"/>
      <c r="C747" s="745"/>
      <c r="D747" s="746"/>
      <c r="E747" s="237"/>
      <c r="F747" s="237"/>
      <c r="G747" s="237"/>
      <c r="H747" s="239"/>
      <c r="I747" s="239"/>
      <c r="J747" s="239"/>
      <c r="K747" s="239"/>
      <c r="L747" s="238"/>
    </row>
    <row r="748" spans="1:12" ht="15.95" customHeight="1" x14ac:dyDescent="0.2">
      <c r="A748" s="526"/>
      <c r="B748" s="744"/>
      <c r="C748" s="745"/>
      <c r="D748" s="746"/>
      <c r="E748" s="237"/>
      <c r="F748" s="237"/>
      <c r="G748" s="237"/>
      <c r="H748" s="239"/>
      <c r="I748" s="239"/>
      <c r="J748" s="239"/>
      <c r="K748" s="239"/>
      <c r="L748" s="238"/>
    </row>
    <row r="749" spans="1:12" ht="15.95" customHeight="1" x14ac:dyDescent="0.2">
      <c r="A749" s="526"/>
      <c r="B749" s="744"/>
      <c r="C749" s="745"/>
      <c r="D749" s="746"/>
      <c r="E749" s="237"/>
      <c r="F749" s="237"/>
      <c r="G749" s="237"/>
      <c r="H749" s="239"/>
      <c r="I749" s="239"/>
      <c r="J749" s="239"/>
      <c r="K749" s="239"/>
      <c r="L749" s="238"/>
    </row>
    <row r="750" spans="1:12" ht="15.95" customHeight="1" x14ac:dyDescent="0.2">
      <c r="A750" s="526"/>
      <c r="B750" s="744"/>
      <c r="C750" s="745"/>
      <c r="D750" s="746"/>
      <c r="E750" s="237"/>
      <c r="F750" s="237"/>
      <c r="G750" s="237"/>
      <c r="H750" s="237"/>
      <c r="I750" s="237"/>
      <c r="J750" s="237"/>
      <c r="K750" s="237"/>
      <c r="L750" s="238"/>
    </row>
    <row r="751" spans="1:12" ht="15.95" customHeight="1" x14ac:dyDescent="0.2">
      <c r="A751" s="526"/>
      <c r="B751" s="744"/>
      <c r="C751" s="745"/>
      <c r="D751" s="746"/>
      <c r="E751" s="241"/>
      <c r="F751" s="241"/>
      <c r="G751" s="241"/>
      <c r="H751" s="242"/>
      <c r="I751" s="242">
        <v>0</v>
      </c>
      <c r="J751" s="242"/>
      <c r="K751" s="242"/>
      <c r="L751" s="243"/>
    </row>
    <row r="752" spans="1:12" ht="15.95" customHeight="1" x14ac:dyDescent="0.2">
      <c r="A752" s="526"/>
      <c r="B752" s="744"/>
      <c r="C752" s="745"/>
      <c r="D752" s="746"/>
      <c r="E752" s="241"/>
      <c r="F752" s="241"/>
      <c r="G752" s="241"/>
      <c r="H752" s="241"/>
      <c r="I752" s="241"/>
      <c r="J752" s="241"/>
      <c r="K752" s="241"/>
      <c r="L752" s="243"/>
    </row>
    <row r="753" spans="1:12" ht="15.95" customHeight="1" x14ac:dyDescent="0.2">
      <c r="A753" s="526"/>
      <c r="B753" s="744"/>
      <c r="C753" s="745"/>
      <c r="D753" s="746"/>
      <c r="E753" s="241"/>
      <c r="F753" s="241"/>
      <c r="G753" s="241"/>
      <c r="H753" s="242"/>
      <c r="I753" s="242"/>
      <c r="J753" s="242"/>
      <c r="K753" s="242"/>
      <c r="L753" s="243"/>
    </row>
    <row r="754" spans="1:12" ht="21" customHeight="1" x14ac:dyDescent="0.2">
      <c r="A754" s="747" t="s">
        <v>473</v>
      </c>
      <c r="B754" s="748"/>
      <c r="C754" s="748"/>
      <c r="D754" s="358">
        <f>+K715</f>
        <v>0</v>
      </c>
      <c r="E754" s="359">
        <f t="shared" ref="E754" si="133">SUM(E728:E753)</f>
        <v>0</v>
      </c>
      <c r="F754" s="359">
        <f t="shared" ref="F754" si="134">SUM(F728:F753)</f>
        <v>0</v>
      </c>
      <c r="G754" s="359">
        <f t="shared" ref="G754" si="135">SUM(G728:G753)</f>
        <v>0</v>
      </c>
      <c r="H754" s="359">
        <f t="shared" ref="H754" si="136">SUM(H728:H753)</f>
        <v>0</v>
      </c>
      <c r="I754" s="359">
        <f t="shared" ref="I754" si="137">SUM(I728:I753)</f>
        <v>0</v>
      </c>
      <c r="J754" s="359">
        <f t="shared" ref="J754" si="138">SUM(J728:J753)</f>
        <v>0</v>
      </c>
      <c r="K754" s="359">
        <f t="shared" ref="K754" si="139">SUM(K728:K753)</f>
        <v>0</v>
      </c>
      <c r="L754" s="360"/>
    </row>
    <row r="755" spans="1:12" ht="21" customHeight="1" x14ac:dyDescent="0.2">
      <c r="A755" s="474" t="s">
        <v>474</v>
      </c>
      <c r="B755" s="472"/>
      <c r="C755" s="361">
        <f>+K717</f>
        <v>0</v>
      </c>
      <c r="D755" s="358" t="s">
        <v>37</v>
      </c>
      <c r="E755" s="362">
        <f>E754*C755</f>
        <v>0</v>
      </c>
      <c r="F755" s="362">
        <f>F754*C755</f>
        <v>0</v>
      </c>
      <c r="G755" s="362">
        <f>G754*C755</f>
        <v>0</v>
      </c>
      <c r="H755" s="362">
        <f>H754*C755</f>
        <v>0</v>
      </c>
      <c r="I755" s="362">
        <f>I754*C755</f>
        <v>0</v>
      </c>
      <c r="J755" s="362">
        <f>J754*C755</f>
        <v>0</v>
      </c>
      <c r="K755" s="362">
        <f>K754*C755</f>
        <v>0</v>
      </c>
      <c r="L755" s="363"/>
    </row>
    <row r="756" spans="1:12" ht="21" customHeight="1" x14ac:dyDescent="0.2">
      <c r="A756" s="747" t="s">
        <v>493</v>
      </c>
      <c r="B756" s="749"/>
      <c r="C756" s="750"/>
      <c r="D756" s="358" t="s">
        <v>37</v>
      </c>
      <c r="E756" s="377"/>
      <c r="F756" s="364" t="str">
        <f>IF($D715="SELECT / SÉLECTIONNEZ","Province?",IF($D715="INTL-International",0,F755*(1-13/113)))</f>
        <v>Province?</v>
      </c>
      <c r="G756" s="364" t="str">
        <f t="shared" ref="G756:K756" si="140">IF($D715="SELECT / SÉLECTIONNEZ","Province?",IF($D715="ON-Ontario",G755*(1-12/112),IF($D715="NS-Nova Scotia",G755*(1-14/114),IF($D715="PE-PEI",G755*(1-14/114),IF($D715="INTL-International",0,G755*(1-4/104))))))</f>
        <v>Province?</v>
      </c>
      <c r="H756" s="364" t="str">
        <f t="shared" si="140"/>
        <v>Province?</v>
      </c>
      <c r="I756" s="364" t="str">
        <f t="shared" si="140"/>
        <v>Province?</v>
      </c>
      <c r="J756" s="364" t="str">
        <f t="shared" si="140"/>
        <v>Province?</v>
      </c>
      <c r="K756" s="364" t="str">
        <f t="shared" si="140"/>
        <v>Province?</v>
      </c>
      <c r="L756" s="360"/>
    </row>
    <row r="757" spans="1:12" x14ac:dyDescent="0.2">
      <c r="A757" s="747" t="s">
        <v>490</v>
      </c>
      <c r="B757" s="748"/>
      <c r="C757" s="748"/>
      <c r="D757" s="358" t="s">
        <v>37</v>
      </c>
      <c r="E757" s="364"/>
      <c r="F757" s="364"/>
      <c r="G757" s="364"/>
      <c r="H757" s="364"/>
      <c r="I757" s="364" t="str">
        <f>IF($D715="SELECT / SÉLECTIONNEZ","Province?",IF($D715="INTL-International",0,I755/2))</f>
        <v>Province?</v>
      </c>
      <c r="J757" s="364"/>
      <c r="K757" s="364"/>
      <c r="L757" s="360"/>
    </row>
    <row r="758" spans="1:12" ht="13.5" customHeight="1" x14ac:dyDescent="0.2">
      <c r="A758" s="730">
        <f>+F717</f>
        <v>0</v>
      </c>
      <c r="B758" s="732" t="str">
        <f>+F721</f>
        <v>SELECT / SÉLECTIONNEZ</v>
      </c>
      <c r="C758" s="733"/>
      <c r="D758" s="736">
        <f>+F723</f>
        <v>0</v>
      </c>
      <c r="E758" s="365">
        <f>IF(D715="INTL-International",E755*D758,E756*D758)</f>
        <v>0</v>
      </c>
      <c r="F758" s="365" t="e">
        <f>IF(D715="INTL-International",F755*D758,F756*D758)</f>
        <v>#VALUE!</v>
      </c>
      <c r="G758" s="365" t="e">
        <f>IF(D715="INTL-International",G755*D758,G756*D758)</f>
        <v>#VALUE!</v>
      </c>
      <c r="H758" s="365" t="e">
        <f>IF(D715="INTL-International",H755*D758,H756*D758)</f>
        <v>#VALUE!</v>
      </c>
      <c r="I758" s="365" t="e">
        <f>IF(D715="INTL-International",I755*D758,I756*D758)</f>
        <v>#VALUE!</v>
      </c>
      <c r="J758" s="365" t="e">
        <f>IF(D715="INTL-International",J755*D758,J756*D758)</f>
        <v>#VALUE!</v>
      </c>
      <c r="K758" s="365" t="e">
        <f>IF(D715="INTL-International",K755*D758,K756*D758)</f>
        <v>#VALUE!</v>
      </c>
      <c r="L758" s="365"/>
    </row>
    <row r="759" spans="1:12" ht="13.5" customHeight="1" x14ac:dyDescent="0.2">
      <c r="A759" s="740"/>
      <c r="B759" s="741"/>
      <c r="C759" s="742"/>
      <c r="D759" s="743"/>
      <c r="E759" s="367"/>
      <c r="F759" s="367"/>
      <c r="G759" s="367"/>
      <c r="H759" s="367"/>
      <c r="I759" s="365" t="e">
        <f>IF(D715="INTL-International",I756*D758,I757*D758)</f>
        <v>#VALUE!</v>
      </c>
      <c r="J759" s="367"/>
      <c r="K759" s="367"/>
      <c r="L759" s="368"/>
    </row>
    <row r="760" spans="1:12" ht="13.5" customHeight="1" x14ac:dyDescent="0.2">
      <c r="A760" s="730">
        <f>+G717</f>
        <v>0</v>
      </c>
      <c r="B760" s="732" t="str">
        <f>+G721</f>
        <v>SELECT / SÉLECTIONNEZ</v>
      </c>
      <c r="C760" s="733"/>
      <c r="D760" s="736">
        <f>+G723</f>
        <v>0</v>
      </c>
      <c r="E760" s="365">
        <f>IF(D715="INTL-International",E755*D760,E756*D760)</f>
        <v>0</v>
      </c>
      <c r="F760" s="365" t="e">
        <f>IF(D715="INTL-International",F755*D760,F756*D760)</f>
        <v>#VALUE!</v>
      </c>
      <c r="G760" s="365" t="e">
        <f>IF(D715="INTL-International",G755*D760,G756*D760)</f>
        <v>#VALUE!</v>
      </c>
      <c r="H760" s="365" t="e">
        <f>IF(D715="INTL-International",H755*D760,H756*D760)</f>
        <v>#VALUE!</v>
      </c>
      <c r="I760" s="365" t="e">
        <f>IF(D715="INTL-International",I755*D760,I756*D760)</f>
        <v>#VALUE!</v>
      </c>
      <c r="J760" s="365" t="e">
        <f>IF(D715="INTL-International",J755*D760,J756*D760)</f>
        <v>#VALUE!</v>
      </c>
      <c r="K760" s="365" t="e">
        <f>IF(D715="INTL-International",K755*D760,K756*D760)</f>
        <v>#VALUE!</v>
      </c>
      <c r="L760" s="366"/>
    </row>
    <row r="761" spans="1:12" ht="13.5" customHeight="1" x14ac:dyDescent="0.2">
      <c r="A761" s="740"/>
      <c r="B761" s="741"/>
      <c r="C761" s="742"/>
      <c r="D761" s="743"/>
      <c r="E761" s="367"/>
      <c r="F761" s="367"/>
      <c r="G761" s="367"/>
      <c r="H761" s="367"/>
      <c r="I761" s="365" t="e">
        <f>IF(D715="INTL-International",I756*D760,I757*D760)</f>
        <v>#VALUE!</v>
      </c>
      <c r="J761" s="367"/>
      <c r="K761" s="367"/>
      <c r="L761" s="368"/>
    </row>
    <row r="762" spans="1:12" ht="13.5" customHeight="1" x14ac:dyDescent="0.2">
      <c r="A762" s="730">
        <f>+H717</f>
        <v>0</v>
      </c>
      <c r="B762" s="732" t="str">
        <f>+H721</f>
        <v>SELECT / SÉLECTIONNEZ</v>
      </c>
      <c r="C762" s="733"/>
      <c r="D762" s="736">
        <f>+H723</f>
        <v>0</v>
      </c>
      <c r="E762" s="365">
        <f>IF(D715="INTL-International",E755*D762,E756*D762)</f>
        <v>0</v>
      </c>
      <c r="F762" s="367" t="e">
        <f>IF(D715="INTL-International",F755*D762,F756*D762)</f>
        <v>#VALUE!</v>
      </c>
      <c r="G762" s="367" t="e">
        <f>IF(D715="INTL-International",G755*D762,G756*D762)</f>
        <v>#VALUE!</v>
      </c>
      <c r="H762" s="367" t="e">
        <f>IF(D715="INTL-International",H755*D762,H756*D762)</f>
        <v>#VALUE!</v>
      </c>
      <c r="I762" s="367" t="e">
        <f>IF(D715="INTL-International",I755*D762,I756*D762)</f>
        <v>#VALUE!</v>
      </c>
      <c r="J762" s="367" t="e">
        <f>IF(D715="INTL-International",J755*D762,J756*D762)</f>
        <v>#VALUE!</v>
      </c>
      <c r="K762" s="367" t="e">
        <f>IF(D715="INTL-International",K755*D762,K756*D762)</f>
        <v>#VALUE!</v>
      </c>
      <c r="L762" s="368"/>
    </row>
    <row r="763" spans="1:12" ht="13.5" customHeight="1" x14ac:dyDescent="0.2">
      <c r="A763" s="740"/>
      <c r="B763" s="741"/>
      <c r="C763" s="742"/>
      <c r="D763" s="743"/>
      <c r="E763" s="367"/>
      <c r="F763" s="367"/>
      <c r="G763" s="367"/>
      <c r="H763" s="367"/>
      <c r="I763" s="365" t="e">
        <f>IF(D715="INTL-International",I756*D762,I757*D762)</f>
        <v>#VALUE!</v>
      </c>
      <c r="J763" s="367"/>
      <c r="K763" s="367"/>
      <c r="L763" s="368"/>
    </row>
    <row r="764" spans="1:12" ht="13.5" customHeight="1" x14ac:dyDescent="0.2">
      <c r="A764" s="730">
        <f>+I717</f>
        <v>0</v>
      </c>
      <c r="B764" s="732" t="str">
        <f>+I721</f>
        <v>SELECT / SÉLECTIONNEZ</v>
      </c>
      <c r="C764" s="733"/>
      <c r="D764" s="736">
        <f>+I723</f>
        <v>0</v>
      </c>
      <c r="E764" s="365">
        <f>IF(D715="INTL-International",E755*D764,E756*D764)</f>
        <v>0</v>
      </c>
      <c r="F764" s="367" t="e">
        <f>IF(D715="INTL-International",F755*D764,F756*D764)</f>
        <v>#VALUE!</v>
      </c>
      <c r="G764" s="367" t="e">
        <f>IF(D715="INTL-International",G755*D764,G756*D764)</f>
        <v>#VALUE!</v>
      </c>
      <c r="H764" s="367" t="e">
        <f>IF(D715="INTL-International",H755*D764,H756*D764)</f>
        <v>#VALUE!</v>
      </c>
      <c r="I764" s="367" t="e">
        <f>IF(D715="INTL-International",I755*D764,I756*D764)</f>
        <v>#VALUE!</v>
      </c>
      <c r="J764" s="367" t="e">
        <f>IF(D715="INTL-International",J755*D764,J756*D764)</f>
        <v>#VALUE!</v>
      </c>
      <c r="K764" s="367" t="e">
        <f>IF(D715="INTL-International",K755*D764,K756*D764)</f>
        <v>#VALUE!</v>
      </c>
      <c r="L764" s="368"/>
    </row>
    <row r="765" spans="1:12" ht="13.5" customHeight="1" thickBot="1" x14ac:dyDescent="0.25">
      <c r="A765" s="731"/>
      <c r="B765" s="734"/>
      <c r="C765" s="735"/>
      <c r="D765" s="737"/>
      <c r="E765" s="369"/>
      <c r="F765" s="369"/>
      <c r="G765" s="369"/>
      <c r="H765" s="369"/>
      <c r="I765" s="370" t="e">
        <f>IF(D715="INTL-International",I756*D764,I757*D764)</f>
        <v>#VALUE!</v>
      </c>
      <c r="J765" s="369"/>
      <c r="K765" s="369"/>
      <c r="L765" s="371"/>
    </row>
    <row r="766" spans="1:12" s="511" customFormat="1" ht="12" outlineLevel="1" thickTop="1" x14ac:dyDescent="0.2">
      <c r="A766" s="372" t="s">
        <v>492</v>
      </c>
      <c r="B766" s="373"/>
      <c r="C766" s="373"/>
      <c r="D766" s="374"/>
      <c r="E766" s="375">
        <f>SUM(E758:E765)</f>
        <v>0</v>
      </c>
      <c r="F766" s="375" t="e">
        <f>SUM(F758:F765)</f>
        <v>#VALUE!</v>
      </c>
      <c r="G766" s="375" t="e">
        <f t="shared" ref="G766:H766" si="141">SUM(G758:G765)</f>
        <v>#VALUE!</v>
      </c>
      <c r="H766" s="375" t="e">
        <f t="shared" si="141"/>
        <v>#VALUE!</v>
      </c>
      <c r="I766" s="375" t="e">
        <f>SUM(I758:I765)</f>
        <v>#VALUE!</v>
      </c>
      <c r="J766" s="375" t="e">
        <f t="shared" ref="J766:K766" si="142">SUM(J758:J765)</f>
        <v>#VALUE!</v>
      </c>
      <c r="K766" s="375" t="e">
        <f t="shared" si="142"/>
        <v>#VALUE!</v>
      </c>
      <c r="L766" s="376"/>
    </row>
    <row r="767" spans="1:12" ht="45.75" customHeight="1" x14ac:dyDescent="0.2">
      <c r="A767" s="738" t="s">
        <v>494</v>
      </c>
      <c r="B767" s="739"/>
      <c r="C767" s="739"/>
      <c r="D767" s="739"/>
      <c r="E767" s="739"/>
      <c r="F767" s="739"/>
      <c r="G767" s="739"/>
      <c r="H767" s="739"/>
      <c r="I767" s="739"/>
      <c r="J767" s="739"/>
      <c r="K767" s="739"/>
      <c r="L767" s="739"/>
    </row>
    <row r="769" spans="1:12" ht="15.75" x14ac:dyDescent="0.25">
      <c r="B769" s="210" t="s">
        <v>46</v>
      </c>
      <c r="C769" s="210"/>
      <c r="D769" s="210"/>
    </row>
    <row r="770" spans="1:12" ht="15.75" x14ac:dyDescent="0.25">
      <c r="B770" s="210" t="s">
        <v>45</v>
      </c>
      <c r="C770" s="210"/>
      <c r="D770" s="210"/>
    </row>
    <row r="772" spans="1:12" x14ac:dyDescent="0.2">
      <c r="A772" s="100" t="s">
        <v>460</v>
      </c>
      <c r="D772" s="751">
        <f>'Travel Authority &amp; Advance'!$D$6</f>
        <v>0</v>
      </c>
      <c r="E772" s="715"/>
      <c r="G772" s="400"/>
      <c r="H772" s="403"/>
      <c r="I772" s="404" t="s">
        <v>489</v>
      </c>
      <c r="J772" s="752" t="str">
        <f>'Travel Authority &amp; Advance'!$N$5</f>
        <v xml:space="preserve"> </v>
      </c>
      <c r="K772" s="753"/>
      <c r="L772" s="753"/>
    </row>
    <row r="773" spans="1:12" ht="4.5" customHeight="1" x14ac:dyDescent="0.2">
      <c r="A773" s="100"/>
      <c r="B773" s="43"/>
      <c r="C773" s="43"/>
      <c r="D773" s="43"/>
      <c r="J773" s="211"/>
      <c r="K773" s="211"/>
      <c r="L773" s="212"/>
    </row>
    <row r="774" spans="1:12" x14ac:dyDescent="0.2">
      <c r="A774" s="398" t="s">
        <v>458</v>
      </c>
      <c r="B774" s="43"/>
      <c r="C774" s="43"/>
      <c r="D774" s="754" t="s">
        <v>75</v>
      </c>
      <c r="E774" s="755"/>
      <c r="J774" s="213" t="s">
        <v>52</v>
      </c>
      <c r="K774" s="756"/>
      <c r="L774" s="757"/>
    </row>
    <row r="775" spans="1:12" ht="3.75" customHeight="1" x14ac:dyDescent="0.2">
      <c r="A775" s="100"/>
      <c r="B775" s="43"/>
      <c r="C775" s="43"/>
      <c r="D775" s="43"/>
      <c r="J775" s="214"/>
      <c r="K775" s="212"/>
      <c r="L775" s="212"/>
    </row>
    <row r="776" spans="1:12" x14ac:dyDescent="0.2">
      <c r="A776" s="191" t="s">
        <v>472</v>
      </c>
      <c r="B776" s="42"/>
      <c r="C776" s="42"/>
      <c r="D776" s="399"/>
      <c r="E776" s="400"/>
      <c r="F776" s="563">
        <f>+$F$9</f>
        <v>0</v>
      </c>
      <c r="G776" s="563">
        <f>+$G$9</f>
        <v>0</v>
      </c>
      <c r="H776" s="563">
        <f>+$H$9</f>
        <v>0</v>
      </c>
      <c r="I776" s="563">
        <f>+$I$9</f>
        <v>0</v>
      </c>
      <c r="J776" s="213" t="s">
        <v>51</v>
      </c>
      <c r="K776" s="758"/>
      <c r="L776" s="759"/>
    </row>
    <row r="777" spans="1:12" s="216" customFormat="1" ht="3.75" customHeight="1" x14ac:dyDescent="0.2">
      <c r="A777" s="401"/>
      <c r="B777" s="394"/>
      <c r="C777" s="394"/>
      <c r="D777" s="394"/>
      <c r="E777" s="402"/>
      <c r="F777" s="217"/>
      <c r="G777" s="217"/>
      <c r="H777" s="217"/>
      <c r="I777" s="217"/>
      <c r="J777" s="218"/>
      <c r="K777" s="219"/>
      <c r="L777" s="219"/>
    </row>
    <row r="778" spans="1:12" x14ac:dyDescent="0.2">
      <c r="A778" s="191" t="s">
        <v>501</v>
      </c>
      <c r="B778" s="42"/>
      <c r="C778" s="42"/>
      <c r="D778" s="399"/>
      <c r="E778" s="400"/>
      <c r="F778" s="230" t="str">
        <f>+$F$11</f>
        <v>SELECT / SÉLECTIONNEZ</v>
      </c>
      <c r="G778" s="230" t="str">
        <f>+$G$11</f>
        <v>SELECT / SÉLECTIONNEZ</v>
      </c>
      <c r="H778" s="230" t="str">
        <f>+$H$11</f>
        <v>SELECT / SÉLECTIONNEZ</v>
      </c>
      <c r="I778" s="230" t="str">
        <f>+$I$11</f>
        <v>SELECT / SÉLECTIONNEZ</v>
      </c>
      <c r="J778" s="213" t="s">
        <v>508</v>
      </c>
      <c r="K778" s="219"/>
      <c r="L778" s="219"/>
    </row>
    <row r="779" spans="1:12" s="216" customFormat="1" ht="3.75" customHeight="1" x14ac:dyDescent="0.2">
      <c r="A779" s="401"/>
      <c r="B779" s="394"/>
      <c r="C779" s="394"/>
      <c r="D779" s="394"/>
      <c r="E779" s="402"/>
      <c r="F779" s="217"/>
      <c r="G779" s="217"/>
      <c r="H779" s="217"/>
      <c r="I779" s="217"/>
      <c r="J779" s="218"/>
      <c r="K779" s="219"/>
      <c r="L779" s="219"/>
    </row>
    <row r="780" spans="1:12" s="216" customFormat="1" ht="21" customHeight="1" x14ac:dyDescent="0.2">
      <c r="A780" s="401" t="s">
        <v>484</v>
      </c>
      <c r="B780" s="394"/>
      <c r="C780" s="394"/>
      <c r="D780" s="394"/>
      <c r="E780" s="402"/>
      <c r="F780" s="220" t="str">
        <f>+F$13</f>
        <v>SELECT / SÉLECTIONNEZ</v>
      </c>
      <c r="G780" s="220" t="str">
        <f t="shared" ref="G780:I780" si="143">+G$13</f>
        <v>SELECT / SÉLECTIONNEZ</v>
      </c>
      <c r="H780" s="220" t="str">
        <f t="shared" si="143"/>
        <v>SELECT / SÉLECTIONNEZ</v>
      </c>
      <c r="I780" s="220" t="str">
        <f t="shared" si="143"/>
        <v>SELECT / SÉLECTIONNEZ</v>
      </c>
      <c r="J780" s="221"/>
      <c r="K780" s="219"/>
      <c r="L780" s="219"/>
    </row>
    <row r="781" spans="1:12" s="216" customFormat="1" ht="3.75" customHeight="1" x14ac:dyDescent="0.2">
      <c r="A781" s="401"/>
      <c r="B781" s="394"/>
      <c r="C781" s="394"/>
      <c r="D781" s="394"/>
      <c r="E781" s="402"/>
      <c r="F781" s="222"/>
      <c r="G781" s="222"/>
      <c r="H781" s="222"/>
      <c r="I781" s="222"/>
      <c r="J781" s="218"/>
      <c r="K781" s="219"/>
      <c r="L781" s="219"/>
    </row>
    <row r="782" spans="1:12" x14ac:dyDescent="0.2">
      <c r="A782" s="191" t="s">
        <v>495</v>
      </c>
      <c r="B782" s="42"/>
      <c r="C782" s="42"/>
      <c r="D782" s="399"/>
      <c r="E782" s="400"/>
      <c r="F782" s="527">
        <f>+F$15</f>
        <v>0</v>
      </c>
      <c r="G782" s="527">
        <f t="shared" ref="G782:I782" si="144">+G$15</f>
        <v>0</v>
      </c>
      <c r="H782" s="527">
        <f t="shared" si="144"/>
        <v>0</v>
      </c>
      <c r="I782" s="527">
        <f t="shared" si="144"/>
        <v>0</v>
      </c>
      <c r="J782" s="236">
        <f>SUM(F782:I782)</f>
        <v>0</v>
      </c>
      <c r="K782" s="223" t="s">
        <v>491</v>
      </c>
      <c r="L782" s="224"/>
    </row>
    <row r="783" spans="1:12" ht="4.5" customHeight="1" x14ac:dyDescent="0.2">
      <c r="A783" s="100"/>
      <c r="B783" s="43"/>
      <c r="C783" s="43"/>
      <c r="D783" s="43"/>
      <c r="J783" s="214"/>
      <c r="K783" s="212"/>
      <c r="L783" s="212"/>
    </row>
    <row r="784" spans="1:12" ht="15" thickBot="1" x14ac:dyDescent="0.25">
      <c r="A784" s="409" t="s">
        <v>450</v>
      </c>
      <c r="B784" s="410"/>
      <c r="C784" s="410"/>
      <c r="D784" s="410"/>
      <c r="E784" s="411"/>
      <c r="F784" s="411"/>
      <c r="G784" s="411"/>
      <c r="H784" s="411"/>
      <c r="I784" s="412"/>
      <c r="J784" s="412"/>
      <c r="K784" s="412"/>
      <c r="L784" s="413"/>
    </row>
    <row r="785" spans="1:12" s="556" customFormat="1" ht="36" customHeight="1" thickTop="1" x14ac:dyDescent="0.2">
      <c r="A785" s="564" t="s">
        <v>845</v>
      </c>
      <c r="B785" s="760" t="s">
        <v>47</v>
      </c>
      <c r="C785" s="761"/>
      <c r="D785" s="762"/>
      <c r="E785" s="405" t="s">
        <v>451</v>
      </c>
      <c r="F785" s="406" t="s">
        <v>454</v>
      </c>
      <c r="G785" s="407" t="s">
        <v>455</v>
      </c>
      <c r="H785" s="406" t="s">
        <v>457</v>
      </c>
      <c r="I785" s="424" t="s">
        <v>506</v>
      </c>
      <c r="J785" s="405" t="s">
        <v>70</v>
      </c>
      <c r="K785" s="405" t="s">
        <v>49</v>
      </c>
      <c r="L785" s="427" t="s">
        <v>481</v>
      </c>
    </row>
    <row r="786" spans="1:12" s="556" customFormat="1" ht="35.25" customHeight="1" thickBot="1" x14ac:dyDescent="0.25">
      <c r="A786" s="565" t="s">
        <v>846</v>
      </c>
      <c r="B786" s="763" t="s">
        <v>48</v>
      </c>
      <c r="C786" s="764"/>
      <c r="D786" s="765"/>
      <c r="E786" s="408" t="s">
        <v>452</v>
      </c>
      <c r="F786" s="408" t="s">
        <v>453</v>
      </c>
      <c r="G786" s="408" t="s">
        <v>456</v>
      </c>
      <c r="H786" s="425" t="s">
        <v>27</v>
      </c>
      <c r="I786" s="426" t="s">
        <v>507</v>
      </c>
      <c r="J786" s="408" t="s">
        <v>71</v>
      </c>
      <c r="K786" s="425" t="s">
        <v>50</v>
      </c>
      <c r="L786" s="426" t="s">
        <v>482</v>
      </c>
    </row>
    <row r="787" spans="1:12" ht="15.95" customHeight="1" thickTop="1" x14ac:dyDescent="0.2">
      <c r="A787" s="526"/>
      <c r="B787" s="766"/>
      <c r="C787" s="767"/>
      <c r="D787" s="768"/>
      <c r="E787" s="237"/>
      <c r="F787" s="237"/>
      <c r="G787" s="237"/>
      <c r="H787" s="237"/>
      <c r="I787" s="237"/>
      <c r="J787" s="237"/>
      <c r="K787" s="237"/>
      <c r="L787" s="238"/>
    </row>
    <row r="788" spans="1:12" ht="15.95" customHeight="1" x14ac:dyDescent="0.2">
      <c r="A788" s="526"/>
      <c r="B788" s="744"/>
      <c r="C788" s="745"/>
      <c r="D788" s="746"/>
      <c r="E788" s="237"/>
      <c r="F788" s="237"/>
      <c r="G788" s="237"/>
      <c r="H788" s="239"/>
      <c r="I788" s="239"/>
      <c r="J788" s="239"/>
      <c r="K788" s="239"/>
      <c r="L788" s="238"/>
    </row>
    <row r="789" spans="1:12" ht="15.95" customHeight="1" x14ac:dyDescent="0.2">
      <c r="A789" s="526"/>
      <c r="B789" s="744"/>
      <c r="C789" s="745"/>
      <c r="D789" s="746"/>
      <c r="E789" s="237"/>
      <c r="F789" s="237"/>
      <c r="G789" s="237"/>
      <c r="H789" s="239"/>
      <c r="I789" s="239"/>
      <c r="J789" s="240"/>
      <c r="K789" s="239"/>
      <c r="L789" s="238"/>
    </row>
    <row r="790" spans="1:12" ht="15.95" customHeight="1" x14ac:dyDescent="0.2">
      <c r="A790" s="526"/>
      <c r="B790" s="744"/>
      <c r="C790" s="745"/>
      <c r="D790" s="746"/>
      <c r="E790" s="237"/>
      <c r="F790" s="237"/>
      <c r="G790" s="237"/>
      <c r="H790" s="239"/>
      <c r="I790" s="239"/>
      <c r="J790" s="239"/>
      <c r="K790" s="239"/>
      <c r="L790" s="238"/>
    </row>
    <row r="791" spans="1:12" ht="15.95" customHeight="1" x14ac:dyDescent="0.2">
      <c r="A791" s="526"/>
      <c r="B791" s="744"/>
      <c r="C791" s="745"/>
      <c r="D791" s="746"/>
      <c r="E791" s="237"/>
      <c r="F791" s="237"/>
      <c r="G791" s="237"/>
      <c r="H791" s="239"/>
      <c r="I791" s="239"/>
      <c r="J791" s="239"/>
      <c r="K791" s="239"/>
      <c r="L791" s="238"/>
    </row>
    <row r="792" spans="1:12" ht="15.95" customHeight="1" x14ac:dyDescent="0.2">
      <c r="A792" s="526"/>
      <c r="B792" s="744"/>
      <c r="C792" s="745"/>
      <c r="D792" s="746"/>
      <c r="E792" s="237"/>
      <c r="F792" s="237"/>
      <c r="G792" s="237"/>
      <c r="H792" s="239"/>
      <c r="I792" s="239"/>
      <c r="J792" s="239"/>
      <c r="K792" s="239"/>
      <c r="L792" s="238"/>
    </row>
    <row r="793" spans="1:12" ht="15.95" customHeight="1" x14ac:dyDescent="0.2">
      <c r="A793" s="526"/>
      <c r="B793" s="744"/>
      <c r="C793" s="745"/>
      <c r="D793" s="746"/>
      <c r="E793" s="237"/>
      <c r="F793" s="237"/>
      <c r="G793" s="237"/>
      <c r="H793" s="239"/>
      <c r="I793" s="239"/>
      <c r="J793" s="239"/>
      <c r="K793" s="239"/>
      <c r="L793" s="238"/>
    </row>
    <row r="794" spans="1:12" ht="15.95" customHeight="1" x14ac:dyDescent="0.2">
      <c r="A794" s="526"/>
      <c r="B794" s="744"/>
      <c r="C794" s="745"/>
      <c r="D794" s="746"/>
      <c r="E794" s="237"/>
      <c r="F794" s="237"/>
      <c r="G794" s="237"/>
      <c r="H794" s="239"/>
      <c r="I794" s="239"/>
      <c r="J794" s="239"/>
      <c r="K794" s="239"/>
      <c r="L794" s="238"/>
    </row>
    <row r="795" spans="1:12" ht="15.95" customHeight="1" x14ac:dyDescent="0.2">
      <c r="A795" s="526"/>
      <c r="B795" s="744"/>
      <c r="C795" s="745"/>
      <c r="D795" s="746"/>
      <c r="E795" s="237"/>
      <c r="F795" s="237"/>
      <c r="G795" s="237"/>
      <c r="H795" s="239"/>
      <c r="I795" s="239"/>
      <c r="J795" s="239"/>
      <c r="K795" s="239"/>
      <c r="L795" s="238"/>
    </row>
    <row r="796" spans="1:12" ht="15.95" customHeight="1" x14ac:dyDescent="0.2">
      <c r="A796" s="526"/>
      <c r="B796" s="744"/>
      <c r="C796" s="745"/>
      <c r="D796" s="746"/>
      <c r="E796" s="237"/>
      <c r="F796" s="237"/>
      <c r="G796" s="237"/>
      <c r="H796" s="239"/>
      <c r="I796" s="239"/>
      <c r="J796" s="239"/>
      <c r="K796" s="239"/>
      <c r="L796" s="238"/>
    </row>
    <row r="797" spans="1:12" ht="15.95" customHeight="1" x14ac:dyDescent="0.2">
      <c r="A797" s="526"/>
      <c r="B797" s="744"/>
      <c r="C797" s="745"/>
      <c r="D797" s="746"/>
      <c r="E797" s="237"/>
      <c r="F797" s="237"/>
      <c r="G797" s="237"/>
      <c r="H797" s="239"/>
      <c r="I797" s="239"/>
      <c r="J797" s="239"/>
      <c r="K797" s="239"/>
      <c r="L797" s="238"/>
    </row>
    <row r="798" spans="1:12" ht="15.95" customHeight="1" x14ac:dyDescent="0.2">
      <c r="A798" s="526"/>
      <c r="B798" s="744"/>
      <c r="C798" s="745"/>
      <c r="D798" s="746"/>
      <c r="E798" s="237"/>
      <c r="F798" s="237"/>
      <c r="G798" s="237"/>
      <c r="H798" s="239"/>
      <c r="I798" s="239"/>
      <c r="J798" s="239"/>
      <c r="K798" s="239"/>
      <c r="L798" s="238"/>
    </row>
    <row r="799" spans="1:12" ht="15.95" customHeight="1" x14ac:dyDescent="0.2">
      <c r="A799" s="526"/>
      <c r="B799" s="744"/>
      <c r="C799" s="745"/>
      <c r="D799" s="746"/>
      <c r="E799" s="237"/>
      <c r="F799" s="237"/>
      <c r="G799" s="237"/>
      <c r="H799" s="239"/>
      <c r="I799" s="239"/>
      <c r="J799" s="239"/>
      <c r="K799" s="239"/>
      <c r="L799" s="238"/>
    </row>
    <row r="800" spans="1:12" ht="15.95" customHeight="1" x14ac:dyDescent="0.2">
      <c r="A800" s="526"/>
      <c r="B800" s="744"/>
      <c r="C800" s="745"/>
      <c r="D800" s="746"/>
      <c r="E800" s="237"/>
      <c r="F800" s="237"/>
      <c r="G800" s="237"/>
      <c r="H800" s="239"/>
      <c r="I800" s="239"/>
      <c r="J800" s="239"/>
      <c r="K800" s="239"/>
      <c r="L800" s="238"/>
    </row>
    <row r="801" spans="1:12" ht="15.95" customHeight="1" x14ac:dyDescent="0.2">
      <c r="A801" s="526"/>
      <c r="B801" s="744"/>
      <c r="C801" s="745"/>
      <c r="D801" s="746"/>
      <c r="E801" s="237"/>
      <c r="F801" s="237"/>
      <c r="G801" s="237"/>
      <c r="H801" s="239"/>
      <c r="I801" s="239"/>
      <c r="J801" s="239"/>
      <c r="K801" s="239"/>
      <c r="L801" s="238"/>
    </row>
    <row r="802" spans="1:12" ht="15.95" customHeight="1" x14ac:dyDescent="0.2">
      <c r="A802" s="526"/>
      <c r="B802" s="475"/>
      <c r="C802" s="476"/>
      <c r="D802" s="477"/>
      <c r="E802" s="237"/>
      <c r="F802" s="237"/>
      <c r="G802" s="237"/>
      <c r="H802" s="239"/>
      <c r="I802" s="239"/>
      <c r="J802" s="239"/>
      <c r="K802" s="239"/>
      <c r="L802" s="238"/>
    </row>
    <row r="803" spans="1:12" ht="15.95" customHeight="1" x14ac:dyDescent="0.2">
      <c r="A803" s="526"/>
      <c r="B803" s="475"/>
      <c r="C803" s="476"/>
      <c r="D803" s="477"/>
      <c r="E803" s="237"/>
      <c r="F803" s="237"/>
      <c r="G803" s="237"/>
      <c r="H803" s="239"/>
      <c r="I803" s="239"/>
      <c r="J803" s="239"/>
      <c r="K803" s="239"/>
      <c r="L803" s="238"/>
    </row>
    <row r="804" spans="1:12" ht="15.95" customHeight="1" x14ac:dyDescent="0.2">
      <c r="A804" s="526"/>
      <c r="B804" s="744"/>
      <c r="C804" s="745"/>
      <c r="D804" s="746"/>
      <c r="E804" s="237"/>
      <c r="F804" s="237"/>
      <c r="G804" s="237"/>
      <c r="H804" s="239"/>
      <c r="I804" s="239"/>
      <c r="J804" s="239"/>
      <c r="K804" s="239"/>
      <c r="L804" s="238"/>
    </row>
    <row r="805" spans="1:12" ht="15.95" customHeight="1" x14ac:dyDescent="0.2">
      <c r="A805" s="526"/>
      <c r="B805" s="744"/>
      <c r="C805" s="745"/>
      <c r="D805" s="746"/>
      <c r="E805" s="237"/>
      <c r="F805" s="237"/>
      <c r="G805" s="237"/>
      <c r="H805" s="239"/>
      <c r="I805" s="239"/>
      <c r="J805" s="239"/>
      <c r="K805" s="239"/>
      <c r="L805" s="238"/>
    </row>
    <row r="806" spans="1:12" ht="15.95" customHeight="1" x14ac:dyDescent="0.2">
      <c r="A806" s="526"/>
      <c r="B806" s="744"/>
      <c r="C806" s="745"/>
      <c r="D806" s="746"/>
      <c r="E806" s="237"/>
      <c r="F806" s="237"/>
      <c r="G806" s="237"/>
      <c r="H806" s="239"/>
      <c r="I806" s="239"/>
      <c r="J806" s="239"/>
      <c r="K806" s="239"/>
      <c r="L806" s="238"/>
    </row>
    <row r="807" spans="1:12" ht="15.95" customHeight="1" x14ac:dyDescent="0.2">
      <c r="A807" s="526"/>
      <c r="B807" s="744"/>
      <c r="C807" s="745"/>
      <c r="D807" s="746"/>
      <c r="E807" s="237"/>
      <c r="F807" s="237"/>
      <c r="G807" s="237"/>
      <c r="H807" s="239"/>
      <c r="I807" s="239"/>
      <c r="J807" s="239"/>
      <c r="K807" s="239"/>
      <c r="L807" s="238"/>
    </row>
    <row r="808" spans="1:12" ht="15.95" customHeight="1" x14ac:dyDescent="0.2">
      <c r="A808" s="526"/>
      <c r="B808" s="744"/>
      <c r="C808" s="745"/>
      <c r="D808" s="746"/>
      <c r="E808" s="237"/>
      <c r="F808" s="237"/>
      <c r="G808" s="237"/>
      <c r="H808" s="239"/>
      <c r="I808" s="239"/>
      <c r="J808" s="239"/>
      <c r="K808" s="239"/>
      <c r="L808" s="238"/>
    </row>
    <row r="809" spans="1:12" ht="15.95" customHeight="1" x14ac:dyDescent="0.2">
      <c r="A809" s="526"/>
      <c r="B809" s="744"/>
      <c r="C809" s="745"/>
      <c r="D809" s="746"/>
      <c r="E809" s="237"/>
      <c r="F809" s="237"/>
      <c r="G809" s="237"/>
      <c r="H809" s="237"/>
      <c r="I809" s="237"/>
      <c r="J809" s="237"/>
      <c r="K809" s="237"/>
      <c r="L809" s="238"/>
    </row>
    <row r="810" spans="1:12" ht="15.95" customHeight="1" x14ac:dyDescent="0.2">
      <c r="A810" s="526"/>
      <c r="B810" s="744"/>
      <c r="C810" s="745"/>
      <c r="D810" s="746"/>
      <c r="E810" s="241"/>
      <c r="F810" s="241"/>
      <c r="G810" s="241"/>
      <c r="H810" s="242"/>
      <c r="I810" s="242">
        <v>0</v>
      </c>
      <c r="J810" s="242"/>
      <c r="K810" s="242"/>
      <c r="L810" s="243"/>
    </row>
    <row r="811" spans="1:12" ht="15.95" customHeight="1" x14ac:dyDescent="0.2">
      <c r="A811" s="526"/>
      <c r="B811" s="744"/>
      <c r="C811" s="745"/>
      <c r="D811" s="746"/>
      <c r="E811" s="241"/>
      <c r="F811" s="241"/>
      <c r="G811" s="241"/>
      <c r="H811" s="241"/>
      <c r="I811" s="241"/>
      <c r="J811" s="241"/>
      <c r="K811" s="241"/>
      <c r="L811" s="243"/>
    </row>
    <row r="812" spans="1:12" ht="15.95" customHeight="1" x14ac:dyDescent="0.2">
      <c r="A812" s="526"/>
      <c r="B812" s="744"/>
      <c r="C812" s="745"/>
      <c r="D812" s="746"/>
      <c r="E812" s="241"/>
      <c r="F812" s="241"/>
      <c r="G812" s="241"/>
      <c r="H812" s="242"/>
      <c r="I812" s="242"/>
      <c r="J812" s="242"/>
      <c r="K812" s="242"/>
      <c r="L812" s="243"/>
    </row>
    <row r="813" spans="1:12" ht="21" customHeight="1" x14ac:dyDescent="0.2">
      <c r="A813" s="747" t="s">
        <v>473</v>
      </c>
      <c r="B813" s="748"/>
      <c r="C813" s="748"/>
      <c r="D813" s="358">
        <f>+K774</f>
        <v>0</v>
      </c>
      <c r="E813" s="359">
        <f t="shared" ref="E813" si="145">SUM(E787:E812)</f>
        <v>0</v>
      </c>
      <c r="F813" s="359">
        <f t="shared" ref="F813" si="146">SUM(F787:F812)</f>
        <v>0</v>
      </c>
      <c r="G813" s="359">
        <f t="shared" ref="G813" si="147">SUM(G787:G812)</f>
        <v>0</v>
      </c>
      <c r="H813" s="359">
        <f t="shared" ref="H813" si="148">SUM(H787:H812)</f>
        <v>0</v>
      </c>
      <c r="I813" s="359">
        <f t="shared" ref="I813" si="149">SUM(I787:I812)</f>
        <v>0</v>
      </c>
      <c r="J813" s="359">
        <f t="shared" ref="J813" si="150">SUM(J787:J812)</f>
        <v>0</v>
      </c>
      <c r="K813" s="359">
        <f t="shared" ref="K813" si="151">SUM(K787:K812)</f>
        <v>0</v>
      </c>
      <c r="L813" s="360"/>
    </row>
    <row r="814" spans="1:12" ht="21" customHeight="1" x14ac:dyDescent="0.2">
      <c r="A814" s="474" t="s">
        <v>474</v>
      </c>
      <c r="B814" s="472"/>
      <c r="C814" s="361">
        <f>+K776</f>
        <v>0</v>
      </c>
      <c r="D814" s="358" t="s">
        <v>37</v>
      </c>
      <c r="E814" s="362">
        <f>E813*C814</f>
        <v>0</v>
      </c>
      <c r="F814" s="362">
        <f>F813*C814</f>
        <v>0</v>
      </c>
      <c r="G814" s="362">
        <f>G813*C814</f>
        <v>0</v>
      </c>
      <c r="H814" s="362">
        <f>H813*C814</f>
        <v>0</v>
      </c>
      <c r="I814" s="362">
        <f>I813*C814</f>
        <v>0</v>
      </c>
      <c r="J814" s="362">
        <f>J813*C814</f>
        <v>0</v>
      </c>
      <c r="K814" s="362">
        <f>K813*C814</f>
        <v>0</v>
      </c>
      <c r="L814" s="363"/>
    </row>
    <row r="815" spans="1:12" ht="21" customHeight="1" x14ac:dyDescent="0.2">
      <c r="A815" s="747" t="s">
        <v>493</v>
      </c>
      <c r="B815" s="749"/>
      <c r="C815" s="750"/>
      <c r="D815" s="358" t="s">
        <v>37</v>
      </c>
      <c r="E815" s="377"/>
      <c r="F815" s="364" t="str">
        <f>IF($D774="SELECT / SÉLECTIONNEZ","Province?",IF($D774="INTL-International",0,F814*(1-13/113)))</f>
        <v>Province?</v>
      </c>
      <c r="G815" s="364" t="str">
        <f t="shared" ref="G815:K815" si="152">IF($D774="SELECT / SÉLECTIONNEZ","Province?",IF($D774="ON-Ontario",G814*(1-12/112),IF($D774="NS-Nova Scotia",G814*(1-14/114),IF($D774="PE-PEI",G814*(1-14/114),IF($D774="INTL-International",0,G814*(1-4/104))))))</f>
        <v>Province?</v>
      </c>
      <c r="H815" s="364" t="str">
        <f t="shared" si="152"/>
        <v>Province?</v>
      </c>
      <c r="I815" s="364" t="str">
        <f t="shared" si="152"/>
        <v>Province?</v>
      </c>
      <c r="J815" s="364" t="str">
        <f t="shared" si="152"/>
        <v>Province?</v>
      </c>
      <c r="K815" s="364" t="str">
        <f t="shared" si="152"/>
        <v>Province?</v>
      </c>
      <c r="L815" s="360"/>
    </row>
    <row r="816" spans="1:12" x14ac:dyDescent="0.2">
      <c r="A816" s="747" t="s">
        <v>490</v>
      </c>
      <c r="B816" s="748"/>
      <c r="C816" s="748"/>
      <c r="D816" s="358" t="s">
        <v>37</v>
      </c>
      <c r="E816" s="364"/>
      <c r="F816" s="364"/>
      <c r="G816" s="364"/>
      <c r="H816" s="364"/>
      <c r="I816" s="364" t="str">
        <f>IF($D774="SELECT / SÉLECTIONNEZ","Province?",IF($D774="INTL-International",0,I814/2))</f>
        <v>Province?</v>
      </c>
      <c r="J816" s="364"/>
      <c r="K816" s="364"/>
      <c r="L816" s="360"/>
    </row>
    <row r="817" spans="1:12" ht="13.5" customHeight="1" x14ac:dyDescent="0.2">
      <c r="A817" s="730">
        <f>+F776</f>
        <v>0</v>
      </c>
      <c r="B817" s="732" t="str">
        <f>+F780</f>
        <v>SELECT / SÉLECTIONNEZ</v>
      </c>
      <c r="C817" s="733"/>
      <c r="D817" s="736">
        <f>+F782</f>
        <v>0</v>
      </c>
      <c r="E817" s="365">
        <f>IF(D774="INTL-International",E814*D817,E815*D817)</f>
        <v>0</v>
      </c>
      <c r="F817" s="365" t="e">
        <f>IF(D774="INTL-International",F814*D817,F815*D817)</f>
        <v>#VALUE!</v>
      </c>
      <c r="G817" s="365" t="e">
        <f>IF(D774="INTL-International",G814*D817,G815*D817)</f>
        <v>#VALUE!</v>
      </c>
      <c r="H817" s="365" t="e">
        <f>IF(D774="INTL-International",H814*D817,H815*D817)</f>
        <v>#VALUE!</v>
      </c>
      <c r="I817" s="365" t="e">
        <f>IF(D774="INTL-International",I814*D817,I815*D817)</f>
        <v>#VALUE!</v>
      </c>
      <c r="J817" s="365" t="e">
        <f>IF(D774="INTL-International",J814*D817,J815*D817)</f>
        <v>#VALUE!</v>
      </c>
      <c r="K817" s="365" t="e">
        <f>IF(D774="INTL-International",K814*D817,K815*D817)</f>
        <v>#VALUE!</v>
      </c>
      <c r="L817" s="365"/>
    </row>
    <row r="818" spans="1:12" ht="13.5" customHeight="1" x14ac:dyDescent="0.2">
      <c r="A818" s="740"/>
      <c r="B818" s="741"/>
      <c r="C818" s="742"/>
      <c r="D818" s="743"/>
      <c r="E818" s="367"/>
      <c r="F818" s="367"/>
      <c r="G818" s="367"/>
      <c r="H818" s="367"/>
      <c r="I818" s="365" t="e">
        <f>IF(D774="INTL-International",I815*D817,I816*D817)</f>
        <v>#VALUE!</v>
      </c>
      <c r="J818" s="367"/>
      <c r="K818" s="367"/>
      <c r="L818" s="368"/>
    </row>
    <row r="819" spans="1:12" ht="13.5" customHeight="1" x14ac:dyDescent="0.2">
      <c r="A819" s="730">
        <f>+G776</f>
        <v>0</v>
      </c>
      <c r="B819" s="732" t="str">
        <f>+G780</f>
        <v>SELECT / SÉLECTIONNEZ</v>
      </c>
      <c r="C819" s="733"/>
      <c r="D819" s="736">
        <f>+G782</f>
        <v>0</v>
      </c>
      <c r="E819" s="365">
        <f>IF(D774="INTL-International",E814*D819,E815*D819)</f>
        <v>0</v>
      </c>
      <c r="F819" s="365" t="e">
        <f>IF(D774="INTL-International",F814*D819,F815*D819)</f>
        <v>#VALUE!</v>
      </c>
      <c r="G819" s="365" t="e">
        <f>IF(D774="INTL-International",G814*D819,G815*D819)</f>
        <v>#VALUE!</v>
      </c>
      <c r="H819" s="365" t="e">
        <f>IF(D774="INTL-International",H814*D819,H815*D819)</f>
        <v>#VALUE!</v>
      </c>
      <c r="I819" s="365" t="e">
        <f>IF(D774="INTL-International",I814*D819,I815*D819)</f>
        <v>#VALUE!</v>
      </c>
      <c r="J819" s="365" t="e">
        <f>IF(D774="INTL-International",J814*D819,J815*D819)</f>
        <v>#VALUE!</v>
      </c>
      <c r="K819" s="365" t="e">
        <f>IF(D774="INTL-International",K814*D819,K815*D819)</f>
        <v>#VALUE!</v>
      </c>
      <c r="L819" s="366"/>
    </row>
    <row r="820" spans="1:12" ht="13.5" customHeight="1" x14ac:dyDescent="0.2">
      <c r="A820" s="740"/>
      <c r="B820" s="741"/>
      <c r="C820" s="742"/>
      <c r="D820" s="743"/>
      <c r="E820" s="367"/>
      <c r="F820" s="367"/>
      <c r="G820" s="367"/>
      <c r="H820" s="367"/>
      <c r="I820" s="365" t="e">
        <f>IF(D774="INTL-International",I815*D819,I816*D819)</f>
        <v>#VALUE!</v>
      </c>
      <c r="J820" s="367"/>
      <c r="K820" s="367"/>
      <c r="L820" s="368"/>
    </row>
    <row r="821" spans="1:12" ht="13.5" customHeight="1" x14ac:dyDescent="0.2">
      <c r="A821" s="730">
        <f>+H776</f>
        <v>0</v>
      </c>
      <c r="B821" s="732" t="str">
        <f>+H780</f>
        <v>SELECT / SÉLECTIONNEZ</v>
      </c>
      <c r="C821" s="733"/>
      <c r="D821" s="736">
        <f>+H782</f>
        <v>0</v>
      </c>
      <c r="E821" s="365">
        <f>IF(D774="INTL-International",E814*D821,E815*D821)</f>
        <v>0</v>
      </c>
      <c r="F821" s="367" t="e">
        <f>IF(D774="INTL-International",F814*D821,F815*D821)</f>
        <v>#VALUE!</v>
      </c>
      <c r="G821" s="367" t="e">
        <f>IF(D774="INTL-International",G814*D821,G815*D821)</f>
        <v>#VALUE!</v>
      </c>
      <c r="H821" s="367" t="e">
        <f>IF(D774="INTL-International",H814*D821,H815*D821)</f>
        <v>#VALUE!</v>
      </c>
      <c r="I821" s="367" t="e">
        <f>IF(D774="INTL-International",I814*D821,I815*D821)</f>
        <v>#VALUE!</v>
      </c>
      <c r="J821" s="367" t="e">
        <f>IF(D774="INTL-International",J814*D821,J815*D821)</f>
        <v>#VALUE!</v>
      </c>
      <c r="K821" s="367" t="e">
        <f>IF(D774="INTL-International",K814*D821,K815*D821)</f>
        <v>#VALUE!</v>
      </c>
      <c r="L821" s="368"/>
    </row>
    <row r="822" spans="1:12" ht="13.5" customHeight="1" x14ac:dyDescent="0.2">
      <c r="A822" s="740"/>
      <c r="B822" s="741"/>
      <c r="C822" s="742"/>
      <c r="D822" s="743"/>
      <c r="E822" s="367"/>
      <c r="F822" s="367"/>
      <c r="G822" s="367"/>
      <c r="H822" s="367"/>
      <c r="I822" s="365" t="e">
        <f>IF(D774="INTL-International",I815*D821,I816*D821)</f>
        <v>#VALUE!</v>
      </c>
      <c r="J822" s="367"/>
      <c r="K822" s="367"/>
      <c r="L822" s="368"/>
    </row>
    <row r="823" spans="1:12" ht="13.5" customHeight="1" x14ac:dyDescent="0.2">
      <c r="A823" s="730">
        <f>+I776</f>
        <v>0</v>
      </c>
      <c r="B823" s="732" t="str">
        <f>+I780</f>
        <v>SELECT / SÉLECTIONNEZ</v>
      </c>
      <c r="C823" s="733"/>
      <c r="D823" s="736">
        <f>+I782</f>
        <v>0</v>
      </c>
      <c r="E823" s="365">
        <f>IF(D774="INTL-International",E814*D823,E815*D823)</f>
        <v>0</v>
      </c>
      <c r="F823" s="367" t="e">
        <f>IF(D774="INTL-International",F814*D823,F815*D823)</f>
        <v>#VALUE!</v>
      </c>
      <c r="G823" s="367" t="e">
        <f>IF(D774="INTL-International",G814*D823,G815*D823)</f>
        <v>#VALUE!</v>
      </c>
      <c r="H823" s="367" t="e">
        <f>IF(D774="INTL-International",H814*D823,H815*D823)</f>
        <v>#VALUE!</v>
      </c>
      <c r="I823" s="367" t="e">
        <f>IF(D774="INTL-International",I814*D823,I815*D823)</f>
        <v>#VALUE!</v>
      </c>
      <c r="J823" s="367" t="e">
        <f>IF(D774="INTL-International",J814*D823,J815*D823)</f>
        <v>#VALUE!</v>
      </c>
      <c r="K823" s="367" t="e">
        <f>IF(D774="INTL-International",K814*D823,K815*D823)</f>
        <v>#VALUE!</v>
      </c>
      <c r="L823" s="368"/>
    </row>
    <row r="824" spans="1:12" ht="13.5" customHeight="1" thickBot="1" x14ac:dyDescent="0.25">
      <c r="A824" s="731"/>
      <c r="B824" s="734"/>
      <c r="C824" s="735"/>
      <c r="D824" s="737"/>
      <c r="E824" s="369"/>
      <c r="F824" s="369"/>
      <c r="G824" s="369"/>
      <c r="H824" s="369"/>
      <c r="I824" s="370" t="e">
        <f>IF(D774="INTL-International",I815*D823,I816*D823)</f>
        <v>#VALUE!</v>
      </c>
      <c r="J824" s="369"/>
      <c r="K824" s="369"/>
      <c r="L824" s="371"/>
    </row>
    <row r="825" spans="1:12" s="511" customFormat="1" ht="12" outlineLevel="1" thickTop="1" x14ac:dyDescent="0.2">
      <c r="A825" s="372" t="s">
        <v>492</v>
      </c>
      <c r="B825" s="373"/>
      <c r="C825" s="373"/>
      <c r="D825" s="374"/>
      <c r="E825" s="375">
        <f>SUM(E817:E824)</f>
        <v>0</v>
      </c>
      <c r="F825" s="375" t="e">
        <f>SUM(F817:F824)</f>
        <v>#VALUE!</v>
      </c>
      <c r="G825" s="375" t="e">
        <f t="shared" ref="G825:H825" si="153">SUM(G817:G824)</f>
        <v>#VALUE!</v>
      </c>
      <c r="H825" s="375" t="e">
        <f t="shared" si="153"/>
        <v>#VALUE!</v>
      </c>
      <c r="I825" s="375" t="e">
        <f>SUM(I817:I824)</f>
        <v>#VALUE!</v>
      </c>
      <c r="J825" s="375" t="e">
        <f t="shared" ref="J825:K825" si="154">SUM(J817:J824)</f>
        <v>#VALUE!</v>
      </c>
      <c r="K825" s="375" t="e">
        <f t="shared" si="154"/>
        <v>#VALUE!</v>
      </c>
      <c r="L825" s="376"/>
    </row>
    <row r="826" spans="1:12" ht="45.75" customHeight="1" x14ac:dyDescent="0.2">
      <c r="A826" s="738" t="s">
        <v>494</v>
      </c>
      <c r="B826" s="739"/>
      <c r="C826" s="739"/>
      <c r="D826" s="739"/>
      <c r="E826" s="739"/>
      <c r="F826" s="739"/>
      <c r="G826" s="739"/>
      <c r="H826" s="739"/>
      <c r="I826" s="739"/>
      <c r="J826" s="739"/>
      <c r="K826" s="739"/>
      <c r="L826" s="739"/>
    </row>
    <row r="828" spans="1:12" ht="15.75" x14ac:dyDescent="0.25">
      <c r="B828" s="210" t="s">
        <v>46</v>
      </c>
      <c r="C828" s="210"/>
      <c r="D828" s="210"/>
    </row>
    <row r="829" spans="1:12" ht="15.75" x14ac:dyDescent="0.25">
      <c r="B829" s="210" t="s">
        <v>45</v>
      </c>
      <c r="C829" s="210"/>
      <c r="D829" s="210"/>
    </row>
    <row r="831" spans="1:12" x14ac:dyDescent="0.2">
      <c r="A831" s="100" t="s">
        <v>460</v>
      </c>
      <c r="D831" s="751">
        <f>'Travel Authority &amp; Advance'!$D$6</f>
        <v>0</v>
      </c>
      <c r="E831" s="715"/>
      <c r="G831" s="400"/>
      <c r="H831" s="403"/>
      <c r="I831" s="404" t="s">
        <v>489</v>
      </c>
      <c r="J831" s="752" t="str">
        <f>'Travel Authority &amp; Advance'!$N$5</f>
        <v xml:space="preserve"> </v>
      </c>
      <c r="K831" s="753"/>
      <c r="L831" s="753"/>
    </row>
    <row r="832" spans="1:12" ht="4.5" customHeight="1" x14ac:dyDescent="0.2">
      <c r="A832" s="100"/>
      <c r="B832" s="43"/>
      <c r="C832" s="43"/>
      <c r="D832" s="43"/>
      <c r="J832" s="211"/>
      <c r="K832" s="211"/>
      <c r="L832" s="212"/>
    </row>
    <row r="833" spans="1:12" x14ac:dyDescent="0.2">
      <c r="A833" s="398" t="s">
        <v>458</v>
      </c>
      <c r="B833" s="43"/>
      <c r="C833" s="43"/>
      <c r="D833" s="754" t="s">
        <v>75</v>
      </c>
      <c r="E833" s="755"/>
      <c r="J833" s="213" t="s">
        <v>52</v>
      </c>
      <c r="K833" s="756"/>
      <c r="L833" s="757"/>
    </row>
    <row r="834" spans="1:12" ht="3.75" customHeight="1" x14ac:dyDescent="0.2">
      <c r="A834" s="100"/>
      <c r="B834" s="43"/>
      <c r="C834" s="43"/>
      <c r="D834" s="43"/>
      <c r="J834" s="214"/>
      <c r="K834" s="212"/>
      <c r="L834" s="212"/>
    </row>
    <row r="835" spans="1:12" x14ac:dyDescent="0.2">
      <c r="A835" s="191" t="s">
        <v>472</v>
      </c>
      <c r="B835" s="42"/>
      <c r="C835" s="42"/>
      <c r="D835" s="399"/>
      <c r="E835" s="400"/>
      <c r="F835" s="563">
        <f>+$F$9</f>
        <v>0</v>
      </c>
      <c r="G835" s="563">
        <f>+$G$9</f>
        <v>0</v>
      </c>
      <c r="H835" s="563">
        <f>+$H$9</f>
        <v>0</v>
      </c>
      <c r="I835" s="563">
        <f>+$I$9</f>
        <v>0</v>
      </c>
      <c r="J835" s="213" t="s">
        <v>51</v>
      </c>
      <c r="K835" s="758"/>
      <c r="L835" s="759"/>
    </row>
    <row r="836" spans="1:12" s="216" customFormat="1" ht="3.75" customHeight="1" x14ac:dyDescent="0.2">
      <c r="A836" s="401"/>
      <c r="B836" s="394"/>
      <c r="C836" s="394"/>
      <c r="D836" s="394"/>
      <c r="E836" s="402"/>
      <c r="F836" s="217"/>
      <c r="G836" s="217"/>
      <c r="H836" s="217"/>
      <c r="I836" s="217"/>
      <c r="J836" s="218"/>
      <c r="K836" s="219"/>
      <c r="L836" s="219"/>
    </row>
    <row r="837" spans="1:12" x14ac:dyDescent="0.2">
      <c r="A837" s="191" t="s">
        <v>501</v>
      </c>
      <c r="B837" s="42"/>
      <c r="C837" s="42"/>
      <c r="D837" s="399"/>
      <c r="E837" s="400"/>
      <c r="F837" s="230" t="str">
        <f>+$F$11</f>
        <v>SELECT / SÉLECTIONNEZ</v>
      </c>
      <c r="G837" s="230" t="str">
        <f>+$G$11</f>
        <v>SELECT / SÉLECTIONNEZ</v>
      </c>
      <c r="H837" s="230" t="str">
        <f>+$H$11</f>
        <v>SELECT / SÉLECTIONNEZ</v>
      </c>
      <c r="I837" s="230" t="str">
        <f>+$I$11</f>
        <v>SELECT / SÉLECTIONNEZ</v>
      </c>
      <c r="J837" s="213" t="s">
        <v>508</v>
      </c>
      <c r="K837" s="219"/>
      <c r="L837" s="219"/>
    </row>
    <row r="838" spans="1:12" s="216" customFormat="1" ht="3.75" customHeight="1" x14ac:dyDescent="0.2">
      <c r="A838" s="401"/>
      <c r="B838" s="394"/>
      <c r="C838" s="394"/>
      <c r="D838" s="394"/>
      <c r="E838" s="402"/>
      <c r="F838" s="217"/>
      <c r="G838" s="217"/>
      <c r="H838" s="217"/>
      <c r="I838" s="217"/>
      <c r="J838" s="218"/>
      <c r="K838" s="219"/>
      <c r="L838" s="219"/>
    </row>
    <row r="839" spans="1:12" s="216" customFormat="1" ht="21" customHeight="1" x14ac:dyDescent="0.2">
      <c r="A839" s="401" t="s">
        <v>484</v>
      </c>
      <c r="B839" s="394"/>
      <c r="C839" s="394"/>
      <c r="D839" s="394"/>
      <c r="E839" s="402"/>
      <c r="F839" s="220" t="str">
        <f>+F$13</f>
        <v>SELECT / SÉLECTIONNEZ</v>
      </c>
      <c r="G839" s="220" t="str">
        <f t="shared" ref="G839:I839" si="155">+G$13</f>
        <v>SELECT / SÉLECTIONNEZ</v>
      </c>
      <c r="H839" s="220" t="str">
        <f t="shared" si="155"/>
        <v>SELECT / SÉLECTIONNEZ</v>
      </c>
      <c r="I839" s="220" t="str">
        <f t="shared" si="155"/>
        <v>SELECT / SÉLECTIONNEZ</v>
      </c>
      <c r="J839" s="221"/>
      <c r="K839" s="219"/>
      <c r="L839" s="219"/>
    </row>
    <row r="840" spans="1:12" s="216" customFormat="1" ht="3.75" customHeight="1" x14ac:dyDescent="0.2">
      <c r="A840" s="401"/>
      <c r="B840" s="394"/>
      <c r="C840" s="394"/>
      <c r="D840" s="394"/>
      <c r="E840" s="402"/>
      <c r="F840" s="222"/>
      <c r="G840" s="222"/>
      <c r="H840" s="222"/>
      <c r="I840" s="222"/>
      <c r="J840" s="218"/>
      <c r="K840" s="219"/>
      <c r="L840" s="219"/>
    </row>
    <row r="841" spans="1:12" x14ac:dyDescent="0.2">
      <c r="A841" s="191" t="s">
        <v>495</v>
      </c>
      <c r="B841" s="42"/>
      <c r="C841" s="42"/>
      <c r="D841" s="399"/>
      <c r="E841" s="400"/>
      <c r="F841" s="527">
        <f>+F$15</f>
        <v>0</v>
      </c>
      <c r="G841" s="527">
        <f t="shared" ref="G841:I841" si="156">+G$15</f>
        <v>0</v>
      </c>
      <c r="H841" s="527">
        <f t="shared" si="156"/>
        <v>0</v>
      </c>
      <c r="I841" s="527">
        <f t="shared" si="156"/>
        <v>0</v>
      </c>
      <c r="J841" s="236">
        <f>SUM(F841:I841)</f>
        <v>0</v>
      </c>
      <c r="K841" s="223" t="s">
        <v>491</v>
      </c>
      <c r="L841" s="224"/>
    </row>
    <row r="842" spans="1:12" ht="4.5" customHeight="1" x14ac:dyDescent="0.2">
      <c r="A842" s="100"/>
      <c r="B842" s="43"/>
      <c r="C842" s="43"/>
      <c r="D842" s="43"/>
      <c r="J842" s="214"/>
      <c r="K842" s="212"/>
      <c r="L842" s="212"/>
    </row>
    <row r="843" spans="1:12" ht="15" thickBot="1" x14ac:dyDescent="0.25">
      <c r="A843" s="409" t="s">
        <v>450</v>
      </c>
      <c r="B843" s="410"/>
      <c r="C843" s="410"/>
      <c r="D843" s="410"/>
      <c r="E843" s="411"/>
      <c r="F843" s="411"/>
      <c r="G843" s="411"/>
      <c r="H843" s="411"/>
      <c r="I843" s="412"/>
      <c r="J843" s="412"/>
      <c r="K843" s="412"/>
      <c r="L843" s="413"/>
    </row>
    <row r="844" spans="1:12" s="556" customFormat="1" ht="36" customHeight="1" thickTop="1" x14ac:dyDescent="0.2">
      <c r="A844" s="564" t="s">
        <v>845</v>
      </c>
      <c r="B844" s="760" t="s">
        <v>47</v>
      </c>
      <c r="C844" s="761"/>
      <c r="D844" s="762"/>
      <c r="E844" s="405" t="s">
        <v>451</v>
      </c>
      <c r="F844" s="406" t="s">
        <v>454</v>
      </c>
      <c r="G844" s="407" t="s">
        <v>455</v>
      </c>
      <c r="H844" s="406" t="s">
        <v>457</v>
      </c>
      <c r="I844" s="424" t="s">
        <v>506</v>
      </c>
      <c r="J844" s="405" t="s">
        <v>70</v>
      </c>
      <c r="K844" s="405" t="s">
        <v>49</v>
      </c>
      <c r="L844" s="427" t="s">
        <v>481</v>
      </c>
    </row>
    <row r="845" spans="1:12" s="556" customFormat="1" ht="35.25" customHeight="1" thickBot="1" x14ac:dyDescent="0.25">
      <c r="A845" s="565" t="s">
        <v>846</v>
      </c>
      <c r="B845" s="763" t="s">
        <v>48</v>
      </c>
      <c r="C845" s="764"/>
      <c r="D845" s="765"/>
      <c r="E845" s="408" t="s">
        <v>452</v>
      </c>
      <c r="F845" s="408" t="s">
        <v>453</v>
      </c>
      <c r="G845" s="408" t="s">
        <v>456</v>
      </c>
      <c r="H845" s="425" t="s">
        <v>27</v>
      </c>
      <c r="I845" s="426" t="s">
        <v>507</v>
      </c>
      <c r="J845" s="408" t="s">
        <v>71</v>
      </c>
      <c r="K845" s="425" t="s">
        <v>50</v>
      </c>
      <c r="L845" s="426" t="s">
        <v>482</v>
      </c>
    </row>
    <row r="846" spans="1:12" ht="15.95" customHeight="1" thickTop="1" x14ac:dyDescent="0.2">
      <c r="A846" s="526"/>
      <c r="B846" s="766"/>
      <c r="C846" s="767"/>
      <c r="D846" s="768"/>
      <c r="E846" s="237"/>
      <c r="F846" s="237"/>
      <c r="G846" s="237"/>
      <c r="H846" s="237"/>
      <c r="I846" s="237"/>
      <c r="J846" s="237"/>
      <c r="K846" s="237"/>
      <c r="L846" s="238"/>
    </row>
    <row r="847" spans="1:12" ht="15.95" customHeight="1" x14ac:dyDescent="0.2">
      <c r="A847" s="526"/>
      <c r="B847" s="744"/>
      <c r="C847" s="745"/>
      <c r="D847" s="746"/>
      <c r="E847" s="237"/>
      <c r="F847" s="237"/>
      <c r="G847" s="237"/>
      <c r="H847" s="239"/>
      <c r="I847" s="239"/>
      <c r="J847" s="239"/>
      <c r="K847" s="239"/>
      <c r="L847" s="238"/>
    </row>
    <row r="848" spans="1:12" ht="15.95" customHeight="1" x14ac:dyDescent="0.2">
      <c r="A848" s="526"/>
      <c r="B848" s="744"/>
      <c r="C848" s="745"/>
      <c r="D848" s="746"/>
      <c r="E848" s="237"/>
      <c r="F848" s="237"/>
      <c r="G848" s="237"/>
      <c r="H848" s="239"/>
      <c r="I848" s="239"/>
      <c r="J848" s="240"/>
      <c r="K848" s="239"/>
      <c r="L848" s="238"/>
    </row>
    <row r="849" spans="1:12" ht="15.95" customHeight="1" x14ac:dyDescent="0.2">
      <c r="A849" s="526"/>
      <c r="B849" s="744"/>
      <c r="C849" s="745"/>
      <c r="D849" s="746"/>
      <c r="E849" s="237"/>
      <c r="F849" s="237"/>
      <c r="G849" s="237"/>
      <c r="H849" s="239"/>
      <c r="I849" s="239"/>
      <c r="J849" s="239"/>
      <c r="K849" s="239"/>
      <c r="L849" s="238"/>
    </row>
    <row r="850" spans="1:12" ht="15.95" customHeight="1" x14ac:dyDescent="0.2">
      <c r="A850" s="526"/>
      <c r="B850" s="744"/>
      <c r="C850" s="745"/>
      <c r="D850" s="746"/>
      <c r="E850" s="237"/>
      <c r="F850" s="237"/>
      <c r="G850" s="237"/>
      <c r="H850" s="239"/>
      <c r="I850" s="239"/>
      <c r="J850" s="239"/>
      <c r="K850" s="239"/>
      <c r="L850" s="238"/>
    </row>
    <row r="851" spans="1:12" ht="15.95" customHeight="1" x14ac:dyDescent="0.2">
      <c r="A851" s="526"/>
      <c r="B851" s="744"/>
      <c r="C851" s="745"/>
      <c r="D851" s="746"/>
      <c r="E851" s="237"/>
      <c r="F851" s="237"/>
      <c r="G851" s="237"/>
      <c r="H851" s="239"/>
      <c r="I851" s="239"/>
      <c r="J851" s="239"/>
      <c r="K851" s="239"/>
      <c r="L851" s="238"/>
    </row>
    <row r="852" spans="1:12" ht="15.95" customHeight="1" x14ac:dyDescent="0.2">
      <c r="A852" s="526"/>
      <c r="B852" s="744"/>
      <c r="C852" s="745"/>
      <c r="D852" s="746"/>
      <c r="E852" s="237"/>
      <c r="F852" s="237"/>
      <c r="G852" s="237"/>
      <c r="H852" s="239"/>
      <c r="I852" s="239"/>
      <c r="J852" s="239"/>
      <c r="K852" s="239"/>
      <c r="L852" s="238"/>
    </row>
    <row r="853" spans="1:12" ht="15.95" customHeight="1" x14ac:dyDescent="0.2">
      <c r="A853" s="526"/>
      <c r="B853" s="744"/>
      <c r="C853" s="745"/>
      <c r="D853" s="746"/>
      <c r="E853" s="237"/>
      <c r="F853" s="237"/>
      <c r="G853" s="237"/>
      <c r="H853" s="239"/>
      <c r="I853" s="239"/>
      <c r="J853" s="239"/>
      <c r="K853" s="239"/>
      <c r="L853" s="238"/>
    </row>
    <row r="854" spans="1:12" ht="15.95" customHeight="1" x14ac:dyDescent="0.2">
      <c r="A854" s="526"/>
      <c r="B854" s="744"/>
      <c r="C854" s="745"/>
      <c r="D854" s="746"/>
      <c r="E854" s="237"/>
      <c r="F854" s="237"/>
      <c r="G854" s="237"/>
      <c r="H854" s="239"/>
      <c r="I854" s="239"/>
      <c r="J854" s="239"/>
      <c r="K854" s="239"/>
      <c r="L854" s="238"/>
    </row>
    <row r="855" spans="1:12" ht="15.95" customHeight="1" x14ac:dyDescent="0.2">
      <c r="A855" s="526"/>
      <c r="B855" s="744"/>
      <c r="C855" s="745"/>
      <c r="D855" s="746"/>
      <c r="E855" s="237"/>
      <c r="F855" s="237"/>
      <c r="G855" s="237"/>
      <c r="H855" s="239"/>
      <c r="I855" s="239"/>
      <c r="J855" s="239"/>
      <c r="K855" s="239"/>
      <c r="L855" s="238"/>
    </row>
    <row r="856" spans="1:12" ht="15.95" customHeight="1" x14ac:dyDescent="0.2">
      <c r="A856" s="526"/>
      <c r="B856" s="744"/>
      <c r="C856" s="745"/>
      <c r="D856" s="746"/>
      <c r="E856" s="237"/>
      <c r="F856" s="237"/>
      <c r="G856" s="237"/>
      <c r="H856" s="239"/>
      <c r="I856" s="239"/>
      <c r="J856" s="239"/>
      <c r="K856" s="239"/>
      <c r="L856" s="238"/>
    </row>
    <row r="857" spans="1:12" ht="15.95" customHeight="1" x14ac:dyDescent="0.2">
      <c r="A857" s="526"/>
      <c r="B857" s="744"/>
      <c r="C857" s="745"/>
      <c r="D857" s="746"/>
      <c r="E857" s="237"/>
      <c r="F857" s="237"/>
      <c r="G857" s="237"/>
      <c r="H857" s="239"/>
      <c r="I857" s="239"/>
      <c r="J857" s="239"/>
      <c r="K857" s="239"/>
      <c r="L857" s="238"/>
    </row>
    <row r="858" spans="1:12" ht="15.95" customHeight="1" x14ac:dyDescent="0.2">
      <c r="A858" s="526"/>
      <c r="B858" s="744"/>
      <c r="C858" s="745"/>
      <c r="D858" s="746"/>
      <c r="E858" s="237"/>
      <c r="F858" s="237"/>
      <c r="G858" s="237"/>
      <c r="H858" s="239"/>
      <c r="I858" s="239"/>
      <c r="J858" s="239"/>
      <c r="K858" s="239"/>
      <c r="L858" s="238"/>
    </row>
    <row r="859" spans="1:12" ht="15.95" customHeight="1" x14ac:dyDescent="0.2">
      <c r="A859" s="526"/>
      <c r="B859" s="744"/>
      <c r="C859" s="745"/>
      <c r="D859" s="746"/>
      <c r="E859" s="237"/>
      <c r="F859" s="237"/>
      <c r="G859" s="237"/>
      <c r="H859" s="239"/>
      <c r="I859" s="239"/>
      <c r="J859" s="239"/>
      <c r="K859" s="239"/>
      <c r="L859" s="238"/>
    </row>
    <row r="860" spans="1:12" ht="15.95" customHeight="1" x14ac:dyDescent="0.2">
      <c r="A860" s="526"/>
      <c r="B860" s="744"/>
      <c r="C860" s="745"/>
      <c r="D860" s="746"/>
      <c r="E860" s="237"/>
      <c r="F860" s="237"/>
      <c r="G860" s="237"/>
      <c r="H860" s="239"/>
      <c r="I860" s="239"/>
      <c r="J860" s="239"/>
      <c r="K860" s="239"/>
      <c r="L860" s="238"/>
    </row>
    <row r="861" spans="1:12" ht="15.95" customHeight="1" x14ac:dyDescent="0.2">
      <c r="A861" s="526"/>
      <c r="B861" s="475"/>
      <c r="C861" s="476"/>
      <c r="D861" s="477"/>
      <c r="E861" s="237"/>
      <c r="F861" s="237"/>
      <c r="G861" s="237"/>
      <c r="H861" s="239"/>
      <c r="I861" s="239"/>
      <c r="J861" s="239"/>
      <c r="K861" s="239"/>
      <c r="L861" s="238"/>
    </row>
    <row r="862" spans="1:12" ht="15.95" customHeight="1" x14ac:dyDescent="0.2">
      <c r="A862" s="526"/>
      <c r="B862" s="475"/>
      <c r="C862" s="476"/>
      <c r="D862" s="477"/>
      <c r="E862" s="237"/>
      <c r="F862" s="237"/>
      <c r="G862" s="237"/>
      <c r="H862" s="239"/>
      <c r="I862" s="239"/>
      <c r="J862" s="239"/>
      <c r="K862" s="239"/>
      <c r="L862" s="238"/>
    </row>
    <row r="863" spans="1:12" ht="15.95" customHeight="1" x14ac:dyDescent="0.2">
      <c r="A863" s="526"/>
      <c r="B863" s="744"/>
      <c r="C863" s="745"/>
      <c r="D863" s="746"/>
      <c r="E863" s="237"/>
      <c r="F863" s="237"/>
      <c r="G863" s="237"/>
      <c r="H863" s="239"/>
      <c r="I863" s="239"/>
      <c r="J863" s="239"/>
      <c r="K863" s="239"/>
      <c r="L863" s="238"/>
    </row>
    <row r="864" spans="1:12" ht="15.95" customHeight="1" x14ac:dyDescent="0.2">
      <c r="A864" s="526"/>
      <c r="B864" s="744"/>
      <c r="C864" s="745"/>
      <c r="D864" s="746"/>
      <c r="E864" s="237"/>
      <c r="F864" s="237"/>
      <c r="G864" s="237"/>
      <c r="H864" s="239"/>
      <c r="I864" s="239"/>
      <c r="J864" s="239"/>
      <c r="K864" s="239"/>
      <c r="L864" s="238"/>
    </row>
    <row r="865" spans="1:12" ht="15.95" customHeight="1" x14ac:dyDescent="0.2">
      <c r="A865" s="526"/>
      <c r="B865" s="744"/>
      <c r="C865" s="745"/>
      <c r="D865" s="746"/>
      <c r="E865" s="237"/>
      <c r="F865" s="237"/>
      <c r="G865" s="237"/>
      <c r="H865" s="239"/>
      <c r="I865" s="239"/>
      <c r="J865" s="239"/>
      <c r="K865" s="239"/>
      <c r="L865" s="238"/>
    </row>
    <row r="866" spans="1:12" ht="15.95" customHeight="1" x14ac:dyDescent="0.2">
      <c r="A866" s="526"/>
      <c r="B866" s="744"/>
      <c r="C866" s="745"/>
      <c r="D866" s="746"/>
      <c r="E866" s="237"/>
      <c r="F866" s="237"/>
      <c r="G866" s="237"/>
      <c r="H866" s="239"/>
      <c r="I866" s="239"/>
      <c r="J866" s="239"/>
      <c r="K866" s="239"/>
      <c r="L866" s="238"/>
    </row>
    <row r="867" spans="1:12" ht="15.95" customHeight="1" x14ac:dyDescent="0.2">
      <c r="A867" s="526"/>
      <c r="B867" s="744"/>
      <c r="C867" s="745"/>
      <c r="D867" s="746"/>
      <c r="E867" s="237"/>
      <c r="F867" s="237"/>
      <c r="G867" s="237"/>
      <c r="H867" s="239"/>
      <c r="I867" s="239"/>
      <c r="J867" s="239"/>
      <c r="K867" s="239"/>
      <c r="L867" s="238"/>
    </row>
    <row r="868" spans="1:12" ht="15.95" customHeight="1" x14ac:dyDescent="0.2">
      <c r="A868" s="526"/>
      <c r="B868" s="744"/>
      <c r="C868" s="745"/>
      <c r="D868" s="746"/>
      <c r="E868" s="237"/>
      <c r="F868" s="237"/>
      <c r="G868" s="237"/>
      <c r="H868" s="237"/>
      <c r="I868" s="237"/>
      <c r="J868" s="237"/>
      <c r="K868" s="237"/>
      <c r="L868" s="238"/>
    </row>
    <row r="869" spans="1:12" ht="15.95" customHeight="1" x14ac:dyDescent="0.2">
      <c r="A869" s="526"/>
      <c r="B869" s="744"/>
      <c r="C869" s="745"/>
      <c r="D869" s="746"/>
      <c r="E869" s="241"/>
      <c r="F869" s="241"/>
      <c r="G869" s="241"/>
      <c r="H869" s="242"/>
      <c r="I869" s="242">
        <v>0</v>
      </c>
      <c r="J869" s="242"/>
      <c r="K869" s="242"/>
      <c r="L869" s="243"/>
    </row>
    <row r="870" spans="1:12" ht="15.95" customHeight="1" x14ac:dyDescent="0.2">
      <c r="A870" s="526"/>
      <c r="B870" s="744"/>
      <c r="C870" s="745"/>
      <c r="D870" s="746"/>
      <c r="E870" s="241"/>
      <c r="F870" s="241"/>
      <c r="G870" s="241"/>
      <c r="H870" s="241"/>
      <c r="I870" s="241"/>
      <c r="J870" s="241"/>
      <c r="K870" s="241"/>
      <c r="L870" s="243"/>
    </row>
    <row r="871" spans="1:12" ht="15.95" customHeight="1" x14ac:dyDescent="0.2">
      <c r="A871" s="526"/>
      <c r="B871" s="744"/>
      <c r="C871" s="745"/>
      <c r="D871" s="746"/>
      <c r="E871" s="241"/>
      <c r="F871" s="241"/>
      <c r="G871" s="241"/>
      <c r="H871" s="242"/>
      <c r="I871" s="242"/>
      <c r="J871" s="242"/>
      <c r="K871" s="242"/>
      <c r="L871" s="243"/>
    </row>
    <row r="872" spans="1:12" ht="21" customHeight="1" x14ac:dyDescent="0.2">
      <c r="A872" s="747" t="s">
        <v>473</v>
      </c>
      <c r="B872" s="748"/>
      <c r="C872" s="748"/>
      <c r="D872" s="358">
        <f>+K833</f>
        <v>0</v>
      </c>
      <c r="E872" s="359">
        <f t="shared" ref="E872" si="157">SUM(E846:E871)</f>
        <v>0</v>
      </c>
      <c r="F872" s="359">
        <f t="shared" ref="F872" si="158">SUM(F846:F871)</f>
        <v>0</v>
      </c>
      <c r="G872" s="359">
        <f t="shared" ref="G872" si="159">SUM(G846:G871)</f>
        <v>0</v>
      </c>
      <c r="H872" s="359">
        <f t="shared" ref="H872" si="160">SUM(H846:H871)</f>
        <v>0</v>
      </c>
      <c r="I872" s="359">
        <f t="shared" ref="I872" si="161">SUM(I846:I871)</f>
        <v>0</v>
      </c>
      <c r="J872" s="359">
        <f t="shared" ref="J872" si="162">SUM(J846:J871)</f>
        <v>0</v>
      </c>
      <c r="K872" s="359">
        <f t="shared" ref="K872" si="163">SUM(K846:K871)</f>
        <v>0</v>
      </c>
      <c r="L872" s="360"/>
    </row>
    <row r="873" spans="1:12" ht="21" customHeight="1" x14ac:dyDescent="0.2">
      <c r="A873" s="474" t="s">
        <v>474</v>
      </c>
      <c r="B873" s="472"/>
      <c r="C873" s="361">
        <f>+K835</f>
        <v>0</v>
      </c>
      <c r="D873" s="358" t="s">
        <v>37</v>
      </c>
      <c r="E873" s="362">
        <f>E872*C873</f>
        <v>0</v>
      </c>
      <c r="F873" s="362">
        <f>F872*C873</f>
        <v>0</v>
      </c>
      <c r="G873" s="362">
        <f>G872*C873</f>
        <v>0</v>
      </c>
      <c r="H873" s="362">
        <f>H872*C873</f>
        <v>0</v>
      </c>
      <c r="I873" s="362">
        <f>I872*C873</f>
        <v>0</v>
      </c>
      <c r="J873" s="362">
        <f>J872*C873</f>
        <v>0</v>
      </c>
      <c r="K873" s="362">
        <f>K872*C873</f>
        <v>0</v>
      </c>
      <c r="L873" s="363"/>
    </row>
    <row r="874" spans="1:12" ht="21" customHeight="1" x14ac:dyDescent="0.2">
      <c r="A874" s="747" t="s">
        <v>493</v>
      </c>
      <c r="B874" s="749"/>
      <c r="C874" s="750"/>
      <c r="D874" s="358" t="s">
        <v>37</v>
      </c>
      <c r="E874" s="377"/>
      <c r="F874" s="364" t="str">
        <f>IF($D833="SELECT / SÉLECTIONNEZ","Province?",IF($D833="INTL-International",0,F873*(1-13/113)))</f>
        <v>Province?</v>
      </c>
      <c r="G874" s="364" t="str">
        <f t="shared" ref="G874:K874" si="164">IF($D833="SELECT / SÉLECTIONNEZ","Province?",IF($D833="ON-Ontario",G873*(1-12/112),IF($D833="NS-Nova Scotia",G873*(1-14/114),IF($D833="PE-PEI",G873*(1-14/114),IF($D833="INTL-International",0,G873*(1-4/104))))))</f>
        <v>Province?</v>
      </c>
      <c r="H874" s="364" t="str">
        <f t="shared" si="164"/>
        <v>Province?</v>
      </c>
      <c r="I874" s="364" t="str">
        <f t="shared" si="164"/>
        <v>Province?</v>
      </c>
      <c r="J874" s="364" t="str">
        <f t="shared" si="164"/>
        <v>Province?</v>
      </c>
      <c r="K874" s="364" t="str">
        <f t="shared" si="164"/>
        <v>Province?</v>
      </c>
      <c r="L874" s="360"/>
    </row>
    <row r="875" spans="1:12" x14ac:dyDescent="0.2">
      <c r="A875" s="747" t="s">
        <v>490</v>
      </c>
      <c r="B875" s="748"/>
      <c r="C875" s="748"/>
      <c r="D875" s="358" t="s">
        <v>37</v>
      </c>
      <c r="E875" s="364"/>
      <c r="F875" s="364"/>
      <c r="G875" s="364"/>
      <c r="H875" s="364"/>
      <c r="I875" s="364" t="str">
        <f>IF($D833="SELECT / SÉLECTIONNEZ","Province?",IF($D833="INTL-International",0,I873/2))</f>
        <v>Province?</v>
      </c>
      <c r="J875" s="364"/>
      <c r="K875" s="364"/>
      <c r="L875" s="360"/>
    </row>
    <row r="876" spans="1:12" ht="13.5" customHeight="1" x14ac:dyDescent="0.2">
      <c r="A876" s="730">
        <f>+F835</f>
        <v>0</v>
      </c>
      <c r="B876" s="732" t="str">
        <f>+F839</f>
        <v>SELECT / SÉLECTIONNEZ</v>
      </c>
      <c r="C876" s="733"/>
      <c r="D876" s="736">
        <f>+F841</f>
        <v>0</v>
      </c>
      <c r="E876" s="365">
        <f>IF(D833="INTL-International",E873*D876,E874*D876)</f>
        <v>0</v>
      </c>
      <c r="F876" s="365" t="e">
        <f>IF(D833="INTL-International",F873*D876,F874*D876)</f>
        <v>#VALUE!</v>
      </c>
      <c r="G876" s="365" t="e">
        <f>IF(D833="INTL-International",G873*D876,G874*D876)</f>
        <v>#VALUE!</v>
      </c>
      <c r="H876" s="365" t="e">
        <f>IF(D833="INTL-International",H873*D876,H874*D876)</f>
        <v>#VALUE!</v>
      </c>
      <c r="I876" s="365" t="e">
        <f>IF(D833="INTL-International",I873*D876,I874*D876)</f>
        <v>#VALUE!</v>
      </c>
      <c r="J876" s="365" t="e">
        <f>IF(D833="INTL-International",J873*D876,J874*D876)</f>
        <v>#VALUE!</v>
      </c>
      <c r="K876" s="365" t="e">
        <f>IF(D833="INTL-International",K873*D876,K874*D876)</f>
        <v>#VALUE!</v>
      </c>
      <c r="L876" s="365"/>
    </row>
    <row r="877" spans="1:12" ht="13.5" customHeight="1" x14ac:dyDescent="0.2">
      <c r="A877" s="740"/>
      <c r="B877" s="741"/>
      <c r="C877" s="742"/>
      <c r="D877" s="743"/>
      <c r="E877" s="367"/>
      <c r="F877" s="367"/>
      <c r="G877" s="367"/>
      <c r="H877" s="367"/>
      <c r="I877" s="365" t="e">
        <f>IF(D833="INTL-International",I874*D876,I875*D876)</f>
        <v>#VALUE!</v>
      </c>
      <c r="J877" s="367"/>
      <c r="K877" s="367"/>
      <c r="L877" s="368"/>
    </row>
    <row r="878" spans="1:12" ht="13.5" customHeight="1" x14ac:dyDescent="0.2">
      <c r="A878" s="730">
        <f>+G835</f>
        <v>0</v>
      </c>
      <c r="B878" s="732" t="str">
        <f>+G839</f>
        <v>SELECT / SÉLECTIONNEZ</v>
      </c>
      <c r="C878" s="733"/>
      <c r="D878" s="736">
        <f>+G841</f>
        <v>0</v>
      </c>
      <c r="E878" s="365">
        <f>IF(D833="INTL-International",E873*D878,E874*D878)</f>
        <v>0</v>
      </c>
      <c r="F878" s="365" t="e">
        <f>IF(D833="INTL-International",F873*D878,F874*D878)</f>
        <v>#VALUE!</v>
      </c>
      <c r="G878" s="365" t="e">
        <f>IF(D833="INTL-International",G873*D878,G874*D878)</f>
        <v>#VALUE!</v>
      </c>
      <c r="H878" s="365" t="e">
        <f>IF(D833="INTL-International",H873*D878,H874*D878)</f>
        <v>#VALUE!</v>
      </c>
      <c r="I878" s="365" t="e">
        <f>IF(D833="INTL-International",I873*D878,I874*D878)</f>
        <v>#VALUE!</v>
      </c>
      <c r="J878" s="365" t="e">
        <f>IF(D833="INTL-International",J873*D878,J874*D878)</f>
        <v>#VALUE!</v>
      </c>
      <c r="K878" s="365" t="e">
        <f>IF(D833="INTL-International",K873*D878,K874*D878)</f>
        <v>#VALUE!</v>
      </c>
      <c r="L878" s="366"/>
    </row>
    <row r="879" spans="1:12" ht="13.5" customHeight="1" x14ac:dyDescent="0.2">
      <c r="A879" s="740"/>
      <c r="B879" s="741"/>
      <c r="C879" s="742"/>
      <c r="D879" s="743"/>
      <c r="E879" s="367"/>
      <c r="F879" s="367"/>
      <c r="G879" s="367"/>
      <c r="H879" s="367"/>
      <c r="I879" s="365" t="e">
        <f>IF(D833="INTL-International",I874*D878,I875*D878)</f>
        <v>#VALUE!</v>
      </c>
      <c r="J879" s="367"/>
      <c r="K879" s="367"/>
      <c r="L879" s="368"/>
    </row>
    <row r="880" spans="1:12" ht="13.5" customHeight="1" x14ac:dyDescent="0.2">
      <c r="A880" s="730">
        <f>+H835</f>
        <v>0</v>
      </c>
      <c r="B880" s="732" t="str">
        <f>+H839</f>
        <v>SELECT / SÉLECTIONNEZ</v>
      </c>
      <c r="C880" s="733"/>
      <c r="D880" s="736">
        <f>+H841</f>
        <v>0</v>
      </c>
      <c r="E880" s="365">
        <f>IF(D833="INTL-International",E873*D880,E874*D880)</f>
        <v>0</v>
      </c>
      <c r="F880" s="367" t="e">
        <f>IF(D833="INTL-International",F873*D880,F874*D880)</f>
        <v>#VALUE!</v>
      </c>
      <c r="G880" s="367" t="e">
        <f>IF(D833="INTL-International",G873*D880,G874*D880)</f>
        <v>#VALUE!</v>
      </c>
      <c r="H880" s="367" t="e">
        <f>IF(D833="INTL-International",H873*D880,H874*D880)</f>
        <v>#VALUE!</v>
      </c>
      <c r="I880" s="367" t="e">
        <f>IF(D833="INTL-International",I873*D880,I874*D880)</f>
        <v>#VALUE!</v>
      </c>
      <c r="J880" s="367" t="e">
        <f>IF(D833="INTL-International",J873*D880,J874*D880)</f>
        <v>#VALUE!</v>
      </c>
      <c r="K880" s="367" t="e">
        <f>IF(D833="INTL-International",K873*D880,K874*D880)</f>
        <v>#VALUE!</v>
      </c>
      <c r="L880" s="368"/>
    </row>
    <row r="881" spans="1:12" ht="13.5" customHeight="1" x14ac:dyDescent="0.2">
      <c r="A881" s="740"/>
      <c r="B881" s="741"/>
      <c r="C881" s="742"/>
      <c r="D881" s="743"/>
      <c r="E881" s="367"/>
      <c r="F881" s="367"/>
      <c r="G881" s="367"/>
      <c r="H881" s="367"/>
      <c r="I881" s="365" t="e">
        <f>IF(D833="INTL-International",I874*D880,I875*D880)</f>
        <v>#VALUE!</v>
      </c>
      <c r="J881" s="367"/>
      <c r="K881" s="367"/>
      <c r="L881" s="368"/>
    </row>
    <row r="882" spans="1:12" ht="13.5" customHeight="1" x14ac:dyDescent="0.2">
      <c r="A882" s="730">
        <f>+I835</f>
        <v>0</v>
      </c>
      <c r="B882" s="732" t="str">
        <f>+I839</f>
        <v>SELECT / SÉLECTIONNEZ</v>
      </c>
      <c r="C882" s="733"/>
      <c r="D882" s="736">
        <f>+I841</f>
        <v>0</v>
      </c>
      <c r="E882" s="365">
        <f>IF(D833="INTL-International",E873*D882,E874*D882)</f>
        <v>0</v>
      </c>
      <c r="F882" s="367" t="e">
        <f>IF(D833="INTL-International",F873*D882,F874*D882)</f>
        <v>#VALUE!</v>
      </c>
      <c r="G882" s="367" t="e">
        <f>IF(D833="INTL-International",G873*D882,G874*D882)</f>
        <v>#VALUE!</v>
      </c>
      <c r="H882" s="367" t="e">
        <f>IF(D833="INTL-International",H873*D882,H874*D882)</f>
        <v>#VALUE!</v>
      </c>
      <c r="I882" s="367" t="e">
        <f>IF(D833="INTL-International",I873*D882,I874*D882)</f>
        <v>#VALUE!</v>
      </c>
      <c r="J882" s="367" t="e">
        <f>IF(D833="INTL-International",J873*D882,J874*D882)</f>
        <v>#VALUE!</v>
      </c>
      <c r="K882" s="367" t="e">
        <f>IF(D833="INTL-International",K873*D882,K874*D882)</f>
        <v>#VALUE!</v>
      </c>
      <c r="L882" s="368"/>
    </row>
    <row r="883" spans="1:12" ht="13.5" customHeight="1" thickBot="1" x14ac:dyDescent="0.25">
      <c r="A883" s="731"/>
      <c r="B883" s="734"/>
      <c r="C883" s="735"/>
      <c r="D883" s="737"/>
      <c r="E883" s="369"/>
      <c r="F883" s="369"/>
      <c r="G883" s="369"/>
      <c r="H883" s="369"/>
      <c r="I883" s="370" t="e">
        <f>IF(D833="INTL-International",I874*D882,I875*D882)</f>
        <v>#VALUE!</v>
      </c>
      <c r="J883" s="369"/>
      <c r="K883" s="369"/>
      <c r="L883" s="371"/>
    </row>
    <row r="884" spans="1:12" s="511" customFormat="1" ht="12" outlineLevel="1" thickTop="1" x14ac:dyDescent="0.2">
      <c r="A884" s="372" t="s">
        <v>492</v>
      </c>
      <c r="B884" s="373"/>
      <c r="C884" s="373"/>
      <c r="D884" s="374"/>
      <c r="E884" s="375">
        <f>SUM(E876:E883)</f>
        <v>0</v>
      </c>
      <c r="F884" s="375" t="e">
        <f>SUM(F876:F883)</f>
        <v>#VALUE!</v>
      </c>
      <c r="G884" s="375" t="e">
        <f t="shared" ref="G884:H884" si="165">SUM(G876:G883)</f>
        <v>#VALUE!</v>
      </c>
      <c r="H884" s="375" t="e">
        <f t="shared" si="165"/>
        <v>#VALUE!</v>
      </c>
      <c r="I884" s="375" t="e">
        <f>SUM(I876:I883)</f>
        <v>#VALUE!</v>
      </c>
      <c r="J884" s="375" t="e">
        <f t="shared" ref="J884:K884" si="166">SUM(J876:J883)</f>
        <v>#VALUE!</v>
      </c>
      <c r="K884" s="375" t="e">
        <f t="shared" si="166"/>
        <v>#VALUE!</v>
      </c>
      <c r="L884" s="376"/>
    </row>
    <row r="885" spans="1:12" ht="45.75" customHeight="1" x14ac:dyDescent="0.2">
      <c r="A885" s="738" t="s">
        <v>494</v>
      </c>
      <c r="B885" s="739"/>
      <c r="C885" s="739"/>
      <c r="D885" s="739"/>
      <c r="E885" s="739"/>
      <c r="F885" s="739"/>
      <c r="G885" s="739"/>
      <c r="H885" s="739"/>
      <c r="I885" s="739"/>
      <c r="J885" s="739"/>
      <c r="K885" s="739"/>
      <c r="L885" s="739"/>
    </row>
  </sheetData>
  <sheetProtection password="EDC4" sheet="1" objects="1" scenarios="1"/>
  <mergeCells count="705">
    <mergeCell ref="A590:L590"/>
    <mergeCell ref="A585:A586"/>
    <mergeCell ref="B585:C586"/>
    <mergeCell ref="D585:D586"/>
    <mergeCell ref="A587:A588"/>
    <mergeCell ref="B587:C588"/>
    <mergeCell ref="D587:D588"/>
    <mergeCell ref="A580:C580"/>
    <mergeCell ref="A581:A582"/>
    <mergeCell ref="B581:C582"/>
    <mergeCell ref="D581:D582"/>
    <mergeCell ref="A583:A584"/>
    <mergeCell ref="B583:C584"/>
    <mergeCell ref="D583:D584"/>
    <mergeCell ref="B575:D575"/>
    <mergeCell ref="B576:D576"/>
    <mergeCell ref="A577:C577"/>
    <mergeCell ref="A579:C579"/>
    <mergeCell ref="B570:D570"/>
    <mergeCell ref="B571:D571"/>
    <mergeCell ref="B572:D572"/>
    <mergeCell ref="B573:D573"/>
    <mergeCell ref="B574:D574"/>
    <mergeCell ref="B563:D563"/>
    <mergeCell ref="B564:D564"/>
    <mergeCell ref="B565:D565"/>
    <mergeCell ref="B568:D568"/>
    <mergeCell ref="B569:D569"/>
    <mergeCell ref="B558:D558"/>
    <mergeCell ref="B559:D559"/>
    <mergeCell ref="B560:D560"/>
    <mergeCell ref="B561:D561"/>
    <mergeCell ref="B562:D562"/>
    <mergeCell ref="B553:D553"/>
    <mergeCell ref="B554:D554"/>
    <mergeCell ref="B555:D555"/>
    <mergeCell ref="B556:D556"/>
    <mergeCell ref="B557:D557"/>
    <mergeCell ref="K540:L540"/>
    <mergeCell ref="B549:D549"/>
    <mergeCell ref="B550:D550"/>
    <mergeCell ref="B551:D551"/>
    <mergeCell ref="B552:D552"/>
    <mergeCell ref="A531:L531"/>
    <mergeCell ref="D536:E536"/>
    <mergeCell ref="J536:L536"/>
    <mergeCell ref="D538:E538"/>
    <mergeCell ref="K538:L538"/>
    <mergeCell ref="A526:A527"/>
    <mergeCell ref="B526:C527"/>
    <mergeCell ref="D526:D527"/>
    <mergeCell ref="A528:A529"/>
    <mergeCell ref="B528:C529"/>
    <mergeCell ref="D528:D529"/>
    <mergeCell ref="A521:C521"/>
    <mergeCell ref="A522:A523"/>
    <mergeCell ref="B522:C523"/>
    <mergeCell ref="D522:D523"/>
    <mergeCell ref="A524:A525"/>
    <mergeCell ref="B524:C525"/>
    <mergeCell ref="D524:D525"/>
    <mergeCell ref="B516:D516"/>
    <mergeCell ref="B517:D517"/>
    <mergeCell ref="A518:C518"/>
    <mergeCell ref="A520:C520"/>
    <mergeCell ref="B511:D511"/>
    <mergeCell ref="B512:D512"/>
    <mergeCell ref="B513:D513"/>
    <mergeCell ref="B514:D514"/>
    <mergeCell ref="B515:D515"/>
    <mergeCell ref="B504:D504"/>
    <mergeCell ref="B505:D505"/>
    <mergeCell ref="B506:D506"/>
    <mergeCell ref="B509:D509"/>
    <mergeCell ref="B510:D510"/>
    <mergeCell ref="B499:D499"/>
    <mergeCell ref="B500:D500"/>
    <mergeCell ref="B501:D501"/>
    <mergeCell ref="B502:D502"/>
    <mergeCell ref="B503:D503"/>
    <mergeCell ref="B494:D494"/>
    <mergeCell ref="B495:D495"/>
    <mergeCell ref="B496:D496"/>
    <mergeCell ref="B497:D497"/>
    <mergeCell ref="B498:D498"/>
    <mergeCell ref="K481:L481"/>
    <mergeCell ref="B490:D490"/>
    <mergeCell ref="B491:D491"/>
    <mergeCell ref="B492:D492"/>
    <mergeCell ref="B493:D493"/>
    <mergeCell ref="A472:L472"/>
    <mergeCell ref="D477:E477"/>
    <mergeCell ref="J477:L477"/>
    <mergeCell ref="D479:E479"/>
    <mergeCell ref="K479:L479"/>
    <mergeCell ref="A467:A468"/>
    <mergeCell ref="B467:C468"/>
    <mergeCell ref="D467:D468"/>
    <mergeCell ref="A469:A470"/>
    <mergeCell ref="B469:C470"/>
    <mergeCell ref="D469:D470"/>
    <mergeCell ref="A462:C462"/>
    <mergeCell ref="A463:A464"/>
    <mergeCell ref="B463:C464"/>
    <mergeCell ref="D463:D464"/>
    <mergeCell ref="A465:A466"/>
    <mergeCell ref="B465:C466"/>
    <mergeCell ref="D465:D466"/>
    <mergeCell ref="B457:D457"/>
    <mergeCell ref="B458:D458"/>
    <mergeCell ref="A459:C459"/>
    <mergeCell ref="A461:C461"/>
    <mergeCell ref="B452:D452"/>
    <mergeCell ref="B453:D453"/>
    <mergeCell ref="B454:D454"/>
    <mergeCell ref="B455:D455"/>
    <mergeCell ref="B456:D456"/>
    <mergeCell ref="B445:D445"/>
    <mergeCell ref="B446:D446"/>
    <mergeCell ref="B447:D447"/>
    <mergeCell ref="B450:D450"/>
    <mergeCell ref="B451:D451"/>
    <mergeCell ref="B440:D440"/>
    <mergeCell ref="B441:D441"/>
    <mergeCell ref="B442:D442"/>
    <mergeCell ref="B443:D443"/>
    <mergeCell ref="B444:D444"/>
    <mergeCell ref="B435:D435"/>
    <mergeCell ref="B436:D436"/>
    <mergeCell ref="B437:D437"/>
    <mergeCell ref="B438:D438"/>
    <mergeCell ref="B439:D439"/>
    <mergeCell ref="K422:L422"/>
    <mergeCell ref="B431:D431"/>
    <mergeCell ref="B432:D432"/>
    <mergeCell ref="B433:D433"/>
    <mergeCell ref="B434:D434"/>
    <mergeCell ref="A413:L413"/>
    <mergeCell ref="D418:E418"/>
    <mergeCell ref="J418:L418"/>
    <mergeCell ref="D420:E420"/>
    <mergeCell ref="K420:L420"/>
    <mergeCell ref="A408:A409"/>
    <mergeCell ref="B408:C409"/>
    <mergeCell ref="D408:D409"/>
    <mergeCell ref="A410:A411"/>
    <mergeCell ref="B410:C411"/>
    <mergeCell ref="D410:D411"/>
    <mergeCell ref="A403:C403"/>
    <mergeCell ref="A404:A405"/>
    <mergeCell ref="B404:C405"/>
    <mergeCell ref="D404:D405"/>
    <mergeCell ref="A406:A407"/>
    <mergeCell ref="B406:C407"/>
    <mergeCell ref="D406:D407"/>
    <mergeCell ref="B398:D398"/>
    <mergeCell ref="B399:D399"/>
    <mergeCell ref="A400:C400"/>
    <mergeCell ref="A402:C402"/>
    <mergeCell ref="B393:D393"/>
    <mergeCell ref="B394:D394"/>
    <mergeCell ref="B395:D395"/>
    <mergeCell ref="B396:D396"/>
    <mergeCell ref="B397:D397"/>
    <mergeCell ref="B386:D386"/>
    <mergeCell ref="B387:D387"/>
    <mergeCell ref="B388:D388"/>
    <mergeCell ref="B391:D391"/>
    <mergeCell ref="B392:D392"/>
    <mergeCell ref="B381:D381"/>
    <mergeCell ref="B382:D382"/>
    <mergeCell ref="B383:D383"/>
    <mergeCell ref="B384:D384"/>
    <mergeCell ref="B385:D385"/>
    <mergeCell ref="B376:D376"/>
    <mergeCell ref="B377:D377"/>
    <mergeCell ref="B378:D378"/>
    <mergeCell ref="B379:D379"/>
    <mergeCell ref="B380:D380"/>
    <mergeCell ref="K363:L363"/>
    <mergeCell ref="B372:D372"/>
    <mergeCell ref="B373:D373"/>
    <mergeCell ref="B374:D374"/>
    <mergeCell ref="B375:D375"/>
    <mergeCell ref="A354:L354"/>
    <mergeCell ref="D359:E359"/>
    <mergeCell ref="J359:L359"/>
    <mergeCell ref="D361:E361"/>
    <mergeCell ref="K361:L361"/>
    <mergeCell ref="A349:A350"/>
    <mergeCell ref="B349:C350"/>
    <mergeCell ref="D349:D350"/>
    <mergeCell ref="A351:A352"/>
    <mergeCell ref="B351:C352"/>
    <mergeCell ref="D351:D352"/>
    <mergeCell ref="A344:C344"/>
    <mergeCell ref="A345:A346"/>
    <mergeCell ref="B345:C346"/>
    <mergeCell ref="D345:D346"/>
    <mergeCell ref="A347:A348"/>
    <mergeCell ref="B347:C348"/>
    <mergeCell ref="D347:D348"/>
    <mergeCell ref="B339:D339"/>
    <mergeCell ref="B340:D340"/>
    <mergeCell ref="A341:C341"/>
    <mergeCell ref="A343:C343"/>
    <mergeCell ref="B334:D334"/>
    <mergeCell ref="B335:D335"/>
    <mergeCell ref="B336:D336"/>
    <mergeCell ref="B337:D337"/>
    <mergeCell ref="B338:D338"/>
    <mergeCell ref="B327:D327"/>
    <mergeCell ref="B328:D328"/>
    <mergeCell ref="B329:D329"/>
    <mergeCell ref="B332:D332"/>
    <mergeCell ref="B333:D333"/>
    <mergeCell ref="B322:D322"/>
    <mergeCell ref="B323:D323"/>
    <mergeCell ref="B324:D324"/>
    <mergeCell ref="B325:D325"/>
    <mergeCell ref="B326:D326"/>
    <mergeCell ref="B317:D317"/>
    <mergeCell ref="B318:D318"/>
    <mergeCell ref="B319:D319"/>
    <mergeCell ref="B320:D320"/>
    <mergeCell ref="B321:D321"/>
    <mergeCell ref="K304:L304"/>
    <mergeCell ref="B313:D313"/>
    <mergeCell ref="B314:D314"/>
    <mergeCell ref="B315:D315"/>
    <mergeCell ref="B316:D316"/>
    <mergeCell ref="A295:L295"/>
    <mergeCell ref="D300:E300"/>
    <mergeCell ref="J300:L300"/>
    <mergeCell ref="D302:E302"/>
    <mergeCell ref="K302:L302"/>
    <mergeCell ref="A290:A291"/>
    <mergeCell ref="B290:C291"/>
    <mergeCell ref="D290:D291"/>
    <mergeCell ref="A292:A293"/>
    <mergeCell ref="B292:C293"/>
    <mergeCell ref="D292:D293"/>
    <mergeCell ref="A285:C285"/>
    <mergeCell ref="A286:A287"/>
    <mergeCell ref="B286:C287"/>
    <mergeCell ref="D286:D287"/>
    <mergeCell ref="A288:A289"/>
    <mergeCell ref="B288:C289"/>
    <mergeCell ref="D288:D289"/>
    <mergeCell ref="B280:D280"/>
    <mergeCell ref="B281:D281"/>
    <mergeCell ref="A282:C282"/>
    <mergeCell ref="A284:C284"/>
    <mergeCell ref="B275:D275"/>
    <mergeCell ref="B276:D276"/>
    <mergeCell ref="B277:D277"/>
    <mergeCell ref="B278:D278"/>
    <mergeCell ref="B279:D279"/>
    <mergeCell ref="B268:D268"/>
    <mergeCell ref="B269:D269"/>
    <mergeCell ref="B270:D270"/>
    <mergeCell ref="B273:D273"/>
    <mergeCell ref="B274:D274"/>
    <mergeCell ref="B263:D263"/>
    <mergeCell ref="B264:D264"/>
    <mergeCell ref="B265:D265"/>
    <mergeCell ref="B266:D266"/>
    <mergeCell ref="B267:D267"/>
    <mergeCell ref="B258:D258"/>
    <mergeCell ref="B259:D259"/>
    <mergeCell ref="B260:D260"/>
    <mergeCell ref="B261:D261"/>
    <mergeCell ref="B262:D262"/>
    <mergeCell ref="K245:L245"/>
    <mergeCell ref="B254:D254"/>
    <mergeCell ref="B255:D255"/>
    <mergeCell ref="B256:D256"/>
    <mergeCell ref="B257:D257"/>
    <mergeCell ref="A236:L236"/>
    <mergeCell ref="D241:E241"/>
    <mergeCell ref="J241:L241"/>
    <mergeCell ref="D243:E243"/>
    <mergeCell ref="K243:L243"/>
    <mergeCell ref="A231:A232"/>
    <mergeCell ref="B231:C232"/>
    <mergeCell ref="D231:D232"/>
    <mergeCell ref="A233:A234"/>
    <mergeCell ref="B233:C234"/>
    <mergeCell ref="D233:D234"/>
    <mergeCell ref="A226:C226"/>
    <mergeCell ref="A227:A228"/>
    <mergeCell ref="B227:C228"/>
    <mergeCell ref="D227:D228"/>
    <mergeCell ref="A229:A230"/>
    <mergeCell ref="B229:C230"/>
    <mergeCell ref="D229:D230"/>
    <mergeCell ref="B221:D221"/>
    <mergeCell ref="B222:D222"/>
    <mergeCell ref="A223:C223"/>
    <mergeCell ref="A225:C225"/>
    <mergeCell ref="B216:D216"/>
    <mergeCell ref="B217:D217"/>
    <mergeCell ref="B218:D218"/>
    <mergeCell ref="B219:D219"/>
    <mergeCell ref="B220:D220"/>
    <mergeCell ref="B209:D209"/>
    <mergeCell ref="B210:D210"/>
    <mergeCell ref="B211:D211"/>
    <mergeCell ref="B214:D214"/>
    <mergeCell ref="B215:D215"/>
    <mergeCell ref="B204:D204"/>
    <mergeCell ref="B205:D205"/>
    <mergeCell ref="B206:D206"/>
    <mergeCell ref="B207:D207"/>
    <mergeCell ref="B208:D208"/>
    <mergeCell ref="B199:D199"/>
    <mergeCell ref="B200:D200"/>
    <mergeCell ref="B201:D201"/>
    <mergeCell ref="B202:D202"/>
    <mergeCell ref="B203:D203"/>
    <mergeCell ref="K186:L186"/>
    <mergeCell ref="B195:D195"/>
    <mergeCell ref="B196:D196"/>
    <mergeCell ref="B197:D197"/>
    <mergeCell ref="B198:D198"/>
    <mergeCell ref="A177:L177"/>
    <mergeCell ref="D182:E182"/>
    <mergeCell ref="J182:L182"/>
    <mergeCell ref="D184:E184"/>
    <mergeCell ref="K184:L184"/>
    <mergeCell ref="A172:A173"/>
    <mergeCell ref="B172:C173"/>
    <mergeCell ref="D172:D173"/>
    <mergeCell ref="A174:A175"/>
    <mergeCell ref="B174:C175"/>
    <mergeCell ref="D174:D175"/>
    <mergeCell ref="A167:C167"/>
    <mergeCell ref="A168:A169"/>
    <mergeCell ref="B168:C169"/>
    <mergeCell ref="D168:D169"/>
    <mergeCell ref="A170:A171"/>
    <mergeCell ref="B170:C171"/>
    <mergeCell ref="D170:D171"/>
    <mergeCell ref="B162:D162"/>
    <mergeCell ref="B163:D163"/>
    <mergeCell ref="A164:C164"/>
    <mergeCell ref="A166:C166"/>
    <mergeCell ref="B157:D157"/>
    <mergeCell ref="B158:D158"/>
    <mergeCell ref="B159:D159"/>
    <mergeCell ref="B160:D160"/>
    <mergeCell ref="B161:D161"/>
    <mergeCell ref="B150:D150"/>
    <mergeCell ref="B151:D151"/>
    <mergeCell ref="B152:D152"/>
    <mergeCell ref="B155:D155"/>
    <mergeCell ref="B156:D156"/>
    <mergeCell ref="B145:D145"/>
    <mergeCell ref="B146:D146"/>
    <mergeCell ref="B147:D147"/>
    <mergeCell ref="B148:D148"/>
    <mergeCell ref="B149:D149"/>
    <mergeCell ref="B140:D140"/>
    <mergeCell ref="B141:D141"/>
    <mergeCell ref="B142:D142"/>
    <mergeCell ref="B143:D143"/>
    <mergeCell ref="B144:D144"/>
    <mergeCell ref="K127:L127"/>
    <mergeCell ref="B136:D136"/>
    <mergeCell ref="B137:D137"/>
    <mergeCell ref="B138:D138"/>
    <mergeCell ref="B139:D139"/>
    <mergeCell ref="D123:E123"/>
    <mergeCell ref="J123:L123"/>
    <mergeCell ref="D125:E125"/>
    <mergeCell ref="K125:L125"/>
    <mergeCell ref="A118:L118"/>
    <mergeCell ref="A113:A114"/>
    <mergeCell ref="B113:C114"/>
    <mergeCell ref="D113:D114"/>
    <mergeCell ref="A115:A116"/>
    <mergeCell ref="B115:C116"/>
    <mergeCell ref="D115:D116"/>
    <mergeCell ref="A109:A110"/>
    <mergeCell ref="B109:C110"/>
    <mergeCell ref="D109:D110"/>
    <mergeCell ref="A111:A112"/>
    <mergeCell ref="B111:C112"/>
    <mergeCell ref="D111:D112"/>
    <mergeCell ref="B104:D104"/>
    <mergeCell ref="A105:C105"/>
    <mergeCell ref="A107:C107"/>
    <mergeCell ref="A108:C108"/>
    <mergeCell ref="B99:D99"/>
    <mergeCell ref="B100:D100"/>
    <mergeCell ref="B101:D101"/>
    <mergeCell ref="B102:D102"/>
    <mergeCell ref="B103:D103"/>
    <mergeCell ref="B92:D92"/>
    <mergeCell ref="B93:D93"/>
    <mergeCell ref="B96:D96"/>
    <mergeCell ref="B97:D97"/>
    <mergeCell ref="B98:D98"/>
    <mergeCell ref="B87:D87"/>
    <mergeCell ref="B88:D88"/>
    <mergeCell ref="B89:D89"/>
    <mergeCell ref="B90:D90"/>
    <mergeCell ref="B91:D91"/>
    <mergeCell ref="B82:D82"/>
    <mergeCell ref="B83:D83"/>
    <mergeCell ref="B84:D84"/>
    <mergeCell ref="B85:D85"/>
    <mergeCell ref="B86:D86"/>
    <mergeCell ref="B77:D77"/>
    <mergeCell ref="B78:D78"/>
    <mergeCell ref="B79:D79"/>
    <mergeCell ref="B80:D80"/>
    <mergeCell ref="B81:D81"/>
    <mergeCell ref="D64:E64"/>
    <mergeCell ref="J64:L64"/>
    <mergeCell ref="D66:E66"/>
    <mergeCell ref="K66:L66"/>
    <mergeCell ref="K68:L68"/>
    <mergeCell ref="D52:D53"/>
    <mergeCell ref="D54:D55"/>
    <mergeCell ref="D56:D57"/>
    <mergeCell ref="A50:A51"/>
    <mergeCell ref="A52:A53"/>
    <mergeCell ref="A54:A55"/>
    <mergeCell ref="A56:A57"/>
    <mergeCell ref="B52:C53"/>
    <mergeCell ref="B54:C55"/>
    <mergeCell ref="B56:C57"/>
    <mergeCell ref="A59:L59"/>
    <mergeCell ref="J5:L5"/>
    <mergeCell ref="A49:C49"/>
    <mergeCell ref="B50:C51"/>
    <mergeCell ref="D50:D51"/>
    <mergeCell ref="A46:C46"/>
    <mergeCell ref="A48:C48"/>
    <mergeCell ref="D5:E5"/>
    <mergeCell ref="D7:E7"/>
    <mergeCell ref="B43:D43"/>
    <mergeCell ref="B44:D44"/>
    <mergeCell ref="B45:D45"/>
    <mergeCell ref="B21:D21"/>
    <mergeCell ref="B22:D22"/>
    <mergeCell ref="B23:D23"/>
    <mergeCell ref="B24:D24"/>
    <mergeCell ref="B38:D38"/>
    <mergeCell ref="B25:D25"/>
    <mergeCell ref="B26:D26"/>
    <mergeCell ref="B27:D27"/>
    <mergeCell ref="B28:D28"/>
    <mergeCell ref="B29:D29"/>
    <mergeCell ref="B18:D18"/>
    <mergeCell ref="B19:D19"/>
    <mergeCell ref="B20:D20"/>
    <mergeCell ref="K7:L7"/>
    <mergeCell ref="K9:L9"/>
    <mergeCell ref="B39:D39"/>
    <mergeCell ref="B40:D40"/>
    <mergeCell ref="B41:D41"/>
    <mergeCell ref="B42:D42"/>
    <mergeCell ref="B33:D33"/>
    <mergeCell ref="B34:D34"/>
    <mergeCell ref="B30:D30"/>
    <mergeCell ref="B31:D31"/>
    <mergeCell ref="B32:D32"/>
    <mergeCell ref="B37:D37"/>
    <mergeCell ref="D595:E595"/>
    <mergeCell ref="J595:L595"/>
    <mergeCell ref="D597:E597"/>
    <mergeCell ref="K597:L597"/>
    <mergeCell ref="K599:L599"/>
    <mergeCell ref="B608:D608"/>
    <mergeCell ref="B609:D609"/>
    <mergeCell ref="B610:D610"/>
    <mergeCell ref="B611:D611"/>
    <mergeCell ref="B612:D612"/>
    <mergeCell ref="B613:D613"/>
    <mergeCell ref="B614:D614"/>
    <mergeCell ref="B615:D615"/>
    <mergeCell ref="B616:D616"/>
    <mergeCell ref="B617:D617"/>
    <mergeCell ref="B618:D618"/>
    <mergeCell ref="B619:D619"/>
    <mergeCell ref="B620:D620"/>
    <mergeCell ref="B621:D621"/>
    <mergeCell ref="B622:D622"/>
    <mergeCell ref="B623:D623"/>
    <mergeCell ref="B624:D624"/>
    <mergeCell ref="B627:D627"/>
    <mergeCell ref="B628:D628"/>
    <mergeCell ref="B629:D629"/>
    <mergeCell ref="B630:D630"/>
    <mergeCell ref="B631:D631"/>
    <mergeCell ref="B632:D632"/>
    <mergeCell ref="B633:D633"/>
    <mergeCell ref="B634:D634"/>
    <mergeCell ref="B635:D635"/>
    <mergeCell ref="A636:C636"/>
    <mergeCell ref="A638:C638"/>
    <mergeCell ref="A639:C639"/>
    <mergeCell ref="A640:A641"/>
    <mergeCell ref="B640:C641"/>
    <mergeCell ref="D640:D641"/>
    <mergeCell ref="A642:A643"/>
    <mergeCell ref="B642:C643"/>
    <mergeCell ref="D642:D643"/>
    <mergeCell ref="A644:A645"/>
    <mergeCell ref="B644:C645"/>
    <mergeCell ref="D644:D645"/>
    <mergeCell ref="A646:A647"/>
    <mergeCell ref="B646:C647"/>
    <mergeCell ref="D646:D647"/>
    <mergeCell ref="A649:L649"/>
    <mergeCell ref="D654:E654"/>
    <mergeCell ref="J654:L654"/>
    <mergeCell ref="D656:E656"/>
    <mergeCell ref="K656:L656"/>
    <mergeCell ref="K658:L658"/>
    <mergeCell ref="B667:D667"/>
    <mergeCell ref="B668:D668"/>
    <mergeCell ref="B669:D669"/>
    <mergeCell ref="B670:D670"/>
    <mergeCell ref="B671:D671"/>
    <mergeCell ref="B672:D672"/>
    <mergeCell ref="B673:D673"/>
    <mergeCell ref="B674:D674"/>
    <mergeCell ref="B675:D675"/>
    <mergeCell ref="B676:D676"/>
    <mergeCell ref="B677:D677"/>
    <mergeCell ref="B678:D678"/>
    <mergeCell ref="B690:D690"/>
    <mergeCell ref="B691:D691"/>
    <mergeCell ref="B692:D692"/>
    <mergeCell ref="B693:D693"/>
    <mergeCell ref="B694:D694"/>
    <mergeCell ref="A695:C695"/>
    <mergeCell ref="A697:C697"/>
    <mergeCell ref="A698:C698"/>
    <mergeCell ref="B679:D679"/>
    <mergeCell ref="B680:D680"/>
    <mergeCell ref="B681:D681"/>
    <mergeCell ref="B682:D682"/>
    <mergeCell ref="B683:D683"/>
    <mergeCell ref="B686:D686"/>
    <mergeCell ref="B687:D687"/>
    <mergeCell ref="B688:D688"/>
    <mergeCell ref="B689:D689"/>
    <mergeCell ref="A699:A700"/>
    <mergeCell ref="B699:C700"/>
    <mergeCell ref="D699:D700"/>
    <mergeCell ref="A701:A702"/>
    <mergeCell ref="B701:C702"/>
    <mergeCell ref="D701:D702"/>
    <mergeCell ref="A703:A704"/>
    <mergeCell ref="B703:C704"/>
    <mergeCell ref="D703:D704"/>
    <mergeCell ref="A705:A706"/>
    <mergeCell ref="B705:C706"/>
    <mergeCell ref="D705:D706"/>
    <mergeCell ref="A708:L708"/>
    <mergeCell ref="D713:E713"/>
    <mergeCell ref="J713:L713"/>
    <mergeCell ref="D715:E715"/>
    <mergeCell ref="K715:L715"/>
    <mergeCell ref="K717:L717"/>
    <mergeCell ref="B726:D726"/>
    <mergeCell ref="B727:D727"/>
    <mergeCell ref="B728:D728"/>
    <mergeCell ref="B729:D729"/>
    <mergeCell ref="B730:D730"/>
    <mergeCell ref="B731:D731"/>
    <mergeCell ref="B732:D732"/>
    <mergeCell ref="B733:D733"/>
    <mergeCell ref="B734:D734"/>
    <mergeCell ref="B735:D735"/>
    <mergeCell ref="B736:D736"/>
    <mergeCell ref="B737:D737"/>
    <mergeCell ref="B738:D738"/>
    <mergeCell ref="B739:D739"/>
    <mergeCell ref="B740:D740"/>
    <mergeCell ref="B741:D741"/>
    <mergeCell ref="B742:D742"/>
    <mergeCell ref="B745:D745"/>
    <mergeCell ref="A756:C756"/>
    <mergeCell ref="A757:C757"/>
    <mergeCell ref="A758:A759"/>
    <mergeCell ref="B758:C759"/>
    <mergeCell ref="D758:D759"/>
    <mergeCell ref="A760:A761"/>
    <mergeCell ref="B760:C761"/>
    <mergeCell ref="D760:D761"/>
    <mergeCell ref="B746:D746"/>
    <mergeCell ref="B747:D747"/>
    <mergeCell ref="B748:D748"/>
    <mergeCell ref="B749:D749"/>
    <mergeCell ref="B750:D750"/>
    <mergeCell ref="B751:D751"/>
    <mergeCell ref="B752:D752"/>
    <mergeCell ref="B753:D753"/>
    <mergeCell ref="A754:C754"/>
    <mergeCell ref="A762:A763"/>
    <mergeCell ref="B762:C763"/>
    <mergeCell ref="D762:D763"/>
    <mergeCell ref="A764:A765"/>
    <mergeCell ref="B764:C765"/>
    <mergeCell ref="D764:D765"/>
    <mergeCell ref="A767:L767"/>
    <mergeCell ref="D772:E772"/>
    <mergeCell ref="J772:L772"/>
    <mergeCell ref="D774:E774"/>
    <mergeCell ref="K774:L774"/>
    <mergeCell ref="K776:L776"/>
    <mergeCell ref="B785:D785"/>
    <mergeCell ref="B786:D786"/>
    <mergeCell ref="B787:D787"/>
    <mergeCell ref="B788:D788"/>
    <mergeCell ref="B789:D789"/>
    <mergeCell ref="B790:D790"/>
    <mergeCell ref="B791:D791"/>
    <mergeCell ref="B792:D792"/>
    <mergeCell ref="B793:D793"/>
    <mergeCell ref="B794:D794"/>
    <mergeCell ref="B795:D795"/>
    <mergeCell ref="B796:D796"/>
    <mergeCell ref="B797:D797"/>
    <mergeCell ref="B798:D798"/>
    <mergeCell ref="B799:D799"/>
    <mergeCell ref="B811:D811"/>
    <mergeCell ref="B812:D812"/>
    <mergeCell ref="A813:C813"/>
    <mergeCell ref="A815:C815"/>
    <mergeCell ref="A816:C816"/>
    <mergeCell ref="A817:A818"/>
    <mergeCell ref="B817:C818"/>
    <mergeCell ref="D817:D818"/>
    <mergeCell ref="B800:D800"/>
    <mergeCell ref="B801:D801"/>
    <mergeCell ref="B804:D804"/>
    <mergeCell ref="B805:D805"/>
    <mergeCell ref="B806:D806"/>
    <mergeCell ref="B807:D807"/>
    <mergeCell ref="B808:D808"/>
    <mergeCell ref="B809:D809"/>
    <mergeCell ref="B810:D810"/>
    <mergeCell ref="A819:A820"/>
    <mergeCell ref="B819:C820"/>
    <mergeCell ref="D819:D820"/>
    <mergeCell ref="A821:A822"/>
    <mergeCell ref="B821:C822"/>
    <mergeCell ref="D821:D822"/>
    <mergeCell ref="A823:A824"/>
    <mergeCell ref="B823:C824"/>
    <mergeCell ref="D823:D824"/>
    <mergeCell ref="A826:L826"/>
    <mergeCell ref="D831:E831"/>
    <mergeCell ref="J831:L831"/>
    <mergeCell ref="D833:E833"/>
    <mergeCell ref="K833:L833"/>
    <mergeCell ref="K835:L835"/>
    <mergeCell ref="B844:D844"/>
    <mergeCell ref="B845:D845"/>
    <mergeCell ref="B846:D846"/>
    <mergeCell ref="B847:D847"/>
    <mergeCell ref="B848:D848"/>
    <mergeCell ref="B849:D849"/>
    <mergeCell ref="B850:D850"/>
    <mergeCell ref="B851:D851"/>
    <mergeCell ref="B852:D852"/>
    <mergeCell ref="B853:D853"/>
    <mergeCell ref="B854:D854"/>
    <mergeCell ref="B855:D855"/>
    <mergeCell ref="B867:D867"/>
    <mergeCell ref="B868:D868"/>
    <mergeCell ref="B869:D869"/>
    <mergeCell ref="B870:D870"/>
    <mergeCell ref="B871:D871"/>
    <mergeCell ref="A872:C872"/>
    <mergeCell ref="A874:C874"/>
    <mergeCell ref="A875:C875"/>
    <mergeCell ref="B856:D856"/>
    <mergeCell ref="B857:D857"/>
    <mergeCell ref="B858:D858"/>
    <mergeCell ref="B859:D859"/>
    <mergeCell ref="B860:D860"/>
    <mergeCell ref="B863:D863"/>
    <mergeCell ref="B864:D864"/>
    <mergeCell ref="B865:D865"/>
    <mergeCell ref="B866:D866"/>
    <mergeCell ref="A882:A883"/>
    <mergeCell ref="B882:C883"/>
    <mergeCell ref="D882:D883"/>
    <mergeCell ref="A885:L885"/>
    <mergeCell ref="A876:A877"/>
    <mergeCell ref="B876:C877"/>
    <mergeCell ref="D876:D877"/>
    <mergeCell ref="A878:A879"/>
    <mergeCell ref="B878:C879"/>
    <mergeCell ref="D878:D879"/>
    <mergeCell ref="A880:A881"/>
    <mergeCell ref="B880:C881"/>
    <mergeCell ref="D880:D881"/>
  </mergeCells>
  <phoneticPr fontId="0" type="noConversion"/>
  <dataValidations xWindow="632" yWindow="566" count="13">
    <dataValidation allowBlank="1" showInputMessage="1" showErrorMessage="1" prompt="One page per currency_x000a__x000a_Une page par devise" sqref="K7:L7 K479:L479 K66:L66 K774:L774 K361:L361 K715:L715 K538:L538 K125:L125 K656:L656 K184:L184 K420:L420 K243:L243 K597:L597 K302:L302 K833:L833"/>
    <dataValidation allowBlank="1" showInputMessage="1" showErrorMessage="1" promptTitle="1 Exchange Rate/1 Taux d'échange" prompt="-Credit Card Statement/Facture Carte de crédit_x000a_-Bank of Canada or/ou Oanda (preferred/péférable) Currency Exchange: _x000a_http://www.oanda.com/currency/historical-rates/ _x000a_(*Average Rate including 3% for Credit Card/Taux moyen incluant 3% pour carte de crédit)_x000a_" sqref="K9:L9 K68:L68 K127:L127 K186:L186 K245:L245 K304:L304 K363:L363 K422:L422 K481:L481 K540:L540 K599:L599 K658:L658 K717:L717 K776:L776 K835:L835"/>
    <dataValidation allowBlank="1" showInputMessage="1" showErrorMessage="1" promptTitle="Other Transport./Autre transport" prompt="Include:_x000a_Train, taxi, car rental, parking, other modes of transporatation and related costs except airfare._x000a__x000a_Inclure:_x000a_Train, taxi, location de voiture, stationnement, autres moyens de transport et frais reliés sauf les frais de transport aérien." sqref="G18:G19 G77:G78 G136:G137 G195:G196 G254:G255 G313:G314 G372:G373 G431:G432 G490:G491 G549:G550 G608:G609 G667:G668 G726:G727 G785:G786 G844:G845"/>
    <dataValidation allowBlank="1" showInputMessage="1" showErrorMessage="1" promptTitle="Airfare/Transport aérien" prompt="- No first class travel_x000a_- Attach travel intinerary with Travel expense claim_x000a__x000a_- Aucun voyage en classe exécutive_x000a_- Joindre l'itinéraire de vol avec le Relevé de frais de déplacement" sqref="E18:E19 E77:E78 E136:E137 E195:E196 E254:E255 E313:E314 E372:E373 E431:E432 E490:E491 E549:E550 E608:E609 E667:E668 E726:E727 E785:E786 E844:E845"/>
    <dataValidation allowBlank="1" showInputMessage="1" showErrorMessage="1" promptTitle="Hotel Charges/Frais d'hôtel" prompt="-Original detailed receipts/Reçus détaillés originaux_x000a_-Accommodation &amp; Car Rental Directory: guide for cost/selection *explain if higher rates_x000a_guide pour coûts/sélection *expliquez taux plus élevés_x000a_-Separate charges by category/Séparez frais par catégorie" sqref="H18:H19 H77:H78 H136:H137 H195:H196 H254:H255 H313:H314 H372:H373 H431:H432 H490:H491 H549:H550 H608:H609 H667:H668 H726:H727 H785:H786 H844:H845"/>
    <dataValidation allowBlank="1" showInputMessage="1" showErrorMessage="1" prompt="Incidentals: first day based on departure location_x000a__x000a_Indemnité de faux frais: première journée selon lieu de départ" sqref="J19 J78 J137 J196 J255 J314 J373 J432 J491 J550 J609 J668 J727 J786 J845"/>
    <dataValidation allowBlank="1" showInputMessage="1" showErrorMessage="1" prompt="Incidentals (applicable if overnight stay): first day based on departure location_x000a__x000a_Indemnité de faux frais (applicable si vous passez la nuit) : première journée selon lieu de départ" sqref="J18 J77 J136 J195 J254 J313 J372 J431 J490 J549 J608 J667 J726 J785 J844"/>
    <dataValidation allowBlank="1" showInputMessage="1" showErrorMessage="1" prompt="Receipts are required for reimbursement of additional business expenses (i.e.photocopies, financial transactions, etc.)_x000a__x000a_Reçus requis pour remboursement frais d'affaire supplémentaires (e.g. photocopies, frais de transactions financières, etc.)" sqref="K18:K19 K77:K78 K136:K137 K195:K196 K254:K255 K313:K314 K372:K373 K431:K432 K490:K491 K549:K550 K608:K609 K667:K668 K726:K727 K785:K786 K844:K845"/>
    <dataValidation allowBlank="1" showInputMessage="1" showErrorMessage="1" promptTitle="Receipts/Reçus" prompt="Receipts must be cross-referenced to original receipts attached and submitted with travel expense claim._x000a__x000a_Reçus doivent faire référence aux reçus originaux joints et soumis avec le relevé de frais de déplacement. " sqref="L18:L19 L77:L78 L136:L137 L195:L196 L254:L255 L313:L314 L372:L373 L431:L432 L490:L491 L549:L550 L608:L609 L667:L668 L726:L727 L785:L786 L844:L845"/>
    <dataValidation allowBlank="1" showInputMessage="1" showErrorMessage="1" prompt="Mandatory to enter all relevant and valid work order number(s). _x000a__x000a_Tous les numéros de work orders applicables et valides doivent être inscrits." sqref="F9:I9"/>
    <dataValidation allowBlank="1" showInputMessage="1" showErrorMessage="1" prompt="RC must be the one linked to the WO in Agresso._x000a__x000a_Le CR doit être celui lié au WO dans Agresso." sqref="F11:I11"/>
    <dataValidation allowBlank="1" showInputMessage="1" showErrorMessage="1" prompt="Mandatory to identify if recoverable/partially recoverable or non-recoverable. _x000a__x000a_Vous devez indiquer si recouvrable/partiellement recouvrable ou non-recouvrable." sqref="F13:I13"/>
    <dataValidation allowBlank="1" showInputMessage="1" showErrorMessage="1" promptTitle="Recoverable/Recouvrable?" prompt="Recoverable from 3rd party/Recouvrable d'un tiers_x000a_1) Recoverable/Recouvrable: 100%_x000a_2) Partially /Partiellement: specific expenses/frais spécifiques_x000a__x000a_Non-recoverable/recouvrable:_x000a_1) COMMON WO_x000a_2) No direct bill to 3rd party/Pas facturé au tiers (i.e.CM)" sqref="A13:E13"/>
  </dataValidations>
  <printOptions horizontalCentered="1" gridLinesSet="0"/>
  <pageMargins left="0.19684930008748899" right="0.15748031496063" top="0.27558945756780401" bottom="0.31496062992126" header="0.27558945756780401" footer="3.9370078740157501E-2"/>
  <pageSetup scale="65" fitToHeight="0" orientation="portrait" r:id="rId1"/>
  <headerFooter alignWithMargins="0">
    <oddFooter>&amp;CPage &amp;P of &amp;N&amp;RRevised on/Révisé le 22 Nov 2016</oddFooter>
  </headerFooter>
  <rowBreaks count="14" manualBreakCount="14">
    <brk id="59" max="16383" man="1"/>
    <brk id="118" max="16383" man="1"/>
    <brk id="177" max="16383" man="1"/>
    <brk id="236" max="16383" man="1"/>
    <brk id="295" max="16383" man="1"/>
    <brk id="354" max="16383" man="1"/>
    <brk id="413" max="16383" man="1"/>
    <brk id="472" max="16383" man="1"/>
    <brk id="531" max="16383" man="1"/>
    <brk id="590" max="16383" man="1"/>
    <brk id="649" max="16383" man="1"/>
    <brk id="708" max="16383" man="1"/>
    <brk id="767" max="16383" man="1"/>
    <brk id="826" max="16383" man="1"/>
  </rowBreaks>
  <drawing r:id="rId2"/>
  <legacyDrawing r:id="rId3"/>
  <oleObjects>
    <mc:AlternateContent xmlns:mc="http://schemas.openxmlformats.org/markup-compatibility/2006">
      <mc:Choice Requires="x14">
        <oleObject progId="MSPhotoEd.3" shapeId="31759" r:id="rId4">
          <objectPr defaultSize="0" autoPict="0" r:id="rId5">
            <anchor moveWithCells="1">
              <from>
                <xdr:col>0</xdr:col>
                <xdr:colOff>28575</xdr:colOff>
                <xdr:row>0</xdr:row>
                <xdr:rowOff>0</xdr:rowOff>
              </from>
              <to>
                <xdr:col>1</xdr:col>
                <xdr:colOff>295275</xdr:colOff>
                <xdr:row>3</xdr:row>
                <xdr:rowOff>38100</xdr:rowOff>
              </to>
            </anchor>
          </objectPr>
        </oleObject>
      </mc:Choice>
      <mc:Fallback>
        <oleObject progId="MSPhotoEd.3" shapeId="31759" r:id="rId4"/>
      </mc:Fallback>
    </mc:AlternateContent>
    <mc:AlternateContent xmlns:mc="http://schemas.openxmlformats.org/markup-compatibility/2006">
      <mc:Choice Requires="x14">
        <oleObject progId="MSPhotoEd.3" shapeId="31767" r:id="rId6">
          <objectPr defaultSize="0" autoPict="0" r:id="rId5">
            <anchor moveWithCells="1">
              <from>
                <xdr:col>0</xdr:col>
                <xdr:colOff>9525</xdr:colOff>
                <xdr:row>59</xdr:row>
                <xdr:rowOff>28575</xdr:rowOff>
              </from>
              <to>
                <xdr:col>1</xdr:col>
                <xdr:colOff>276225</xdr:colOff>
                <xdr:row>62</xdr:row>
                <xdr:rowOff>66675</xdr:rowOff>
              </to>
            </anchor>
          </objectPr>
        </oleObject>
      </mc:Choice>
      <mc:Fallback>
        <oleObject progId="MSPhotoEd.3" shapeId="31767" r:id="rId6"/>
      </mc:Fallback>
    </mc:AlternateContent>
    <mc:AlternateContent xmlns:mc="http://schemas.openxmlformats.org/markup-compatibility/2006">
      <mc:Choice Requires="x14">
        <oleObject progId="MSPhotoEd.3" shapeId="31771" r:id="rId7">
          <objectPr defaultSize="0" autoPict="0" r:id="rId5">
            <anchor moveWithCells="1">
              <from>
                <xdr:col>0</xdr:col>
                <xdr:colOff>28575</xdr:colOff>
                <xdr:row>118</xdr:row>
                <xdr:rowOff>28575</xdr:rowOff>
              </from>
              <to>
                <xdr:col>1</xdr:col>
                <xdr:colOff>295275</xdr:colOff>
                <xdr:row>121</xdr:row>
                <xdr:rowOff>85725</xdr:rowOff>
              </to>
            </anchor>
          </objectPr>
        </oleObject>
      </mc:Choice>
      <mc:Fallback>
        <oleObject progId="MSPhotoEd.3" shapeId="31771" r:id="rId7"/>
      </mc:Fallback>
    </mc:AlternateContent>
    <mc:AlternateContent xmlns:mc="http://schemas.openxmlformats.org/markup-compatibility/2006">
      <mc:Choice Requires="x14">
        <oleObject progId="MSPhotoEd.3" shapeId="31773" r:id="rId8">
          <objectPr defaultSize="0" autoPict="0" r:id="rId5">
            <anchor moveWithCells="1">
              <from>
                <xdr:col>0</xdr:col>
                <xdr:colOff>28575</xdr:colOff>
                <xdr:row>177</xdr:row>
                <xdr:rowOff>57150</xdr:rowOff>
              </from>
              <to>
                <xdr:col>1</xdr:col>
                <xdr:colOff>295275</xdr:colOff>
                <xdr:row>180</xdr:row>
                <xdr:rowOff>95250</xdr:rowOff>
              </to>
            </anchor>
          </objectPr>
        </oleObject>
      </mc:Choice>
      <mc:Fallback>
        <oleObject progId="MSPhotoEd.3" shapeId="31773" r:id="rId8"/>
      </mc:Fallback>
    </mc:AlternateContent>
    <mc:AlternateContent xmlns:mc="http://schemas.openxmlformats.org/markup-compatibility/2006">
      <mc:Choice Requires="x14">
        <oleObject progId="MSPhotoEd.3" shapeId="31775" r:id="rId9">
          <objectPr defaultSize="0" autoPict="0" r:id="rId5">
            <anchor moveWithCells="1">
              <from>
                <xdr:col>0</xdr:col>
                <xdr:colOff>28575</xdr:colOff>
                <xdr:row>236</xdr:row>
                <xdr:rowOff>57150</xdr:rowOff>
              </from>
              <to>
                <xdr:col>1</xdr:col>
                <xdr:colOff>295275</xdr:colOff>
                <xdr:row>239</xdr:row>
                <xdr:rowOff>85725</xdr:rowOff>
              </to>
            </anchor>
          </objectPr>
        </oleObject>
      </mc:Choice>
      <mc:Fallback>
        <oleObject progId="MSPhotoEd.3" shapeId="31775" r:id="rId9"/>
      </mc:Fallback>
    </mc:AlternateContent>
    <mc:AlternateContent xmlns:mc="http://schemas.openxmlformats.org/markup-compatibility/2006">
      <mc:Choice Requires="x14">
        <oleObject progId="MSPhotoEd.3" shapeId="31776" r:id="rId10">
          <objectPr defaultSize="0" autoPict="0" r:id="rId5">
            <anchor moveWithCells="1">
              <from>
                <xdr:col>0</xdr:col>
                <xdr:colOff>28575</xdr:colOff>
                <xdr:row>295</xdr:row>
                <xdr:rowOff>57150</xdr:rowOff>
              </from>
              <to>
                <xdr:col>1</xdr:col>
                <xdr:colOff>295275</xdr:colOff>
                <xdr:row>298</xdr:row>
                <xdr:rowOff>95250</xdr:rowOff>
              </to>
            </anchor>
          </objectPr>
        </oleObject>
      </mc:Choice>
      <mc:Fallback>
        <oleObject progId="MSPhotoEd.3" shapeId="31776" r:id="rId10"/>
      </mc:Fallback>
    </mc:AlternateContent>
    <mc:AlternateContent xmlns:mc="http://schemas.openxmlformats.org/markup-compatibility/2006">
      <mc:Choice Requires="x14">
        <oleObject progId="MSPhotoEd.3" shapeId="31777" r:id="rId11">
          <objectPr defaultSize="0" autoPict="0" r:id="rId5">
            <anchor moveWithCells="1">
              <from>
                <xdr:col>0</xdr:col>
                <xdr:colOff>28575</xdr:colOff>
                <xdr:row>354</xdr:row>
                <xdr:rowOff>57150</xdr:rowOff>
              </from>
              <to>
                <xdr:col>1</xdr:col>
                <xdr:colOff>295275</xdr:colOff>
                <xdr:row>357</xdr:row>
                <xdr:rowOff>95250</xdr:rowOff>
              </to>
            </anchor>
          </objectPr>
        </oleObject>
      </mc:Choice>
      <mc:Fallback>
        <oleObject progId="MSPhotoEd.3" shapeId="31777" r:id="rId11"/>
      </mc:Fallback>
    </mc:AlternateContent>
    <mc:AlternateContent xmlns:mc="http://schemas.openxmlformats.org/markup-compatibility/2006">
      <mc:Choice Requires="x14">
        <oleObject progId="MSPhotoEd.3" shapeId="31778" r:id="rId12">
          <objectPr defaultSize="0" autoPict="0" r:id="rId5">
            <anchor moveWithCells="1">
              <from>
                <xdr:col>0</xdr:col>
                <xdr:colOff>28575</xdr:colOff>
                <xdr:row>413</xdr:row>
                <xdr:rowOff>76200</xdr:rowOff>
              </from>
              <to>
                <xdr:col>1</xdr:col>
                <xdr:colOff>295275</xdr:colOff>
                <xdr:row>416</xdr:row>
                <xdr:rowOff>114300</xdr:rowOff>
              </to>
            </anchor>
          </objectPr>
        </oleObject>
      </mc:Choice>
      <mc:Fallback>
        <oleObject progId="MSPhotoEd.3" shapeId="31778" r:id="rId12"/>
      </mc:Fallback>
    </mc:AlternateContent>
    <mc:AlternateContent xmlns:mc="http://schemas.openxmlformats.org/markup-compatibility/2006">
      <mc:Choice Requires="x14">
        <oleObject progId="MSPhotoEd.3" shapeId="31779" r:id="rId13">
          <objectPr defaultSize="0" autoPict="0" r:id="rId5">
            <anchor moveWithCells="1">
              <from>
                <xdr:col>0</xdr:col>
                <xdr:colOff>28575</xdr:colOff>
                <xdr:row>472</xdr:row>
                <xdr:rowOff>76200</xdr:rowOff>
              </from>
              <to>
                <xdr:col>1</xdr:col>
                <xdr:colOff>295275</xdr:colOff>
                <xdr:row>475</xdr:row>
                <xdr:rowOff>114300</xdr:rowOff>
              </to>
            </anchor>
          </objectPr>
        </oleObject>
      </mc:Choice>
      <mc:Fallback>
        <oleObject progId="MSPhotoEd.3" shapeId="31779" r:id="rId13"/>
      </mc:Fallback>
    </mc:AlternateContent>
    <mc:AlternateContent xmlns:mc="http://schemas.openxmlformats.org/markup-compatibility/2006">
      <mc:Choice Requires="x14">
        <oleObject progId="MSPhotoEd.3" shapeId="31780" r:id="rId14">
          <objectPr defaultSize="0" autoPict="0" r:id="rId5">
            <anchor moveWithCells="1">
              <from>
                <xdr:col>0</xdr:col>
                <xdr:colOff>28575</xdr:colOff>
                <xdr:row>531</xdr:row>
                <xdr:rowOff>85725</xdr:rowOff>
              </from>
              <to>
                <xdr:col>1</xdr:col>
                <xdr:colOff>295275</xdr:colOff>
                <xdr:row>534</xdr:row>
                <xdr:rowOff>123825</xdr:rowOff>
              </to>
            </anchor>
          </objectPr>
        </oleObject>
      </mc:Choice>
      <mc:Fallback>
        <oleObject progId="MSPhotoEd.3" shapeId="31780" r:id="rId14"/>
      </mc:Fallback>
    </mc:AlternateContent>
    <mc:AlternateContent xmlns:mc="http://schemas.openxmlformats.org/markup-compatibility/2006">
      <mc:Choice Requires="x14">
        <oleObject progId="MSPhotoEd.3" shapeId="31781" r:id="rId15">
          <objectPr defaultSize="0" autoPict="0" r:id="rId5">
            <anchor moveWithCells="1">
              <from>
                <xdr:col>0</xdr:col>
                <xdr:colOff>28575</xdr:colOff>
                <xdr:row>590</xdr:row>
                <xdr:rowOff>85725</xdr:rowOff>
              </from>
              <to>
                <xdr:col>1</xdr:col>
                <xdr:colOff>295275</xdr:colOff>
                <xdr:row>593</xdr:row>
                <xdr:rowOff>133350</xdr:rowOff>
              </to>
            </anchor>
          </objectPr>
        </oleObject>
      </mc:Choice>
      <mc:Fallback>
        <oleObject progId="MSPhotoEd.3" shapeId="31781" r:id="rId15"/>
      </mc:Fallback>
    </mc:AlternateContent>
    <mc:AlternateContent xmlns:mc="http://schemas.openxmlformats.org/markup-compatibility/2006">
      <mc:Choice Requires="x14">
        <oleObject progId="MSPhotoEd.3" shapeId="31782" r:id="rId16">
          <objectPr defaultSize="0" autoPict="0" r:id="rId5">
            <anchor moveWithCells="1">
              <from>
                <xdr:col>0</xdr:col>
                <xdr:colOff>28575</xdr:colOff>
                <xdr:row>649</xdr:row>
                <xdr:rowOff>85725</xdr:rowOff>
              </from>
              <to>
                <xdr:col>1</xdr:col>
                <xdr:colOff>295275</xdr:colOff>
                <xdr:row>652</xdr:row>
                <xdr:rowOff>142875</xdr:rowOff>
              </to>
            </anchor>
          </objectPr>
        </oleObject>
      </mc:Choice>
      <mc:Fallback>
        <oleObject progId="MSPhotoEd.3" shapeId="31782" r:id="rId16"/>
      </mc:Fallback>
    </mc:AlternateContent>
    <mc:AlternateContent xmlns:mc="http://schemas.openxmlformats.org/markup-compatibility/2006">
      <mc:Choice Requires="x14">
        <oleObject progId="MSPhotoEd.3" shapeId="31783" r:id="rId17">
          <objectPr defaultSize="0" autoPict="0" r:id="rId5">
            <anchor moveWithCells="1">
              <from>
                <xdr:col>0</xdr:col>
                <xdr:colOff>28575</xdr:colOff>
                <xdr:row>708</xdr:row>
                <xdr:rowOff>104775</xdr:rowOff>
              </from>
              <to>
                <xdr:col>1</xdr:col>
                <xdr:colOff>295275</xdr:colOff>
                <xdr:row>711</xdr:row>
                <xdr:rowOff>142875</xdr:rowOff>
              </to>
            </anchor>
          </objectPr>
        </oleObject>
      </mc:Choice>
      <mc:Fallback>
        <oleObject progId="MSPhotoEd.3" shapeId="31783" r:id="rId17"/>
      </mc:Fallback>
    </mc:AlternateContent>
    <mc:AlternateContent xmlns:mc="http://schemas.openxmlformats.org/markup-compatibility/2006">
      <mc:Choice Requires="x14">
        <oleObject progId="MSPhotoEd.3" shapeId="31784" r:id="rId18">
          <objectPr defaultSize="0" autoPict="0" r:id="rId5">
            <anchor moveWithCells="1">
              <from>
                <xdr:col>0</xdr:col>
                <xdr:colOff>28575</xdr:colOff>
                <xdr:row>767</xdr:row>
                <xdr:rowOff>114300</xdr:rowOff>
              </from>
              <to>
                <xdr:col>1</xdr:col>
                <xdr:colOff>295275</xdr:colOff>
                <xdr:row>770</xdr:row>
                <xdr:rowOff>142875</xdr:rowOff>
              </to>
            </anchor>
          </objectPr>
        </oleObject>
      </mc:Choice>
      <mc:Fallback>
        <oleObject progId="MSPhotoEd.3" shapeId="31784" r:id="rId18"/>
      </mc:Fallback>
    </mc:AlternateContent>
    <mc:AlternateContent xmlns:mc="http://schemas.openxmlformats.org/markup-compatibility/2006">
      <mc:Choice Requires="x14">
        <oleObject progId="MSPhotoEd.3" shapeId="31785" r:id="rId19">
          <objectPr defaultSize="0" autoPict="0" r:id="rId5">
            <anchor moveWithCells="1">
              <from>
                <xdr:col>0</xdr:col>
                <xdr:colOff>28575</xdr:colOff>
                <xdr:row>826</xdr:row>
                <xdr:rowOff>114300</xdr:rowOff>
              </from>
              <to>
                <xdr:col>1</xdr:col>
                <xdr:colOff>295275</xdr:colOff>
                <xdr:row>829</xdr:row>
                <xdr:rowOff>152400</xdr:rowOff>
              </to>
            </anchor>
          </objectPr>
        </oleObject>
      </mc:Choice>
      <mc:Fallback>
        <oleObject progId="MSPhotoEd.3" shapeId="31785" r:id="rId19"/>
      </mc:Fallback>
    </mc:AlternateContent>
  </oleObjects>
  <extLst>
    <ext xmlns:x14="http://schemas.microsoft.com/office/spreadsheetml/2009/9/main" uri="{CCE6A557-97BC-4b89-ADB6-D9C93CAAB3DF}">
      <x14:dataValidations xmlns:xm="http://schemas.microsoft.com/office/excel/2006/main" xWindow="632" yWindow="566" count="1">
        <x14:dataValidation type="list" allowBlank="1" showInputMessage="1" showErrorMessage="1" prompt="One province per page_x000a__x000a_Une province par page">
          <x14:formula1>
            <xm:f>'Travel Authority &amp; Advance'!$A$94:$A$105</xm:f>
          </x14:formula1>
          <xm:sqref>D66:E66 D7:E7 D833:E833 D715:E715 D656:E656 D597:E597 D538:E538 D479:E479 D420:E420 D361:E361 D302:E302 D243:E243 D184:E184 D125:E125 D774:E774</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zoomScale="80" zoomScaleNormal="80" workbookViewId="0">
      <selection activeCell="A40" sqref="A40:O45"/>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544"/>
  </cols>
  <sheetData>
    <row r="1" spans="1:17" s="232" customFormat="1" ht="18" x14ac:dyDescent="0.25">
      <c r="A1" s="71"/>
      <c r="B1" s="71"/>
      <c r="C1" s="71"/>
      <c r="D1" s="71"/>
      <c r="E1" s="71"/>
      <c r="F1" s="71"/>
      <c r="G1" s="71"/>
      <c r="H1" s="71"/>
      <c r="I1" s="71"/>
      <c r="J1" s="71"/>
      <c r="K1" s="71"/>
      <c r="L1" s="71"/>
      <c r="M1" s="71"/>
      <c r="N1" s="71"/>
      <c r="O1" s="71"/>
      <c r="P1" s="90" t="s">
        <v>9</v>
      </c>
    </row>
    <row r="2" spans="1:17" s="232" customFormat="1" ht="18" x14ac:dyDescent="0.25">
      <c r="A2" s="71"/>
      <c r="B2" s="71"/>
      <c r="C2" s="71"/>
      <c r="D2" s="106" t="s">
        <v>53</v>
      </c>
      <c r="E2" s="72"/>
      <c r="F2" s="72"/>
      <c r="G2" s="71"/>
      <c r="H2" s="71"/>
      <c r="I2" s="71"/>
      <c r="J2" s="71"/>
      <c r="K2" s="71"/>
      <c r="L2" s="71"/>
      <c r="M2" s="71"/>
      <c r="N2" s="71"/>
      <c r="O2" s="71"/>
      <c r="P2" s="89" t="s">
        <v>7</v>
      </c>
      <c r="Q2" s="557"/>
    </row>
    <row r="3" spans="1:17" s="232" customFormat="1" ht="18" x14ac:dyDescent="0.25">
      <c r="A3" s="71"/>
      <c r="B3" s="71"/>
      <c r="C3" s="71"/>
      <c r="D3" s="106" t="s">
        <v>102</v>
      </c>
      <c r="E3" s="72"/>
      <c r="F3" s="72"/>
      <c r="G3" s="71"/>
      <c r="H3" s="71"/>
      <c r="I3" s="71"/>
      <c r="J3" s="71"/>
      <c r="K3" s="71"/>
      <c r="L3" s="71"/>
      <c r="M3" s="71"/>
      <c r="N3" s="71"/>
      <c r="O3" s="71"/>
      <c r="P3" s="89" t="s">
        <v>7</v>
      </c>
      <c r="Q3" s="557"/>
    </row>
    <row r="4" spans="1:17" s="232" customFormat="1" ht="18" hidden="1" customHeight="1" x14ac:dyDescent="0.25">
      <c r="A4" s="71"/>
      <c r="B4" s="71"/>
      <c r="C4" s="71"/>
      <c r="D4" s="106" t="s">
        <v>426</v>
      </c>
      <c r="E4" s="72"/>
      <c r="F4" s="72"/>
      <c r="G4" s="71"/>
      <c r="H4" s="71"/>
      <c r="I4" s="71"/>
      <c r="J4" s="71"/>
      <c r="K4" s="71"/>
      <c r="L4" s="71"/>
      <c r="M4" s="71"/>
      <c r="N4" s="71"/>
      <c r="O4" s="71"/>
      <c r="P4" s="87" t="s">
        <v>8</v>
      </c>
      <c r="Q4" s="557"/>
    </row>
    <row r="5" spans="1:17" s="232" customFormat="1" ht="18" hidden="1" customHeight="1" x14ac:dyDescent="0.25">
      <c r="A5" s="71"/>
      <c r="B5" s="71"/>
      <c r="C5" s="71"/>
      <c r="D5" s="106" t="s">
        <v>427</v>
      </c>
      <c r="E5" s="72"/>
      <c r="F5" s="72"/>
      <c r="G5" s="71"/>
      <c r="H5" s="71"/>
      <c r="I5" s="71"/>
      <c r="J5" s="71"/>
      <c r="K5" s="71"/>
      <c r="L5" s="71"/>
      <c r="M5" s="71"/>
      <c r="N5" s="71"/>
      <c r="O5" s="71"/>
      <c r="P5" s="87" t="s">
        <v>8</v>
      </c>
      <c r="Q5" s="557"/>
    </row>
    <row r="6" spans="1:17" s="232" customFormat="1" ht="18.75" thickBot="1" x14ac:dyDescent="0.3">
      <c r="A6" s="107"/>
      <c r="B6" s="107"/>
      <c r="C6" s="107"/>
      <c r="D6" s="107"/>
      <c r="E6" s="107"/>
      <c r="F6" s="231"/>
      <c r="G6" s="231"/>
      <c r="H6" s="231"/>
      <c r="I6" s="231"/>
      <c r="J6" s="107"/>
      <c r="K6" s="107"/>
      <c r="L6" s="107"/>
      <c r="M6" s="107"/>
      <c r="N6" s="107"/>
      <c r="O6" s="107"/>
      <c r="P6" s="72"/>
    </row>
    <row r="7" spans="1:17" s="232" customFormat="1" ht="3.75" customHeight="1" thickTop="1" x14ac:dyDescent="0.25">
      <c r="A7" s="116"/>
      <c r="B7" s="71"/>
      <c r="C7" s="71"/>
      <c r="D7" s="71"/>
      <c r="E7" s="74"/>
      <c r="F7" s="71"/>
      <c r="G7" s="71"/>
      <c r="H7" s="71"/>
      <c r="I7" s="74"/>
      <c r="J7" s="71"/>
      <c r="K7" s="71"/>
      <c r="L7" s="74"/>
      <c r="M7" s="71"/>
      <c r="N7" s="71"/>
      <c r="O7" s="74"/>
      <c r="P7" s="89" t="s">
        <v>7</v>
      </c>
    </row>
    <row r="8" spans="1:17" s="232" customFormat="1" ht="16.5" customHeight="1" x14ac:dyDescent="0.25">
      <c r="A8" s="92" t="s">
        <v>54</v>
      </c>
      <c r="B8" s="93"/>
      <c r="C8" s="901"/>
      <c r="D8" s="902"/>
      <c r="E8" s="903"/>
      <c r="F8" s="515" t="s">
        <v>74</v>
      </c>
      <c r="G8" s="904" t="s">
        <v>75</v>
      </c>
      <c r="H8" s="904"/>
      <c r="I8" s="905"/>
      <c r="J8" s="517" t="s">
        <v>67</v>
      </c>
      <c r="K8" s="518"/>
      <c r="L8" s="251"/>
      <c r="M8" s="437" t="s">
        <v>56</v>
      </c>
      <c r="N8" s="907"/>
      <c r="O8" s="908"/>
      <c r="P8" s="89" t="s">
        <v>7</v>
      </c>
    </row>
    <row r="9" spans="1:17" s="232" customFormat="1" ht="36" customHeight="1" x14ac:dyDescent="0.25">
      <c r="A9" s="111" t="s">
        <v>55</v>
      </c>
      <c r="B9" s="93"/>
      <c r="C9" s="858"/>
      <c r="D9" s="858"/>
      <c r="E9" s="859"/>
      <c r="F9" s="516" t="s">
        <v>76</v>
      </c>
      <c r="G9" s="906"/>
      <c r="H9" s="906"/>
      <c r="I9" s="905"/>
      <c r="J9" s="519" t="s">
        <v>68</v>
      </c>
      <c r="K9" s="520"/>
      <c r="L9" s="74"/>
      <c r="M9" s="93"/>
      <c r="N9" s="909" t="s">
        <v>10</v>
      </c>
      <c r="O9" s="910"/>
      <c r="P9" s="89" t="s">
        <v>7</v>
      </c>
    </row>
    <row r="10" spans="1:17" s="23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232" customFormat="1" ht="3.75" hidden="1" customHeight="1" thickTop="1" x14ac:dyDescent="0.25">
      <c r="A11" s="108"/>
      <c r="B11" s="71"/>
      <c r="C11" s="71"/>
      <c r="D11" s="71"/>
      <c r="E11" s="109"/>
      <c r="F11" s="71"/>
      <c r="G11" s="71"/>
      <c r="H11" s="71"/>
      <c r="I11" s="109"/>
      <c r="J11" s="71"/>
      <c r="K11" s="71"/>
      <c r="L11" s="109"/>
      <c r="M11" s="71"/>
      <c r="N11" s="71"/>
      <c r="O11" s="109"/>
      <c r="P11" s="87"/>
    </row>
    <row r="12" spans="1:17" s="23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23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232" customFormat="1" ht="3" hidden="1" customHeight="1" thickBot="1" x14ac:dyDescent="0.3">
      <c r="A14" s="114"/>
      <c r="B14" s="107"/>
      <c r="C14" s="107"/>
      <c r="D14" s="107"/>
      <c r="E14" s="115"/>
      <c r="F14" s="107"/>
      <c r="G14" s="107"/>
      <c r="H14" s="107"/>
      <c r="I14" s="115"/>
      <c r="J14" s="114"/>
      <c r="K14" s="107"/>
      <c r="L14" s="115"/>
      <c r="M14" s="107"/>
      <c r="N14" s="107"/>
      <c r="O14" s="115"/>
      <c r="P14" s="87" t="s">
        <v>8</v>
      </c>
    </row>
    <row r="15" spans="1:17" s="232" customFormat="1" ht="3.75" hidden="1" customHeight="1" thickTop="1" x14ac:dyDescent="0.25">
      <c r="A15" s="116"/>
      <c r="B15" s="71"/>
      <c r="C15" s="71"/>
      <c r="D15" s="71"/>
      <c r="E15" s="71"/>
      <c r="F15" s="108"/>
      <c r="G15" s="71"/>
      <c r="H15" s="71"/>
      <c r="I15" s="71"/>
      <c r="J15" s="71"/>
      <c r="K15" s="108"/>
      <c r="L15" s="71"/>
      <c r="M15" s="72"/>
      <c r="N15" s="71"/>
      <c r="O15" s="74"/>
      <c r="P15" s="87"/>
    </row>
    <row r="16" spans="1:17" s="23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23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232" customFormat="1" ht="3" hidden="1" customHeight="1" x14ac:dyDescent="0.25">
      <c r="A18" s="92"/>
      <c r="B18" s="93"/>
      <c r="C18" s="473"/>
      <c r="D18" s="473"/>
      <c r="E18" s="252"/>
      <c r="F18" s="92"/>
      <c r="G18" s="71"/>
      <c r="H18" s="890"/>
      <c r="I18" s="890"/>
      <c r="J18" s="889"/>
      <c r="K18" s="92"/>
      <c r="L18" s="94"/>
      <c r="M18" s="95"/>
      <c r="N18" s="253"/>
      <c r="O18" s="429"/>
      <c r="P18" s="87"/>
    </row>
    <row r="19" spans="1:22" s="232" customFormat="1" ht="15" hidden="1" customHeight="1" thickBot="1" x14ac:dyDescent="0.3">
      <c r="A19" s="117" t="s">
        <v>422</v>
      </c>
      <c r="B19" s="118"/>
      <c r="C19" s="897"/>
      <c r="D19" s="897"/>
      <c r="E19" s="898"/>
      <c r="F19" s="117"/>
      <c r="G19" s="107"/>
      <c r="H19" s="891"/>
      <c r="I19" s="891"/>
      <c r="J19" s="892"/>
      <c r="K19" s="117"/>
      <c r="L19" s="119"/>
      <c r="M19" s="120" t="s">
        <v>424</v>
      </c>
      <c r="N19" s="899"/>
      <c r="O19" s="900"/>
      <c r="P19" s="87" t="s">
        <v>8</v>
      </c>
    </row>
    <row r="20" spans="1:22" s="232" customFormat="1" ht="15.75" customHeight="1" thickTop="1" x14ac:dyDescent="0.25">
      <c r="A20" s="121" t="s">
        <v>57</v>
      </c>
      <c r="B20" s="122"/>
      <c r="C20" s="71"/>
      <c r="D20" s="71"/>
      <c r="E20" s="71"/>
      <c r="F20" s="71"/>
      <c r="G20" s="71"/>
      <c r="H20" s="71"/>
      <c r="I20" s="71"/>
      <c r="J20" s="71"/>
      <c r="K20" s="71"/>
      <c r="L20" s="71"/>
      <c r="M20" s="71"/>
      <c r="N20" s="71"/>
      <c r="O20" s="74"/>
      <c r="P20" s="72"/>
    </row>
    <row r="21" spans="1:22" s="232" customFormat="1" ht="15" customHeight="1" x14ac:dyDescent="0.25">
      <c r="A21" s="227" t="s">
        <v>500</v>
      </c>
      <c r="B21" s="169"/>
      <c r="C21" s="72"/>
      <c r="D21" s="864" t="s">
        <v>75</v>
      </c>
      <c r="E21" s="865"/>
      <c r="F21" s="865"/>
      <c r="G21" s="865"/>
      <c r="H21" s="71"/>
      <c r="I21" s="93"/>
      <c r="J21" s="381" t="s">
        <v>503</v>
      </c>
      <c r="K21" s="864" t="s">
        <v>75</v>
      </c>
      <c r="L21" s="866"/>
      <c r="M21" s="866"/>
      <c r="N21" s="71"/>
      <c r="O21" s="74"/>
      <c r="P21" s="72"/>
    </row>
    <row r="22" spans="1:22" s="232" customFormat="1" ht="2.25" customHeight="1" x14ac:dyDescent="0.25">
      <c r="A22" s="227"/>
      <c r="B22" s="71"/>
      <c r="C22" s="71"/>
      <c r="D22" s="71"/>
      <c r="E22" s="71"/>
      <c r="F22" s="71"/>
      <c r="G22" s="71"/>
      <c r="H22" s="71"/>
      <c r="I22" s="71"/>
      <c r="J22" s="381"/>
      <c r="K22" s="71"/>
      <c r="L22" s="71"/>
      <c r="M22" s="71"/>
      <c r="N22" s="71"/>
      <c r="O22" s="74"/>
      <c r="P22" s="72"/>
    </row>
    <row r="23" spans="1:22" s="232" customFormat="1" ht="15" customHeight="1" x14ac:dyDescent="0.25">
      <c r="A23" s="227" t="s">
        <v>458</v>
      </c>
      <c r="B23" s="414"/>
      <c r="C23" s="415"/>
      <c r="D23" s="864" t="s">
        <v>75</v>
      </c>
      <c r="E23" s="865"/>
      <c r="F23" s="865"/>
      <c r="G23" s="865"/>
      <c r="H23" s="71"/>
      <c r="I23" s="123"/>
      <c r="J23" s="381" t="s">
        <v>509</v>
      </c>
      <c r="K23" s="382"/>
      <c r="L23" s="71"/>
      <c r="M23" s="71"/>
      <c r="N23" s="71"/>
      <c r="O23" s="74"/>
      <c r="P23" s="72"/>
    </row>
    <row r="24" spans="1:22" s="232" customFormat="1" ht="2.25" customHeight="1" thickBot="1" x14ac:dyDescent="0.3">
      <c r="A24" s="114"/>
      <c r="B24" s="107"/>
      <c r="C24" s="107"/>
      <c r="D24" s="107"/>
      <c r="E24" s="107"/>
      <c r="F24" s="107"/>
      <c r="G24" s="107"/>
      <c r="H24" s="107"/>
      <c r="I24" s="107"/>
      <c r="J24" s="107"/>
      <c r="K24" s="107"/>
      <c r="L24" s="107"/>
      <c r="M24" s="107"/>
      <c r="N24" s="107"/>
      <c r="O24" s="115"/>
      <c r="P24" s="72"/>
    </row>
    <row r="25" spans="1:22" s="232" customFormat="1" ht="17.25" customHeight="1" thickTop="1" x14ac:dyDescent="0.25">
      <c r="A25" s="872" t="s">
        <v>818</v>
      </c>
      <c r="B25" s="873"/>
      <c r="C25" s="876">
        <v>0</v>
      </c>
      <c r="D25" s="71"/>
      <c r="E25" s="873" t="s">
        <v>785</v>
      </c>
      <c r="F25" s="873"/>
      <c r="G25" s="873"/>
      <c r="H25" s="878" t="s">
        <v>75</v>
      </c>
      <c r="I25" s="878"/>
      <c r="J25" s="878"/>
      <c r="K25" s="873" t="s">
        <v>535</v>
      </c>
      <c r="L25" s="873"/>
      <c r="M25" s="882" t="e">
        <f>E82/C25</f>
        <v>#DIV/0!</v>
      </c>
      <c r="N25" s="882"/>
      <c r="O25" s="880" t="str">
        <f>E84</f>
        <v>CAD</v>
      </c>
      <c r="P25" s="72"/>
    </row>
    <row r="26" spans="1:22" s="232" customFormat="1" ht="18.75" customHeight="1" x14ac:dyDescent="0.25">
      <c r="A26" s="874"/>
      <c r="B26" s="875"/>
      <c r="C26" s="877"/>
      <c r="D26" s="71"/>
      <c r="E26" s="875"/>
      <c r="F26" s="875"/>
      <c r="G26" s="875"/>
      <c r="H26" s="879"/>
      <c r="I26" s="879"/>
      <c r="J26" s="879"/>
      <c r="K26" s="875"/>
      <c r="L26" s="875"/>
      <c r="M26" s="883"/>
      <c r="N26" s="883"/>
      <c r="O26" s="881"/>
      <c r="P26" s="72"/>
    </row>
    <row r="27" spans="1:22" s="232" customFormat="1" ht="3" customHeight="1" x14ac:dyDescent="0.25">
      <c r="A27" s="116"/>
      <c r="B27" s="71"/>
      <c r="C27" s="71"/>
      <c r="D27" s="71"/>
      <c r="E27" s="71"/>
      <c r="F27" s="71"/>
      <c r="G27" s="71"/>
      <c r="H27" s="71"/>
      <c r="I27" s="71"/>
      <c r="J27" s="71"/>
      <c r="K27" s="71"/>
      <c r="L27" s="71"/>
      <c r="M27" s="71"/>
      <c r="N27" s="71"/>
      <c r="O27" s="74"/>
      <c r="P27" s="72"/>
    </row>
    <row r="28" spans="1:22" s="23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P28" s="72"/>
      <c r="V28" s="558"/>
    </row>
    <row r="29" spans="1:22" s="23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c r="P29" s="72"/>
    </row>
    <row r="30" spans="1:22" s="232" customFormat="1" ht="2.25" customHeight="1" x14ac:dyDescent="0.25">
      <c r="A30" s="430"/>
      <c r="B30" s="431"/>
      <c r="C30" s="431"/>
      <c r="D30" s="431"/>
      <c r="E30" s="431"/>
      <c r="F30" s="431"/>
      <c r="G30" s="431"/>
      <c r="H30" s="431"/>
      <c r="I30" s="431"/>
      <c r="J30" s="431"/>
      <c r="K30" s="431"/>
      <c r="L30" s="431"/>
      <c r="M30" s="431"/>
      <c r="N30" s="431"/>
      <c r="O30" s="432"/>
      <c r="P30" s="72"/>
    </row>
    <row r="31" spans="1:22" s="232" customFormat="1" ht="21" customHeight="1" x14ac:dyDescent="0.25">
      <c r="A31" s="923" t="s">
        <v>539</v>
      </c>
      <c r="B31" s="923"/>
      <c r="C31" s="923"/>
      <c r="D31" s="923"/>
      <c r="E31" s="923"/>
      <c r="F31" s="923"/>
      <c r="G31" s="923"/>
      <c r="H31" s="923"/>
      <c r="I31" s="923"/>
      <c r="J31" s="923"/>
      <c r="K31" s="923"/>
      <c r="L31" s="923"/>
      <c r="M31" s="923"/>
      <c r="N31" s="923"/>
      <c r="O31" s="923"/>
      <c r="P31" s="72"/>
    </row>
    <row r="32" spans="1:22" s="232" customFormat="1" ht="21" customHeight="1" x14ac:dyDescent="0.25">
      <c r="A32" s="923" t="s">
        <v>540</v>
      </c>
      <c r="B32" s="923"/>
      <c r="C32" s="923" t="s">
        <v>810</v>
      </c>
      <c r="D32" s="923"/>
      <c r="E32" s="923"/>
      <c r="F32" s="923"/>
      <c r="G32" s="923" t="s">
        <v>811</v>
      </c>
      <c r="H32" s="923"/>
      <c r="I32" s="923"/>
      <c r="J32" s="923"/>
      <c r="K32" s="923"/>
      <c r="L32" s="923" t="s">
        <v>812</v>
      </c>
      <c r="M32" s="923"/>
      <c r="N32" s="923"/>
      <c r="O32" s="923"/>
      <c r="P32" s="72"/>
    </row>
    <row r="33" spans="1:16" s="232" customFormat="1" ht="21" customHeight="1" x14ac:dyDescent="0.25">
      <c r="A33" s="923" t="s">
        <v>541</v>
      </c>
      <c r="B33" s="923"/>
      <c r="C33" s="944" t="s">
        <v>546</v>
      </c>
      <c r="D33" s="945"/>
      <c r="E33" s="945"/>
      <c r="F33" s="945"/>
      <c r="G33" s="924" t="s">
        <v>816</v>
      </c>
      <c r="H33" s="925"/>
      <c r="I33" s="925"/>
      <c r="J33" s="925"/>
      <c r="K33" s="926"/>
      <c r="L33" s="935" t="s">
        <v>813</v>
      </c>
      <c r="M33" s="936"/>
      <c r="N33" s="936"/>
      <c r="O33" s="937"/>
      <c r="P33" s="72"/>
    </row>
    <row r="34" spans="1:16" s="232" customFormat="1" ht="21" customHeight="1" x14ac:dyDescent="0.25">
      <c r="A34" s="923" t="s">
        <v>542</v>
      </c>
      <c r="B34" s="923"/>
      <c r="C34" s="944" t="s">
        <v>547</v>
      </c>
      <c r="D34" s="945"/>
      <c r="E34" s="945"/>
      <c r="F34" s="945"/>
      <c r="G34" s="927"/>
      <c r="H34" s="928"/>
      <c r="I34" s="928"/>
      <c r="J34" s="928"/>
      <c r="K34" s="929"/>
      <c r="L34" s="938"/>
      <c r="M34" s="939"/>
      <c r="N34" s="939"/>
      <c r="O34" s="940"/>
      <c r="P34" s="72"/>
    </row>
    <row r="35" spans="1:16" s="232" customFormat="1" ht="21" customHeight="1" x14ac:dyDescent="0.25">
      <c r="A35" s="923" t="s">
        <v>543</v>
      </c>
      <c r="B35" s="923"/>
      <c r="C35" s="944" t="s">
        <v>548</v>
      </c>
      <c r="D35" s="945"/>
      <c r="E35" s="945"/>
      <c r="F35" s="945"/>
      <c r="G35" s="927"/>
      <c r="H35" s="928"/>
      <c r="I35" s="928"/>
      <c r="J35" s="928"/>
      <c r="K35" s="929"/>
      <c r="L35" s="938"/>
      <c r="M35" s="939"/>
      <c r="N35" s="939"/>
      <c r="O35" s="940"/>
      <c r="P35" s="72"/>
    </row>
    <row r="36" spans="1:16" s="232" customFormat="1" ht="21" customHeight="1" x14ac:dyDescent="0.25">
      <c r="A36" s="923" t="s">
        <v>544</v>
      </c>
      <c r="B36" s="923"/>
      <c r="C36" s="944" t="s">
        <v>549</v>
      </c>
      <c r="D36" s="945"/>
      <c r="E36" s="945"/>
      <c r="F36" s="945"/>
      <c r="G36" s="927"/>
      <c r="H36" s="928"/>
      <c r="I36" s="928"/>
      <c r="J36" s="928"/>
      <c r="K36" s="929"/>
      <c r="L36" s="938"/>
      <c r="M36" s="939"/>
      <c r="N36" s="939"/>
      <c r="O36" s="940"/>
      <c r="P36" s="72"/>
    </row>
    <row r="37" spans="1:16" s="232" customFormat="1" ht="21" customHeight="1" x14ac:dyDescent="0.25">
      <c r="A37" s="923" t="s">
        <v>545</v>
      </c>
      <c r="B37" s="923"/>
      <c r="C37" s="944" t="s">
        <v>550</v>
      </c>
      <c r="D37" s="945"/>
      <c r="E37" s="945"/>
      <c r="F37" s="945"/>
      <c r="G37" s="930"/>
      <c r="H37" s="931"/>
      <c r="I37" s="931"/>
      <c r="J37" s="931"/>
      <c r="K37" s="932"/>
      <c r="L37" s="941"/>
      <c r="M37" s="942"/>
      <c r="N37" s="942"/>
      <c r="O37" s="943"/>
      <c r="P37" s="72"/>
    </row>
    <row r="38" spans="1:16" s="232" customFormat="1" ht="3.75" customHeight="1" x14ac:dyDescent="0.25">
      <c r="A38" s="293"/>
      <c r="B38" s="289"/>
      <c r="C38" s="289"/>
      <c r="D38" s="289"/>
      <c r="E38" s="431"/>
      <c r="F38" s="434"/>
      <c r="G38" s="478"/>
      <c r="H38" s="478"/>
      <c r="I38" s="478"/>
      <c r="J38" s="478"/>
      <c r="K38" s="478"/>
      <c r="L38" s="478"/>
      <c r="M38" s="478"/>
      <c r="N38" s="478"/>
      <c r="O38" s="479"/>
      <c r="P38" s="72"/>
    </row>
    <row r="39" spans="1:16" s="232" customFormat="1" ht="14.25" customHeight="1" x14ac:dyDescent="0.25">
      <c r="A39" s="433" t="s">
        <v>538</v>
      </c>
      <c r="B39" s="59"/>
      <c r="C39" s="59"/>
      <c r="D39" s="59"/>
      <c r="E39" s="71"/>
      <c r="F39" s="480"/>
      <c r="G39" s="480"/>
      <c r="H39" s="480"/>
      <c r="I39" s="480"/>
      <c r="J39" s="480"/>
      <c r="K39" s="480"/>
      <c r="L39" s="480"/>
      <c r="M39" s="480"/>
      <c r="N39" s="480"/>
      <c r="O39" s="429"/>
      <c r="P39" s="72"/>
    </row>
    <row r="40" spans="1:16" s="232" customFormat="1" ht="15" customHeight="1" x14ac:dyDescent="0.25">
      <c r="A40" s="857"/>
      <c r="B40" s="858"/>
      <c r="C40" s="858"/>
      <c r="D40" s="858"/>
      <c r="E40" s="858"/>
      <c r="F40" s="858"/>
      <c r="G40" s="858"/>
      <c r="H40" s="858"/>
      <c r="I40" s="858"/>
      <c r="J40" s="858"/>
      <c r="K40" s="858"/>
      <c r="L40" s="858"/>
      <c r="M40" s="858"/>
      <c r="N40" s="858"/>
      <c r="O40" s="859"/>
      <c r="P40" s="89" t="s">
        <v>7</v>
      </c>
    </row>
    <row r="41" spans="1:16" s="232" customFormat="1" ht="15" customHeight="1" x14ac:dyDescent="0.25">
      <c r="A41" s="857"/>
      <c r="B41" s="858"/>
      <c r="C41" s="858"/>
      <c r="D41" s="858"/>
      <c r="E41" s="858"/>
      <c r="F41" s="858"/>
      <c r="G41" s="858"/>
      <c r="H41" s="858"/>
      <c r="I41" s="858"/>
      <c r="J41" s="858"/>
      <c r="K41" s="858"/>
      <c r="L41" s="858"/>
      <c r="M41" s="858"/>
      <c r="N41" s="858"/>
      <c r="O41" s="859"/>
      <c r="P41" s="89" t="s">
        <v>7</v>
      </c>
    </row>
    <row r="42" spans="1:16" s="232" customFormat="1" ht="15" customHeight="1" x14ac:dyDescent="0.25">
      <c r="A42" s="857"/>
      <c r="B42" s="858"/>
      <c r="C42" s="858"/>
      <c r="D42" s="858"/>
      <c r="E42" s="858"/>
      <c r="F42" s="858"/>
      <c r="G42" s="858"/>
      <c r="H42" s="858"/>
      <c r="I42" s="858"/>
      <c r="J42" s="858"/>
      <c r="K42" s="858"/>
      <c r="L42" s="858"/>
      <c r="M42" s="858"/>
      <c r="N42" s="858"/>
      <c r="O42" s="859"/>
      <c r="P42" s="89" t="s">
        <v>7</v>
      </c>
    </row>
    <row r="43" spans="1:16" s="232" customFormat="1" ht="15" customHeight="1" x14ac:dyDescent="0.25">
      <c r="A43" s="857"/>
      <c r="B43" s="858"/>
      <c r="C43" s="858"/>
      <c r="D43" s="858"/>
      <c r="E43" s="858"/>
      <c r="F43" s="858"/>
      <c r="G43" s="858"/>
      <c r="H43" s="858"/>
      <c r="I43" s="858"/>
      <c r="J43" s="858"/>
      <c r="K43" s="858"/>
      <c r="L43" s="858"/>
      <c r="M43" s="858"/>
      <c r="N43" s="858"/>
      <c r="O43" s="859"/>
      <c r="P43" s="89" t="s">
        <v>7</v>
      </c>
    </row>
    <row r="44" spans="1:16" s="232" customFormat="1" ht="15" customHeight="1" x14ac:dyDescent="0.25">
      <c r="A44" s="860"/>
      <c r="B44" s="858"/>
      <c r="C44" s="858"/>
      <c r="D44" s="858"/>
      <c r="E44" s="858"/>
      <c r="F44" s="858"/>
      <c r="G44" s="858"/>
      <c r="H44" s="858"/>
      <c r="I44" s="858"/>
      <c r="J44" s="858"/>
      <c r="K44" s="858"/>
      <c r="L44" s="858"/>
      <c r="M44" s="858"/>
      <c r="N44" s="858"/>
      <c r="O44" s="859"/>
      <c r="P44" s="72"/>
    </row>
    <row r="45" spans="1:16" s="232" customFormat="1" ht="15" customHeight="1" thickBot="1" x14ac:dyDescent="0.3">
      <c r="A45" s="860"/>
      <c r="B45" s="858"/>
      <c r="C45" s="858"/>
      <c r="D45" s="858"/>
      <c r="E45" s="858"/>
      <c r="F45" s="858"/>
      <c r="G45" s="858"/>
      <c r="H45" s="858"/>
      <c r="I45" s="858"/>
      <c r="J45" s="858"/>
      <c r="K45" s="858"/>
      <c r="L45" s="858"/>
      <c r="M45" s="858"/>
      <c r="N45" s="858"/>
      <c r="O45" s="859"/>
      <c r="P45" s="72"/>
    </row>
    <row r="46" spans="1:16" s="232" customFormat="1" ht="15.75" hidden="1" customHeight="1" thickTop="1" x14ac:dyDescent="0.25">
      <c r="A46" s="164" t="s">
        <v>414</v>
      </c>
      <c r="B46" s="165"/>
      <c r="C46" s="71"/>
      <c r="D46" s="71"/>
      <c r="E46" s="71"/>
      <c r="F46" s="71"/>
      <c r="G46" s="71"/>
      <c r="H46" s="71"/>
      <c r="I46" s="71"/>
      <c r="J46" s="71"/>
      <c r="K46" s="71"/>
      <c r="L46" s="71"/>
      <c r="M46" s="71"/>
      <c r="N46" s="166"/>
      <c r="O46" s="167"/>
      <c r="P46" s="87" t="s">
        <v>8</v>
      </c>
    </row>
    <row r="47" spans="1:16" s="559" customFormat="1" ht="20.100000000000001" hidden="1" customHeight="1" thickBot="1" x14ac:dyDescent="0.3">
      <c r="A47" s="861" t="s">
        <v>415</v>
      </c>
      <c r="B47" s="862"/>
      <c r="C47" s="861" t="s">
        <v>416</v>
      </c>
      <c r="D47" s="861"/>
      <c r="E47" s="861"/>
      <c r="F47" s="861"/>
      <c r="G47" s="861"/>
      <c r="H47" s="863"/>
      <c r="I47" s="861" t="s">
        <v>417</v>
      </c>
      <c r="J47" s="863"/>
      <c r="K47" s="863"/>
      <c r="L47" s="861" t="s">
        <v>418</v>
      </c>
      <c r="M47" s="863"/>
      <c r="N47" s="863"/>
      <c r="O47" s="863"/>
      <c r="P47" s="87" t="s">
        <v>8</v>
      </c>
    </row>
    <row r="48" spans="1:16" s="23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23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23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23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23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23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23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23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23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232" customFormat="1" ht="14.25" hidden="1" customHeight="1" x14ac:dyDescent="0.25">
      <c r="A57" s="843"/>
      <c r="B57" s="844"/>
      <c r="C57" s="851"/>
      <c r="D57" s="852"/>
      <c r="E57" s="852"/>
      <c r="F57" s="852"/>
      <c r="G57" s="852"/>
      <c r="H57" s="853"/>
      <c r="I57" s="845"/>
      <c r="J57" s="846"/>
      <c r="K57" s="847"/>
      <c r="L57" s="848">
        <f t="shared" si="0"/>
        <v>0</v>
      </c>
      <c r="M57" s="849"/>
      <c r="N57" s="849"/>
      <c r="O57" s="850"/>
      <c r="P57" s="87" t="s">
        <v>8</v>
      </c>
    </row>
    <row r="58" spans="1:16" s="232" customFormat="1" ht="18" hidden="1" customHeight="1" x14ac:dyDescent="0.25">
      <c r="A58" s="168"/>
      <c r="B58" s="71"/>
      <c r="C58" s="71"/>
      <c r="D58" s="71"/>
      <c r="E58" s="71"/>
      <c r="F58" s="71"/>
      <c r="G58" s="71"/>
      <c r="H58" s="71"/>
      <c r="I58" s="71"/>
      <c r="J58" s="71"/>
      <c r="K58" s="169" t="s">
        <v>419</v>
      </c>
      <c r="L58" s="829">
        <f>SUM(L48:N57)</f>
        <v>0</v>
      </c>
      <c r="M58" s="830"/>
      <c r="N58" s="830"/>
      <c r="O58" s="830"/>
      <c r="P58" s="87" t="s">
        <v>8</v>
      </c>
    </row>
    <row r="59" spans="1:16" s="232" customFormat="1" ht="18" hidden="1" customHeight="1" x14ac:dyDescent="0.25">
      <c r="A59" s="116"/>
      <c r="B59" s="71"/>
      <c r="C59" s="71"/>
      <c r="D59" s="71"/>
      <c r="E59" s="71"/>
      <c r="F59" s="71"/>
      <c r="G59" s="71"/>
      <c r="H59" s="71"/>
      <c r="I59" s="71"/>
      <c r="J59" s="71"/>
      <c r="K59" s="169" t="s">
        <v>421</v>
      </c>
      <c r="L59" s="831">
        <f>+L58*0.13</f>
        <v>0</v>
      </c>
      <c r="M59" s="801"/>
      <c r="N59" s="801"/>
      <c r="O59" s="801"/>
      <c r="P59" s="87" t="s">
        <v>8</v>
      </c>
    </row>
    <row r="60" spans="1:16" s="232" customFormat="1" ht="18.75" hidden="1" customHeight="1" thickBot="1" x14ac:dyDescent="0.3">
      <c r="A60" s="116"/>
      <c r="B60" s="71"/>
      <c r="C60" s="71"/>
      <c r="D60" s="71"/>
      <c r="E60" s="71"/>
      <c r="F60" s="71"/>
      <c r="G60" s="71"/>
      <c r="H60" s="71"/>
      <c r="I60" s="71"/>
      <c r="J60" s="71"/>
      <c r="K60" s="169" t="s">
        <v>420</v>
      </c>
      <c r="L60" s="832">
        <f>SUM(L58:N59)</f>
        <v>0</v>
      </c>
      <c r="M60" s="833"/>
      <c r="N60" s="833"/>
      <c r="O60" s="833"/>
      <c r="P60" s="87" t="s">
        <v>8</v>
      </c>
    </row>
    <row r="61" spans="1:16" s="23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232" customFormat="1" ht="19.5" thickTop="1" thickBot="1" x14ac:dyDescent="0.3">
      <c r="A62" s="834" t="s">
        <v>409</v>
      </c>
      <c r="B62" s="835"/>
      <c r="C62" s="836"/>
      <c r="D62" s="836"/>
      <c r="E62" s="837"/>
      <c r="F62" s="838" t="s">
        <v>77</v>
      </c>
      <c r="G62" s="839"/>
      <c r="H62" s="839"/>
      <c r="I62" s="839"/>
      <c r="J62" s="840"/>
      <c r="K62" s="839" t="s">
        <v>98</v>
      </c>
      <c r="L62" s="841"/>
      <c r="M62" s="841"/>
      <c r="N62" s="841"/>
      <c r="O62" s="842"/>
      <c r="P62" s="72"/>
    </row>
    <row r="63" spans="1:16" s="232" customFormat="1" ht="17.25" customHeight="1" x14ac:dyDescent="0.25">
      <c r="A63" s="131">
        <v>1</v>
      </c>
      <c r="B63" s="826"/>
      <c r="C63" s="827"/>
      <c r="D63" s="827"/>
      <c r="E63" s="828"/>
      <c r="F63" s="826"/>
      <c r="G63" s="827"/>
      <c r="H63" s="827"/>
      <c r="I63" s="827"/>
      <c r="J63" s="828"/>
      <c r="K63" s="826"/>
      <c r="L63" s="827"/>
      <c r="M63" s="827"/>
      <c r="N63" s="827"/>
      <c r="O63" s="828"/>
      <c r="P63" s="72"/>
    </row>
    <row r="64" spans="1:16" s="232" customFormat="1" ht="17.25" customHeight="1" x14ac:dyDescent="0.25">
      <c r="A64" s="2">
        <v>2</v>
      </c>
      <c r="B64" s="825"/>
      <c r="C64" s="745"/>
      <c r="D64" s="745"/>
      <c r="E64" s="746"/>
      <c r="F64" s="825"/>
      <c r="G64" s="745"/>
      <c r="H64" s="745"/>
      <c r="I64" s="745"/>
      <c r="J64" s="746"/>
      <c r="K64" s="825"/>
      <c r="L64" s="745"/>
      <c r="M64" s="745"/>
      <c r="N64" s="745"/>
      <c r="O64" s="746"/>
      <c r="P64" s="72"/>
    </row>
    <row r="65" spans="1:16" s="232" customFormat="1" ht="17.25" customHeight="1" x14ac:dyDescent="0.25">
      <c r="A65" s="2">
        <v>3</v>
      </c>
      <c r="B65" s="825"/>
      <c r="C65" s="745"/>
      <c r="D65" s="745"/>
      <c r="E65" s="746"/>
      <c r="F65" s="825"/>
      <c r="G65" s="745"/>
      <c r="H65" s="745"/>
      <c r="I65" s="745"/>
      <c r="J65" s="746"/>
      <c r="K65" s="825"/>
      <c r="L65" s="745"/>
      <c r="M65" s="745"/>
      <c r="N65" s="745"/>
      <c r="O65" s="746"/>
      <c r="P65" s="72"/>
    </row>
    <row r="66" spans="1:16" s="232" customFormat="1" ht="17.25" customHeight="1" x14ac:dyDescent="0.25">
      <c r="A66" s="2">
        <v>4</v>
      </c>
      <c r="B66" s="825"/>
      <c r="C66" s="745"/>
      <c r="D66" s="745"/>
      <c r="E66" s="746"/>
      <c r="F66" s="825"/>
      <c r="G66" s="745"/>
      <c r="H66" s="745"/>
      <c r="I66" s="745"/>
      <c r="J66" s="746"/>
      <c r="K66" s="825"/>
      <c r="L66" s="745"/>
      <c r="M66" s="745"/>
      <c r="N66" s="745"/>
      <c r="O66" s="746"/>
      <c r="P66" s="72"/>
    </row>
    <row r="67" spans="1:16" s="232" customFormat="1" ht="17.25" customHeight="1" x14ac:dyDescent="0.25">
      <c r="A67" s="2">
        <v>5</v>
      </c>
      <c r="B67" s="825"/>
      <c r="C67" s="745"/>
      <c r="D67" s="745"/>
      <c r="E67" s="746"/>
      <c r="F67" s="825"/>
      <c r="G67" s="745"/>
      <c r="H67" s="745"/>
      <c r="I67" s="745"/>
      <c r="J67" s="746"/>
      <c r="K67" s="825"/>
      <c r="L67" s="745"/>
      <c r="M67" s="745"/>
      <c r="N67" s="745"/>
      <c r="O67" s="746"/>
      <c r="P67" s="72"/>
    </row>
    <row r="68" spans="1:16" s="232" customFormat="1" ht="17.25" customHeight="1" x14ac:dyDescent="0.25">
      <c r="A68" s="2">
        <v>6</v>
      </c>
      <c r="B68" s="825"/>
      <c r="C68" s="745"/>
      <c r="D68" s="745"/>
      <c r="E68" s="746"/>
      <c r="F68" s="825"/>
      <c r="G68" s="745"/>
      <c r="H68" s="745"/>
      <c r="I68" s="745"/>
      <c r="J68" s="746"/>
      <c r="K68" s="825"/>
      <c r="L68" s="745"/>
      <c r="M68" s="745"/>
      <c r="N68" s="745"/>
      <c r="O68" s="746"/>
      <c r="P68" s="72"/>
    </row>
    <row r="69" spans="1:16" s="23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23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23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23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560"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232" customFormat="1" ht="19.5" hidden="1" customHeight="1" thickTop="1" x14ac:dyDescent="0.25">
      <c r="A74" s="76" t="s">
        <v>58</v>
      </c>
      <c r="B74" s="428"/>
      <c r="C74" s="428"/>
      <c r="D74" s="784"/>
      <c r="E74" s="784"/>
      <c r="F74" s="784"/>
      <c r="G74" s="784"/>
      <c r="H74" s="784"/>
      <c r="I74" s="784"/>
      <c r="J74" s="784"/>
      <c r="K74" s="784"/>
      <c r="L74" s="785"/>
      <c r="M74" s="67" t="s">
        <v>56</v>
      </c>
      <c r="N74" s="788"/>
      <c r="O74" s="789"/>
      <c r="P74" s="87" t="s">
        <v>8</v>
      </c>
    </row>
    <row r="75" spans="1:16" s="232" customFormat="1" ht="15" hidden="1" customHeight="1" thickBot="1" x14ac:dyDescent="0.3">
      <c r="A75" s="162" t="s">
        <v>79</v>
      </c>
      <c r="B75" s="161"/>
      <c r="C75" s="161"/>
      <c r="D75" s="786"/>
      <c r="E75" s="786"/>
      <c r="F75" s="786"/>
      <c r="G75" s="786"/>
      <c r="H75" s="786"/>
      <c r="I75" s="786"/>
      <c r="J75" s="786"/>
      <c r="K75" s="786"/>
      <c r="L75" s="787"/>
      <c r="M75" s="91"/>
      <c r="N75" s="86"/>
      <c r="O75" s="85" t="s">
        <v>11</v>
      </c>
      <c r="P75" s="87"/>
    </row>
    <row r="76" spans="1:16" s="232" customFormat="1" ht="17.25" hidden="1" customHeight="1" thickTop="1" x14ac:dyDescent="0.25">
      <c r="A76" s="116" t="s">
        <v>80</v>
      </c>
      <c r="B76" s="67"/>
      <c r="C76" s="67"/>
      <c r="D76" s="67"/>
      <c r="E76" s="428"/>
      <c r="F76" s="68"/>
      <c r="G76" s="76" t="s">
        <v>63</v>
      </c>
      <c r="H76" s="69"/>
      <c r="I76" s="70"/>
      <c r="J76" s="71"/>
      <c r="K76" s="72"/>
      <c r="L76" s="71"/>
      <c r="M76" s="73" t="s">
        <v>0</v>
      </c>
      <c r="N76" s="71"/>
      <c r="O76" s="74"/>
      <c r="P76" s="87" t="s">
        <v>8</v>
      </c>
    </row>
    <row r="77" spans="1:16" s="232" customFormat="1" ht="17.25" hidden="1" customHeight="1" x14ac:dyDescent="0.25">
      <c r="A77" s="116" t="s">
        <v>81</v>
      </c>
      <c r="B77" s="71"/>
      <c r="C77" s="71"/>
      <c r="D77" s="78"/>
      <c r="E77" s="790"/>
      <c r="F77" s="791"/>
      <c r="G77" s="77" t="s">
        <v>101</v>
      </c>
      <c r="H77" s="79"/>
      <c r="I77" s="75"/>
      <c r="J77" s="71"/>
      <c r="K77" s="72"/>
      <c r="L77" s="481"/>
      <c r="M77" s="80" t="s">
        <v>37</v>
      </c>
      <c r="N77" s="792">
        <f>+L77-E77</f>
        <v>0</v>
      </c>
      <c r="O77" s="793"/>
      <c r="P77" s="87"/>
    </row>
    <row r="78" spans="1:16" s="23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232" customFormat="1" ht="26.25" hidden="1" customHeight="1" thickBot="1" x14ac:dyDescent="0.3">
      <c r="A79" s="189" t="s">
        <v>435</v>
      </c>
      <c r="B79" s="113"/>
      <c r="C79" s="113"/>
      <c r="D79" s="190"/>
      <c r="E79" s="779"/>
      <c r="F79" s="780"/>
      <c r="G79" s="780"/>
      <c r="H79" s="780"/>
      <c r="I79" s="780"/>
      <c r="J79" s="780"/>
      <c r="K79" s="780"/>
      <c r="L79" s="780"/>
      <c r="M79" s="780"/>
      <c r="N79" s="780"/>
      <c r="O79" s="781"/>
      <c r="P79" s="88"/>
    </row>
    <row r="80" spans="1:16" s="232" customFormat="1" ht="19.5" customHeight="1" thickTop="1" x14ac:dyDescent="0.25">
      <c r="A80" s="76" t="s">
        <v>58</v>
      </c>
      <c r="B80" s="428"/>
      <c r="C80" s="428"/>
      <c r="D80" s="810" t="s">
        <v>817</v>
      </c>
      <c r="E80" s="811"/>
      <c r="F80" s="811"/>
      <c r="G80" s="811"/>
      <c r="H80" s="811"/>
      <c r="I80" s="811"/>
      <c r="J80" s="811"/>
      <c r="K80" s="811"/>
      <c r="L80" s="811"/>
      <c r="M80" s="812"/>
      <c r="N80" s="812"/>
      <c r="O80" s="813"/>
      <c r="P80" s="89" t="s">
        <v>7</v>
      </c>
    </row>
    <row r="81" spans="1:16" s="23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16" s="232" customFormat="1" ht="17.25" customHeight="1" thickTop="1" x14ac:dyDescent="0.25">
      <c r="A82" s="821" t="s">
        <v>434</v>
      </c>
      <c r="B82" s="822"/>
      <c r="C82" s="822"/>
      <c r="D82" s="822"/>
      <c r="E82" s="819">
        <v>0</v>
      </c>
      <c r="F82" s="820"/>
      <c r="G82" s="76" t="s">
        <v>63</v>
      </c>
      <c r="H82" s="69"/>
      <c r="I82" s="70"/>
      <c r="J82" s="71"/>
      <c r="K82" s="72"/>
      <c r="L82" s="71"/>
      <c r="M82" s="416" t="s">
        <v>499</v>
      </c>
      <c r="N82" s="415"/>
      <c r="O82" s="417"/>
      <c r="P82" s="89" t="s">
        <v>7</v>
      </c>
    </row>
    <row r="83" spans="1:16" s="232" customFormat="1" ht="13.5" customHeight="1" x14ac:dyDescent="0.25">
      <c r="A83" s="175" t="s">
        <v>433</v>
      </c>
      <c r="B83" s="71"/>
      <c r="C83" s="71"/>
      <c r="D83" s="78"/>
      <c r="E83" s="172"/>
      <c r="F83" s="176"/>
      <c r="G83" s="77"/>
      <c r="H83" s="79"/>
      <c r="I83" s="75"/>
      <c r="J83" s="71"/>
      <c r="K83" s="72"/>
      <c r="L83" s="172"/>
      <c r="M83" s="418" t="s">
        <v>502</v>
      </c>
      <c r="N83" s="794" t="str">
        <f>IF($D$23="SELECT / SÉLECTIONNEZ","Province?",IF($D$23="ON-Ontario",L84*(1-12/112)*0.5,IF($D$23="NS-Nova Scotia",L84*(1-14/114)*0.5,IF($D$23="PE-PEI",L84*(1-14/114)*0.5,IF($D$23="INTL-International",0,L84*(1-4/104)*0.5)))))</f>
        <v>Province?</v>
      </c>
      <c r="O83" s="795"/>
      <c r="P83" s="89" t="s">
        <v>7</v>
      </c>
    </row>
    <row r="84" spans="1:16" s="232" customFormat="1" ht="17.25" customHeight="1" x14ac:dyDescent="0.25">
      <c r="A84" s="174" t="s">
        <v>437</v>
      </c>
      <c r="B84" s="71"/>
      <c r="C84" s="71"/>
      <c r="D84" s="78"/>
      <c r="E84" s="782" t="s">
        <v>37</v>
      </c>
      <c r="F84" s="783"/>
      <c r="G84" s="77" t="s">
        <v>101</v>
      </c>
      <c r="H84" s="79"/>
      <c r="I84" s="75"/>
      <c r="J84" s="71"/>
      <c r="K84" s="72"/>
      <c r="L84" s="257">
        <f>IF(E84="CAD",IF(E86=1,E82,"currency/devise"),+E82*E86)</f>
        <v>0</v>
      </c>
      <c r="M84" s="419" t="s">
        <v>504</v>
      </c>
      <c r="N84" s="415"/>
      <c r="O84" s="417"/>
      <c r="P84" s="89" t="s">
        <v>7</v>
      </c>
    </row>
    <row r="85" spans="1:16" s="232" customFormat="1" ht="4.5" customHeight="1" x14ac:dyDescent="0.25">
      <c r="A85" s="174"/>
      <c r="B85" s="71"/>
      <c r="C85" s="71"/>
      <c r="D85" s="78"/>
      <c r="E85" s="172"/>
      <c r="F85" s="176"/>
      <c r="G85" s="77"/>
      <c r="H85" s="79"/>
      <c r="I85" s="75"/>
      <c r="J85" s="71"/>
      <c r="K85" s="72"/>
      <c r="L85" s="172"/>
      <c r="M85" s="420"/>
      <c r="N85" s="421"/>
      <c r="O85" s="422"/>
      <c r="P85" s="89"/>
    </row>
    <row r="86" spans="1:16" s="232" customFormat="1" ht="16.5" customHeight="1" thickBot="1" x14ac:dyDescent="0.3">
      <c r="A86" s="173" t="s">
        <v>436</v>
      </c>
      <c r="B86" s="64"/>
      <c r="C86" s="64"/>
      <c r="D86" s="135"/>
      <c r="E86" s="817">
        <v>1</v>
      </c>
      <c r="F86" s="818"/>
      <c r="G86" s="134"/>
      <c r="H86" s="135"/>
      <c r="I86" s="64"/>
      <c r="J86" s="64"/>
      <c r="K86" s="64"/>
      <c r="L86" s="258" t="s">
        <v>65</v>
      </c>
      <c r="M86" s="423"/>
      <c r="N86" s="823" t="str">
        <f>IF($D$23="SELECT / SÉLECTIONNEZ","Province?",IF($D$23="INTL-International",0,L84/2))</f>
        <v>Province?</v>
      </c>
      <c r="O86" s="824"/>
      <c r="P86" s="89" t="s">
        <v>7</v>
      </c>
    </row>
    <row r="87" spans="1:16" s="232" customFormat="1" ht="16.5" customHeight="1" thickTop="1" x14ac:dyDescent="0.25">
      <c r="A87" s="108" t="s">
        <v>59</v>
      </c>
      <c r="B87" s="67"/>
      <c r="C87" s="428"/>
      <c r="D87" s="802"/>
      <c r="E87" s="802"/>
      <c r="F87" s="802"/>
      <c r="G87" s="802"/>
      <c r="H87" s="802"/>
      <c r="I87" s="802"/>
      <c r="J87" s="802"/>
      <c r="K87" s="802"/>
      <c r="L87" s="803"/>
      <c r="M87" s="67" t="s">
        <v>56</v>
      </c>
      <c r="N87" s="806"/>
      <c r="O87" s="807"/>
      <c r="P87" s="72"/>
    </row>
    <row r="88" spans="1:16" s="232" customFormat="1" ht="15" customHeight="1" thickBot="1" x14ac:dyDescent="0.3">
      <c r="A88" s="114" t="s">
        <v>60</v>
      </c>
      <c r="B88" s="107"/>
      <c r="C88" s="482"/>
      <c r="D88" s="804"/>
      <c r="E88" s="804"/>
      <c r="F88" s="804"/>
      <c r="G88" s="804"/>
      <c r="H88" s="804"/>
      <c r="I88" s="804"/>
      <c r="J88" s="804"/>
      <c r="K88" s="804"/>
      <c r="L88" s="805"/>
      <c r="M88" s="160"/>
      <c r="N88" s="86"/>
      <c r="O88" s="85" t="s">
        <v>11</v>
      </c>
      <c r="P88" s="72"/>
    </row>
    <row r="89" spans="1:16" s="232" customFormat="1" ht="16.5" customHeight="1" thickTop="1" x14ac:dyDescent="0.25">
      <c r="A89" s="108" t="s">
        <v>12</v>
      </c>
      <c r="B89" s="67"/>
      <c r="C89" s="67"/>
      <c r="D89" s="808"/>
      <c r="E89" s="809"/>
      <c r="F89" s="809"/>
      <c r="G89" s="802"/>
      <c r="H89" s="802"/>
      <c r="I89" s="802"/>
      <c r="J89" s="802"/>
      <c r="K89" s="802"/>
      <c r="L89" s="803"/>
      <c r="M89" s="108" t="s">
        <v>56</v>
      </c>
      <c r="N89" s="806"/>
      <c r="O89" s="807"/>
      <c r="P89" s="72"/>
    </row>
    <row r="90" spans="1:16" s="232" customFormat="1" ht="15" customHeight="1" thickBot="1" x14ac:dyDescent="0.3">
      <c r="A90" s="162" t="s">
        <v>13</v>
      </c>
      <c r="B90" s="119"/>
      <c r="C90" s="482"/>
      <c r="D90" s="804"/>
      <c r="E90" s="804"/>
      <c r="F90" s="804"/>
      <c r="G90" s="804"/>
      <c r="H90" s="804"/>
      <c r="I90" s="804"/>
      <c r="J90" s="804"/>
      <c r="K90" s="804"/>
      <c r="L90" s="805"/>
      <c r="M90" s="160"/>
      <c r="N90" s="86"/>
      <c r="O90" s="85" t="s">
        <v>11</v>
      </c>
      <c r="P90" s="72"/>
    </row>
    <row r="91" spans="1:16" s="232" customFormat="1" ht="15" hidden="1" customHeight="1" thickTop="1" x14ac:dyDescent="0.25">
      <c r="A91" s="108" t="s">
        <v>61</v>
      </c>
      <c r="B91" s="67"/>
      <c r="C91" s="428"/>
      <c r="D91" s="796"/>
      <c r="E91" s="796"/>
      <c r="F91" s="796"/>
      <c r="G91" s="796"/>
      <c r="H91" s="796"/>
      <c r="I91" s="796"/>
      <c r="J91" s="796"/>
      <c r="K91" s="796"/>
      <c r="L91" s="796"/>
      <c r="M91" s="796"/>
      <c r="N91" s="796"/>
      <c r="O91" s="797"/>
      <c r="P91" s="87" t="s">
        <v>8</v>
      </c>
    </row>
    <row r="92" spans="1:16" s="232" customFormat="1" ht="15" hidden="1" customHeight="1" thickBot="1" x14ac:dyDescent="0.3">
      <c r="A92" s="114" t="s">
        <v>62</v>
      </c>
      <c r="B92" s="107"/>
      <c r="C92" s="119"/>
      <c r="D92" s="798"/>
      <c r="E92" s="798"/>
      <c r="F92" s="798"/>
      <c r="G92" s="798"/>
      <c r="H92" s="798"/>
      <c r="I92" s="798"/>
      <c r="J92" s="798"/>
      <c r="K92" s="798"/>
      <c r="L92" s="798"/>
      <c r="M92" s="798"/>
      <c r="N92" s="798"/>
      <c r="O92" s="799"/>
      <c r="P92" s="87" t="s">
        <v>8</v>
      </c>
    </row>
    <row r="93" spans="1:16" s="561" customFormat="1" ht="15" customHeight="1" thickTop="1" x14ac:dyDescent="0.25">
      <c r="A93" s="136" t="s">
        <v>2</v>
      </c>
      <c r="B93" s="94"/>
      <c r="C93" s="94"/>
      <c r="D93" s="94"/>
      <c r="E93" s="94"/>
      <c r="F93" s="94"/>
      <c r="G93" s="94"/>
      <c r="H93" s="94"/>
      <c r="I93" s="94"/>
      <c r="J93" s="94"/>
      <c r="K93" s="94"/>
      <c r="L93" s="94"/>
      <c r="M93" s="94"/>
      <c r="N93" s="94"/>
      <c r="O93" s="137"/>
      <c r="P93" s="126"/>
    </row>
    <row r="94" spans="1:16" s="561" customFormat="1" ht="14.25" customHeight="1" thickBot="1" x14ac:dyDescent="0.3">
      <c r="A94" s="138" t="s">
        <v>6</v>
      </c>
      <c r="B94" s="119"/>
      <c r="C94" s="119"/>
      <c r="D94" s="119"/>
      <c r="E94" s="119"/>
      <c r="F94" s="119"/>
      <c r="G94" s="119"/>
      <c r="H94" s="119"/>
      <c r="I94" s="119"/>
      <c r="J94" s="119"/>
      <c r="K94" s="119"/>
      <c r="L94" s="119"/>
      <c r="M94" s="119"/>
      <c r="N94" s="119"/>
      <c r="O94" s="139"/>
      <c r="P94" s="126"/>
    </row>
    <row r="95" spans="1:16" ht="15" thickTop="1" x14ac:dyDescent="0.2">
      <c r="A95" s="140" t="s">
        <v>82</v>
      </c>
      <c r="B95" s="127"/>
      <c r="C95" s="127"/>
      <c r="D95" s="127"/>
      <c r="E95" s="127"/>
      <c r="F95" s="127"/>
      <c r="G95" s="127"/>
      <c r="H95" s="127"/>
      <c r="I95" s="127"/>
      <c r="J95" s="127"/>
      <c r="K95" s="127"/>
      <c r="L95" s="127"/>
    </row>
    <row r="96" spans="1:16" s="543" customFormat="1" ht="18" x14ac:dyDescent="0.25">
      <c r="A96" s="128"/>
      <c r="B96" s="128"/>
      <c r="C96" s="128"/>
      <c r="D96" s="128"/>
      <c r="E96" s="128"/>
      <c r="F96" s="128"/>
      <c r="G96" s="128"/>
      <c r="H96" s="128"/>
      <c r="I96" s="128"/>
      <c r="J96" s="128"/>
      <c r="K96" s="128"/>
      <c r="L96" s="128"/>
      <c r="M96" s="128"/>
      <c r="N96" s="128"/>
      <c r="O96" s="128"/>
      <c r="P96" s="128"/>
    </row>
    <row r="97" spans="1:21" s="543"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536"/>
      <c r="T97" s="562" t="s">
        <v>551</v>
      </c>
    </row>
    <row r="98" spans="1:21" s="543"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536"/>
      <c r="T98" s="562" t="s">
        <v>75</v>
      </c>
    </row>
    <row r="99" spans="1:21" s="543"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536"/>
      <c r="T99" s="562" t="s">
        <v>552</v>
      </c>
    </row>
    <row r="100" spans="1:21" s="543"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536"/>
      <c r="T100" s="562" t="s">
        <v>553</v>
      </c>
    </row>
    <row r="101" spans="1:21" s="543"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536"/>
      <c r="T101" s="562" t="s">
        <v>554</v>
      </c>
    </row>
    <row r="102" spans="1:21" s="543"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536"/>
      <c r="T102" s="562" t="s">
        <v>555</v>
      </c>
    </row>
    <row r="103" spans="1:21" s="543"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536"/>
      <c r="T103" s="562" t="s">
        <v>556</v>
      </c>
    </row>
    <row r="104" spans="1:21" s="543"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536"/>
      <c r="T104" s="562" t="s">
        <v>557</v>
      </c>
    </row>
    <row r="105" spans="1:21" s="543"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536"/>
      <c r="T105" s="562" t="s">
        <v>558</v>
      </c>
    </row>
    <row r="106" spans="1:21" s="543"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536"/>
      <c r="T106" s="562" t="s">
        <v>559</v>
      </c>
    </row>
    <row r="107" spans="1:21" s="543"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536"/>
      <c r="T107" s="562" t="s">
        <v>560</v>
      </c>
    </row>
    <row r="108" spans="1:21" s="543"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536"/>
      <c r="T108" s="562" t="s">
        <v>561</v>
      </c>
    </row>
    <row r="109" spans="1:21" s="543"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536"/>
      <c r="T109" s="562" t="s">
        <v>562</v>
      </c>
    </row>
    <row r="110" spans="1:21" s="543"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536"/>
      <c r="R110" s="544"/>
      <c r="S110" s="544"/>
      <c r="T110" s="562" t="s">
        <v>563</v>
      </c>
      <c r="U110" s="544"/>
    </row>
    <row r="111" spans="1:21" ht="15" x14ac:dyDescent="0.2">
      <c r="I111" s="147" t="str">
        <f>+'Travel Authority &amp; Advance'!K88</f>
        <v>3431-DPSA CONTRACT MANAGEMENT TEAM A</v>
      </c>
      <c r="J111" s="147"/>
      <c r="K111" s="147"/>
      <c r="L111" s="147"/>
      <c r="M111" s="153"/>
      <c r="N111" s="153"/>
      <c r="O111" s="150"/>
      <c r="P111" s="129"/>
      <c r="Q111" s="536"/>
      <c r="T111" s="562" t="s">
        <v>564</v>
      </c>
    </row>
    <row r="112" spans="1:21" ht="15" x14ac:dyDescent="0.2">
      <c r="I112" s="147" t="str">
        <f>+'Travel Authority &amp; Advance'!K89</f>
        <v>3441-DPSA CONTRACT MANAGEMENT TEAM B</v>
      </c>
      <c r="J112" s="147"/>
      <c r="K112" s="147"/>
      <c r="L112" s="147"/>
      <c r="M112" s="153"/>
      <c r="N112" s="153"/>
      <c r="O112" s="150"/>
      <c r="P112" s="129"/>
      <c r="Q112" s="536"/>
      <c r="T112" s="56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536"/>
      <c r="T113" s="56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536"/>
      <c r="T114" s="562" t="s">
        <v>567</v>
      </c>
    </row>
    <row r="115" spans="1:20" ht="15" x14ac:dyDescent="0.2">
      <c r="I115" s="147" t="str">
        <f>+'Travel Authority &amp; Advance'!K92</f>
        <v>4411-DIRECTOR, CONTRACT MANAGEMENT &amp; PROCUREMENT</v>
      </c>
      <c r="J115" s="147"/>
      <c r="K115" s="147"/>
      <c r="L115" s="147"/>
      <c r="M115" s="153"/>
      <c r="N115" s="153"/>
      <c r="O115" s="150"/>
      <c r="P115" s="129"/>
      <c r="Q115" s="536"/>
      <c r="T115" s="562" t="s">
        <v>568</v>
      </c>
    </row>
    <row r="116" spans="1:20" ht="15" x14ac:dyDescent="0.2">
      <c r="I116" s="147" t="str">
        <f>+'Travel Authority &amp; Advance'!K93</f>
        <v>4421-CUBA CONTRACTING</v>
      </c>
      <c r="J116" s="147"/>
      <c r="K116" s="147"/>
      <c r="L116" s="147"/>
      <c r="M116" s="153"/>
      <c r="N116" s="153"/>
      <c r="O116" s="150"/>
      <c r="P116" s="129"/>
      <c r="Q116" s="536"/>
      <c r="T116" s="562" t="s">
        <v>569</v>
      </c>
    </row>
    <row r="117" spans="1:20" ht="15" x14ac:dyDescent="0.2">
      <c r="I117" s="147" t="str">
        <f>+'Travel Authority &amp; Advance'!K94</f>
        <v>4431-PROCUREMENT</v>
      </c>
      <c r="J117" s="147"/>
      <c r="K117" s="147"/>
      <c r="L117" s="147"/>
      <c r="M117" s="153"/>
      <c r="N117" s="153"/>
      <c r="O117" s="150"/>
      <c r="P117" s="129"/>
      <c r="Q117" s="536"/>
      <c r="T117" s="562" t="s">
        <v>570</v>
      </c>
    </row>
    <row r="118" spans="1:20" ht="15" x14ac:dyDescent="0.2">
      <c r="I118" s="147" t="str">
        <f>+'Travel Authority &amp; Advance'!K95</f>
        <v>4441-CONTRACT MANAGEMENT</v>
      </c>
      <c r="J118" s="147"/>
      <c r="K118" s="147"/>
      <c r="L118" s="147"/>
      <c r="M118" s="153"/>
      <c r="N118" s="153"/>
      <c r="O118" s="150"/>
      <c r="P118" s="129"/>
      <c r="Q118" s="536"/>
      <c r="T118" s="562" t="s">
        <v>571</v>
      </c>
    </row>
    <row r="119" spans="1:20" ht="15" x14ac:dyDescent="0.2">
      <c r="I119" s="147" t="str">
        <f>+'Travel Authority &amp; Advance'!K96</f>
        <v>4511-RO - CHINA - HEADQUARTERS OTTAWA</v>
      </c>
      <c r="J119" s="147"/>
      <c r="K119" s="147"/>
      <c r="L119" s="147"/>
      <c r="M119" s="153"/>
      <c r="N119" s="153"/>
      <c r="O119" s="150"/>
      <c r="P119" s="129"/>
      <c r="Q119" s="536"/>
      <c r="T119" s="56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536"/>
      <c r="T120" s="56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536"/>
      <c r="T121" s="56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536"/>
      <c r="T122" s="56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536"/>
      <c r="T123" s="56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536"/>
      <c r="T124" s="56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536"/>
      <c r="T125" s="56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536"/>
      <c r="T126" s="56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536"/>
      <c r="T127" s="56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536"/>
      <c r="T128" s="56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536"/>
      <c r="T129" s="56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538"/>
      <c r="T130" s="56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538"/>
      <c r="T131" s="56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538"/>
      <c r="T132" s="56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538"/>
      <c r="T133" s="56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538"/>
      <c r="T134" s="56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538"/>
      <c r="T135" s="56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538"/>
      <c r="T136" s="56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538"/>
      <c r="T137" s="56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538"/>
      <c r="T138" s="56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538"/>
      <c r="T139" s="56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538"/>
      <c r="T140" s="56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56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56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56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56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56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56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56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562" t="s">
        <v>601</v>
      </c>
    </row>
    <row r="149" spans="1:20" x14ac:dyDescent="0.2">
      <c r="A149" s="127"/>
      <c r="B149" s="127"/>
      <c r="C149" s="127"/>
      <c r="D149" s="127"/>
      <c r="E149" s="127"/>
      <c r="F149" s="127"/>
      <c r="G149" s="127"/>
      <c r="H149" s="127"/>
      <c r="I149" s="147"/>
      <c r="J149" s="154"/>
      <c r="K149" s="154"/>
      <c r="L149" s="154"/>
      <c r="M149" s="159"/>
      <c r="N149" s="159"/>
      <c r="O149" s="159"/>
      <c r="T149" s="562" t="s">
        <v>602</v>
      </c>
    </row>
    <row r="150" spans="1:20" x14ac:dyDescent="0.2">
      <c r="A150" s="127"/>
      <c r="B150" s="127"/>
      <c r="C150" s="127"/>
      <c r="D150" s="127"/>
      <c r="E150" s="127"/>
      <c r="F150" s="127"/>
      <c r="G150" s="127"/>
      <c r="H150" s="127"/>
      <c r="I150" s="147"/>
      <c r="J150" s="154"/>
      <c r="K150" s="154"/>
      <c r="L150" s="154"/>
      <c r="M150" s="159"/>
      <c r="N150" s="159"/>
      <c r="O150" s="159"/>
      <c r="T150" s="562" t="s">
        <v>603</v>
      </c>
    </row>
    <row r="151" spans="1:20" x14ac:dyDescent="0.2">
      <c r="A151" s="127"/>
      <c r="B151" s="127"/>
      <c r="C151" s="127"/>
      <c r="D151" s="127"/>
      <c r="E151" s="127"/>
      <c r="F151" s="127"/>
      <c r="G151" s="127"/>
      <c r="H151" s="127"/>
      <c r="I151" s="154"/>
      <c r="J151" s="154"/>
      <c r="K151" s="154"/>
      <c r="L151" s="154"/>
      <c r="M151" s="159"/>
      <c r="N151" s="159"/>
      <c r="O151" s="159"/>
      <c r="T151" s="562" t="s">
        <v>604</v>
      </c>
    </row>
    <row r="152" spans="1:20" x14ac:dyDescent="0.2">
      <c r="A152" s="127"/>
      <c r="B152" s="127"/>
      <c r="C152" s="127"/>
      <c r="D152" s="127"/>
      <c r="E152" s="127"/>
      <c r="F152" s="127"/>
      <c r="G152" s="127"/>
      <c r="H152" s="127"/>
      <c r="I152" s="154"/>
      <c r="J152" s="154"/>
      <c r="K152" s="154"/>
      <c r="L152" s="154"/>
      <c r="M152" s="159"/>
      <c r="N152" s="159"/>
      <c r="O152" s="159"/>
      <c r="T152" s="562" t="s">
        <v>605</v>
      </c>
    </row>
    <row r="153" spans="1:20" x14ac:dyDescent="0.2">
      <c r="A153" s="127"/>
      <c r="B153" s="127"/>
      <c r="C153" s="127"/>
      <c r="D153" s="127"/>
      <c r="E153" s="127"/>
      <c r="F153" s="127"/>
      <c r="G153" s="127"/>
      <c r="H153" s="127"/>
      <c r="I153" s="154"/>
      <c r="J153" s="154"/>
      <c r="K153" s="154"/>
      <c r="L153" s="154"/>
      <c r="M153" s="159"/>
      <c r="N153" s="159"/>
      <c r="O153" s="159"/>
      <c r="T153" s="562" t="s">
        <v>606</v>
      </c>
    </row>
    <row r="154" spans="1:20" x14ac:dyDescent="0.2">
      <c r="A154" s="127"/>
      <c r="B154" s="127"/>
      <c r="C154" s="127"/>
      <c r="D154" s="127"/>
      <c r="E154" s="127"/>
      <c r="F154" s="127"/>
      <c r="G154" s="127"/>
      <c r="H154" s="127"/>
      <c r="I154" s="154"/>
      <c r="J154" s="154"/>
      <c r="K154" s="154"/>
      <c r="L154" s="154"/>
      <c r="M154" s="159"/>
      <c r="N154" s="159"/>
      <c r="O154" s="159"/>
      <c r="T154" s="562" t="s">
        <v>607</v>
      </c>
    </row>
    <row r="155" spans="1:20" x14ac:dyDescent="0.2">
      <c r="A155" s="127"/>
      <c r="B155" s="127"/>
      <c r="C155" s="127"/>
      <c r="D155" s="127"/>
      <c r="E155" s="127"/>
      <c r="F155" s="127"/>
      <c r="G155" s="127"/>
      <c r="H155" s="127"/>
      <c r="I155" s="154"/>
      <c r="J155" s="154"/>
      <c r="K155" s="154"/>
      <c r="L155" s="154"/>
      <c r="M155" s="159"/>
      <c r="N155" s="159"/>
      <c r="O155" s="159"/>
      <c r="T155" s="562" t="s">
        <v>608</v>
      </c>
    </row>
    <row r="156" spans="1:20" x14ac:dyDescent="0.2">
      <c r="A156" s="127"/>
      <c r="B156" s="127"/>
      <c r="C156" s="127"/>
      <c r="D156" s="127"/>
      <c r="E156" s="127"/>
      <c r="F156" s="127"/>
      <c r="G156" s="127"/>
      <c r="H156" s="127"/>
      <c r="I156" s="154"/>
      <c r="J156" s="154"/>
      <c r="K156" s="154"/>
      <c r="L156" s="154"/>
      <c r="M156" s="159"/>
      <c r="N156" s="159"/>
      <c r="O156" s="159"/>
      <c r="T156" s="562" t="s">
        <v>609</v>
      </c>
    </row>
    <row r="157" spans="1:20" x14ac:dyDescent="0.2">
      <c r="A157" s="127"/>
      <c r="B157" s="127"/>
      <c r="C157" s="127"/>
      <c r="D157" s="127"/>
      <c r="E157" s="127"/>
      <c r="F157" s="127"/>
      <c r="G157" s="127"/>
      <c r="H157" s="127"/>
      <c r="I157" s="154"/>
      <c r="J157" s="154"/>
      <c r="K157" s="154"/>
      <c r="L157" s="154"/>
      <c r="M157" s="159"/>
      <c r="N157" s="159"/>
      <c r="O157" s="159"/>
      <c r="T157" s="562" t="s">
        <v>610</v>
      </c>
    </row>
    <row r="158" spans="1:20" x14ac:dyDescent="0.2">
      <c r="A158" s="127"/>
      <c r="B158" s="127"/>
      <c r="C158" s="127"/>
      <c r="D158" s="127"/>
      <c r="E158" s="127"/>
      <c r="F158" s="127"/>
      <c r="G158" s="127"/>
      <c r="H158" s="127"/>
      <c r="I158" s="154"/>
      <c r="J158" s="154"/>
      <c r="K158" s="154"/>
      <c r="L158" s="154"/>
      <c r="M158" s="159"/>
      <c r="N158" s="159"/>
      <c r="O158" s="159"/>
      <c r="T158" s="562" t="s">
        <v>611</v>
      </c>
    </row>
    <row r="159" spans="1:20" x14ac:dyDescent="0.2">
      <c r="A159" s="127"/>
      <c r="B159" s="127"/>
      <c r="C159" s="127"/>
      <c r="D159" s="127"/>
      <c r="E159" s="127"/>
      <c r="F159" s="127"/>
      <c r="G159" s="127"/>
      <c r="H159" s="127"/>
      <c r="I159" s="154"/>
      <c r="J159" s="154"/>
      <c r="K159" s="154"/>
      <c r="L159" s="154"/>
      <c r="M159" s="159"/>
      <c r="N159" s="159"/>
      <c r="O159" s="159"/>
      <c r="T159" s="562" t="s">
        <v>612</v>
      </c>
    </row>
    <row r="160" spans="1:20" x14ac:dyDescent="0.2">
      <c r="A160" s="127"/>
      <c r="B160" s="127"/>
      <c r="C160" s="127"/>
      <c r="D160" s="127"/>
      <c r="E160" s="127"/>
      <c r="F160" s="127"/>
      <c r="G160" s="127"/>
      <c r="H160" s="127"/>
      <c r="I160" s="154"/>
      <c r="J160" s="154"/>
      <c r="K160" s="154"/>
      <c r="L160" s="154"/>
      <c r="M160" s="159"/>
      <c r="N160" s="159"/>
      <c r="O160" s="159"/>
      <c r="T160" s="562" t="s">
        <v>613</v>
      </c>
    </row>
    <row r="161" spans="1:20" x14ac:dyDescent="0.2">
      <c r="A161" s="127"/>
      <c r="B161" s="127"/>
      <c r="C161" s="127"/>
      <c r="D161" s="127"/>
      <c r="E161" s="127"/>
      <c r="F161" s="127"/>
      <c r="G161" s="127"/>
      <c r="H161" s="127"/>
      <c r="I161" s="154"/>
      <c r="J161" s="154"/>
      <c r="K161" s="154"/>
      <c r="L161" s="154"/>
      <c r="M161" s="159"/>
      <c r="N161" s="159"/>
      <c r="O161" s="159"/>
      <c r="T161" s="562" t="s">
        <v>614</v>
      </c>
    </row>
    <row r="162" spans="1:20" x14ac:dyDescent="0.2">
      <c r="A162" s="127"/>
      <c r="B162" s="127"/>
      <c r="C162" s="127"/>
      <c r="D162" s="127"/>
      <c r="E162" s="127"/>
      <c r="F162" s="127"/>
      <c r="G162" s="127"/>
      <c r="H162" s="127"/>
      <c r="I162" s="154"/>
      <c r="J162" s="154"/>
      <c r="K162" s="154"/>
      <c r="L162" s="154"/>
      <c r="M162" s="159"/>
      <c r="N162" s="159"/>
      <c r="O162" s="159"/>
      <c r="T162" s="562" t="s">
        <v>615</v>
      </c>
    </row>
    <row r="163" spans="1:20" x14ac:dyDescent="0.2">
      <c r="A163" s="127"/>
      <c r="B163" s="127"/>
      <c r="C163" s="127"/>
      <c r="D163" s="127"/>
      <c r="E163" s="127"/>
      <c r="F163" s="127"/>
      <c r="G163" s="127"/>
      <c r="H163" s="127"/>
      <c r="I163" s="154"/>
      <c r="J163" s="154"/>
      <c r="K163" s="154"/>
      <c r="L163" s="154"/>
      <c r="M163" s="159"/>
      <c r="N163" s="159"/>
      <c r="O163" s="159"/>
      <c r="T163" s="562" t="s">
        <v>616</v>
      </c>
    </row>
    <row r="164" spans="1:20" x14ac:dyDescent="0.2">
      <c r="A164" s="127"/>
      <c r="B164" s="127"/>
      <c r="C164" s="127"/>
      <c r="D164" s="127"/>
      <c r="E164" s="127"/>
      <c r="F164" s="127"/>
      <c r="G164" s="127"/>
      <c r="H164" s="127"/>
      <c r="I164" s="154"/>
      <c r="J164" s="154"/>
      <c r="K164" s="154"/>
      <c r="L164" s="154"/>
      <c r="M164" s="159"/>
      <c r="N164" s="159"/>
      <c r="O164" s="159"/>
      <c r="T164" s="562" t="s">
        <v>617</v>
      </c>
    </row>
    <row r="165" spans="1:20" x14ac:dyDescent="0.2">
      <c r="A165" s="127"/>
      <c r="B165" s="127"/>
      <c r="C165" s="127"/>
      <c r="D165" s="127"/>
      <c r="E165" s="127"/>
      <c r="F165" s="127"/>
      <c r="G165" s="127"/>
      <c r="H165" s="127"/>
      <c r="I165" s="154"/>
      <c r="J165" s="154"/>
      <c r="K165" s="154"/>
      <c r="L165" s="154"/>
      <c r="M165" s="159"/>
      <c r="N165" s="159"/>
      <c r="O165" s="159"/>
      <c r="T165" s="562" t="s">
        <v>618</v>
      </c>
    </row>
    <row r="166" spans="1:20" x14ac:dyDescent="0.2">
      <c r="A166" s="127"/>
      <c r="B166" s="127"/>
      <c r="C166" s="127"/>
      <c r="D166" s="127"/>
      <c r="E166" s="127"/>
      <c r="F166" s="127"/>
      <c r="G166" s="127"/>
      <c r="H166" s="127"/>
      <c r="I166" s="154"/>
      <c r="J166" s="154"/>
      <c r="K166" s="154"/>
      <c r="L166" s="154"/>
      <c r="M166" s="159"/>
      <c r="N166" s="159"/>
      <c r="O166" s="159"/>
      <c r="T166" s="562" t="s">
        <v>619</v>
      </c>
    </row>
    <row r="167" spans="1:20" x14ac:dyDescent="0.2">
      <c r="A167" s="127"/>
      <c r="B167" s="127"/>
      <c r="C167" s="127"/>
      <c r="D167" s="127"/>
      <c r="E167" s="127"/>
      <c r="F167" s="127"/>
      <c r="G167" s="127"/>
      <c r="H167" s="127"/>
      <c r="I167" s="154"/>
      <c r="J167" s="154"/>
      <c r="K167" s="154"/>
      <c r="L167" s="154"/>
      <c r="M167" s="159"/>
      <c r="N167" s="159"/>
      <c r="O167" s="159"/>
      <c r="T167" s="562" t="s">
        <v>620</v>
      </c>
    </row>
    <row r="168" spans="1:20" x14ac:dyDescent="0.2">
      <c r="A168" s="127"/>
      <c r="B168" s="127"/>
      <c r="C168" s="127"/>
      <c r="D168" s="127"/>
      <c r="E168" s="127"/>
      <c r="F168" s="127"/>
      <c r="G168" s="127"/>
      <c r="H168" s="127"/>
      <c r="I168" s="154"/>
      <c r="J168" s="154"/>
      <c r="K168" s="154"/>
      <c r="L168" s="154"/>
      <c r="M168" s="159"/>
      <c r="N168" s="159"/>
      <c r="O168" s="159"/>
      <c r="T168" s="562" t="s">
        <v>621</v>
      </c>
    </row>
    <row r="169" spans="1:20" x14ac:dyDescent="0.2">
      <c r="T169" s="562" t="s">
        <v>622</v>
      </c>
    </row>
    <row r="170" spans="1:20" x14ac:dyDescent="0.2">
      <c r="T170" s="562" t="s">
        <v>623</v>
      </c>
    </row>
    <row r="171" spans="1:20" x14ac:dyDescent="0.2">
      <c r="T171" s="562" t="s">
        <v>624</v>
      </c>
    </row>
    <row r="172" spans="1:20" x14ac:dyDescent="0.2">
      <c r="T172" s="562" t="s">
        <v>625</v>
      </c>
    </row>
    <row r="173" spans="1:20" x14ac:dyDescent="0.2">
      <c r="T173" s="562" t="s">
        <v>626</v>
      </c>
    </row>
    <row r="174" spans="1:20" x14ac:dyDescent="0.2">
      <c r="T174" s="562" t="s">
        <v>627</v>
      </c>
    </row>
    <row r="175" spans="1:20" x14ac:dyDescent="0.2">
      <c r="T175" s="562" t="s">
        <v>628</v>
      </c>
    </row>
    <row r="176" spans="1:20" x14ac:dyDescent="0.2">
      <c r="T176" s="562" t="s">
        <v>629</v>
      </c>
    </row>
    <row r="177" spans="20:20" x14ac:dyDescent="0.2">
      <c r="T177" s="562" t="s">
        <v>630</v>
      </c>
    </row>
    <row r="178" spans="20:20" x14ac:dyDescent="0.2">
      <c r="T178" s="562" t="s">
        <v>631</v>
      </c>
    </row>
    <row r="179" spans="20:20" x14ac:dyDescent="0.2">
      <c r="T179" s="562" t="s">
        <v>632</v>
      </c>
    </row>
    <row r="180" spans="20:20" x14ac:dyDescent="0.2">
      <c r="T180" s="562" t="s">
        <v>633</v>
      </c>
    </row>
    <row r="181" spans="20:20" x14ac:dyDescent="0.2">
      <c r="T181" s="562" t="s">
        <v>634</v>
      </c>
    </row>
    <row r="182" spans="20:20" x14ac:dyDescent="0.2">
      <c r="T182" s="562" t="s">
        <v>635</v>
      </c>
    </row>
    <row r="183" spans="20:20" x14ac:dyDescent="0.2">
      <c r="T183" s="562" t="s">
        <v>636</v>
      </c>
    </row>
    <row r="184" spans="20:20" x14ac:dyDescent="0.2">
      <c r="T184" s="562" t="s">
        <v>637</v>
      </c>
    </row>
    <row r="185" spans="20:20" x14ac:dyDescent="0.2">
      <c r="T185" s="562" t="s">
        <v>638</v>
      </c>
    </row>
    <row r="186" spans="20:20" x14ac:dyDescent="0.2">
      <c r="T186" s="562" t="s">
        <v>639</v>
      </c>
    </row>
    <row r="187" spans="20:20" x14ac:dyDescent="0.2">
      <c r="T187" s="562" t="s">
        <v>640</v>
      </c>
    </row>
    <row r="188" spans="20:20" x14ac:dyDescent="0.2">
      <c r="T188" s="562" t="s">
        <v>641</v>
      </c>
    </row>
    <row r="189" spans="20:20" x14ac:dyDescent="0.2">
      <c r="T189" s="562" t="s">
        <v>642</v>
      </c>
    </row>
    <row r="190" spans="20:20" x14ac:dyDescent="0.2">
      <c r="T190" s="562" t="s">
        <v>643</v>
      </c>
    </row>
    <row r="191" spans="20:20" x14ac:dyDescent="0.2">
      <c r="T191" s="562" t="s">
        <v>644</v>
      </c>
    </row>
    <row r="192" spans="20:20" x14ac:dyDescent="0.2">
      <c r="T192" s="562" t="s">
        <v>645</v>
      </c>
    </row>
    <row r="193" spans="20:20" x14ac:dyDescent="0.2">
      <c r="T193" s="562" t="s">
        <v>646</v>
      </c>
    </row>
    <row r="194" spans="20:20" x14ac:dyDescent="0.2">
      <c r="T194" s="562" t="s">
        <v>647</v>
      </c>
    </row>
    <row r="195" spans="20:20" x14ac:dyDescent="0.2">
      <c r="T195" s="562" t="s">
        <v>648</v>
      </c>
    </row>
    <row r="196" spans="20:20" x14ac:dyDescent="0.2">
      <c r="T196" s="562" t="s">
        <v>649</v>
      </c>
    </row>
    <row r="197" spans="20:20" x14ac:dyDescent="0.2">
      <c r="T197" s="562" t="s">
        <v>650</v>
      </c>
    </row>
    <row r="198" spans="20:20" x14ac:dyDescent="0.2">
      <c r="T198" s="562" t="s">
        <v>651</v>
      </c>
    </row>
    <row r="199" spans="20:20" x14ac:dyDescent="0.2">
      <c r="T199" s="562" t="s">
        <v>652</v>
      </c>
    </row>
    <row r="200" spans="20:20" x14ac:dyDescent="0.2">
      <c r="T200" s="562" t="s">
        <v>653</v>
      </c>
    </row>
    <row r="201" spans="20:20" x14ac:dyDescent="0.2">
      <c r="T201" s="562" t="s">
        <v>654</v>
      </c>
    </row>
    <row r="202" spans="20:20" x14ac:dyDescent="0.2">
      <c r="T202" s="562" t="s">
        <v>655</v>
      </c>
    </row>
    <row r="203" spans="20:20" x14ac:dyDescent="0.2">
      <c r="T203" s="562" t="s">
        <v>656</v>
      </c>
    </row>
    <row r="204" spans="20:20" x14ac:dyDescent="0.2">
      <c r="T204" s="562" t="s">
        <v>657</v>
      </c>
    </row>
    <row r="205" spans="20:20" x14ac:dyDescent="0.2">
      <c r="T205" s="562" t="s">
        <v>658</v>
      </c>
    </row>
    <row r="206" spans="20:20" x14ac:dyDescent="0.2">
      <c r="T206" s="562" t="s">
        <v>659</v>
      </c>
    </row>
    <row r="207" spans="20:20" x14ac:dyDescent="0.2">
      <c r="T207" s="562" t="s">
        <v>660</v>
      </c>
    </row>
    <row r="208" spans="20:20" x14ac:dyDescent="0.2">
      <c r="T208" s="562" t="s">
        <v>661</v>
      </c>
    </row>
    <row r="209" spans="20:20" x14ac:dyDescent="0.2">
      <c r="T209" s="562" t="s">
        <v>662</v>
      </c>
    </row>
    <row r="210" spans="20:20" x14ac:dyDescent="0.2">
      <c r="T210" s="562" t="s">
        <v>663</v>
      </c>
    </row>
    <row r="211" spans="20:20" x14ac:dyDescent="0.2">
      <c r="T211" s="562" t="s">
        <v>664</v>
      </c>
    </row>
    <row r="212" spans="20:20" x14ac:dyDescent="0.2">
      <c r="T212" s="562" t="s">
        <v>665</v>
      </c>
    </row>
    <row r="213" spans="20:20" x14ac:dyDescent="0.2">
      <c r="T213" s="562" t="s">
        <v>666</v>
      </c>
    </row>
    <row r="214" spans="20:20" x14ac:dyDescent="0.2">
      <c r="T214" s="562" t="s">
        <v>667</v>
      </c>
    </row>
    <row r="215" spans="20:20" x14ac:dyDescent="0.2">
      <c r="T215" s="562" t="s">
        <v>668</v>
      </c>
    </row>
    <row r="216" spans="20:20" x14ac:dyDescent="0.2">
      <c r="T216" s="562" t="s">
        <v>669</v>
      </c>
    </row>
    <row r="217" spans="20:20" x14ac:dyDescent="0.2">
      <c r="T217" s="562" t="s">
        <v>670</v>
      </c>
    </row>
    <row r="218" spans="20:20" x14ac:dyDescent="0.2">
      <c r="T218" s="562" t="s">
        <v>671</v>
      </c>
    </row>
    <row r="219" spans="20:20" x14ac:dyDescent="0.2">
      <c r="T219" s="562" t="s">
        <v>672</v>
      </c>
    </row>
    <row r="220" spans="20:20" x14ac:dyDescent="0.2">
      <c r="T220" s="562" t="s">
        <v>673</v>
      </c>
    </row>
    <row r="221" spans="20:20" x14ac:dyDescent="0.2">
      <c r="T221" s="562" t="s">
        <v>674</v>
      </c>
    </row>
    <row r="222" spans="20:20" x14ac:dyDescent="0.2">
      <c r="T222" s="562" t="s">
        <v>675</v>
      </c>
    </row>
    <row r="223" spans="20:20" x14ac:dyDescent="0.2">
      <c r="T223" s="562" t="s">
        <v>676</v>
      </c>
    </row>
    <row r="224" spans="20:20" x14ac:dyDescent="0.2">
      <c r="T224" s="562" t="s">
        <v>677</v>
      </c>
    </row>
    <row r="225" spans="20:20" x14ac:dyDescent="0.2">
      <c r="T225" s="562" t="s">
        <v>678</v>
      </c>
    </row>
    <row r="226" spans="20:20" x14ac:dyDescent="0.2">
      <c r="T226" s="562" t="s">
        <v>679</v>
      </c>
    </row>
    <row r="227" spans="20:20" x14ac:dyDescent="0.2">
      <c r="T227" s="562" t="s">
        <v>680</v>
      </c>
    </row>
    <row r="228" spans="20:20" x14ac:dyDescent="0.2">
      <c r="T228" s="562" t="s">
        <v>681</v>
      </c>
    </row>
    <row r="229" spans="20:20" x14ac:dyDescent="0.2">
      <c r="T229" s="562" t="s">
        <v>682</v>
      </c>
    </row>
    <row r="230" spans="20:20" x14ac:dyDescent="0.2">
      <c r="T230" s="562" t="s">
        <v>683</v>
      </c>
    </row>
    <row r="231" spans="20:20" x14ac:dyDescent="0.2">
      <c r="T231" s="562" t="s">
        <v>684</v>
      </c>
    </row>
    <row r="232" spans="20:20" x14ac:dyDescent="0.2">
      <c r="T232" s="562" t="s">
        <v>685</v>
      </c>
    </row>
    <row r="233" spans="20:20" x14ac:dyDescent="0.2">
      <c r="T233" s="562" t="s">
        <v>686</v>
      </c>
    </row>
    <row r="234" spans="20:20" x14ac:dyDescent="0.2">
      <c r="T234" s="562" t="s">
        <v>687</v>
      </c>
    </row>
    <row r="235" spans="20:20" x14ac:dyDescent="0.2">
      <c r="T235" s="562" t="s">
        <v>688</v>
      </c>
    </row>
    <row r="236" spans="20:20" x14ac:dyDescent="0.2">
      <c r="T236" s="562" t="s">
        <v>689</v>
      </c>
    </row>
    <row r="237" spans="20:20" x14ac:dyDescent="0.2">
      <c r="T237" s="562" t="s">
        <v>690</v>
      </c>
    </row>
    <row r="238" spans="20:20" x14ac:dyDescent="0.2">
      <c r="T238" s="562" t="s">
        <v>691</v>
      </c>
    </row>
    <row r="239" spans="20:20" x14ac:dyDescent="0.2">
      <c r="T239" s="562" t="s">
        <v>692</v>
      </c>
    </row>
    <row r="240" spans="20:20" x14ac:dyDescent="0.2">
      <c r="T240" s="562" t="s">
        <v>693</v>
      </c>
    </row>
    <row r="241" spans="20:20" x14ac:dyDescent="0.2">
      <c r="T241" s="562" t="s">
        <v>694</v>
      </c>
    </row>
    <row r="242" spans="20:20" x14ac:dyDescent="0.2">
      <c r="T242" s="562" t="s">
        <v>695</v>
      </c>
    </row>
    <row r="243" spans="20:20" x14ac:dyDescent="0.2">
      <c r="T243" s="562" t="s">
        <v>696</v>
      </c>
    </row>
    <row r="244" spans="20:20" x14ac:dyDescent="0.2">
      <c r="T244" s="562" t="s">
        <v>697</v>
      </c>
    </row>
    <row r="245" spans="20:20" x14ac:dyDescent="0.2">
      <c r="T245" s="562" t="s">
        <v>698</v>
      </c>
    </row>
    <row r="246" spans="20:20" x14ac:dyDescent="0.2">
      <c r="T246" s="562" t="s">
        <v>699</v>
      </c>
    </row>
    <row r="247" spans="20:20" x14ac:dyDescent="0.2">
      <c r="T247" s="562" t="s">
        <v>700</v>
      </c>
    </row>
    <row r="248" spans="20:20" x14ac:dyDescent="0.2">
      <c r="T248" s="562" t="s">
        <v>701</v>
      </c>
    </row>
    <row r="249" spans="20:20" x14ac:dyDescent="0.2">
      <c r="T249" s="562" t="s">
        <v>702</v>
      </c>
    </row>
    <row r="250" spans="20:20" x14ac:dyDescent="0.2">
      <c r="T250" s="562" t="s">
        <v>703</v>
      </c>
    </row>
    <row r="251" spans="20:20" x14ac:dyDescent="0.2">
      <c r="T251" s="562" t="s">
        <v>704</v>
      </c>
    </row>
    <row r="252" spans="20:20" x14ac:dyDescent="0.2">
      <c r="T252" s="562" t="s">
        <v>705</v>
      </c>
    </row>
    <row r="253" spans="20:20" x14ac:dyDescent="0.2">
      <c r="T253" s="562" t="s">
        <v>706</v>
      </c>
    </row>
    <row r="254" spans="20:20" x14ac:dyDescent="0.2">
      <c r="T254" s="562" t="s">
        <v>707</v>
      </c>
    </row>
    <row r="255" spans="20:20" x14ac:dyDescent="0.2">
      <c r="T255" s="562" t="s">
        <v>708</v>
      </c>
    </row>
    <row r="256" spans="20:20" x14ac:dyDescent="0.2">
      <c r="T256" s="562" t="s">
        <v>709</v>
      </c>
    </row>
    <row r="257" spans="20:20" x14ac:dyDescent="0.2">
      <c r="T257" s="562" t="s">
        <v>710</v>
      </c>
    </row>
    <row r="258" spans="20:20" x14ac:dyDescent="0.2">
      <c r="T258" s="562" t="s">
        <v>711</v>
      </c>
    </row>
    <row r="259" spans="20:20" x14ac:dyDescent="0.2">
      <c r="T259" s="562" t="s">
        <v>712</v>
      </c>
    </row>
    <row r="260" spans="20:20" x14ac:dyDescent="0.2">
      <c r="T260" s="562" t="s">
        <v>713</v>
      </c>
    </row>
    <row r="261" spans="20:20" x14ac:dyDescent="0.2">
      <c r="T261" s="562" t="s">
        <v>714</v>
      </c>
    </row>
    <row r="262" spans="20:20" x14ac:dyDescent="0.2">
      <c r="T262" s="562" t="s">
        <v>715</v>
      </c>
    </row>
    <row r="263" spans="20:20" x14ac:dyDescent="0.2">
      <c r="T263" s="562" t="s">
        <v>716</v>
      </c>
    </row>
    <row r="264" spans="20:20" x14ac:dyDescent="0.2">
      <c r="T264" s="562" t="s">
        <v>717</v>
      </c>
    </row>
    <row r="265" spans="20:20" x14ac:dyDescent="0.2">
      <c r="T265" s="562" t="s">
        <v>718</v>
      </c>
    </row>
    <row r="266" spans="20:20" x14ac:dyDescent="0.2">
      <c r="T266" s="562" t="s">
        <v>719</v>
      </c>
    </row>
    <row r="267" spans="20:20" x14ac:dyDescent="0.2">
      <c r="T267" s="562" t="s">
        <v>720</v>
      </c>
    </row>
    <row r="268" spans="20:20" x14ac:dyDescent="0.2">
      <c r="T268" s="562" t="s">
        <v>721</v>
      </c>
    </row>
    <row r="269" spans="20:20" x14ac:dyDescent="0.2">
      <c r="T269" s="562" t="s">
        <v>722</v>
      </c>
    </row>
    <row r="270" spans="20:20" x14ac:dyDescent="0.2">
      <c r="T270" s="562" t="s">
        <v>723</v>
      </c>
    </row>
    <row r="271" spans="20:20" x14ac:dyDescent="0.2">
      <c r="T271" s="562" t="s">
        <v>724</v>
      </c>
    </row>
    <row r="272" spans="20:20" x14ac:dyDescent="0.2">
      <c r="T272" s="562" t="s">
        <v>725</v>
      </c>
    </row>
    <row r="273" spans="20:20" x14ac:dyDescent="0.2">
      <c r="T273" s="562" t="s">
        <v>726</v>
      </c>
    </row>
    <row r="274" spans="20:20" x14ac:dyDescent="0.2">
      <c r="T274" s="562" t="s">
        <v>727</v>
      </c>
    </row>
    <row r="275" spans="20:20" x14ac:dyDescent="0.2">
      <c r="T275" s="562" t="s">
        <v>728</v>
      </c>
    </row>
    <row r="276" spans="20:20" x14ac:dyDescent="0.2">
      <c r="T276" s="562" t="s">
        <v>729</v>
      </c>
    </row>
    <row r="277" spans="20:20" x14ac:dyDescent="0.2">
      <c r="T277" s="562" t="s">
        <v>730</v>
      </c>
    </row>
    <row r="278" spans="20:20" x14ac:dyDescent="0.2">
      <c r="T278" s="562" t="s">
        <v>731</v>
      </c>
    </row>
    <row r="279" spans="20:20" x14ac:dyDescent="0.2">
      <c r="T279" s="562" t="s">
        <v>732</v>
      </c>
    </row>
    <row r="280" spans="20:20" x14ac:dyDescent="0.2">
      <c r="T280" s="562" t="s">
        <v>733</v>
      </c>
    </row>
    <row r="281" spans="20:20" x14ac:dyDescent="0.2">
      <c r="T281" s="562" t="s">
        <v>734</v>
      </c>
    </row>
    <row r="282" spans="20:20" x14ac:dyDescent="0.2">
      <c r="T282" s="562" t="s">
        <v>735</v>
      </c>
    </row>
    <row r="283" spans="20:20" x14ac:dyDescent="0.2">
      <c r="T283" s="562" t="s">
        <v>736</v>
      </c>
    </row>
    <row r="284" spans="20:20" x14ac:dyDescent="0.2">
      <c r="T284" s="562" t="s">
        <v>737</v>
      </c>
    </row>
    <row r="285" spans="20:20" x14ac:dyDescent="0.2">
      <c r="T285" s="562" t="s">
        <v>738</v>
      </c>
    </row>
    <row r="286" spans="20:20" x14ac:dyDescent="0.2">
      <c r="T286" s="562" t="s">
        <v>739</v>
      </c>
    </row>
    <row r="287" spans="20:20" x14ac:dyDescent="0.2">
      <c r="T287" s="562" t="s">
        <v>740</v>
      </c>
    </row>
    <row r="288" spans="20:20" x14ac:dyDescent="0.2">
      <c r="T288" s="562" t="s">
        <v>741</v>
      </c>
    </row>
    <row r="289" spans="20:20" x14ac:dyDescent="0.2">
      <c r="T289" s="562" t="s">
        <v>742</v>
      </c>
    </row>
    <row r="290" spans="20:20" x14ac:dyDescent="0.2">
      <c r="T290" s="562" t="s">
        <v>743</v>
      </c>
    </row>
    <row r="291" spans="20:20" x14ac:dyDescent="0.2">
      <c r="T291" s="562" t="s">
        <v>744</v>
      </c>
    </row>
    <row r="292" spans="20:20" x14ac:dyDescent="0.2">
      <c r="T292" s="562" t="s">
        <v>745</v>
      </c>
    </row>
    <row r="293" spans="20:20" x14ac:dyDescent="0.2">
      <c r="T293" s="562" t="s">
        <v>746</v>
      </c>
    </row>
    <row r="294" spans="20:20" x14ac:dyDescent="0.2">
      <c r="T294" s="562" t="s">
        <v>747</v>
      </c>
    </row>
    <row r="295" spans="20:20" x14ac:dyDescent="0.2">
      <c r="T295" s="562" t="s">
        <v>748</v>
      </c>
    </row>
    <row r="296" spans="20:20" x14ac:dyDescent="0.2">
      <c r="T296" s="562" t="s">
        <v>749</v>
      </c>
    </row>
    <row r="297" spans="20:20" x14ac:dyDescent="0.2">
      <c r="T297" s="562" t="s">
        <v>750</v>
      </c>
    </row>
    <row r="298" spans="20:20" x14ac:dyDescent="0.2">
      <c r="T298" s="562" t="s">
        <v>751</v>
      </c>
    </row>
    <row r="299" spans="20:20" x14ac:dyDescent="0.2">
      <c r="T299" s="562" t="s">
        <v>752</v>
      </c>
    </row>
    <row r="300" spans="20:20" x14ac:dyDescent="0.2">
      <c r="T300" s="562" t="s">
        <v>753</v>
      </c>
    </row>
    <row r="301" spans="20:20" x14ac:dyDescent="0.2">
      <c r="T301" s="562" t="s">
        <v>754</v>
      </c>
    </row>
    <row r="302" spans="20:20" x14ac:dyDescent="0.2">
      <c r="T302" s="562" t="s">
        <v>755</v>
      </c>
    </row>
    <row r="303" spans="20:20" x14ac:dyDescent="0.2">
      <c r="T303" s="562" t="s">
        <v>756</v>
      </c>
    </row>
    <row r="304" spans="20:20" x14ac:dyDescent="0.2">
      <c r="T304" s="562" t="s">
        <v>757</v>
      </c>
    </row>
    <row r="305" spans="20:20" x14ac:dyDescent="0.2">
      <c r="T305" s="562" t="s">
        <v>758</v>
      </c>
    </row>
    <row r="306" spans="20:20" x14ac:dyDescent="0.2">
      <c r="T306" s="562" t="s">
        <v>759</v>
      </c>
    </row>
    <row r="307" spans="20:20" x14ac:dyDescent="0.2">
      <c r="T307" s="562" t="s">
        <v>760</v>
      </c>
    </row>
    <row r="308" spans="20:20" x14ac:dyDescent="0.2">
      <c r="T308" s="562" t="s">
        <v>761</v>
      </c>
    </row>
    <row r="309" spans="20:20" x14ac:dyDescent="0.2">
      <c r="T309" s="562" t="s">
        <v>762</v>
      </c>
    </row>
    <row r="310" spans="20:20" x14ac:dyDescent="0.2">
      <c r="T310" s="562" t="s">
        <v>763</v>
      </c>
    </row>
    <row r="311" spans="20:20" x14ac:dyDescent="0.2">
      <c r="T311" s="562" t="s">
        <v>764</v>
      </c>
    </row>
    <row r="312" spans="20:20" x14ac:dyDescent="0.2">
      <c r="T312" s="562" t="s">
        <v>765</v>
      </c>
    </row>
    <row r="313" spans="20:20" x14ac:dyDescent="0.2">
      <c r="T313" s="562" t="s">
        <v>766</v>
      </c>
    </row>
    <row r="314" spans="20:20" x14ac:dyDescent="0.2">
      <c r="T314" s="562" t="s">
        <v>767</v>
      </c>
    </row>
    <row r="315" spans="20:20" x14ac:dyDescent="0.2">
      <c r="T315" s="562" t="s">
        <v>768</v>
      </c>
    </row>
    <row r="316" spans="20:20" x14ac:dyDescent="0.2">
      <c r="T316" s="562" t="s">
        <v>769</v>
      </c>
    </row>
    <row r="317" spans="20:20" x14ac:dyDescent="0.2">
      <c r="T317" s="562" t="s">
        <v>770</v>
      </c>
    </row>
    <row r="318" spans="20:20" x14ac:dyDescent="0.2">
      <c r="T318" s="562" t="s">
        <v>771</v>
      </c>
    </row>
    <row r="319" spans="20:20" x14ac:dyDescent="0.2">
      <c r="T319" s="562" t="s">
        <v>772</v>
      </c>
    </row>
    <row r="320" spans="20:20" x14ac:dyDescent="0.2">
      <c r="T320" s="562" t="s">
        <v>773</v>
      </c>
    </row>
    <row r="321" spans="20:20" x14ac:dyDescent="0.2">
      <c r="T321" s="562" t="s">
        <v>774</v>
      </c>
    </row>
    <row r="322" spans="20:20" x14ac:dyDescent="0.2">
      <c r="T322" s="562" t="s">
        <v>775</v>
      </c>
    </row>
    <row r="323" spans="20:20" x14ac:dyDescent="0.2">
      <c r="T323" s="562" t="s">
        <v>776</v>
      </c>
    </row>
    <row r="324" spans="20:20" x14ac:dyDescent="0.2">
      <c r="T324" s="562" t="s">
        <v>777</v>
      </c>
    </row>
    <row r="325" spans="20:20" x14ac:dyDescent="0.2">
      <c r="T325" s="562" t="s">
        <v>778</v>
      </c>
    </row>
    <row r="326" spans="20:20" x14ac:dyDescent="0.2">
      <c r="T326" s="562" t="s">
        <v>779</v>
      </c>
    </row>
    <row r="327" spans="20:20" x14ac:dyDescent="0.2">
      <c r="T327" s="562" t="s">
        <v>780</v>
      </c>
    </row>
    <row r="328" spans="20:20" x14ac:dyDescent="0.2">
      <c r="T328" s="562" t="s">
        <v>781</v>
      </c>
    </row>
    <row r="329" spans="20:20" x14ac:dyDescent="0.2">
      <c r="T329" s="562" t="s">
        <v>782</v>
      </c>
    </row>
    <row r="330" spans="20:20" x14ac:dyDescent="0.2">
      <c r="T330" s="562" t="s">
        <v>783</v>
      </c>
    </row>
    <row r="331" spans="20:20" x14ac:dyDescent="0.2">
      <c r="T331" s="562" t="s">
        <v>784</v>
      </c>
    </row>
  </sheetData>
  <sheetProtection password="EDC4" sheet="1" objects="1" scenarios="1"/>
  <mergeCells count="146">
    <mergeCell ref="A28:H28"/>
    <mergeCell ref="I28:O28"/>
    <mergeCell ref="G32:K32"/>
    <mergeCell ref="G33:K37"/>
    <mergeCell ref="L32:O32"/>
    <mergeCell ref="E29:I29"/>
    <mergeCell ref="J29:K29"/>
    <mergeCell ref="L29:O29"/>
    <mergeCell ref="A31:O31"/>
    <mergeCell ref="A32:B32"/>
    <mergeCell ref="A33:B33"/>
    <mergeCell ref="A34:B34"/>
    <mergeCell ref="L33:O37"/>
    <mergeCell ref="A35:B35"/>
    <mergeCell ref="A36:B36"/>
    <mergeCell ref="A37:B37"/>
    <mergeCell ref="C32:F32"/>
    <mergeCell ref="C33:F33"/>
    <mergeCell ref="C34:F34"/>
    <mergeCell ref="C35:F35"/>
    <mergeCell ref="C36:F36"/>
    <mergeCell ref="C37:F37"/>
    <mergeCell ref="C16:E17"/>
    <mergeCell ref="H16:J19"/>
    <mergeCell ref="N16:O16"/>
    <mergeCell ref="N17:O17"/>
    <mergeCell ref="C19:E19"/>
    <mergeCell ref="N19:O19"/>
    <mergeCell ref="C8:E9"/>
    <mergeCell ref="G8:I9"/>
    <mergeCell ref="N8:O8"/>
    <mergeCell ref="N9:O9"/>
    <mergeCell ref="C12:E13"/>
    <mergeCell ref="G12:I13"/>
    <mergeCell ref="N12:O12"/>
    <mergeCell ref="N13:O13"/>
    <mergeCell ref="L49:O49"/>
    <mergeCell ref="C48:H48"/>
    <mergeCell ref="C49:H49"/>
    <mergeCell ref="A40:O45"/>
    <mergeCell ref="A47:B47"/>
    <mergeCell ref="C47:H47"/>
    <mergeCell ref="I47:K47"/>
    <mergeCell ref="L47:O47"/>
    <mergeCell ref="D21:G21"/>
    <mergeCell ref="D23:G23"/>
    <mergeCell ref="K21:M21"/>
    <mergeCell ref="A48:B48"/>
    <mergeCell ref="I48:K48"/>
    <mergeCell ref="L48:O48"/>
    <mergeCell ref="A49:B49"/>
    <mergeCell ref="I49:K49"/>
    <mergeCell ref="A25:B26"/>
    <mergeCell ref="C25:C26"/>
    <mergeCell ref="E25:G26"/>
    <mergeCell ref="H25:J26"/>
    <mergeCell ref="K25:L26"/>
    <mergeCell ref="O25:O26"/>
    <mergeCell ref="M25:N26"/>
    <mergeCell ref="A29:D29"/>
    <mergeCell ref="A52:B52"/>
    <mergeCell ref="I52:K52"/>
    <mergeCell ref="L52:O52"/>
    <mergeCell ref="A53:B53"/>
    <mergeCell ref="I53:K53"/>
    <mergeCell ref="L53:O53"/>
    <mergeCell ref="C52:H52"/>
    <mergeCell ref="C53:H53"/>
    <mergeCell ref="A50:B50"/>
    <mergeCell ref="I50:K50"/>
    <mergeCell ref="L50:O50"/>
    <mergeCell ref="A51:B51"/>
    <mergeCell ref="I51:K51"/>
    <mergeCell ref="L51:O51"/>
    <mergeCell ref="C50:H50"/>
    <mergeCell ref="C51:H51"/>
    <mergeCell ref="A56:B56"/>
    <mergeCell ref="I56:K56"/>
    <mergeCell ref="L56:O56"/>
    <mergeCell ref="A57:B57"/>
    <mergeCell ref="I57:K57"/>
    <mergeCell ref="L57:O57"/>
    <mergeCell ref="C56:H56"/>
    <mergeCell ref="C57:H57"/>
    <mergeCell ref="A54:B54"/>
    <mergeCell ref="I54:K54"/>
    <mergeCell ref="L54:O54"/>
    <mergeCell ref="A55:B55"/>
    <mergeCell ref="I55:K55"/>
    <mergeCell ref="L55:O55"/>
    <mergeCell ref="C54:H54"/>
    <mergeCell ref="C55:H55"/>
    <mergeCell ref="B63:E63"/>
    <mergeCell ref="F63:J63"/>
    <mergeCell ref="K63:O63"/>
    <mergeCell ref="B64:E64"/>
    <mergeCell ref="F64:J64"/>
    <mergeCell ref="K64:O64"/>
    <mergeCell ref="L58:O58"/>
    <mergeCell ref="L59:O59"/>
    <mergeCell ref="L60:O60"/>
    <mergeCell ref="A62:E62"/>
    <mergeCell ref="F62:J62"/>
    <mergeCell ref="K62:O62"/>
    <mergeCell ref="B67:E67"/>
    <mergeCell ref="F67:J67"/>
    <mergeCell ref="K67:O67"/>
    <mergeCell ref="B68:E68"/>
    <mergeCell ref="F68:J68"/>
    <mergeCell ref="K68:O68"/>
    <mergeCell ref="B65:E65"/>
    <mergeCell ref="F65:J65"/>
    <mergeCell ref="K65:O65"/>
    <mergeCell ref="B66:E66"/>
    <mergeCell ref="F66:J66"/>
    <mergeCell ref="K66:O66"/>
    <mergeCell ref="B71:E71"/>
    <mergeCell ref="F71:J71"/>
    <mergeCell ref="K71:O71"/>
    <mergeCell ref="B72:E72"/>
    <mergeCell ref="F72:J72"/>
    <mergeCell ref="K72:O72"/>
    <mergeCell ref="B69:E69"/>
    <mergeCell ref="F69:J69"/>
    <mergeCell ref="K69:O69"/>
    <mergeCell ref="B70:E70"/>
    <mergeCell ref="F70:J70"/>
    <mergeCell ref="K70:O70"/>
    <mergeCell ref="E79:O79"/>
    <mergeCell ref="E84:F84"/>
    <mergeCell ref="D74:L75"/>
    <mergeCell ref="N74:O74"/>
    <mergeCell ref="E77:F77"/>
    <mergeCell ref="N77:O77"/>
    <mergeCell ref="N83:O83"/>
    <mergeCell ref="D91:O92"/>
    <mergeCell ref="J97:K97"/>
    <mergeCell ref="D87:L88"/>
    <mergeCell ref="N87:O87"/>
    <mergeCell ref="D89:L90"/>
    <mergeCell ref="N89:O89"/>
    <mergeCell ref="D80:O81"/>
    <mergeCell ref="E86:F86"/>
    <mergeCell ref="E82:F82"/>
    <mergeCell ref="A82:D82"/>
    <mergeCell ref="N86:O86"/>
  </mergeCells>
  <phoneticPr fontId="36" type="noConversion"/>
  <dataValidations count="6">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prompt="In accordance with TBS allowances_x000a__x000a_Selon les indemnités du SCT"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29697" r:id="rId4">
          <objectPr defaultSize="0" autoPict="0" r:id="rId5">
            <anchor moveWithCells="1">
              <from>
                <xdr:col>0</xdr:col>
                <xdr:colOff>9525</xdr:colOff>
                <xdr:row>0</xdr:row>
                <xdr:rowOff>9525</xdr:rowOff>
              </from>
              <to>
                <xdr:col>1</xdr:col>
                <xdr:colOff>885825</xdr:colOff>
                <xdr:row>2</xdr:row>
                <xdr:rowOff>95250</xdr:rowOff>
              </to>
            </anchor>
          </objectPr>
        </oleObject>
      </mc:Choice>
      <mc:Fallback>
        <oleObject progId="MSPhotoEd.3" shapeId="29697" r:id="rId4"/>
      </mc:Fallback>
    </mc:AlternateContent>
    <mc:AlternateContent xmlns:mc="http://schemas.openxmlformats.org/markup-compatibility/2006">
      <mc:Choice Requires="x14">
        <oleObject progId="MSPhotoEd.3" shapeId="29700" r:id="rId6">
          <objectPr defaultSize="0" autoPict="0" r:id="rId5">
            <anchor moveWithCells="1">
              <from>
                <xdr:col>0</xdr:col>
                <xdr:colOff>9525</xdr:colOff>
                <xdr:row>0</xdr:row>
                <xdr:rowOff>9525</xdr:rowOff>
              </from>
              <to>
                <xdr:col>1</xdr:col>
                <xdr:colOff>885825</xdr:colOff>
                <xdr:row>2</xdr:row>
                <xdr:rowOff>95250</xdr:rowOff>
              </to>
            </anchor>
          </objectPr>
        </oleObject>
      </mc:Choice>
      <mc:Fallback>
        <oleObject progId="MSPhotoEd.3" shapeId="29700" r:id="rId6"/>
      </mc:Fallback>
    </mc:AlternateContent>
    <mc:AlternateContent xmlns:mc="http://schemas.openxmlformats.org/markup-compatibility/2006">
      <mc:Choice Requires="x14">
        <oleObject progId="MSPhotoEd.3" shapeId="29701" r:id="rId7">
          <objectPr defaultSize="0" autoPict="0" r:id="rId5">
            <anchor moveWithCells="1">
              <from>
                <xdr:col>0</xdr:col>
                <xdr:colOff>9525</xdr:colOff>
                <xdr:row>0</xdr:row>
                <xdr:rowOff>9525</xdr:rowOff>
              </from>
              <to>
                <xdr:col>1</xdr:col>
                <xdr:colOff>885825</xdr:colOff>
                <xdr:row>2</xdr:row>
                <xdr:rowOff>95250</xdr:rowOff>
              </to>
            </anchor>
          </objectPr>
        </oleObject>
      </mc:Choice>
      <mc:Fallback>
        <oleObject progId="MSPhotoEd.3" shapeId="29701" r:id="rId7"/>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 type="list" allowBlank="1" showInputMessage="1" showErrorMessage="1">
          <x14:formula1>
            <xm:f>'Travel Expense Claim Detail'!$E$11:$I$11</xm:f>
          </x14:formula1>
          <xm:sqref>G8:I9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26"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t="s">
        <v>75</v>
      </c>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thickBot="1" x14ac:dyDescent="0.3">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x14ac:dyDescent="0.25">
      <c r="A57" s="843"/>
      <c r="B57" s="844"/>
      <c r="C57" s="851"/>
      <c r="D57" s="852"/>
      <c r="E57" s="852"/>
      <c r="F57" s="852"/>
      <c r="G57" s="852"/>
      <c r="H57" s="853"/>
      <c r="I57" s="845"/>
      <c r="J57" s="846"/>
      <c r="K57" s="847"/>
      <c r="L57" s="848">
        <f t="shared" si="0"/>
        <v>0</v>
      </c>
      <c r="M57" s="849"/>
      <c r="N57" s="849"/>
      <c r="O57" s="850"/>
      <c r="P57" s="87" t="s">
        <v>8</v>
      </c>
    </row>
    <row r="58" spans="1:16" s="72" customFormat="1" ht="19.5" hidden="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thickBot="1" x14ac:dyDescent="0.3">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78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951">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Top="1" x14ac:dyDescent="0.25">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Bot="1" x14ac:dyDescent="0.3">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E25:G26"/>
    <mergeCell ref="H25:J26"/>
    <mergeCell ref="K25:L26"/>
    <mergeCell ref="O25:O26"/>
    <mergeCell ref="M25:N26"/>
    <mergeCell ref="A29:D29"/>
    <mergeCell ref="E29:I29"/>
    <mergeCell ref="J29:K29"/>
    <mergeCell ref="L29:O29"/>
    <mergeCell ref="A28:H28"/>
    <mergeCell ref="I28:O28"/>
    <mergeCell ref="A82:D82"/>
    <mergeCell ref="E82:F82"/>
    <mergeCell ref="I47:K47"/>
    <mergeCell ref="D80:O81"/>
    <mergeCell ref="L47:O47"/>
    <mergeCell ref="C49:H49"/>
    <mergeCell ref="C50:H50"/>
    <mergeCell ref="E77:F77"/>
    <mergeCell ref="N77:O77"/>
    <mergeCell ref="E79:O79"/>
    <mergeCell ref="A47:B47"/>
    <mergeCell ref="C47:H47"/>
    <mergeCell ref="D74:L75"/>
    <mergeCell ref="N74:O74"/>
    <mergeCell ref="B71:E71"/>
    <mergeCell ref="F71:J71"/>
    <mergeCell ref="K71:O71"/>
    <mergeCell ref="B72:E72"/>
    <mergeCell ref="F72:J72"/>
    <mergeCell ref="K72:O72"/>
    <mergeCell ref="B68:E68"/>
    <mergeCell ref="F68:J68"/>
    <mergeCell ref="K68:O68"/>
    <mergeCell ref="B69:E69"/>
    <mergeCell ref="N83:O83"/>
    <mergeCell ref="N86:O86"/>
    <mergeCell ref="J97:K97"/>
    <mergeCell ref="E84:F84"/>
    <mergeCell ref="D87:L88"/>
    <mergeCell ref="N87:O87"/>
    <mergeCell ref="D89:L90"/>
    <mergeCell ref="N89:O89"/>
    <mergeCell ref="D91:O92"/>
    <mergeCell ref="E86:F86"/>
    <mergeCell ref="F69:J69"/>
    <mergeCell ref="K69:O69"/>
    <mergeCell ref="B70:E70"/>
    <mergeCell ref="F70:J70"/>
    <mergeCell ref="K70:O70"/>
    <mergeCell ref="B65:E65"/>
    <mergeCell ref="F65:J65"/>
    <mergeCell ref="K65:O65"/>
    <mergeCell ref="B66:E66"/>
    <mergeCell ref="F66:J66"/>
    <mergeCell ref="K66:O66"/>
    <mergeCell ref="B67:E67"/>
    <mergeCell ref="F67:J67"/>
    <mergeCell ref="K67:O67"/>
    <mergeCell ref="L59:O59"/>
    <mergeCell ref="L60:O60"/>
    <mergeCell ref="F63:J63"/>
    <mergeCell ref="K63:O63"/>
    <mergeCell ref="A62:E62"/>
    <mergeCell ref="F62:J62"/>
    <mergeCell ref="K62:O62"/>
    <mergeCell ref="B63:E63"/>
    <mergeCell ref="B64:E64"/>
    <mergeCell ref="F64:J64"/>
    <mergeCell ref="K64:O64"/>
    <mergeCell ref="A57:B57"/>
    <mergeCell ref="I57:K57"/>
    <mergeCell ref="L57:O57"/>
    <mergeCell ref="L58:O58"/>
    <mergeCell ref="C57:H57"/>
    <mergeCell ref="A55:B55"/>
    <mergeCell ref="I55:K55"/>
    <mergeCell ref="L55:O55"/>
    <mergeCell ref="A56:B56"/>
    <mergeCell ref="I56:K56"/>
    <mergeCell ref="L56:O56"/>
    <mergeCell ref="C55:H55"/>
    <mergeCell ref="C56:H56"/>
    <mergeCell ref="A53:B53"/>
    <mergeCell ref="I53:K53"/>
    <mergeCell ref="L53:O53"/>
    <mergeCell ref="A54:B54"/>
    <mergeCell ref="I54:K54"/>
    <mergeCell ref="L54:O54"/>
    <mergeCell ref="C53:H53"/>
    <mergeCell ref="A49:B49"/>
    <mergeCell ref="I49:K49"/>
    <mergeCell ref="L49:O49"/>
    <mergeCell ref="A50:B50"/>
    <mergeCell ref="I50:K50"/>
    <mergeCell ref="L50:O50"/>
    <mergeCell ref="C54:H54"/>
    <mergeCell ref="A51:B51"/>
    <mergeCell ref="I51:K51"/>
    <mergeCell ref="L51:O51"/>
    <mergeCell ref="A52:B52"/>
    <mergeCell ref="I52:K52"/>
    <mergeCell ref="L52:O52"/>
    <mergeCell ref="C51:H51"/>
    <mergeCell ref="C52:H52"/>
    <mergeCell ref="N17:O17"/>
    <mergeCell ref="N13:O13"/>
    <mergeCell ref="N9:O9"/>
    <mergeCell ref="A48:B48"/>
    <mergeCell ref="C48:H48"/>
    <mergeCell ref="I48:K48"/>
    <mergeCell ref="L48:O48"/>
    <mergeCell ref="C16:E17"/>
    <mergeCell ref="H16:J19"/>
    <mergeCell ref="N16:O16"/>
    <mergeCell ref="C19:E19"/>
    <mergeCell ref="N19:O19"/>
    <mergeCell ref="A40:O45"/>
    <mergeCell ref="C8:E9"/>
    <mergeCell ref="G8:I9"/>
    <mergeCell ref="N8:O8"/>
    <mergeCell ref="C12:E13"/>
    <mergeCell ref="G12:I13"/>
    <mergeCell ref="N12:O12"/>
    <mergeCell ref="D21:G21"/>
    <mergeCell ref="K21:M21"/>
    <mergeCell ref="D23:G23"/>
    <mergeCell ref="A25:B26"/>
    <mergeCell ref="C25:C26"/>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ignoredErrors>
    <ignoredError sqref="M83" numberStoredAsText="1"/>
  </ignoredErrors>
  <drawing r:id="rId2"/>
  <legacyDrawing r:id="rId3"/>
  <oleObjects>
    <mc:AlternateContent xmlns:mc="http://schemas.openxmlformats.org/markup-compatibility/2006">
      <mc:Choice Requires="x14">
        <oleObject progId="MSPhotoEd.3" shapeId="34818" r:id="rId4">
          <objectPr defaultSize="0" autoPict="0" r:id="rId5">
            <anchor moveWithCells="1">
              <from>
                <xdr:col>0</xdr:col>
                <xdr:colOff>9525</xdr:colOff>
                <xdr:row>0</xdr:row>
                <xdr:rowOff>9525</xdr:rowOff>
              </from>
              <to>
                <xdr:col>1</xdr:col>
                <xdr:colOff>685800</xdr:colOff>
                <xdr:row>2</xdr:row>
                <xdr:rowOff>9525</xdr:rowOff>
              </to>
            </anchor>
          </objectPr>
        </oleObject>
      </mc:Choice>
      <mc:Fallback>
        <oleObject progId="MSPhotoEd.3" shapeId="34818" r:id="rId4"/>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 type="list" allowBlank="1" showInputMessage="1" showErrorMessage="1">
          <x14:formula1>
            <xm:f>'Travel Expense Claim Detail'!$E$11:$I$11</xm:f>
          </x14:formula1>
          <xm:sqref>G8:I9</xm:sqref>
        </x14:dataValidation>
        <x14:dataValidation type="list" allowBlank="1" showInputMessage="1" showErrorMessage="1">
          <x14:formula1>
            <xm:f>'Travel Authority &amp; Advance'!$D$12:$D$17</xm:f>
          </x14:formula1>
          <xm:sqref>L8</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29"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t="s">
        <v>75</v>
      </c>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x14ac:dyDescent="0.25">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thickTop="1" thickBot="1" x14ac:dyDescent="0.3">
      <c r="A57" s="843"/>
      <c r="B57" s="844"/>
      <c r="C57" s="851"/>
      <c r="D57" s="852"/>
      <c r="E57" s="852"/>
      <c r="F57" s="852"/>
      <c r="G57" s="852"/>
      <c r="H57" s="853"/>
      <c r="I57" s="845"/>
      <c r="J57" s="846"/>
      <c r="K57" s="847"/>
      <c r="L57" s="848">
        <f t="shared" si="0"/>
        <v>0</v>
      </c>
      <c r="M57" s="849"/>
      <c r="N57" s="849"/>
      <c r="O57" s="850"/>
      <c r="P57" s="87" t="s">
        <v>8</v>
      </c>
    </row>
    <row r="58" spans="1:16" s="72" customFormat="1" ht="19.5" hidden="1" customHeight="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customHeight="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customHeight="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x14ac:dyDescent="0.25">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thickTop="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78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817">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Bot="1" x14ac:dyDescent="0.3">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Top="1" x14ac:dyDescent="0.25">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A25:B26"/>
    <mergeCell ref="C25:C26"/>
    <mergeCell ref="E25:G26"/>
    <mergeCell ref="H25:J26"/>
    <mergeCell ref="K25:L26"/>
    <mergeCell ref="O25:O26"/>
    <mergeCell ref="M25:N26"/>
    <mergeCell ref="A29:D29"/>
    <mergeCell ref="E29:I29"/>
    <mergeCell ref="J29:K29"/>
    <mergeCell ref="L29:O29"/>
    <mergeCell ref="A28:H28"/>
    <mergeCell ref="I28:O28"/>
    <mergeCell ref="A55:B55"/>
    <mergeCell ref="I55:K55"/>
    <mergeCell ref="L55:O55"/>
    <mergeCell ref="C54:H54"/>
    <mergeCell ref="C55:H55"/>
    <mergeCell ref="J97:K97"/>
    <mergeCell ref="D74:L75"/>
    <mergeCell ref="N74:O74"/>
    <mergeCell ref="E77:F77"/>
    <mergeCell ref="N77:O77"/>
    <mergeCell ref="E79:O79"/>
    <mergeCell ref="D80:O81"/>
    <mergeCell ref="N86:O86"/>
    <mergeCell ref="A82:D82"/>
    <mergeCell ref="E82:F82"/>
    <mergeCell ref="E84:F84"/>
    <mergeCell ref="E86:F86"/>
    <mergeCell ref="D87:L88"/>
    <mergeCell ref="N87:O87"/>
    <mergeCell ref="D89:L90"/>
    <mergeCell ref="N89:O89"/>
    <mergeCell ref="D91:O92"/>
    <mergeCell ref="N83:O83"/>
    <mergeCell ref="K64:O64"/>
    <mergeCell ref="C8:E9"/>
    <mergeCell ref="G8:I9"/>
    <mergeCell ref="N8:O8"/>
    <mergeCell ref="C12:E13"/>
    <mergeCell ref="G12:I13"/>
    <mergeCell ref="N12:O12"/>
    <mergeCell ref="C16:E17"/>
    <mergeCell ref="N9:O9"/>
    <mergeCell ref="N13:O13"/>
    <mergeCell ref="N17:O17"/>
    <mergeCell ref="C53:H53"/>
    <mergeCell ref="B63:E63"/>
    <mergeCell ref="F63:J63"/>
    <mergeCell ref="K63:O63"/>
    <mergeCell ref="B64:E64"/>
    <mergeCell ref="F64:J64"/>
    <mergeCell ref="C48:H48"/>
    <mergeCell ref="C49:H49"/>
    <mergeCell ref="A50:B50"/>
    <mergeCell ref="I50:K50"/>
    <mergeCell ref="L50:O50"/>
    <mergeCell ref="A48:B48"/>
    <mergeCell ref="I48:K48"/>
    <mergeCell ref="L48:O48"/>
    <mergeCell ref="A57:B57"/>
    <mergeCell ref="C57:H57"/>
    <mergeCell ref="I57:K57"/>
    <mergeCell ref="L60:O60"/>
    <mergeCell ref="A51:B51"/>
    <mergeCell ref="I51:K51"/>
    <mergeCell ref="L51:O51"/>
    <mergeCell ref="C50:H50"/>
    <mergeCell ref="A53:B53"/>
    <mergeCell ref="L49:O49"/>
    <mergeCell ref="I53:K53"/>
    <mergeCell ref="L53:O53"/>
    <mergeCell ref="A54:B54"/>
    <mergeCell ref="I54:K54"/>
    <mergeCell ref="L54:O54"/>
    <mergeCell ref="C19:E19"/>
    <mergeCell ref="N19:O19"/>
    <mergeCell ref="H16:J19"/>
    <mergeCell ref="N16:O16"/>
    <mergeCell ref="A47:B47"/>
    <mergeCell ref="C47:H47"/>
    <mergeCell ref="I47:K47"/>
    <mergeCell ref="L47:O47"/>
    <mergeCell ref="D21:G21"/>
    <mergeCell ref="K21:M21"/>
    <mergeCell ref="D23:G23"/>
    <mergeCell ref="A40:O45"/>
    <mergeCell ref="C51:H51"/>
    <mergeCell ref="A52:B52"/>
    <mergeCell ref="I52:K52"/>
    <mergeCell ref="L52:O52"/>
    <mergeCell ref="A49:B49"/>
    <mergeCell ref="I49:K49"/>
    <mergeCell ref="C52:H52"/>
    <mergeCell ref="L57:O57"/>
    <mergeCell ref="C56:H56"/>
    <mergeCell ref="L58:O58"/>
    <mergeCell ref="L59:O59"/>
    <mergeCell ref="F62:J62"/>
    <mergeCell ref="K62:O62"/>
    <mergeCell ref="A62:E62"/>
    <mergeCell ref="K67:O67"/>
    <mergeCell ref="A56:B56"/>
    <mergeCell ref="I56:K56"/>
    <mergeCell ref="L56:O56"/>
    <mergeCell ref="B68:E68"/>
    <mergeCell ref="F68:J68"/>
    <mergeCell ref="K68:O68"/>
    <mergeCell ref="B65:E65"/>
    <mergeCell ref="F65:J65"/>
    <mergeCell ref="K65:O65"/>
    <mergeCell ref="B66:E66"/>
    <mergeCell ref="F66:J66"/>
    <mergeCell ref="K66:O66"/>
    <mergeCell ref="B67:E67"/>
    <mergeCell ref="F67:J67"/>
    <mergeCell ref="B71:E71"/>
    <mergeCell ref="F71:J71"/>
    <mergeCell ref="K71:O71"/>
    <mergeCell ref="B72:E72"/>
    <mergeCell ref="F72:J72"/>
    <mergeCell ref="K72:O72"/>
    <mergeCell ref="B69:E69"/>
    <mergeCell ref="F69:J69"/>
    <mergeCell ref="K69:O69"/>
    <mergeCell ref="B70:E70"/>
    <mergeCell ref="F70:J70"/>
    <mergeCell ref="K70:O70"/>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35841" r:id="rId4">
          <objectPr defaultSize="0" autoPict="0" r:id="rId5">
            <anchor moveWithCells="1">
              <from>
                <xdr:col>0</xdr:col>
                <xdr:colOff>9525</xdr:colOff>
                <xdr:row>0</xdr:row>
                <xdr:rowOff>9525</xdr:rowOff>
              </from>
              <to>
                <xdr:col>1</xdr:col>
                <xdr:colOff>685800</xdr:colOff>
                <xdr:row>2</xdr:row>
                <xdr:rowOff>9525</xdr:rowOff>
              </to>
            </anchor>
          </objectPr>
        </oleObject>
      </mc:Choice>
      <mc:Fallback>
        <oleObject progId="MSPhotoEd.3" shapeId="35841" r:id="rId4"/>
      </mc:Fallback>
    </mc:AlternateContent>
    <mc:AlternateContent xmlns:mc="http://schemas.openxmlformats.org/markup-compatibility/2006">
      <mc:Choice Requires="x14">
        <oleObject progId="MSPhotoEd.3" shapeId="35843" r:id="rId6">
          <objectPr defaultSize="0" autoPict="0" r:id="rId5">
            <anchor moveWithCells="1">
              <from>
                <xdr:col>0</xdr:col>
                <xdr:colOff>9525</xdr:colOff>
                <xdr:row>0</xdr:row>
                <xdr:rowOff>9525</xdr:rowOff>
              </from>
              <to>
                <xdr:col>1</xdr:col>
                <xdr:colOff>685800</xdr:colOff>
                <xdr:row>2</xdr:row>
                <xdr:rowOff>9525</xdr:rowOff>
              </to>
            </anchor>
          </objectPr>
        </oleObject>
      </mc:Choice>
      <mc:Fallback>
        <oleObject progId="MSPhotoEd.3" shapeId="35843" r:id="rId6"/>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x14:formula1>
            <xm:f>'Travel Expense Claim Detail'!$E$11:$I$11</xm:f>
          </x14:formula1>
          <xm:sqref>G8:I9</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32"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t="s">
        <v>75</v>
      </c>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x14ac:dyDescent="0.25">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thickTop="1" thickBot="1" x14ac:dyDescent="0.3">
      <c r="A57" s="843"/>
      <c r="B57" s="844"/>
      <c r="C57" s="851"/>
      <c r="D57" s="852"/>
      <c r="E57" s="852"/>
      <c r="F57" s="852"/>
      <c r="G57" s="852"/>
      <c r="H57" s="853"/>
      <c r="I57" s="845"/>
      <c r="J57" s="846"/>
      <c r="K57" s="847"/>
      <c r="L57" s="848">
        <f t="shared" si="0"/>
        <v>0</v>
      </c>
      <c r="M57" s="849"/>
      <c r="N57" s="849"/>
      <c r="O57" s="850"/>
      <c r="P57" s="87" t="s">
        <v>8</v>
      </c>
    </row>
    <row r="58" spans="1:16" s="72" customFormat="1" ht="19.5" hidden="1" customHeight="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customHeight="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customHeight="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x14ac:dyDescent="0.25">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thickTop="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95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817">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Bot="1" x14ac:dyDescent="0.3">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Top="1" x14ac:dyDescent="0.25">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E25:G26"/>
    <mergeCell ref="H25:J26"/>
    <mergeCell ref="K25:L26"/>
    <mergeCell ref="O25:O26"/>
    <mergeCell ref="M25:N26"/>
    <mergeCell ref="A29:D29"/>
    <mergeCell ref="E29:I29"/>
    <mergeCell ref="J29:K29"/>
    <mergeCell ref="L29:O29"/>
    <mergeCell ref="A28:H28"/>
    <mergeCell ref="I28:O28"/>
    <mergeCell ref="J97:K97"/>
    <mergeCell ref="D74:L75"/>
    <mergeCell ref="N74:O74"/>
    <mergeCell ref="E77:F77"/>
    <mergeCell ref="N77:O77"/>
    <mergeCell ref="E79:O79"/>
    <mergeCell ref="D80:O81"/>
    <mergeCell ref="A82:D82"/>
    <mergeCell ref="E82:F82"/>
    <mergeCell ref="E84:F84"/>
    <mergeCell ref="N83:O83"/>
    <mergeCell ref="N86:O86"/>
    <mergeCell ref="E86:F86"/>
    <mergeCell ref="D87:L88"/>
    <mergeCell ref="N87:O87"/>
    <mergeCell ref="D89:L90"/>
    <mergeCell ref="N89:O89"/>
    <mergeCell ref="D91:O92"/>
    <mergeCell ref="B67:E67"/>
    <mergeCell ref="F67:J67"/>
    <mergeCell ref="K67:O67"/>
    <mergeCell ref="B68:E68"/>
    <mergeCell ref="F68:J68"/>
    <mergeCell ref="K68:O68"/>
    <mergeCell ref="B69:E69"/>
    <mergeCell ref="F69:J69"/>
    <mergeCell ref="K69:O69"/>
    <mergeCell ref="B70:E70"/>
    <mergeCell ref="F70:J70"/>
    <mergeCell ref="K70:O70"/>
    <mergeCell ref="B71:E71"/>
    <mergeCell ref="F71:J71"/>
    <mergeCell ref="K71:O71"/>
    <mergeCell ref="B72:E72"/>
    <mergeCell ref="F72:J72"/>
    <mergeCell ref="K72:O72"/>
    <mergeCell ref="F65:J65"/>
    <mergeCell ref="K65:O65"/>
    <mergeCell ref="B66:E66"/>
    <mergeCell ref="F66:J66"/>
    <mergeCell ref="K66:O66"/>
    <mergeCell ref="L58:O58"/>
    <mergeCell ref="L59:O59"/>
    <mergeCell ref="F62:J62"/>
    <mergeCell ref="K62:O62"/>
    <mergeCell ref="B63:E63"/>
    <mergeCell ref="F63:J63"/>
    <mergeCell ref="K63:O63"/>
    <mergeCell ref="A62:E62"/>
    <mergeCell ref="B64:E64"/>
    <mergeCell ref="F64:J64"/>
    <mergeCell ref="K64:O64"/>
    <mergeCell ref="B65:E65"/>
    <mergeCell ref="A56:B56"/>
    <mergeCell ref="I56:K56"/>
    <mergeCell ref="L56:O56"/>
    <mergeCell ref="L57:O57"/>
    <mergeCell ref="C56:H56"/>
    <mergeCell ref="A57:B57"/>
    <mergeCell ref="C57:H57"/>
    <mergeCell ref="I57:K57"/>
    <mergeCell ref="L60:O60"/>
    <mergeCell ref="A54:B54"/>
    <mergeCell ref="I54:K54"/>
    <mergeCell ref="L54:O54"/>
    <mergeCell ref="A55:B55"/>
    <mergeCell ref="I55:K55"/>
    <mergeCell ref="L55:O55"/>
    <mergeCell ref="C54:H54"/>
    <mergeCell ref="C55:H55"/>
    <mergeCell ref="A52:B52"/>
    <mergeCell ref="I52:K52"/>
    <mergeCell ref="L52:O52"/>
    <mergeCell ref="A53:B53"/>
    <mergeCell ref="I53:K53"/>
    <mergeCell ref="L53:O53"/>
    <mergeCell ref="C52:H52"/>
    <mergeCell ref="A48:B48"/>
    <mergeCell ref="I48:K48"/>
    <mergeCell ref="L48:O48"/>
    <mergeCell ref="A49:B49"/>
    <mergeCell ref="I49:K49"/>
    <mergeCell ref="L49:O49"/>
    <mergeCell ref="C53:H53"/>
    <mergeCell ref="A50:B50"/>
    <mergeCell ref="I50:K50"/>
    <mergeCell ref="L50:O50"/>
    <mergeCell ref="A51:B51"/>
    <mergeCell ref="I51:K51"/>
    <mergeCell ref="L51:O51"/>
    <mergeCell ref="C50:H50"/>
    <mergeCell ref="C51:H51"/>
    <mergeCell ref="C48:H48"/>
    <mergeCell ref="C49:H49"/>
    <mergeCell ref="N17:O17"/>
    <mergeCell ref="N13:O13"/>
    <mergeCell ref="N9:O9"/>
    <mergeCell ref="A47:B47"/>
    <mergeCell ref="C47:H47"/>
    <mergeCell ref="I47:K47"/>
    <mergeCell ref="L47:O47"/>
    <mergeCell ref="C16:E17"/>
    <mergeCell ref="H16:J19"/>
    <mergeCell ref="N16:O16"/>
    <mergeCell ref="C19:E19"/>
    <mergeCell ref="N19:O19"/>
    <mergeCell ref="C8:E9"/>
    <mergeCell ref="G8:I9"/>
    <mergeCell ref="N8:O8"/>
    <mergeCell ref="C12:E13"/>
    <mergeCell ref="G12:I13"/>
    <mergeCell ref="N12:O12"/>
    <mergeCell ref="D21:G21"/>
    <mergeCell ref="K21:M21"/>
    <mergeCell ref="D23:G23"/>
    <mergeCell ref="A40:O45"/>
    <mergeCell ref="A25:B26"/>
    <mergeCell ref="C25:C26"/>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36865" r:id="rId4">
          <objectPr defaultSize="0" autoPict="0" r:id="rId5">
            <anchor moveWithCells="1">
              <from>
                <xdr:col>0</xdr:col>
                <xdr:colOff>9525</xdr:colOff>
                <xdr:row>0</xdr:row>
                <xdr:rowOff>9525</xdr:rowOff>
              </from>
              <to>
                <xdr:col>1</xdr:col>
                <xdr:colOff>685800</xdr:colOff>
                <xdr:row>2</xdr:row>
                <xdr:rowOff>9525</xdr:rowOff>
              </to>
            </anchor>
          </objectPr>
        </oleObject>
      </mc:Choice>
      <mc:Fallback>
        <oleObject progId="MSPhotoEd.3" shapeId="36865" r:id="rId4"/>
      </mc:Fallback>
    </mc:AlternateContent>
    <mc:AlternateContent xmlns:mc="http://schemas.openxmlformats.org/markup-compatibility/2006">
      <mc:Choice Requires="x14">
        <oleObject progId="MSPhotoEd.3" shapeId="36867" r:id="rId6">
          <objectPr defaultSize="0" autoPict="0" r:id="rId5">
            <anchor moveWithCells="1">
              <from>
                <xdr:col>0</xdr:col>
                <xdr:colOff>9525</xdr:colOff>
                <xdr:row>0</xdr:row>
                <xdr:rowOff>9525</xdr:rowOff>
              </from>
              <to>
                <xdr:col>1</xdr:col>
                <xdr:colOff>685800</xdr:colOff>
                <xdr:row>2</xdr:row>
                <xdr:rowOff>9525</xdr:rowOff>
              </to>
            </anchor>
          </objectPr>
        </oleObject>
      </mc:Choice>
      <mc:Fallback>
        <oleObject progId="MSPhotoEd.3" shapeId="36867" r:id="rId6"/>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x14:formula1>
            <xm:f>'Travel Expense Claim Detail'!$E$11:$I$11</xm:f>
          </x14:formula1>
          <xm:sqref>G8:I9</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35"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t="s">
        <v>75</v>
      </c>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x14ac:dyDescent="0.25">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thickTop="1" thickBot="1" x14ac:dyDescent="0.3">
      <c r="A57" s="843"/>
      <c r="B57" s="844"/>
      <c r="C57" s="851"/>
      <c r="D57" s="852"/>
      <c r="E57" s="852"/>
      <c r="F57" s="852"/>
      <c r="G57" s="852"/>
      <c r="H57" s="853"/>
      <c r="I57" s="845"/>
      <c r="J57" s="846"/>
      <c r="K57" s="847"/>
      <c r="L57" s="848">
        <f t="shared" si="0"/>
        <v>0</v>
      </c>
      <c r="M57" s="849"/>
      <c r="N57" s="849"/>
      <c r="O57" s="850"/>
      <c r="P57" s="87" t="s">
        <v>8</v>
      </c>
    </row>
    <row r="58" spans="1:16" s="72" customFormat="1" ht="19.5" hidden="1" customHeight="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customHeight="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customHeight="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x14ac:dyDescent="0.25">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thickTop="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95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817">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Bot="1" x14ac:dyDescent="0.3">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Top="1" x14ac:dyDescent="0.25">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A25:B26"/>
    <mergeCell ref="C25:C26"/>
    <mergeCell ref="E25:G26"/>
    <mergeCell ref="H25:J26"/>
    <mergeCell ref="K25:L26"/>
    <mergeCell ref="O25:O26"/>
    <mergeCell ref="M25:N26"/>
    <mergeCell ref="A29:D29"/>
    <mergeCell ref="E29:I29"/>
    <mergeCell ref="J29:K29"/>
    <mergeCell ref="L29:O29"/>
    <mergeCell ref="A28:H28"/>
    <mergeCell ref="I28:O28"/>
    <mergeCell ref="A55:B55"/>
    <mergeCell ref="I55:K55"/>
    <mergeCell ref="L55:O55"/>
    <mergeCell ref="C54:H54"/>
    <mergeCell ref="C55:H55"/>
    <mergeCell ref="J97:K97"/>
    <mergeCell ref="D74:L75"/>
    <mergeCell ref="N74:O74"/>
    <mergeCell ref="E77:F77"/>
    <mergeCell ref="N77:O77"/>
    <mergeCell ref="E79:O79"/>
    <mergeCell ref="D80:O81"/>
    <mergeCell ref="N86:O86"/>
    <mergeCell ref="A82:D82"/>
    <mergeCell ref="E82:F82"/>
    <mergeCell ref="E84:F84"/>
    <mergeCell ref="E86:F86"/>
    <mergeCell ref="D87:L88"/>
    <mergeCell ref="N87:O87"/>
    <mergeCell ref="D89:L90"/>
    <mergeCell ref="N89:O89"/>
    <mergeCell ref="D91:O92"/>
    <mergeCell ref="N83:O83"/>
    <mergeCell ref="K64:O64"/>
    <mergeCell ref="C8:E9"/>
    <mergeCell ref="G8:I9"/>
    <mergeCell ref="N8:O8"/>
    <mergeCell ref="C12:E13"/>
    <mergeCell ref="G12:I13"/>
    <mergeCell ref="N12:O12"/>
    <mergeCell ref="C16:E17"/>
    <mergeCell ref="N9:O9"/>
    <mergeCell ref="N13:O13"/>
    <mergeCell ref="N17:O17"/>
    <mergeCell ref="C53:H53"/>
    <mergeCell ref="B63:E63"/>
    <mergeCell ref="F63:J63"/>
    <mergeCell ref="K63:O63"/>
    <mergeCell ref="B64:E64"/>
    <mergeCell ref="F64:J64"/>
    <mergeCell ref="C48:H48"/>
    <mergeCell ref="C49:H49"/>
    <mergeCell ref="A50:B50"/>
    <mergeCell ref="I50:K50"/>
    <mergeCell ref="L50:O50"/>
    <mergeCell ref="A48:B48"/>
    <mergeCell ref="I48:K48"/>
    <mergeCell ref="L48:O48"/>
    <mergeCell ref="A57:B57"/>
    <mergeCell ref="C57:H57"/>
    <mergeCell ref="I57:K57"/>
    <mergeCell ref="L60:O60"/>
    <mergeCell ref="A51:B51"/>
    <mergeCell ref="I51:K51"/>
    <mergeCell ref="L51:O51"/>
    <mergeCell ref="C50:H50"/>
    <mergeCell ref="A53:B53"/>
    <mergeCell ref="L49:O49"/>
    <mergeCell ref="I53:K53"/>
    <mergeCell ref="L53:O53"/>
    <mergeCell ref="A54:B54"/>
    <mergeCell ref="I54:K54"/>
    <mergeCell ref="L54:O54"/>
    <mergeCell ref="C19:E19"/>
    <mergeCell ref="N19:O19"/>
    <mergeCell ref="H16:J19"/>
    <mergeCell ref="N16:O16"/>
    <mergeCell ref="A47:B47"/>
    <mergeCell ref="C47:H47"/>
    <mergeCell ref="I47:K47"/>
    <mergeCell ref="L47:O47"/>
    <mergeCell ref="D21:G21"/>
    <mergeCell ref="K21:M21"/>
    <mergeCell ref="D23:G23"/>
    <mergeCell ref="A40:O45"/>
    <mergeCell ref="C51:H51"/>
    <mergeCell ref="A52:B52"/>
    <mergeCell ref="I52:K52"/>
    <mergeCell ref="L52:O52"/>
    <mergeCell ref="A49:B49"/>
    <mergeCell ref="I49:K49"/>
    <mergeCell ref="C52:H52"/>
    <mergeCell ref="L57:O57"/>
    <mergeCell ref="C56:H56"/>
    <mergeCell ref="L58:O58"/>
    <mergeCell ref="L59:O59"/>
    <mergeCell ref="F62:J62"/>
    <mergeCell ref="K62:O62"/>
    <mergeCell ref="A62:E62"/>
    <mergeCell ref="K67:O67"/>
    <mergeCell ref="A56:B56"/>
    <mergeCell ref="I56:K56"/>
    <mergeCell ref="L56:O56"/>
    <mergeCell ref="B68:E68"/>
    <mergeCell ref="F68:J68"/>
    <mergeCell ref="K68:O68"/>
    <mergeCell ref="B65:E65"/>
    <mergeCell ref="F65:J65"/>
    <mergeCell ref="K65:O65"/>
    <mergeCell ref="B66:E66"/>
    <mergeCell ref="F66:J66"/>
    <mergeCell ref="K66:O66"/>
    <mergeCell ref="B67:E67"/>
    <mergeCell ref="F67:J67"/>
    <mergeCell ref="B71:E71"/>
    <mergeCell ref="F71:J71"/>
    <mergeCell ref="K71:O71"/>
    <mergeCell ref="B72:E72"/>
    <mergeCell ref="F72:J72"/>
    <mergeCell ref="K72:O72"/>
    <mergeCell ref="B69:E69"/>
    <mergeCell ref="F69:J69"/>
    <mergeCell ref="K69:O69"/>
    <mergeCell ref="B70:E70"/>
    <mergeCell ref="F70:J70"/>
    <mergeCell ref="K70:O70"/>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37889" r:id="rId4">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37889" r:id="rId4"/>
      </mc:Fallback>
    </mc:AlternateContent>
    <mc:AlternateContent xmlns:mc="http://schemas.openxmlformats.org/markup-compatibility/2006">
      <mc:Choice Requires="x14">
        <oleObject progId="MSPhotoEd.3" shapeId="37891" r:id="rId6">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37891" r:id="rId6"/>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x14:formula1>
            <xm:f>'Travel Expense Claim Detail'!$E$11:$I$11</xm:f>
          </x14:formula1>
          <xm:sqref>G8:I9</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32"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t="s">
        <v>75</v>
      </c>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x14ac:dyDescent="0.25">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thickTop="1" thickBot="1" x14ac:dyDescent="0.3">
      <c r="A57" s="843"/>
      <c r="B57" s="844"/>
      <c r="C57" s="851"/>
      <c r="D57" s="852"/>
      <c r="E57" s="852"/>
      <c r="F57" s="852"/>
      <c r="G57" s="852"/>
      <c r="H57" s="853"/>
      <c r="I57" s="845"/>
      <c r="J57" s="846"/>
      <c r="K57" s="847"/>
      <c r="L57" s="848">
        <f t="shared" si="0"/>
        <v>0</v>
      </c>
      <c r="M57" s="849"/>
      <c r="N57" s="849"/>
      <c r="O57" s="850"/>
      <c r="P57" s="87" t="s">
        <v>8</v>
      </c>
    </row>
    <row r="58" spans="1:16" s="72" customFormat="1" ht="19.5" hidden="1" customHeight="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customHeight="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customHeight="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x14ac:dyDescent="0.25">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thickTop="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95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817">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Bot="1" x14ac:dyDescent="0.3">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Top="1" x14ac:dyDescent="0.25">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E25:G26"/>
    <mergeCell ref="H25:J26"/>
    <mergeCell ref="K25:L26"/>
    <mergeCell ref="O25:O26"/>
    <mergeCell ref="M25:N26"/>
    <mergeCell ref="A29:D29"/>
    <mergeCell ref="E29:I29"/>
    <mergeCell ref="J29:K29"/>
    <mergeCell ref="L29:O29"/>
    <mergeCell ref="A28:H28"/>
    <mergeCell ref="I28:O28"/>
    <mergeCell ref="J97:K97"/>
    <mergeCell ref="D74:L75"/>
    <mergeCell ref="N74:O74"/>
    <mergeCell ref="E77:F77"/>
    <mergeCell ref="N77:O77"/>
    <mergeCell ref="E79:O79"/>
    <mergeCell ref="D80:O81"/>
    <mergeCell ref="A82:D82"/>
    <mergeCell ref="E82:F82"/>
    <mergeCell ref="E84:F84"/>
    <mergeCell ref="N83:O83"/>
    <mergeCell ref="N86:O86"/>
    <mergeCell ref="E86:F86"/>
    <mergeCell ref="D87:L88"/>
    <mergeCell ref="N87:O87"/>
    <mergeCell ref="D89:L90"/>
    <mergeCell ref="N89:O89"/>
    <mergeCell ref="D91:O92"/>
    <mergeCell ref="B67:E67"/>
    <mergeCell ref="F67:J67"/>
    <mergeCell ref="K67:O67"/>
    <mergeCell ref="B68:E68"/>
    <mergeCell ref="F68:J68"/>
    <mergeCell ref="K68:O68"/>
    <mergeCell ref="B69:E69"/>
    <mergeCell ref="F69:J69"/>
    <mergeCell ref="K69:O69"/>
    <mergeCell ref="B70:E70"/>
    <mergeCell ref="F70:J70"/>
    <mergeCell ref="K70:O70"/>
    <mergeCell ref="B71:E71"/>
    <mergeCell ref="F71:J71"/>
    <mergeCell ref="K71:O71"/>
    <mergeCell ref="B72:E72"/>
    <mergeCell ref="F72:J72"/>
    <mergeCell ref="K72:O72"/>
    <mergeCell ref="F65:J65"/>
    <mergeCell ref="K65:O65"/>
    <mergeCell ref="B66:E66"/>
    <mergeCell ref="F66:J66"/>
    <mergeCell ref="K66:O66"/>
    <mergeCell ref="L58:O58"/>
    <mergeCell ref="L59:O59"/>
    <mergeCell ref="F62:J62"/>
    <mergeCell ref="K62:O62"/>
    <mergeCell ref="B63:E63"/>
    <mergeCell ref="F63:J63"/>
    <mergeCell ref="K63:O63"/>
    <mergeCell ref="A62:E62"/>
    <mergeCell ref="B64:E64"/>
    <mergeCell ref="F64:J64"/>
    <mergeCell ref="K64:O64"/>
    <mergeCell ref="B65:E65"/>
    <mergeCell ref="A56:B56"/>
    <mergeCell ref="I56:K56"/>
    <mergeCell ref="L56:O56"/>
    <mergeCell ref="L57:O57"/>
    <mergeCell ref="C56:H56"/>
    <mergeCell ref="A57:B57"/>
    <mergeCell ref="C57:H57"/>
    <mergeCell ref="I57:K57"/>
    <mergeCell ref="L60:O60"/>
    <mergeCell ref="A54:B54"/>
    <mergeCell ref="I54:K54"/>
    <mergeCell ref="L54:O54"/>
    <mergeCell ref="A55:B55"/>
    <mergeCell ref="I55:K55"/>
    <mergeCell ref="L55:O55"/>
    <mergeCell ref="C54:H54"/>
    <mergeCell ref="C55:H55"/>
    <mergeCell ref="A52:B52"/>
    <mergeCell ref="I52:K52"/>
    <mergeCell ref="L52:O52"/>
    <mergeCell ref="A53:B53"/>
    <mergeCell ref="I53:K53"/>
    <mergeCell ref="L53:O53"/>
    <mergeCell ref="C52:H52"/>
    <mergeCell ref="A48:B48"/>
    <mergeCell ref="I48:K48"/>
    <mergeCell ref="L48:O48"/>
    <mergeCell ref="A49:B49"/>
    <mergeCell ref="I49:K49"/>
    <mergeCell ref="L49:O49"/>
    <mergeCell ref="C53:H53"/>
    <mergeCell ref="A50:B50"/>
    <mergeCell ref="I50:K50"/>
    <mergeCell ref="L50:O50"/>
    <mergeCell ref="A51:B51"/>
    <mergeCell ref="I51:K51"/>
    <mergeCell ref="L51:O51"/>
    <mergeCell ref="C50:H50"/>
    <mergeCell ref="C51:H51"/>
    <mergeCell ref="C48:H48"/>
    <mergeCell ref="C49:H49"/>
    <mergeCell ref="N17:O17"/>
    <mergeCell ref="N13:O13"/>
    <mergeCell ref="N9:O9"/>
    <mergeCell ref="A47:B47"/>
    <mergeCell ref="C47:H47"/>
    <mergeCell ref="I47:K47"/>
    <mergeCell ref="L47:O47"/>
    <mergeCell ref="C16:E17"/>
    <mergeCell ref="H16:J19"/>
    <mergeCell ref="N16:O16"/>
    <mergeCell ref="C19:E19"/>
    <mergeCell ref="N19:O19"/>
    <mergeCell ref="C8:E9"/>
    <mergeCell ref="G8:I9"/>
    <mergeCell ref="N8:O8"/>
    <mergeCell ref="C12:E13"/>
    <mergeCell ref="G12:I13"/>
    <mergeCell ref="N12:O12"/>
    <mergeCell ref="D21:G21"/>
    <mergeCell ref="K21:M21"/>
    <mergeCell ref="D23:G23"/>
    <mergeCell ref="A40:O45"/>
    <mergeCell ref="A25:B26"/>
    <mergeCell ref="C25:C26"/>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38913" r:id="rId4">
          <objectPr defaultSize="0" autoPict="0" r:id="rId5">
            <anchor moveWithCells="1">
              <from>
                <xdr:col>0</xdr:col>
                <xdr:colOff>9525</xdr:colOff>
                <xdr:row>0</xdr:row>
                <xdr:rowOff>9525</xdr:rowOff>
              </from>
              <to>
                <xdr:col>1</xdr:col>
                <xdr:colOff>685800</xdr:colOff>
                <xdr:row>2</xdr:row>
                <xdr:rowOff>9525</xdr:rowOff>
              </to>
            </anchor>
          </objectPr>
        </oleObject>
      </mc:Choice>
      <mc:Fallback>
        <oleObject progId="MSPhotoEd.3" shapeId="38913" r:id="rId4"/>
      </mc:Fallback>
    </mc:AlternateContent>
    <mc:AlternateContent xmlns:mc="http://schemas.openxmlformats.org/markup-compatibility/2006">
      <mc:Choice Requires="x14">
        <oleObject progId="MSPhotoEd.3" shapeId="38914" r:id="rId6">
          <objectPr defaultSize="0" autoPict="0" r:id="rId5">
            <anchor moveWithCells="1">
              <from>
                <xdr:col>0</xdr:col>
                <xdr:colOff>9525</xdr:colOff>
                <xdr:row>0</xdr:row>
                <xdr:rowOff>9525</xdr:rowOff>
              </from>
              <to>
                <xdr:col>1</xdr:col>
                <xdr:colOff>685800</xdr:colOff>
                <xdr:row>2</xdr:row>
                <xdr:rowOff>9525</xdr:rowOff>
              </to>
            </anchor>
          </objectPr>
        </oleObject>
      </mc:Choice>
      <mc:Fallback>
        <oleObject progId="MSPhotoEd.3" shapeId="38914" r:id="rId6"/>
      </mc:Fallback>
    </mc:AlternateContent>
    <mc:AlternateContent xmlns:mc="http://schemas.openxmlformats.org/markup-compatibility/2006">
      <mc:Choice Requires="x14">
        <oleObject progId="MSPhotoEd.3" shapeId="38915" r:id="rId7">
          <objectPr defaultSize="0" autoPict="0" r:id="rId5">
            <anchor moveWithCells="1">
              <from>
                <xdr:col>0</xdr:col>
                <xdr:colOff>9525</xdr:colOff>
                <xdr:row>0</xdr:row>
                <xdr:rowOff>9525</xdr:rowOff>
              </from>
              <to>
                <xdr:col>1</xdr:col>
                <xdr:colOff>685800</xdr:colOff>
                <xdr:row>2</xdr:row>
                <xdr:rowOff>9525</xdr:rowOff>
              </to>
            </anchor>
          </objectPr>
        </oleObject>
      </mc:Choice>
      <mc:Fallback>
        <oleObject progId="MSPhotoEd.3" shapeId="38915" r:id="rId7"/>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x14:formula1>
            <xm:f>'Travel Expense Claim Detail'!$E$11:$I$11</xm:f>
          </x14:formula1>
          <xm:sqref>G8:I9</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38"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t="s">
        <v>75</v>
      </c>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x14ac:dyDescent="0.25">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thickTop="1" thickBot="1" x14ac:dyDescent="0.3">
      <c r="A57" s="843"/>
      <c r="B57" s="844"/>
      <c r="C57" s="851"/>
      <c r="D57" s="852"/>
      <c r="E57" s="852"/>
      <c r="F57" s="852"/>
      <c r="G57" s="852"/>
      <c r="H57" s="853"/>
      <c r="I57" s="845"/>
      <c r="J57" s="846"/>
      <c r="K57" s="847"/>
      <c r="L57" s="848">
        <f t="shared" si="0"/>
        <v>0</v>
      </c>
      <c r="M57" s="849"/>
      <c r="N57" s="849"/>
      <c r="O57" s="850"/>
      <c r="P57" s="87" t="s">
        <v>8</v>
      </c>
    </row>
    <row r="58" spans="1:16" s="72" customFormat="1" ht="19.5" hidden="1" customHeight="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customHeight="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customHeight="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x14ac:dyDescent="0.25">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thickTop="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95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817">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Bot="1" x14ac:dyDescent="0.3">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Top="1" x14ac:dyDescent="0.25">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A25:B26"/>
    <mergeCell ref="C25:C26"/>
    <mergeCell ref="E25:G26"/>
    <mergeCell ref="H25:J26"/>
    <mergeCell ref="K25:L26"/>
    <mergeCell ref="O25:O26"/>
    <mergeCell ref="M25:N26"/>
    <mergeCell ref="A29:D29"/>
    <mergeCell ref="E29:I29"/>
    <mergeCell ref="J29:K29"/>
    <mergeCell ref="L29:O29"/>
    <mergeCell ref="A28:H28"/>
    <mergeCell ref="I28:O28"/>
    <mergeCell ref="A55:B55"/>
    <mergeCell ref="I55:K55"/>
    <mergeCell ref="L55:O55"/>
    <mergeCell ref="C54:H54"/>
    <mergeCell ref="C55:H55"/>
    <mergeCell ref="J97:K97"/>
    <mergeCell ref="D74:L75"/>
    <mergeCell ref="N74:O74"/>
    <mergeCell ref="E77:F77"/>
    <mergeCell ref="N77:O77"/>
    <mergeCell ref="E79:O79"/>
    <mergeCell ref="D80:O81"/>
    <mergeCell ref="N86:O86"/>
    <mergeCell ref="A82:D82"/>
    <mergeCell ref="E82:F82"/>
    <mergeCell ref="E84:F84"/>
    <mergeCell ref="E86:F86"/>
    <mergeCell ref="D87:L88"/>
    <mergeCell ref="N87:O87"/>
    <mergeCell ref="D89:L90"/>
    <mergeCell ref="N89:O89"/>
    <mergeCell ref="D91:O92"/>
    <mergeCell ref="N83:O83"/>
    <mergeCell ref="K64:O64"/>
    <mergeCell ref="C8:E9"/>
    <mergeCell ref="G8:I9"/>
    <mergeCell ref="N8:O8"/>
    <mergeCell ref="C12:E13"/>
    <mergeCell ref="G12:I13"/>
    <mergeCell ref="N12:O12"/>
    <mergeCell ref="C16:E17"/>
    <mergeCell ref="N9:O9"/>
    <mergeCell ref="N13:O13"/>
    <mergeCell ref="N17:O17"/>
    <mergeCell ref="C53:H53"/>
    <mergeCell ref="B63:E63"/>
    <mergeCell ref="F63:J63"/>
    <mergeCell ref="K63:O63"/>
    <mergeCell ref="B64:E64"/>
    <mergeCell ref="F64:J64"/>
    <mergeCell ref="C48:H48"/>
    <mergeCell ref="C49:H49"/>
    <mergeCell ref="A50:B50"/>
    <mergeCell ref="I50:K50"/>
    <mergeCell ref="L50:O50"/>
    <mergeCell ref="A48:B48"/>
    <mergeCell ref="I48:K48"/>
    <mergeCell ref="L48:O48"/>
    <mergeCell ref="A57:B57"/>
    <mergeCell ref="C57:H57"/>
    <mergeCell ref="I57:K57"/>
    <mergeCell ref="L60:O60"/>
    <mergeCell ref="A51:B51"/>
    <mergeCell ref="I51:K51"/>
    <mergeCell ref="L51:O51"/>
    <mergeCell ref="C50:H50"/>
    <mergeCell ref="A53:B53"/>
    <mergeCell ref="L49:O49"/>
    <mergeCell ref="I53:K53"/>
    <mergeCell ref="L53:O53"/>
    <mergeCell ref="A54:B54"/>
    <mergeCell ref="I54:K54"/>
    <mergeCell ref="L54:O54"/>
    <mergeCell ref="C19:E19"/>
    <mergeCell ref="N19:O19"/>
    <mergeCell ref="H16:J19"/>
    <mergeCell ref="N16:O16"/>
    <mergeCell ref="A47:B47"/>
    <mergeCell ref="C47:H47"/>
    <mergeCell ref="I47:K47"/>
    <mergeCell ref="L47:O47"/>
    <mergeCell ref="D21:G21"/>
    <mergeCell ref="K21:M21"/>
    <mergeCell ref="D23:G23"/>
    <mergeCell ref="A40:O45"/>
    <mergeCell ref="C51:H51"/>
    <mergeCell ref="A52:B52"/>
    <mergeCell ref="I52:K52"/>
    <mergeCell ref="L52:O52"/>
    <mergeCell ref="A49:B49"/>
    <mergeCell ref="I49:K49"/>
    <mergeCell ref="C52:H52"/>
    <mergeCell ref="L57:O57"/>
    <mergeCell ref="C56:H56"/>
    <mergeCell ref="L58:O58"/>
    <mergeCell ref="L59:O59"/>
    <mergeCell ref="F62:J62"/>
    <mergeCell ref="K62:O62"/>
    <mergeCell ref="A62:E62"/>
    <mergeCell ref="K67:O67"/>
    <mergeCell ref="A56:B56"/>
    <mergeCell ref="I56:K56"/>
    <mergeCell ref="L56:O56"/>
    <mergeCell ref="B68:E68"/>
    <mergeCell ref="F68:J68"/>
    <mergeCell ref="K68:O68"/>
    <mergeCell ref="B65:E65"/>
    <mergeCell ref="F65:J65"/>
    <mergeCell ref="K65:O65"/>
    <mergeCell ref="B66:E66"/>
    <mergeCell ref="F66:J66"/>
    <mergeCell ref="K66:O66"/>
    <mergeCell ref="B67:E67"/>
    <mergeCell ref="F67:J67"/>
    <mergeCell ref="B71:E71"/>
    <mergeCell ref="F71:J71"/>
    <mergeCell ref="K71:O71"/>
    <mergeCell ref="B72:E72"/>
    <mergeCell ref="F72:J72"/>
    <mergeCell ref="K72:O72"/>
    <mergeCell ref="B69:E69"/>
    <mergeCell ref="F69:J69"/>
    <mergeCell ref="K69:O69"/>
    <mergeCell ref="B70:E70"/>
    <mergeCell ref="F70:J70"/>
    <mergeCell ref="K70:O70"/>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39937" r:id="rId4">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39937" r:id="rId4"/>
      </mc:Fallback>
    </mc:AlternateContent>
    <mc:AlternateContent xmlns:mc="http://schemas.openxmlformats.org/markup-compatibility/2006">
      <mc:Choice Requires="x14">
        <oleObject progId="MSPhotoEd.3" shapeId="39938" r:id="rId6">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39938" r:id="rId6"/>
      </mc:Fallback>
    </mc:AlternateContent>
    <mc:AlternateContent xmlns:mc="http://schemas.openxmlformats.org/markup-compatibility/2006">
      <mc:Choice Requires="x14">
        <oleObject progId="MSPhotoEd.3" shapeId="39939" r:id="rId7">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39939" r:id="rId7"/>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x14:formula1>
            <xm:f>'Travel Expense Claim Detail'!$E$11:$I$11</xm:f>
          </x14:formula1>
          <xm:sqref>G8:I9</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35"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t="s">
        <v>75</v>
      </c>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x14ac:dyDescent="0.25">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thickTop="1" thickBot="1" x14ac:dyDescent="0.3">
      <c r="A57" s="843"/>
      <c r="B57" s="844"/>
      <c r="C57" s="851"/>
      <c r="D57" s="852"/>
      <c r="E57" s="852"/>
      <c r="F57" s="852"/>
      <c r="G57" s="852"/>
      <c r="H57" s="853"/>
      <c r="I57" s="845"/>
      <c r="J57" s="846"/>
      <c r="K57" s="847"/>
      <c r="L57" s="848">
        <f t="shared" si="0"/>
        <v>0</v>
      </c>
      <c r="M57" s="849"/>
      <c r="N57" s="849"/>
      <c r="O57" s="850"/>
      <c r="P57" s="87" t="s">
        <v>8</v>
      </c>
    </row>
    <row r="58" spans="1:16" s="72" customFormat="1" ht="19.5" hidden="1" customHeight="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customHeight="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customHeight="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x14ac:dyDescent="0.25">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thickTop="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95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817">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Bot="1" x14ac:dyDescent="0.3">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Top="1" x14ac:dyDescent="0.25">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E25:G26"/>
    <mergeCell ref="H25:J26"/>
    <mergeCell ref="K25:L26"/>
    <mergeCell ref="O25:O26"/>
    <mergeCell ref="M25:N26"/>
    <mergeCell ref="A29:D29"/>
    <mergeCell ref="E29:I29"/>
    <mergeCell ref="J29:K29"/>
    <mergeCell ref="L29:O29"/>
    <mergeCell ref="A28:H28"/>
    <mergeCell ref="I28:O28"/>
    <mergeCell ref="J97:K97"/>
    <mergeCell ref="D74:L75"/>
    <mergeCell ref="N74:O74"/>
    <mergeCell ref="E77:F77"/>
    <mergeCell ref="N77:O77"/>
    <mergeCell ref="E79:O79"/>
    <mergeCell ref="D80:O81"/>
    <mergeCell ref="A82:D82"/>
    <mergeCell ref="E82:F82"/>
    <mergeCell ref="E84:F84"/>
    <mergeCell ref="N83:O83"/>
    <mergeCell ref="N86:O86"/>
    <mergeCell ref="E86:F86"/>
    <mergeCell ref="D87:L88"/>
    <mergeCell ref="N87:O87"/>
    <mergeCell ref="D89:L90"/>
    <mergeCell ref="N89:O89"/>
    <mergeCell ref="D91:O92"/>
    <mergeCell ref="B67:E67"/>
    <mergeCell ref="F67:J67"/>
    <mergeCell ref="K67:O67"/>
    <mergeCell ref="B68:E68"/>
    <mergeCell ref="F68:J68"/>
    <mergeCell ref="K68:O68"/>
    <mergeCell ref="B69:E69"/>
    <mergeCell ref="F69:J69"/>
    <mergeCell ref="K69:O69"/>
    <mergeCell ref="B70:E70"/>
    <mergeCell ref="F70:J70"/>
    <mergeCell ref="K70:O70"/>
    <mergeCell ref="B71:E71"/>
    <mergeCell ref="F71:J71"/>
    <mergeCell ref="K71:O71"/>
    <mergeCell ref="B72:E72"/>
    <mergeCell ref="F72:J72"/>
    <mergeCell ref="K72:O72"/>
    <mergeCell ref="F65:J65"/>
    <mergeCell ref="K65:O65"/>
    <mergeCell ref="B66:E66"/>
    <mergeCell ref="F66:J66"/>
    <mergeCell ref="K66:O66"/>
    <mergeCell ref="L58:O58"/>
    <mergeCell ref="L59:O59"/>
    <mergeCell ref="F62:J62"/>
    <mergeCell ref="K62:O62"/>
    <mergeCell ref="B63:E63"/>
    <mergeCell ref="F63:J63"/>
    <mergeCell ref="K63:O63"/>
    <mergeCell ref="A62:E62"/>
    <mergeCell ref="B64:E64"/>
    <mergeCell ref="F64:J64"/>
    <mergeCell ref="K64:O64"/>
    <mergeCell ref="B65:E65"/>
    <mergeCell ref="A56:B56"/>
    <mergeCell ref="I56:K56"/>
    <mergeCell ref="L56:O56"/>
    <mergeCell ref="L57:O57"/>
    <mergeCell ref="C56:H56"/>
    <mergeCell ref="A57:B57"/>
    <mergeCell ref="C57:H57"/>
    <mergeCell ref="I57:K57"/>
    <mergeCell ref="L60:O60"/>
    <mergeCell ref="A54:B54"/>
    <mergeCell ref="I54:K54"/>
    <mergeCell ref="L54:O54"/>
    <mergeCell ref="A55:B55"/>
    <mergeCell ref="I55:K55"/>
    <mergeCell ref="L55:O55"/>
    <mergeCell ref="C54:H54"/>
    <mergeCell ref="C55:H55"/>
    <mergeCell ref="A52:B52"/>
    <mergeCell ref="I52:K52"/>
    <mergeCell ref="L52:O52"/>
    <mergeCell ref="A53:B53"/>
    <mergeCell ref="I53:K53"/>
    <mergeCell ref="L53:O53"/>
    <mergeCell ref="C52:H52"/>
    <mergeCell ref="A48:B48"/>
    <mergeCell ref="I48:K48"/>
    <mergeCell ref="L48:O48"/>
    <mergeCell ref="A49:B49"/>
    <mergeCell ref="I49:K49"/>
    <mergeCell ref="L49:O49"/>
    <mergeCell ref="C53:H53"/>
    <mergeCell ref="A50:B50"/>
    <mergeCell ref="I50:K50"/>
    <mergeCell ref="L50:O50"/>
    <mergeCell ref="A51:B51"/>
    <mergeCell ref="I51:K51"/>
    <mergeCell ref="L51:O51"/>
    <mergeCell ref="C50:H50"/>
    <mergeCell ref="C51:H51"/>
    <mergeCell ref="C48:H48"/>
    <mergeCell ref="C49:H49"/>
    <mergeCell ref="N17:O17"/>
    <mergeCell ref="N13:O13"/>
    <mergeCell ref="N9:O9"/>
    <mergeCell ref="A47:B47"/>
    <mergeCell ref="C47:H47"/>
    <mergeCell ref="I47:K47"/>
    <mergeCell ref="L47:O47"/>
    <mergeCell ref="C16:E17"/>
    <mergeCell ref="H16:J19"/>
    <mergeCell ref="N16:O16"/>
    <mergeCell ref="C19:E19"/>
    <mergeCell ref="N19:O19"/>
    <mergeCell ref="C8:E9"/>
    <mergeCell ref="G8:I9"/>
    <mergeCell ref="N8:O8"/>
    <mergeCell ref="C12:E13"/>
    <mergeCell ref="G12:I13"/>
    <mergeCell ref="N12:O12"/>
    <mergeCell ref="D21:G21"/>
    <mergeCell ref="K21:M21"/>
    <mergeCell ref="D23:G23"/>
    <mergeCell ref="A40:O45"/>
    <mergeCell ref="A25:B26"/>
    <mergeCell ref="C25:C26"/>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40961" r:id="rId4">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0961" r:id="rId4"/>
      </mc:Fallback>
    </mc:AlternateContent>
    <mc:AlternateContent xmlns:mc="http://schemas.openxmlformats.org/markup-compatibility/2006">
      <mc:Choice Requires="x14">
        <oleObject progId="MSPhotoEd.3" shapeId="40962" r:id="rId6">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0962" r:id="rId6"/>
      </mc:Fallback>
    </mc:AlternateContent>
    <mc:AlternateContent xmlns:mc="http://schemas.openxmlformats.org/markup-compatibility/2006">
      <mc:Choice Requires="x14">
        <oleObject progId="MSPhotoEd.3" shapeId="40963" r:id="rId7">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0963" r:id="rId7"/>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x14:formula1>
            <xm:f>'Travel Expense Claim Detail'!$E$11:$I$11</xm:f>
          </x14:formula1>
          <xm:sqref>G8:I9</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23"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t="s">
        <v>75</v>
      </c>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x14ac:dyDescent="0.25">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thickTop="1" thickBot="1" x14ac:dyDescent="0.3">
      <c r="A57" s="843"/>
      <c r="B57" s="844"/>
      <c r="C57" s="851"/>
      <c r="D57" s="852"/>
      <c r="E57" s="852"/>
      <c r="F57" s="852"/>
      <c r="G57" s="852"/>
      <c r="H57" s="853"/>
      <c r="I57" s="845"/>
      <c r="J57" s="846"/>
      <c r="K57" s="847"/>
      <c r="L57" s="848">
        <f t="shared" si="0"/>
        <v>0</v>
      </c>
      <c r="M57" s="849"/>
      <c r="N57" s="849"/>
      <c r="O57" s="850"/>
      <c r="P57" s="87" t="s">
        <v>8</v>
      </c>
    </row>
    <row r="58" spans="1:16" s="72" customFormat="1" ht="19.5" hidden="1" customHeight="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customHeight="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customHeight="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x14ac:dyDescent="0.25">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thickTop="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95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817">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Bot="1" x14ac:dyDescent="0.3">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Top="1" x14ac:dyDescent="0.25">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A25:B26"/>
    <mergeCell ref="C25:C26"/>
    <mergeCell ref="E25:G26"/>
    <mergeCell ref="H25:J26"/>
    <mergeCell ref="K25:L26"/>
    <mergeCell ref="O25:O26"/>
    <mergeCell ref="M25:N26"/>
    <mergeCell ref="A29:D29"/>
    <mergeCell ref="E29:I29"/>
    <mergeCell ref="J29:K29"/>
    <mergeCell ref="L29:O29"/>
    <mergeCell ref="A28:H28"/>
    <mergeCell ref="I28:O28"/>
    <mergeCell ref="A55:B55"/>
    <mergeCell ref="I55:K55"/>
    <mergeCell ref="L55:O55"/>
    <mergeCell ref="C54:H54"/>
    <mergeCell ref="C55:H55"/>
    <mergeCell ref="J97:K97"/>
    <mergeCell ref="D74:L75"/>
    <mergeCell ref="N74:O74"/>
    <mergeCell ref="E77:F77"/>
    <mergeCell ref="N77:O77"/>
    <mergeCell ref="E79:O79"/>
    <mergeCell ref="D80:O81"/>
    <mergeCell ref="N86:O86"/>
    <mergeCell ref="A82:D82"/>
    <mergeCell ref="E82:F82"/>
    <mergeCell ref="E84:F84"/>
    <mergeCell ref="E86:F86"/>
    <mergeCell ref="D87:L88"/>
    <mergeCell ref="N87:O87"/>
    <mergeCell ref="D89:L90"/>
    <mergeCell ref="N89:O89"/>
    <mergeCell ref="D91:O92"/>
    <mergeCell ref="N83:O83"/>
    <mergeCell ref="K64:O64"/>
    <mergeCell ref="C8:E9"/>
    <mergeCell ref="G8:I9"/>
    <mergeCell ref="N8:O8"/>
    <mergeCell ref="C12:E13"/>
    <mergeCell ref="G12:I13"/>
    <mergeCell ref="N12:O12"/>
    <mergeCell ref="C16:E17"/>
    <mergeCell ref="N9:O9"/>
    <mergeCell ref="N13:O13"/>
    <mergeCell ref="N17:O17"/>
    <mergeCell ref="C53:H53"/>
    <mergeCell ref="B63:E63"/>
    <mergeCell ref="F63:J63"/>
    <mergeCell ref="K63:O63"/>
    <mergeCell ref="B64:E64"/>
    <mergeCell ref="F64:J64"/>
    <mergeCell ref="C48:H48"/>
    <mergeCell ref="C49:H49"/>
    <mergeCell ref="A50:B50"/>
    <mergeCell ref="I50:K50"/>
    <mergeCell ref="L50:O50"/>
    <mergeCell ref="A48:B48"/>
    <mergeCell ref="I48:K48"/>
    <mergeCell ref="L48:O48"/>
    <mergeCell ref="A57:B57"/>
    <mergeCell ref="C57:H57"/>
    <mergeCell ref="I57:K57"/>
    <mergeCell ref="L60:O60"/>
    <mergeCell ref="A51:B51"/>
    <mergeCell ref="I51:K51"/>
    <mergeCell ref="L51:O51"/>
    <mergeCell ref="C50:H50"/>
    <mergeCell ref="A53:B53"/>
    <mergeCell ref="L49:O49"/>
    <mergeCell ref="I53:K53"/>
    <mergeCell ref="L53:O53"/>
    <mergeCell ref="A54:B54"/>
    <mergeCell ref="I54:K54"/>
    <mergeCell ref="L54:O54"/>
    <mergeCell ref="C19:E19"/>
    <mergeCell ref="N19:O19"/>
    <mergeCell ref="H16:J19"/>
    <mergeCell ref="N16:O16"/>
    <mergeCell ref="A47:B47"/>
    <mergeCell ref="C47:H47"/>
    <mergeCell ref="I47:K47"/>
    <mergeCell ref="L47:O47"/>
    <mergeCell ref="D21:G21"/>
    <mergeCell ref="K21:M21"/>
    <mergeCell ref="D23:G23"/>
    <mergeCell ref="A40:O45"/>
    <mergeCell ref="C51:H51"/>
    <mergeCell ref="A52:B52"/>
    <mergeCell ref="I52:K52"/>
    <mergeCell ref="L52:O52"/>
    <mergeCell ref="A49:B49"/>
    <mergeCell ref="I49:K49"/>
    <mergeCell ref="C52:H52"/>
    <mergeCell ref="L57:O57"/>
    <mergeCell ref="C56:H56"/>
    <mergeCell ref="L58:O58"/>
    <mergeCell ref="L59:O59"/>
    <mergeCell ref="F62:J62"/>
    <mergeCell ref="K62:O62"/>
    <mergeCell ref="A62:E62"/>
    <mergeCell ref="K67:O67"/>
    <mergeCell ref="A56:B56"/>
    <mergeCell ref="I56:K56"/>
    <mergeCell ref="L56:O56"/>
    <mergeCell ref="B68:E68"/>
    <mergeCell ref="F68:J68"/>
    <mergeCell ref="K68:O68"/>
    <mergeCell ref="B65:E65"/>
    <mergeCell ref="F65:J65"/>
    <mergeCell ref="K65:O65"/>
    <mergeCell ref="B66:E66"/>
    <mergeCell ref="F66:J66"/>
    <mergeCell ref="K66:O66"/>
    <mergeCell ref="B67:E67"/>
    <mergeCell ref="F67:J67"/>
    <mergeCell ref="B71:E71"/>
    <mergeCell ref="F71:J71"/>
    <mergeCell ref="K71:O71"/>
    <mergeCell ref="B72:E72"/>
    <mergeCell ref="F72:J72"/>
    <mergeCell ref="K72:O72"/>
    <mergeCell ref="B69:E69"/>
    <mergeCell ref="F69:J69"/>
    <mergeCell ref="K69:O69"/>
    <mergeCell ref="B70:E70"/>
    <mergeCell ref="F70:J70"/>
    <mergeCell ref="K70:O70"/>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41985" r:id="rId4">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1985" r:id="rId4"/>
      </mc:Fallback>
    </mc:AlternateContent>
    <mc:AlternateContent xmlns:mc="http://schemas.openxmlformats.org/markup-compatibility/2006">
      <mc:Choice Requires="x14">
        <oleObject progId="MSPhotoEd.3" shapeId="41986" r:id="rId6">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1986" r:id="rId6"/>
      </mc:Fallback>
    </mc:AlternateContent>
    <mc:AlternateContent xmlns:mc="http://schemas.openxmlformats.org/markup-compatibility/2006">
      <mc:Choice Requires="x14">
        <oleObject progId="MSPhotoEd.3" shapeId="41987" r:id="rId7">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1987" r:id="rId7"/>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x14:formula1>
            <xm:f>'Travel Expense Claim Detail'!$E$11:$I$11</xm:f>
          </x14:formula1>
          <xm:sqref>G8:I9</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29"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t="s">
        <v>75</v>
      </c>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x14ac:dyDescent="0.25">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thickTop="1" thickBot="1" x14ac:dyDescent="0.3">
      <c r="A57" s="843"/>
      <c r="B57" s="844"/>
      <c r="C57" s="851"/>
      <c r="D57" s="852"/>
      <c r="E57" s="852"/>
      <c r="F57" s="852"/>
      <c r="G57" s="852"/>
      <c r="H57" s="853"/>
      <c r="I57" s="845"/>
      <c r="J57" s="846"/>
      <c r="K57" s="847"/>
      <c r="L57" s="848">
        <f t="shared" si="0"/>
        <v>0</v>
      </c>
      <c r="M57" s="849"/>
      <c r="N57" s="849"/>
      <c r="O57" s="850"/>
      <c r="P57" s="87" t="s">
        <v>8</v>
      </c>
    </row>
    <row r="58" spans="1:16" s="72" customFormat="1" ht="19.5" hidden="1" customHeight="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customHeight="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customHeight="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x14ac:dyDescent="0.25">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thickTop="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95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817">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Bot="1" x14ac:dyDescent="0.3">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Top="1" x14ac:dyDescent="0.25">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E25:G26"/>
    <mergeCell ref="H25:J26"/>
    <mergeCell ref="K25:L26"/>
    <mergeCell ref="O25:O26"/>
    <mergeCell ref="M25:N26"/>
    <mergeCell ref="A29:D29"/>
    <mergeCell ref="E29:I29"/>
    <mergeCell ref="J29:K29"/>
    <mergeCell ref="L29:O29"/>
    <mergeCell ref="A28:H28"/>
    <mergeCell ref="I28:O28"/>
    <mergeCell ref="J97:K97"/>
    <mergeCell ref="D74:L75"/>
    <mergeCell ref="N74:O74"/>
    <mergeCell ref="E77:F77"/>
    <mergeCell ref="N77:O77"/>
    <mergeCell ref="E79:O79"/>
    <mergeCell ref="D80:O81"/>
    <mergeCell ref="A82:D82"/>
    <mergeCell ref="E82:F82"/>
    <mergeCell ref="E84:F84"/>
    <mergeCell ref="N83:O83"/>
    <mergeCell ref="N86:O86"/>
    <mergeCell ref="E86:F86"/>
    <mergeCell ref="D87:L88"/>
    <mergeCell ref="N87:O87"/>
    <mergeCell ref="D89:L90"/>
    <mergeCell ref="N89:O89"/>
    <mergeCell ref="D91:O92"/>
    <mergeCell ref="B67:E67"/>
    <mergeCell ref="F67:J67"/>
    <mergeCell ref="K67:O67"/>
    <mergeCell ref="B68:E68"/>
    <mergeCell ref="F68:J68"/>
    <mergeCell ref="K68:O68"/>
    <mergeCell ref="B69:E69"/>
    <mergeCell ref="F69:J69"/>
    <mergeCell ref="K69:O69"/>
    <mergeCell ref="B70:E70"/>
    <mergeCell ref="F70:J70"/>
    <mergeCell ref="K70:O70"/>
    <mergeCell ref="B71:E71"/>
    <mergeCell ref="F71:J71"/>
    <mergeCell ref="K71:O71"/>
    <mergeCell ref="B72:E72"/>
    <mergeCell ref="F72:J72"/>
    <mergeCell ref="K72:O72"/>
    <mergeCell ref="F65:J65"/>
    <mergeCell ref="K65:O65"/>
    <mergeCell ref="B66:E66"/>
    <mergeCell ref="F66:J66"/>
    <mergeCell ref="K66:O66"/>
    <mergeCell ref="L58:O58"/>
    <mergeCell ref="L59:O59"/>
    <mergeCell ref="F62:J62"/>
    <mergeCell ref="K62:O62"/>
    <mergeCell ref="B63:E63"/>
    <mergeCell ref="F63:J63"/>
    <mergeCell ref="K63:O63"/>
    <mergeCell ref="A62:E62"/>
    <mergeCell ref="B64:E64"/>
    <mergeCell ref="F64:J64"/>
    <mergeCell ref="K64:O64"/>
    <mergeCell ref="B65:E65"/>
    <mergeCell ref="A56:B56"/>
    <mergeCell ref="I56:K56"/>
    <mergeCell ref="L56:O56"/>
    <mergeCell ref="L57:O57"/>
    <mergeCell ref="C56:H56"/>
    <mergeCell ref="A57:B57"/>
    <mergeCell ref="C57:H57"/>
    <mergeCell ref="I57:K57"/>
    <mergeCell ref="L60:O60"/>
    <mergeCell ref="A54:B54"/>
    <mergeCell ref="I54:K54"/>
    <mergeCell ref="L54:O54"/>
    <mergeCell ref="A55:B55"/>
    <mergeCell ref="I55:K55"/>
    <mergeCell ref="L55:O55"/>
    <mergeCell ref="C54:H54"/>
    <mergeCell ref="C55:H55"/>
    <mergeCell ref="A52:B52"/>
    <mergeCell ref="I52:K52"/>
    <mergeCell ref="L52:O52"/>
    <mergeCell ref="A53:B53"/>
    <mergeCell ref="I53:K53"/>
    <mergeCell ref="L53:O53"/>
    <mergeCell ref="C52:H52"/>
    <mergeCell ref="A48:B48"/>
    <mergeCell ref="I48:K48"/>
    <mergeCell ref="L48:O48"/>
    <mergeCell ref="A49:B49"/>
    <mergeCell ref="I49:K49"/>
    <mergeCell ref="L49:O49"/>
    <mergeCell ref="C53:H53"/>
    <mergeCell ref="A50:B50"/>
    <mergeCell ref="I50:K50"/>
    <mergeCell ref="L50:O50"/>
    <mergeCell ref="A51:B51"/>
    <mergeCell ref="I51:K51"/>
    <mergeCell ref="L51:O51"/>
    <mergeCell ref="C50:H50"/>
    <mergeCell ref="C51:H51"/>
    <mergeCell ref="C48:H48"/>
    <mergeCell ref="C49:H49"/>
    <mergeCell ref="N17:O17"/>
    <mergeCell ref="N13:O13"/>
    <mergeCell ref="N9:O9"/>
    <mergeCell ref="A47:B47"/>
    <mergeCell ref="C47:H47"/>
    <mergeCell ref="I47:K47"/>
    <mergeCell ref="L47:O47"/>
    <mergeCell ref="C16:E17"/>
    <mergeCell ref="H16:J19"/>
    <mergeCell ref="N16:O16"/>
    <mergeCell ref="C19:E19"/>
    <mergeCell ref="N19:O19"/>
    <mergeCell ref="C8:E9"/>
    <mergeCell ref="G8:I9"/>
    <mergeCell ref="N8:O8"/>
    <mergeCell ref="C12:E13"/>
    <mergeCell ref="G12:I13"/>
    <mergeCell ref="N12:O12"/>
    <mergeCell ref="D21:G21"/>
    <mergeCell ref="K21:M21"/>
    <mergeCell ref="D23:G23"/>
    <mergeCell ref="A40:O45"/>
    <mergeCell ref="A25:B26"/>
    <mergeCell ref="C25:C26"/>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43009" r:id="rId4">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3009" r:id="rId4"/>
      </mc:Fallback>
    </mc:AlternateContent>
    <mc:AlternateContent xmlns:mc="http://schemas.openxmlformats.org/markup-compatibility/2006">
      <mc:Choice Requires="x14">
        <oleObject progId="MSPhotoEd.3" shapeId="43010" r:id="rId6">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3010" r:id="rId6"/>
      </mc:Fallback>
    </mc:AlternateContent>
    <mc:AlternateContent xmlns:mc="http://schemas.openxmlformats.org/markup-compatibility/2006">
      <mc:Choice Requires="x14">
        <oleObject progId="MSPhotoEd.3" shapeId="43011" r:id="rId7">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3011" r:id="rId7"/>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x14:formula1>
            <xm:f>'Travel Expense Claim Detail'!$E$11:$I$11</xm:f>
          </x14:formula1>
          <xm:sqref>G8:I9</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29"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t="s">
        <v>75</v>
      </c>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x14ac:dyDescent="0.25">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thickTop="1" thickBot="1" x14ac:dyDescent="0.3">
      <c r="A57" s="843"/>
      <c r="B57" s="844"/>
      <c r="C57" s="851"/>
      <c r="D57" s="852"/>
      <c r="E57" s="852"/>
      <c r="F57" s="852"/>
      <c r="G57" s="852"/>
      <c r="H57" s="853"/>
      <c r="I57" s="845"/>
      <c r="J57" s="846"/>
      <c r="K57" s="847"/>
      <c r="L57" s="848">
        <f t="shared" si="0"/>
        <v>0</v>
      </c>
      <c r="M57" s="849"/>
      <c r="N57" s="849"/>
      <c r="O57" s="850"/>
      <c r="P57" s="87" t="s">
        <v>8</v>
      </c>
    </row>
    <row r="58" spans="1:16" s="72" customFormat="1" ht="19.5" hidden="1" customHeight="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customHeight="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customHeight="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x14ac:dyDescent="0.25">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thickTop="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95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817">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Bot="1" x14ac:dyDescent="0.3">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Top="1" x14ac:dyDescent="0.25">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A25:B26"/>
    <mergeCell ref="C25:C26"/>
    <mergeCell ref="E25:G26"/>
    <mergeCell ref="H25:J26"/>
    <mergeCell ref="K25:L26"/>
    <mergeCell ref="O25:O26"/>
    <mergeCell ref="M25:N26"/>
    <mergeCell ref="A29:D29"/>
    <mergeCell ref="E29:I29"/>
    <mergeCell ref="J29:K29"/>
    <mergeCell ref="L29:O29"/>
    <mergeCell ref="A28:H28"/>
    <mergeCell ref="I28:O28"/>
    <mergeCell ref="A55:B55"/>
    <mergeCell ref="I55:K55"/>
    <mergeCell ref="L55:O55"/>
    <mergeCell ref="C54:H54"/>
    <mergeCell ref="C55:H55"/>
    <mergeCell ref="J97:K97"/>
    <mergeCell ref="D74:L75"/>
    <mergeCell ref="N74:O74"/>
    <mergeCell ref="E77:F77"/>
    <mergeCell ref="N77:O77"/>
    <mergeCell ref="E79:O79"/>
    <mergeCell ref="D80:O81"/>
    <mergeCell ref="N86:O86"/>
    <mergeCell ref="A82:D82"/>
    <mergeCell ref="E82:F82"/>
    <mergeCell ref="E84:F84"/>
    <mergeCell ref="E86:F86"/>
    <mergeCell ref="D87:L88"/>
    <mergeCell ref="N87:O87"/>
    <mergeCell ref="D89:L90"/>
    <mergeCell ref="N89:O89"/>
    <mergeCell ref="D91:O92"/>
    <mergeCell ref="N83:O83"/>
    <mergeCell ref="K64:O64"/>
    <mergeCell ref="C8:E9"/>
    <mergeCell ref="G8:I9"/>
    <mergeCell ref="N8:O8"/>
    <mergeCell ref="C12:E13"/>
    <mergeCell ref="G12:I13"/>
    <mergeCell ref="N12:O12"/>
    <mergeCell ref="C16:E17"/>
    <mergeCell ref="N9:O9"/>
    <mergeCell ref="N13:O13"/>
    <mergeCell ref="N17:O17"/>
    <mergeCell ref="C53:H53"/>
    <mergeCell ref="B63:E63"/>
    <mergeCell ref="F63:J63"/>
    <mergeCell ref="K63:O63"/>
    <mergeCell ref="B64:E64"/>
    <mergeCell ref="F64:J64"/>
    <mergeCell ref="C48:H48"/>
    <mergeCell ref="C49:H49"/>
    <mergeCell ref="A50:B50"/>
    <mergeCell ref="I50:K50"/>
    <mergeCell ref="L50:O50"/>
    <mergeCell ref="A48:B48"/>
    <mergeCell ref="I48:K48"/>
    <mergeCell ref="L48:O48"/>
    <mergeCell ref="A57:B57"/>
    <mergeCell ref="C57:H57"/>
    <mergeCell ref="I57:K57"/>
    <mergeCell ref="L60:O60"/>
    <mergeCell ref="A51:B51"/>
    <mergeCell ref="I51:K51"/>
    <mergeCell ref="L51:O51"/>
    <mergeCell ref="C50:H50"/>
    <mergeCell ref="A53:B53"/>
    <mergeCell ref="L49:O49"/>
    <mergeCell ref="I53:K53"/>
    <mergeCell ref="L53:O53"/>
    <mergeCell ref="A54:B54"/>
    <mergeCell ref="I54:K54"/>
    <mergeCell ref="L54:O54"/>
    <mergeCell ref="C19:E19"/>
    <mergeCell ref="N19:O19"/>
    <mergeCell ref="H16:J19"/>
    <mergeCell ref="N16:O16"/>
    <mergeCell ref="A47:B47"/>
    <mergeCell ref="C47:H47"/>
    <mergeCell ref="I47:K47"/>
    <mergeCell ref="L47:O47"/>
    <mergeCell ref="D21:G21"/>
    <mergeCell ref="K21:M21"/>
    <mergeCell ref="D23:G23"/>
    <mergeCell ref="A40:O45"/>
    <mergeCell ref="C51:H51"/>
    <mergeCell ref="A52:B52"/>
    <mergeCell ref="I52:K52"/>
    <mergeCell ref="L52:O52"/>
    <mergeCell ref="A49:B49"/>
    <mergeCell ref="I49:K49"/>
    <mergeCell ref="C52:H52"/>
    <mergeCell ref="L57:O57"/>
    <mergeCell ref="C56:H56"/>
    <mergeCell ref="L58:O58"/>
    <mergeCell ref="L59:O59"/>
    <mergeCell ref="F62:J62"/>
    <mergeCell ref="K62:O62"/>
    <mergeCell ref="A62:E62"/>
    <mergeCell ref="K67:O67"/>
    <mergeCell ref="A56:B56"/>
    <mergeCell ref="I56:K56"/>
    <mergeCell ref="L56:O56"/>
    <mergeCell ref="B68:E68"/>
    <mergeCell ref="F68:J68"/>
    <mergeCell ref="K68:O68"/>
    <mergeCell ref="B65:E65"/>
    <mergeCell ref="F65:J65"/>
    <mergeCell ref="K65:O65"/>
    <mergeCell ref="B66:E66"/>
    <mergeCell ref="F66:J66"/>
    <mergeCell ref="K66:O66"/>
    <mergeCell ref="B67:E67"/>
    <mergeCell ref="F67:J67"/>
    <mergeCell ref="B71:E71"/>
    <mergeCell ref="F71:J71"/>
    <mergeCell ref="K71:O71"/>
    <mergeCell ref="B72:E72"/>
    <mergeCell ref="F72:J72"/>
    <mergeCell ref="K72:O72"/>
    <mergeCell ref="B69:E69"/>
    <mergeCell ref="F69:J69"/>
    <mergeCell ref="K69:O69"/>
    <mergeCell ref="B70:E70"/>
    <mergeCell ref="F70:J70"/>
    <mergeCell ref="K70:O70"/>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44033" r:id="rId4">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4033" r:id="rId4"/>
      </mc:Fallback>
    </mc:AlternateContent>
    <mc:AlternateContent xmlns:mc="http://schemas.openxmlformats.org/markup-compatibility/2006">
      <mc:Choice Requires="x14">
        <oleObject progId="MSPhotoEd.3" shapeId="44034" r:id="rId6">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4034" r:id="rId6"/>
      </mc:Fallback>
    </mc:AlternateContent>
    <mc:AlternateContent xmlns:mc="http://schemas.openxmlformats.org/markup-compatibility/2006">
      <mc:Choice Requires="x14">
        <oleObject progId="MSPhotoEd.3" shapeId="44035" r:id="rId7">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4035" r:id="rId7"/>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x14:formula1>
            <xm:f>'Travel Expense Claim Detail'!$E$11:$I$11</xm:f>
          </x14:formula1>
          <xm:sqref>G8:I9</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29"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t="s">
        <v>75</v>
      </c>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x14ac:dyDescent="0.25">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thickTop="1" thickBot="1" x14ac:dyDescent="0.3">
      <c r="A57" s="843"/>
      <c r="B57" s="844"/>
      <c r="C57" s="851"/>
      <c r="D57" s="852"/>
      <c r="E57" s="852"/>
      <c r="F57" s="852"/>
      <c r="G57" s="852"/>
      <c r="H57" s="853"/>
      <c r="I57" s="845"/>
      <c r="J57" s="846"/>
      <c r="K57" s="847"/>
      <c r="L57" s="848">
        <f t="shared" si="0"/>
        <v>0</v>
      </c>
      <c r="M57" s="849"/>
      <c r="N57" s="849"/>
      <c r="O57" s="850"/>
      <c r="P57" s="87" t="s">
        <v>8</v>
      </c>
    </row>
    <row r="58" spans="1:16" s="72" customFormat="1" ht="19.5" hidden="1" customHeight="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customHeight="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customHeight="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x14ac:dyDescent="0.25">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thickTop="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95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817">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Bot="1" x14ac:dyDescent="0.3">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Top="1" x14ac:dyDescent="0.25">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E25:G26"/>
    <mergeCell ref="H25:J26"/>
    <mergeCell ref="K25:L26"/>
    <mergeCell ref="O25:O26"/>
    <mergeCell ref="M25:N26"/>
    <mergeCell ref="A29:D29"/>
    <mergeCell ref="E29:I29"/>
    <mergeCell ref="J29:K29"/>
    <mergeCell ref="L29:O29"/>
    <mergeCell ref="A28:H28"/>
    <mergeCell ref="I28:O28"/>
    <mergeCell ref="J97:K97"/>
    <mergeCell ref="D74:L75"/>
    <mergeCell ref="N74:O74"/>
    <mergeCell ref="E77:F77"/>
    <mergeCell ref="N77:O77"/>
    <mergeCell ref="E79:O79"/>
    <mergeCell ref="D80:O81"/>
    <mergeCell ref="A82:D82"/>
    <mergeCell ref="E82:F82"/>
    <mergeCell ref="E84:F84"/>
    <mergeCell ref="N83:O83"/>
    <mergeCell ref="N86:O86"/>
    <mergeCell ref="E86:F86"/>
    <mergeCell ref="D87:L88"/>
    <mergeCell ref="N87:O87"/>
    <mergeCell ref="D89:L90"/>
    <mergeCell ref="N89:O89"/>
    <mergeCell ref="D91:O92"/>
    <mergeCell ref="B67:E67"/>
    <mergeCell ref="F67:J67"/>
    <mergeCell ref="K67:O67"/>
    <mergeCell ref="B68:E68"/>
    <mergeCell ref="F68:J68"/>
    <mergeCell ref="K68:O68"/>
    <mergeCell ref="B69:E69"/>
    <mergeCell ref="F69:J69"/>
    <mergeCell ref="K69:O69"/>
    <mergeCell ref="B70:E70"/>
    <mergeCell ref="F70:J70"/>
    <mergeCell ref="K70:O70"/>
    <mergeCell ref="B71:E71"/>
    <mergeCell ref="F71:J71"/>
    <mergeCell ref="K71:O71"/>
    <mergeCell ref="B72:E72"/>
    <mergeCell ref="F72:J72"/>
    <mergeCell ref="K72:O72"/>
    <mergeCell ref="F65:J65"/>
    <mergeCell ref="K65:O65"/>
    <mergeCell ref="B66:E66"/>
    <mergeCell ref="F66:J66"/>
    <mergeCell ref="K66:O66"/>
    <mergeCell ref="L58:O58"/>
    <mergeCell ref="L59:O59"/>
    <mergeCell ref="F62:J62"/>
    <mergeCell ref="K62:O62"/>
    <mergeCell ref="B63:E63"/>
    <mergeCell ref="F63:J63"/>
    <mergeCell ref="K63:O63"/>
    <mergeCell ref="A62:E62"/>
    <mergeCell ref="B64:E64"/>
    <mergeCell ref="F64:J64"/>
    <mergeCell ref="K64:O64"/>
    <mergeCell ref="B65:E65"/>
    <mergeCell ref="A56:B56"/>
    <mergeCell ref="I56:K56"/>
    <mergeCell ref="L56:O56"/>
    <mergeCell ref="L57:O57"/>
    <mergeCell ref="C56:H56"/>
    <mergeCell ref="A57:B57"/>
    <mergeCell ref="C57:H57"/>
    <mergeCell ref="I57:K57"/>
    <mergeCell ref="L60:O60"/>
    <mergeCell ref="A54:B54"/>
    <mergeCell ref="I54:K54"/>
    <mergeCell ref="L54:O54"/>
    <mergeCell ref="A55:B55"/>
    <mergeCell ref="I55:K55"/>
    <mergeCell ref="L55:O55"/>
    <mergeCell ref="C54:H54"/>
    <mergeCell ref="C55:H55"/>
    <mergeCell ref="A52:B52"/>
    <mergeCell ref="I52:K52"/>
    <mergeCell ref="L52:O52"/>
    <mergeCell ref="A53:B53"/>
    <mergeCell ref="I53:K53"/>
    <mergeCell ref="L53:O53"/>
    <mergeCell ref="C52:H52"/>
    <mergeCell ref="A48:B48"/>
    <mergeCell ref="I48:K48"/>
    <mergeCell ref="L48:O48"/>
    <mergeCell ref="A49:B49"/>
    <mergeCell ref="I49:K49"/>
    <mergeCell ref="L49:O49"/>
    <mergeCell ref="C53:H53"/>
    <mergeCell ref="A50:B50"/>
    <mergeCell ref="I50:K50"/>
    <mergeCell ref="L50:O50"/>
    <mergeCell ref="A51:B51"/>
    <mergeCell ref="I51:K51"/>
    <mergeCell ref="L51:O51"/>
    <mergeCell ref="C50:H50"/>
    <mergeCell ref="C51:H51"/>
    <mergeCell ref="C48:H48"/>
    <mergeCell ref="C49:H49"/>
    <mergeCell ref="N17:O17"/>
    <mergeCell ref="N13:O13"/>
    <mergeCell ref="N9:O9"/>
    <mergeCell ref="A47:B47"/>
    <mergeCell ref="C47:H47"/>
    <mergeCell ref="I47:K47"/>
    <mergeCell ref="L47:O47"/>
    <mergeCell ref="C16:E17"/>
    <mergeCell ref="H16:J19"/>
    <mergeCell ref="N16:O16"/>
    <mergeCell ref="C19:E19"/>
    <mergeCell ref="N19:O19"/>
    <mergeCell ref="C8:E9"/>
    <mergeCell ref="G8:I9"/>
    <mergeCell ref="N8:O8"/>
    <mergeCell ref="C12:E13"/>
    <mergeCell ref="G12:I13"/>
    <mergeCell ref="N12:O12"/>
    <mergeCell ref="D21:G21"/>
    <mergeCell ref="K21:M21"/>
    <mergeCell ref="D23:G23"/>
    <mergeCell ref="A40:O45"/>
    <mergeCell ref="A25:B26"/>
    <mergeCell ref="C25:C26"/>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45057" r:id="rId4">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5057" r:id="rId4"/>
      </mc:Fallback>
    </mc:AlternateContent>
    <mc:AlternateContent xmlns:mc="http://schemas.openxmlformats.org/markup-compatibility/2006">
      <mc:Choice Requires="x14">
        <oleObject progId="MSPhotoEd.3" shapeId="45058" r:id="rId6">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5058" r:id="rId6"/>
      </mc:Fallback>
    </mc:AlternateContent>
    <mc:AlternateContent xmlns:mc="http://schemas.openxmlformats.org/markup-compatibility/2006">
      <mc:Choice Requires="x14">
        <oleObject progId="MSPhotoEd.3" shapeId="45059" r:id="rId7">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5059" r:id="rId7"/>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x14:formula1>
            <xm:f>'Travel Expense Claim Detail'!$E$11:$I$11</xm:f>
          </x14:formula1>
          <xm:sqref>G8:I9</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29"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t="s">
        <v>75</v>
      </c>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x14ac:dyDescent="0.25">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thickTop="1" thickBot="1" x14ac:dyDescent="0.3">
      <c r="A57" s="843"/>
      <c r="B57" s="844"/>
      <c r="C57" s="851"/>
      <c r="D57" s="852"/>
      <c r="E57" s="852"/>
      <c r="F57" s="852"/>
      <c r="G57" s="852"/>
      <c r="H57" s="853"/>
      <c r="I57" s="845"/>
      <c r="J57" s="846"/>
      <c r="K57" s="847"/>
      <c r="L57" s="848">
        <f t="shared" si="0"/>
        <v>0</v>
      </c>
      <c r="M57" s="849"/>
      <c r="N57" s="849"/>
      <c r="O57" s="850"/>
      <c r="P57" s="87" t="s">
        <v>8</v>
      </c>
    </row>
    <row r="58" spans="1:16" s="72" customFormat="1" ht="19.5" hidden="1" customHeight="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customHeight="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customHeight="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x14ac:dyDescent="0.25">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thickTop="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95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817">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Bot="1" x14ac:dyDescent="0.3">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Top="1" x14ac:dyDescent="0.25">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A25:B26"/>
    <mergeCell ref="C25:C26"/>
    <mergeCell ref="E25:G26"/>
    <mergeCell ref="H25:J26"/>
    <mergeCell ref="K25:L26"/>
    <mergeCell ref="O25:O26"/>
    <mergeCell ref="M25:N26"/>
    <mergeCell ref="A29:D29"/>
    <mergeCell ref="E29:I29"/>
    <mergeCell ref="J29:K29"/>
    <mergeCell ref="L29:O29"/>
    <mergeCell ref="A28:H28"/>
    <mergeCell ref="I28:O28"/>
    <mergeCell ref="A55:B55"/>
    <mergeCell ref="I55:K55"/>
    <mergeCell ref="L55:O55"/>
    <mergeCell ref="C54:H54"/>
    <mergeCell ref="C55:H55"/>
    <mergeCell ref="J97:K97"/>
    <mergeCell ref="D74:L75"/>
    <mergeCell ref="N74:O74"/>
    <mergeCell ref="E77:F77"/>
    <mergeCell ref="N77:O77"/>
    <mergeCell ref="E79:O79"/>
    <mergeCell ref="D80:O81"/>
    <mergeCell ref="N86:O86"/>
    <mergeCell ref="A82:D82"/>
    <mergeCell ref="E82:F82"/>
    <mergeCell ref="E84:F84"/>
    <mergeCell ref="E86:F86"/>
    <mergeCell ref="D87:L88"/>
    <mergeCell ref="N87:O87"/>
    <mergeCell ref="D89:L90"/>
    <mergeCell ref="N89:O89"/>
    <mergeCell ref="D91:O92"/>
    <mergeCell ref="N83:O83"/>
    <mergeCell ref="K64:O64"/>
    <mergeCell ref="C8:E9"/>
    <mergeCell ref="G8:I9"/>
    <mergeCell ref="N8:O8"/>
    <mergeCell ref="C12:E13"/>
    <mergeCell ref="G12:I13"/>
    <mergeCell ref="N12:O12"/>
    <mergeCell ref="C16:E17"/>
    <mergeCell ref="N9:O9"/>
    <mergeCell ref="N13:O13"/>
    <mergeCell ref="N17:O17"/>
    <mergeCell ref="C53:H53"/>
    <mergeCell ref="B63:E63"/>
    <mergeCell ref="F63:J63"/>
    <mergeCell ref="K63:O63"/>
    <mergeCell ref="B64:E64"/>
    <mergeCell ref="F64:J64"/>
    <mergeCell ref="C48:H48"/>
    <mergeCell ref="C49:H49"/>
    <mergeCell ref="A50:B50"/>
    <mergeCell ref="I50:K50"/>
    <mergeCell ref="L50:O50"/>
    <mergeCell ref="A48:B48"/>
    <mergeCell ref="I48:K48"/>
    <mergeCell ref="L48:O48"/>
    <mergeCell ref="A57:B57"/>
    <mergeCell ref="C57:H57"/>
    <mergeCell ref="I57:K57"/>
    <mergeCell ref="L60:O60"/>
    <mergeCell ref="A51:B51"/>
    <mergeCell ref="I51:K51"/>
    <mergeCell ref="L51:O51"/>
    <mergeCell ref="C50:H50"/>
    <mergeCell ref="A53:B53"/>
    <mergeCell ref="L49:O49"/>
    <mergeCell ref="I53:K53"/>
    <mergeCell ref="L53:O53"/>
    <mergeCell ref="A54:B54"/>
    <mergeCell ref="I54:K54"/>
    <mergeCell ref="L54:O54"/>
    <mergeCell ref="C19:E19"/>
    <mergeCell ref="N19:O19"/>
    <mergeCell ref="H16:J19"/>
    <mergeCell ref="N16:O16"/>
    <mergeCell ref="A47:B47"/>
    <mergeCell ref="C47:H47"/>
    <mergeCell ref="I47:K47"/>
    <mergeCell ref="L47:O47"/>
    <mergeCell ref="D21:G21"/>
    <mergeCell ref="K21:M21"/>
    <mergeCell ref="D23:G23"/>
    <mergeCell ref="A40:O45"/>
    <mergeCell ref="C51:H51"/>
    <mergeCell ref="A52:B52"/>
    <mergeCell ref="I52:K52"/>
    <mergeCell ref="L52:O52"/>
    <mergeCell ref="A49:B49"/>
    <mergeCell ref="I49:K49"/>
    <mergeCell ref="C52:H52"/>
    <mergeCell ref="L57:O57"/>
    <mergeCell ref="C56:H56"/>
    <mergeCell ref="L58:O58"/>
    <mergeCell ref="L59:O59"/>
    <mergeCell ref="F62:J62"/>
    <mergeCell ref="K62:O62"/>
    <mergeCell ref="A62:E62"/>
    <mergeCell ref="K67:O67"/>
    <mergeCell ref="A56:B56"/>
    <mergeCell ref="I56:K56"/>
    <mergeCell ref="L56:O56"/>
    <mergeCell ref="B68:E68"/>
    <mergeCell ref="F68:J68"/>
    <mergeCell ref="K68:O68"/>
    <mergeCell ref="B65:E65"/>
    <mergeCell ref="F65:J65"/>
    <mergeCell ref="K65:O65"/>
    <mergeCell ref="B66:E66"/>
    <mergeCell ref="F66:J66"/>
    <mergeCell ref="K66:O66"/>
    <mergeCell ref="B67:E67"/>
    <mergeCell ref="F67:J67"/>
    <mergeCell ref="B71:E71"/>
    <mergeCell ref="F71:J71"/>
    <mergeCell ref="K71:O71"/>
    <mergeCell ref="B72:E72"/>
    <mergeCell ref="F72:J72"/>
    <mergeCell ref="K72:O72"/>
    <mergeCell ref="B69:E69"/>
    <mergeCell ref="F69:J69"/>
    <mergeCell ref="K69:O69"/>
    <mergeCell ref="B70:E70"/>
    <mergeCell ref="F70:J70"/>
    <mergeCell ref="K70:O70"/>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46081" r:id="rId4">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6081" r:id="rId4"/>
      </mc:Fallback>
    </mc:AlternateContent>
    <mc:AlternateContent xmlns:mc="http://schemas.openxmlformats.org/markup-compatibility/2006">
      <mc:Choice Requires="x14">
        <oleObject progId="MSPhotoEd.3" shapeId="46082" r:id="rId6">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6082" r:id="rId6"/>
      </mc:Fallback>
    </mc:AlternateContent>
    <mc:AlternateContent xmlns:mc="http://schemas.openxmlformats.org/markup-compatibility/2006">
      <mc:Choice Requires="x14">
        <oleObject progId="MSPhotoEd.3" shapeId="46083" r:id="rId7">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6083" r:id="rId7"/>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x14:formula1>
            <xm:f>'Travel Expense Claim Detail'!$E$11:$I$11</xm:f>
          </x14:formula1>
          <xm:sqref>G8:I9</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29"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t="s">
        <v>75</v>
      </c>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x14ac:dyDescent="0.25">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thickTop="1" thickBot="1" x14ac:dyDescent="0.3">
      <c r="A57" s="843"/>
      <c r="B57" s="844"/>
      <c r="C57" s="851"/>
      <c r="D57" s="852"/>
      <c r="E57" s="852"/>
      <c r="F57" s="852"/>
      <c r="G57" s="852"/>
      <c r="H57" s="853"/>
      <c r="I57" s="845"/>
      <c r="J57" s="846"/>
      <c r="K57" s="847"/>
      <c r="L57" s="848">
        <f t="shared" si="0"/>
        <v>0</v>
      </c>
      <c r="M57" s="849"/>
      <c r="N57" s="849"/>
      <c r="O57" s="850"/>
      <c r="P57" s="87" t="s">
        <v>8</v>
      </c>
    </row>
    <row r="58" spans="1:16" s="72" customFormat="1" ht="19.5" hidden="1" customHeight="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customHeight="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customHeight="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x14ac:dyDescent="0.25">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thickTop="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95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817">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Bot="1" x14ac:dyDescent="0.3">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Top="1" x14ac:dyDescent="0.25">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E25:G26"/>
    <mergeCell ref="H25:J26"/>
    <mergeCell ref="K25:L26"/>
    <mergeCell ref="O25:O26"/>
    <mergeCell ref="M25:N26"/>
    <mergeCell ref="A29:D29"/>
    <mergeCell ref="E29:I29"/>
    <mergeCell ref="J29:K29"/>
    <mergeCell ref="L29:O29"/>
    <mergeCell ref="A28:H28"/>
    <mergeCell ref="I28:O28"/>
    <mergeCell ref="J97:K97"/>
    <mergeCell ref="D74:L75"/>
    <mergeCell ref="N74:O74"/>
    <mergeCell ref="E77:F77"/>
    <mergeCell ref="N77:O77"/>
    <mergeCell ref="E79:O79"/>
    <mergeCell ref="D80:O81"/>
    <mergeCell ref="A82:D82"/>
    <mergeCell ref="E82:F82"/>
    <mergeCell ref="E84:F84"/>
    <mergeCell ref="N83:O83"/>
    <mergeCell ref="N86:O86"/>
    <mergeCell ref="E86:F86"/>
    <mergeCell ref="D87:L88"/>
    <mergeCell ref="N87:O87"/>
    <mergeCell ref="D89:L90"/>
    <mergeCell ref="N89:O89"/>
    <mergeCell ref="D91:O92"/>
    <mergeCell ref="B67:E67"/>
    <mergeCell ref="F67:J67"/>
    <mergeCell ref="K67:O67"/>
    <mergeCell ref="B68:E68"/>
    <mergeCell ref="F68:J68"/>
    <mergeCell ref="K68:O68"/>
    <mergeCell ref="B69:E69"/>
    <mergeCell ref="F69:J69"/>
    <mergeCell ref="K69:O69"/>
    <mergeCell ref="B70:E70"/>
    <mergeCell ref="F70:J70"/>
    <mergeCell ref="K70:O70"/>
    <mergeCell ref="B71:E71"/>
    <mergeCell ref="F71:J71"/>
    <mergeCell ref="K71:O71"/>
    <mergeCell ref="B72:E72"/>
    <mergeCell ref="F72:J72"/>
    <mergeCell ref="K72:O72"/>
    <mergeCell ref="F65:J65"/>
    <mergeCell ref="K65:O65"/>
    <mergeCell ref="B66:E66"/>
    <mergeCell ref="F66:J66"/>
    <mergeCell ref="K66:O66"/>
    <mergeCell ref="L58:O58"/>
    <mergeCell ref="L59:O59"/>
    <mergeCell ref="F62:J62"/>
    <mergeCell ref="K62:O62"/>
    <mergeCell ref="B63:E63"/>
    <mergeCell ref="F63:J63"/>
    <mergeCell ref="K63:O63"/>
    <mergeCell ref="A62:E62"/>
    <mergeCell ref="B64:E64"/>
    <mergeCell ref="F64:J64"/>
    <mergeCell ref="K64:O64"/>
    <mergeCell ref="B65:E65"/>
    <mergeCell ref="A56:B56"/>
    <mergeCell ref="I56:K56"/>
    <mergeCell ref="L56:O56"/>
    <mergeCell ref="L57:O57"/>
    <mergeCell ref="C56:H56"/>
    <mergeCell ref="A57:B57"/>
    <mergeCell ref="C57:H57"/>
    <mergeCell ref="I57:K57"/>
    <mergeCell ref="L60:O60"/>
    <mergeCell ref="A54:B54"/>
    <mergeCell ref="I54:K54"/>
    <mergeCell ref="L54:O54"/>
    <mergeCell ref="A55:B55"/>
    <mergeCell ref="I55:K55"/>
    <mergeCell ref="L55:O55"/>
    <mergeCell ref="C54:H54"/>
    <mergeCell ref="C55:H55"/>
    <mergeCell ref="A52:B52"/>
    <mergeCell ref="I52:K52"/>
    <mergeCell ref="L52:O52"/>
    <mergeCell ref="A53:B53"/>
    <mergeCell ref="I53:K53"/>
    <mergeCell ref="L53:O53"/>
    <mergeCell ref="C52:H52"/>
    <mergeCell ref="A48:B48"/>
    <mergeCell ref="I48:K48"/>
    <mergeCell ref="L48:O48"/>
    <mergeCell ref="A49:B49"/>
    <mergeCell ref="I49:K49"/>
    <mergeCell ref="L49:O49"/>
    <mergeCell ref="C53:H53"/>
    <mergeCell ref="A50:B50"/>
    <mergeCell ref="I50:K50"/>
    <mergeCell ref="L50:O50"/>
    <mergeCell ref="A51:B51"/>
    <mergeCell ref="I51:K51"/>
    <mergeCell ref="L51:O51"/>
    <mergeCell ref="C50:H50"/>
    <mergeCell ref="C51:H51"/>
    <mergeCell ref="C48:H48"/>
    <mergeCell ref="C49:H49"/>
    <mergeCell ref="N17:O17"/>
    <mergeCell ref="N13:O13"/>
    <mergeCell ref="N9:O9"/>
    <mergeCell ref="A47:B47"/>
    <mergeCell ref="C47:H47"/>
    <mergeCell ref="I47:K47"/>
    <mergeCell ref="L47:O47"/>
    <mergeCell ref="C16:E17"/>
    <mergeCell ref="H16:J19"/>
    <mergeCell ref="N16:O16"/>
    <mergeCell ref="C19:E19"/>
    <mergeCell ref="N19:O19"/>
    <mergeCell ref="C8:E9"/>
    <mergeCell ref="G8:I9"/>
    <mergeCell ref="N8:O8"/>
    <mergeCell ref="C12:E13"/>
    <mergeCell ref="G12:I13"/>
    <mergeCell ref="N12:O12"/>
    <mergeCell ref="D21:G21"/>
    <mergeCell ref="K21:M21"/>
    <mergeCell ref="D23:G23"/>
    <mergeCell ref="A40:O45"/>
    <mergeCell ref="A25:B26"/>
    <mergeCell ref="C25:C26"/>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47105" r:id="rId4">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7105" r:id="rId4"/>
      </mc:Fallback>
    </mc:AlternateContent>
    <mc:AlternateContent xmlns:mc="http://schemas.openxmlformats.org/markup-compatibility/2006">
      <mc:Choice Requires="x14">
        <oleObject progId="MSPhotoEd.3" shapeId="47106" r:id="rId6">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7106" r:id="rId6"/>
      </mc:Fallback>
    </mc:AlternateContent>
    <mc:AlternateContent xmlns:mc="http://schemas.openxmlformats.org/markup-compatibility/2006">
      <mc:Choice Requires="x14">
        <oleObject progId="MSPhotoEd.3" shapeId="47107" r:id="rId7">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7107" r:id="rId7"/>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x14:formula1>
            <xm:f>'Travel Expense Claim Detail'!$E$11:$I$11</xm:f>
          </x14:formula1>
          <xm:sqref>G8:I9</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32"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t="s">
        <v>75</v>
      </c>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x14ac:dyDescent="0.25">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thickTop="1" thickBot="1" x14ac:dyDescent="0.3">
      <c r="A57" s="843"/>
      <c r="B57" s="844"/>
      <c r="C57" s="851"/>
      <c r="D57" s="852"/>
      <c r="E57" s="852"/>
      <c r="F57" s="852"/>
      <c r="G57" s="852"/>
      <c r="H57" s="853"/>
      <c r="I57" s="845"/>
      <c r="J57" s="846"/>
      <c r="K57" s="847"/>
      <c r="L57" s="848">
        <f t="shared" si="0"/>
        <v>0</v>
      </c>
      <c r="M57" s="849"/>
      <c r="N57" s="849"/>
      <c r="O57" s="850"/>
      <c r="P57" s="87" t="s">
        <v>8</v>
      </c>
    </row>
    <row r="58" spans="1:16" s="72" customFormat="1" ht="19.5" hidden="1" customHeight="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customHeight="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customHeight="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x14ac:dyDescent="0.25">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thickTop="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95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817">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Bot="1" x14ac:dyDescent="0.3">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Top="1" x14ac:dyDescent="0.25">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A25:B26"/>
    <mergeCell ref="C25:C26"/>
    <mergeCell ref="E25:G26"/>
    <mergeCell ref="H25:J26"/>
    <mergeCell ref="K25:L26"/>
    <mergeCell ref="O25:O26"/>
    <mergeCell ref="M25:N26"/>
    <mergeCell ref="A29:D29"/>
    <mergeCell ref="E29:I29"/>
    <mergeCell ref="J29:K29"/>
    <mergeCell ref="L29:O29"/>
    <mergeCell ref="A28:H28"/>
    <mergeCell ref="I28:O28"/>
    <mergeCell ref="A55:B55"/>
    <mergeCell ref="I55:K55"/>
    <mergeCell ref="L55:O55"/>
    <mergeCell ref="C54:H54"/>
    <mergeCell ref="C55:H55"/>
    <mergeCell ref="J97:K97"/>
    <mergeCell ref="D74:L75"/>
    <mergeCell ref="N74:O74"/>
    <mergeCell ref="E77:F77"/>
    <mergeCell ref="N77:O77"/>
    <mergeCell ref="E79:O79"/>
    <mergeCell ref="D80:O81"/>
    <mergeCell ref="N86:O86"/>
    <mergeCell ref="A82:D82"/>
    <mergeCell ref="E82:F82"/>
    <mergeCell ref="E84:F84"/>
    <mergeCell ref="E86:F86"/>
    <mergeCell ref="D87:L88"/>
    <mergeCell ref="N87:O87"/>
    <mergeCell ref="D89:L90"/>
    <mergeCell ref="N89:O89"/>
    <mergeCell ref="D91:O92"/>
    <mergeCell ref="N83:O83"/>
    <mergeCell ref="K64:O64"/>
    <mergeCell ref="C8:E9"/>
    <mergeCell ref="G8:I9"/>
    <mergeCell ref="N8:O8"/>
    <mergeCell ref="C12:E13"/>
    <mergeCell ref="G12:I13"/>
    <mergeCell ref="N12:O12"/>
    <mergeCell ref="C16:E17"/>
    <mergeCell ref="N9:O9"/>
    <mergeCell ref="N13:O13"/>
    <mergeCell ref="N17:O17"/>
    <mergeCell ref="C53:H53"/>
    <mergeCell ref="B63:E63"/>
    <mergeCell ref="F63:J63"/>
    <mergeCell ref="K63:O63"/>
    <mergeCell ref="B64:E64"/>
    <mergeCell ref="F64:J64"/>
    <mergeCell ref="C48:H48"/>
    <mergeCell ref="C49:H49"/>
    <mergeCell ref="A50:B50"/>
    <mergeCell ref="I50:K50"/>
    <mergeCell ref="L50:O50"/>
    <mergeCell ref="A48:B48"/>
    <mergeCell ref="I48:K48"/>
    <mergeCell ref="L48:O48"/>
    <mergeCell ref="A57:B57"/>
    <mergeCell ref="C57:H57"/>
    <mergeCell ref="I57:K57"/>
    <mergeCell ref="L60:O60"/>
    <mergeCell ref="A51:B51"/>
    <mergeCell ref="I51:K51"/>
    <mergeCell ref="L51:O51"/>
    <mergeCell ref="C50:H50"/>
    <mergeCell ref="A53:B53"/>
    <mergeCell ref="L49:O49"/>
    <mergeCell ref="I53:K53"/>
    <mergeCell ref="L53:O53"/>
    <mergeCell ref="A54:B54"/>
    <mergeCell ref="I54:K54"/>
    <mergeCell ref="L54:O54"/>
    <mergeCell ref="C19:E19"/>
    <mergeCell ref="N19:O19"/>
    <mergeCell ref="H16:J19"/>
    <mergeCell ref="N16:O16"/>
    <mergeCell ref="A47:B47"/>
    <mergeCell ref="C47:H47"/>
    <mergeCell ref="I47:K47"/>
    <mergeCell ref="L47:O47"/>
    <mergeCell ref="D21:G21"/>
    <mergeCell ref="K21:M21"/>
    <mergeCell ref="D23:G23"/>
    <mergeCell ref="A40:O45"/>
    <mergeCell ref="C51:H51"/>
    <mergeCell ref="A52:B52"/>
    <mergeCell ref="I52:K52"/>
    <mergeCell ref="L52:O52"/>
    <mergeCell ref="A49:B49"/>
    <mergeCell ref="I49:K49"/>
    <mergeCell ref="C52:H52"/>
    <mergeCell ref="L57:O57"/>
    <mergeCell ref="C56:H56"/>
    <mergeCell ref="L58:O58"/>
    <mergeCell ref="L59:O59"/>
    <mergeCell ref="F62:J62"/>
    <mergeCell ref="K62:O62"/>
    <mergeCell ref="A62:E62"/>
    <mergeCell ref="K67:O67"/>
    <mergeCell ref="A56:B56"/>
    <mergeCell ref="I56:K56"/>
    <mergeCell ref="L56:O56"/>
    <mergeCell ref="B68:E68"/>
    <mergeCell ref="F68:J68"/>
    <mergeCell ref="K68:O68"/>
    <mergeCell ref="B65:E65"/>
    <mergeCell ref="F65:J65"/>
    <mergeCell ref="K65:O65"/>
    <mergeCell ref="B66:E66"/>
    <mergeCell ref="F66:J66"/>
    <mergeCell ref="K66:O66"/>
    <mergeCell ref="B67:E67"/>
    <mergeCell ref="F67:J67"/>
    <mergeCell ref="B71:E71"/>
    <mergeCell ref="F71:J71"/>
    <mergeCell ref="K71:O71"/>
    <mergeCell ref="B72:E72"/>
    <mergeCell ref="F72:J72"/>
    <mergeCell ref="K72:O72"/>
    <mergeCell ref="B69:E69"/>
    <mergeCell ref="F69:J69"/>
    <mergeCell ref="K69:O69"/>
    <mergeCell ref="B70:E70"/>
    <mergeCell ref="F70:J70"/>
    <mergeCell ref="K70:O70"/>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48129" r:id="rId4">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8129" r:id="rId4"/>
      </mc:Fallback>
    </mc:AlternateContent>
    <mc:AlternateContent xmlns:mc="http://schemas.openxmlformats.org/markup-compatibility/2006">
      <mc:Choice Requires="x14">
        <oleObject progId="MSPhotoEd.3" shapeId="48130" r:id="rId6">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8130" r:id="rId6"/>
      </mc:Fallback>
    </mc:AlternateContent>
    <mc:AlternateContent xmlns:mc="http://schemas.openxmlformats.org/markup-compatibility/2006">
      <mc:Choice Requires="x14">
        <oleObject progId="MSPhotoEd.3" shapeId="48131" r:id="rId7">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8131" r:id="rId7"/>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x14:formula1>
            <xm:f>'Travel Expense Claim Detail'!$E$11:$I$11</xm:f>
          </x14:formula1>
          <xm:sqref>G8:I9</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35"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t="s">
        <v>75</v>
      </c>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x14ac:dyDescent="0.25">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thickTop="1" thickBot="1" x14ac:dyDescent="0.3">
      <c r="A57" s="843"/>
      <c r="B57" s="844"/>
      <c r="C57" s="851"/>
      <c r="D57" s="852"/>
      <c r="E57" s="852"/>
      <c r="F57" s="852"/>
      <c r="G57" s="852"/>
      <c r="H57" s="853"/>
      <c r="I57" s="845"/>
      <c r="J57" s="846"/>
      <c r="K57" s="847"/>
      <c r="L57" s="848">
        <f t="shared" si="0"/>
        <v>0</v>
      </c>
      <c r="M57" s="849"/>
      <c r="N57" s="849"/>
      <c r="O57" s="850"/>
      <c r="P57" s="87" t="s">
        <v>8</v>
      </c>
    </row>
    <row r="58" spans="1:16" s="72" customFormat="1" ht="19.5" hidden="1" customHeight="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customHeight="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customHeight="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x14ac:dyDescent="0.25">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thickTop="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95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817">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Bot="1" x14ac:dyDescent="0.3">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Top="1" x14ac:dyDescent="0.25">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E25:G26"/>
    <mergeCell ref="H25:J26"/>
    <mergeCell ref="K25:L26"/>
    <mergeCell ref="O25:O26"/>
    <mergeCell ref="M25:N26"/>
    <mergeCell ref="A29:D29"/>
    <mergeCell ref="E29:I29"/>
    <mergeCell ref="J29:K29"/>
    <mergeCell ref="L29:O29"/>
    <mergeCell ref="A28:H28"/>
    <mergeCell ref="I28:O28"/>
    <mergeCell ref="J97:K97"/>
    <mergeCell ref="D74:L75"/>
    <mergeCell ref="N74:O74"/>
    <mergeCell ref="E77:F77"/>
    <mergeCell ref="N77:O77"/>
    <mergeCell ref="E79:O79"/>
    <mergeCell ref="D80:O81"/>
    <mergeCell ref="A82:D82"/>
    <mergeCell ref="E82:F82"/>
    <mergeCell ref="E84:F84"/>
    <mergeCell ref="N83:O83"/>
    <mergeCell ref="N86:O86"/>
    <mergeCell ref="E86:F86"/>
    <mergeCell ref="D87:L88"/>
    <mergeCell ref="N87:O87"/>
    <mergeCell ref="D89:L90"/>
    <mergeCell ref="N89:O89"/>
    <mergeCell ref="D91:O92"/>
    <mergeCell ref="B67:E67"/>
    <mergeCell ref="F67:J67"/>
    <mergeCell ref="K67:O67"/>
    <mergeCell ref="B68:E68"/>
    <mergeCell ref="F68:J68"/>
    <mergeCell ref="K68:O68"/>
    <mergeCell ref="B69:E69"/>
    <mergeCell ref="F69:J69"/>
    <mergeCell ref="K69:O69"/>
    <mergeCell ref="B70:E70"/>
    <mergeCell ref="F70:J70"/>
    <mergeCell ref="K70:O70"/>
    <mergeCell ref="B71:E71"/>
    <mergeCell ref="F71:J71"/>
    <mergeCell ref="K71:O71"/>
    <mergeCell ref="B72:E72"/>
    <mergeCell ref="F72:J72"/>
    <mergeCell ref="K72:O72"/>
    <mergeCell ref="F65:J65"/>
    <mergeCell ref="K65:O65"/>
    <mergeCell ref="B66:E66"/>
    <mergeCell ref="F66:J66"/>
    <mergeCell ref="K66:O66"/>
    <mergeCell ref="L58:O58"/>
    <mergeCell ref="L59:O59"/>
    <mergeCell ref="F62:J62"/>
    <mergeCell ref="K62:O62"/>
    <mergeCell ref="B63:E63"/>
    <mergeCell ref="F63:J63"/>
    <mergeCell ref="K63:O63"/>
    <mergeCell ref="A62:E62"/>
    <mergeCell ref="B64:E64"/>
    <mergeCell ref="F64:J64"/>
    <mergeCell ref="K64:O64"/>
    <mergeCell ref="B65:E65"/>
    <mergeCell ref="A56:B56"/>
    <mergeCell ref="I56:K56"/>
    <mergeCell ref="L56:O56"/>
    <mergeCell ref="L57:O57"/>
    <mergeCell ref="C56:H56"/>
    <mergeCell ref="A57:B57"/>
    <mergeCell ref="C57:H57"/>
    <mergeCell ref="I57:K57"/>
    <mergeCell ref="L60:O60"/>
    <mergeCell ref="A54:B54"/>
    <mergeCell ref="I54:K54"/>
    <mergeCell ref="L54:O54"/>
    <mergeCell ref="A55:B55"/>
    <mergeCell ref="I55:K55"/>
    <mergeCell ref="L55:O55"/>
    <mergeCell ref="C54:H54"/>
    <mergeCell ref="C55:H55"/>
    <mergeCell ref="A52:B52"/>
    <mergeCell ref="I52:K52"/>
    <mergeCell ref="L52:O52"/>
    <mergeCell ref="A53:B53"/>
    <mergeCell ref="I53:K53"/>
    <mergeCell ref="L53:O53"/>
    <mergeCell ref="C52:H52"/>
    <mergeCell ref="A48:B48"/>
    <mergeCell ref="I48:K48"/>
    <mergeCell ref="L48:O48"/>
    <mergeCell ref="A49:B49"/>
    <mergeCell ref="I49:K49"/>
    <mergeCell ref="L49:O49"/>
    <mergeCell ref="C53:H53"/>
    <mergeCell ref="A50:B50"/>
    <mergeCell ref="I50:K50"/>
    <mergeCell ref="L50:O50"/>
    <mergeCell ref="A51:B51"/>
    <mergeCell ref="I51:K51"/>
    <mergeCell ref="L51:O51"/>
    <mergeCell ref="C50:H50"/>
    <mergeCell ref="C51:H51"/>
    <mergeCell ref="C48:H48"/>
    <mergeCell ref="C49:H49"/>
    <mergeCell ref="N17:O17"/>
    <mergeCell ref="N13:O13"/>
    <mergeCell ref="N9:O9"/>
    <mergeCell ref="A47:B47"/>
    <mergeCell ref="C47:H47"/>
    <mergeCell ref="I47:K47"/>
    <mergeCell ref="L47:O47"/>
    <mergeCell ref="C16:E17"/>
    <mergeCell ref="H16:J19"/>
    <mergeCell ref="N16:O16"/>
    <mergeCell ref="C19:E19"/>
    <mergeCell ref="N19:O19"/>
    <mergeCell ref="C8:E9"/>
    <mergeCell ref="G8:I9"/>
    <mergeCell ref="N8:O8"/>
    <mergeCell ref="C12:E13"/>
    <mergeCell ref="G12:I13"/>
    <mergeCell ref="N12:O12"/>
    <mergeCell ref="D21:G21"/>
    <mergeCell ref="K21:M21"/>
    <mergeCell ref="D23:G23"/>
    <mergeCell ref="A40:O45"/>
    <mergeCell ref="A25:B26"/>
    <mergeCell ref="C25:C26"/>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49153" r:id="rId4">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9153" r:id="rId4"/>
      </mc:Fallback>
    </mc:AlternateContent>
    <mc:AlternateContent xmlns:mc="http://schemas.openxmlformats.org/markup-compatibility/2006">
      <mc:Choice Requires="x14">
        <oleObject progId="MSPhotoEd.3" shapeId="49154" r:id="rId6">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9154" r:id="rId6"/>
      </mc:Fallback>
    </mc:AlternateContent>
    <mc:AlternateContent xmlns:mc="http://schemas.openxmlformats.org/markup-compatibility/2006">
      <mc:Choice Requires="x14">
        <oleObject progId="MSPhotoEd.3" shapeId="49155" r:id="rId7">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49155" r:id="rId7"/>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x14:formula1>
            <xm:f>'Travel Expense Claim Detail'!$E$11:$I$11</xm:f>
          </x14:formula1>
          <xm:sqref>G8:I9</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35"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t="s">
        <v>75</v>
      </c>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x14ac:dyDescent="0.25">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thickTop="1" thickBot="1" x14ac:dyDescent="0.3">
      <c r="A57" s="843"/>
      <c r="B57" s="844"/>
      <c r="C57" s="851"/>
      <c r="D57" s="852"/>
      <c r="E57" s="852"/>
      <c r="F57" s="852"/>
      <c r="G57" s="852"/>
      <c r="H57" s="853"/>
      <c r="I57" s="845"/>
      <c r="J57" s="846"/>
      <c r="K57" s="847"/>
      <c r="L57" s="848">
        <f t="shared" si="0"/>
        <v>0</v>
      </c>
      <c r="M57" s="849"/>
      <c r="N57" s="849"/>
      <c r="O57" s="850"/>
      <c r="P57" s="87" t="s">
        <v>8</v>
      </c>
    </row>
    <row r="58" spans="1:16" s="72" customFormat="1" ht="19.5" hidden="1" customHeight="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customHeight="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customHeight="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x14ac:dyDescent="0.25">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thickTop="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95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817">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Bot="1" x14ac:dyDescent="0.3">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Top="1" x14ac:dyDescent="0.25">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A25:B26"/>
    <mergeCell ref="C25:C26"/>
    <mergeCell ref="E25:G26"/>
    <mergeCell ref="H25:J26"/>
    <mergeCell ref="K25:L26"/>
    <mergeCell ref="O25:O26"/>
    <mergeCell ref="M25:N26"/>
    <mergeCell ref="A29:D29"/>
    <mergeCell ref="E29:I29"/>
    <mergeCell ref="J29:K29"/>
    <mergeCell ref="L29:O29"/>
    <mergeCell ref="A28:H28"/>
    <mergeCell ref="I28:O28"/>
    <mergeCell ref="A55:B55"/>
    <mergeCell ref="I55:K55"/>
    <mergeCell ref="L55:O55"/>
    <mergeCell ref="C54:H54"/>
    <mergeCell ref="C55:H55"/>
    <mergeCell ref="J97:K97"/>
    <mergeCell ref="D74:L75"/>
    <mergeCell ref="N74:O74"/>
    <mergeCell ref="E77:F77"/>
    <mergeCell ref="N77:O77"/>
    <mergeCell ref="E79:O79"/>
    <mergeCell ref="D80:O81"/>
    <mergeCell ref="N86:O86"/>
    <mergeCell ref="A82:D82"/>
    <mergeCell ref="E82:F82"/>
    <mergeCell ref="E84:F84"/>
    <mergeCell ref="E86:F86"/>
    <mergeCell ref="D87:L88"/>
    <mergeCell ref="N87:O87"/>
    <mergeCell ref="D89:L90"/>
    <mergeCell ref="N89:O89"/>
    <mergeCell ref="D91:O92"/>
    <mergeCell ref="N83:O83"/>
    <mergeCell ref="K64:O64"/>
    <mergeCell ref="C8:E9"/>
    <mergeCell ref="G8:I9"/>
    <mergeCell ref="N8:O8"/>
    <mergeCell ref="C12:E13"/>
    <mergeCell ref="G12:I13"/>
    <mergeCell ref="N12:O12"/>
    <mergeCell ref="C16:E17"/>
    <mergeCell ref="N9:O9"/>
    <mergeCell ref="N13:O13"/>
    <mergeCell ref="N17:O17"/>
    <mergeCell ref="C53:H53"/>
    <mergeCell ref="B63:E63"/>
    <mergeCell ref="F63:J63"/>
    <mergeCell ref="K63:O63"/>
    <mergeCell ref="B64:E64"/>
    <mergeCell ref="F64:J64"/>
    <mergeCell ref="C48:H48"/>
    <mergeCell ref="C49:H49"/>
    <mergeCell ref="A50:B50"/>
    <mergeCell ref="I50:K50"/>
    <mergeCell ref="L50:O50"/>
    <mergeCell ref="A48:B48"/>
    <mergeCell ref="I48:K48"/>
    <mergeCell ref="L48:O48"/>
    <mergeCell ref="A57:B57"/>
    <mergeCell ref="C57:H57"/>
    <mergeCell ref="I57:K57"/>
    <mergeCell ref="L60:O60"/>
    <mergeCell ref="A51:B51"/>
    <mergeCell ref="I51:K51"/>
    <mergeCell ref="L51:O51"/>
    <mergeCell ref="C50:H50"/>
    <mergeCell ref="A53:B53"/>
    <mergeCell ref="L49:O49"/>
    <mergeCell ref="I53:K53"/>
    <mergeCell ref="L53:O53"/>
    <mergeCell ref="A54:B54"/>
    <mergeCell ref="I54:K54"/>
    <mergeCell ref="L54:O54"/>
    <mergeCell ref="C19:E19"/>
    <mergeCell ref="N19:O19"/>
    <mergeCell ref="H16:J19"/>
    <mergeCell ref="N16:O16"/>
    <mergeCell ref="A47:B47"/>
    <mergeCell ref="C47:H47"/>
    <mergeCell ref="I47:K47"/>
    <mergeCell ref="L47:O47"/>
    <mergeCell ref="D21:G21"/>
    <mergeCell ref="K21:M21"/>
    <mergeCell ref="D23:G23"/>
    <mergeCell ref="A40:O45"/>
    <mergeCell ref="C51:H51"/>
    <mergeCell ref="A52:B52"/>
    <mergeCell ref="I52:K52"/>
    <mergeCell ref="L52:O52"/>
    <mergeCell ref="A49:B49"/>
    <mergeCell ref="I49:K49"/>
    <mergeCell ref="C52:H52"/>
    <mergeCell ref="L57:O57"/>
    <mergeCell ref="C56:H56"/>
    <mergeCell ref="L58:O58"/>
    <mergeCell ref="L59:O59"/>
    <mergeCell ref="F62:J62"/>
    <mergeCell ref="K62:O62"/>
    <mergeCell ref="A62:E62"/>
    <mergeCell ref="K67:O67"/>
    <mergeCell ref="A56:B56"/>
    <mergeCell ref="I56:K56"/>
    <mergeCell ref="L56:O56"/>
    <mergeCell ref="B68:E68"/>
    <mergeCell ref="F68:J68"/>
    <mergeCell ref="K68:O68"/>
    <mergeCell ref="B65:E65"/>
    <mergeCell ref="F65:J65"/>
    <mergeCell ref="K65:O65"/>
    <mergeCell ref="B66:E66"/>
    <mergeCell ref="F66:J66"/>
    <mergeCell ref="K66:O66"/>
    <mergeCell ref="B67:E67"/>
    <mergeCell ref="F67:J67"/>
    <mergeCell ref="B71:E71"/>
    <mergeCell ref="F71:J71"/>
    <mergeCell ref="K71:O71"/>
    <mergeCell ref="B72:E72"/>
    <mergeCell ref="F72:J72"/>
    <mergeCell ref="K72:O72"/>
    <mergeCell ref="B69:E69"/>
    <mergeCell ref="F69:J69"/>
    <mergeCell ref="K69:O69"/>
    <mergeCell ref="B70:E70"/>
    <mergeCell ref="F70:J70"/>
    <mergeCell ref="K70:O70"/>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50177" r:id="rId4">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0177" r:id="rId4"/>
      </mc:Fallback>
    </mc:AlternateContent>
    <mc:AlternateContent xmlns:mc="http://schemas.openxmlformats.org/markup-compatibility/2006">
      <mc:Choice Requires="x14">
        <oleObject progId="MSPhotoEd.3" shapeId="50178" r:id="rId6">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0178" r:id="rId6"/>
      </mc:Fallback>
    </mc:AlternateContent>
    <mc:AlternateContent xmlns:mc="http://schemas.openxmlformats.org/markup-compatibility/2006">
      <mc:Choice Requires="x14">
        <oleObject progId="MSPhotoEd.3" shapeId="50179" r:id="rId7">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0179" r:id="rId7"/>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x14:formula1>
            <xm:f>'Travel Expense Claim Detail'!$E$11:$I$11</xm:f>
          </x14:formula1>
          <xm:sqref>G8:I9</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29"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t="s">
        <v>75</v>
      </c>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x14ac:dyDescent="0.25">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thickTop="1" thickBot="1" x14ac:dyDescent="0.3">
      <c r="A57" s="843"/>
      <c r="B57" s="844"/>
      <c r="C57" s="851"/>
      <c r="D57" s="852"/>
      <c r="E57" s="852"/>
      <c r="F57" s="852"/>
      <c r="G57" s="852"/>
      <c r="H57" s="853"/>
      <c r="I57" s="845"/>
      <c r="J57" s="846"/>
      <c r="K57" s="847"/>
      <c r="L57" s="848">
        <f t="shared" si="0"/>
        <v>0</v>
      </c>
      <c r="M57" s="849"/>
      <c r="N57" s="849"/>
      <c r="O57" s="850"/>
      <c r="P57" s="87" t="s">
        <v>8</v>
      </c>
    </row>
    <row r="58" spans="1:16" s="72" customFormat="1" ht="19.5" hidden="1" customHeight="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customHeight="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customHeight="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x14ac:dyDescent="0.25">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thickTop="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95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817">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Bot="1" x14ac:dyDescent="0.3">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Top="1" x14ac:dyDescent="0.25">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E25:G26"/>
    <mergeCell ref="H25:J26"/>
    <mergeCell ref="K25:L26"/>
    <mergeCell ref="O25:O26"/>
    <mergeCell ref="M25:N26"/>
    <mergeCell ref="A29:D29"/>
    <mergeCell ref="E29:I29"/>
    <mergeCell ref="J29:K29"/>
    <mergeCell ref="L29:O29"/>
    <mergeCell ref="A28:H28"/>
    <mergeCell ref="I28:O28"/>
    <mergeCell ref="J97:K97"/>
    <mergeCell ref="D74:L75"/>
    <mergeCell ref="N74:O74"/>
    <mergeCell ref="E77:F77"/>
    <mergeCell ref="N77:O77"/>
    <mergeCell ref="E79:O79"/>
    <mergeCell ref="D80:O81"/>
    <mergeCell ref="A82:D82"/>
    <mergeCell ref="E82:F82"/>
    <mergeCell ref="E84:F84"/>
    <mergeCell ref="N83:O83"/>
    <mergeCell ref="N86:O86"/>
    <mergeCell ref="E86:F86"/>
    <mergeCell ref="D87:L88"/>
    <mergeCell ref="N87:O87"/>
    <mergeCell ref="D89:L90"/>
    <mergeCell ref="N89:O89"/>
    <mergeCell ref="D91:O92"/>
    <mergeCell ref="B67:E67"/>
    <mergeCell ref="F67:J67"/>
    <mergeCell ref="K67:O67"/>
    <mergeCell ref="B68:E68"/>
    <mergeCell ref="F68:J68"/>
    <mergeCell ref="K68:O68"/>
    <mergeCell ref="B69:E69"/>
    <mergeCell ref="F69:J69"/>
    <mergeCell ref="K69:O69"/>
    <mergeCell ref="B70:E70"/>
    <mergeCell ref="F70:J70"/>
    <mergeCell ref="K70:O70"/>
    <mergeCell ref="B71:E71"/>
    <mergeCell ref="F71:J71"/>
    <mergeCell ref="K71:O71"/>
    <mergeCell ref="B72:E72"/>
    <mergeCell ref="F72:J72"/>
    <mergeCell ref="K72:O72"/>
    <mergeCell ref="F65:J65"/>
    <mergeCell ref="K65:O65"/>
    <mergeCell ref="B66:E66"/>
    <mergeCell ref="F66:J66"/>
    <mergeCell ref="K66:O66"/>
    <mergeCell ref="L58:O58"/>
    <mergeCell ref="L59:O59"/>
    <mergeCell ref="F62:J62"/>
    <mergeCell ref="K62:O62"/>
    <mergeCell ref="B63:E63"/>
    <mergeCell ref="F63:J63"/>
    <mergeCell ref="K63:O63"/>
    <mergeCell ref="A62:E62"/>
    <mergeCell ref="B64:E64"/>
    <mergeCell ref="F64:J64"/>
    <mergeCell ref="K64:O64"/>
    <mergeCell ref="B65:E65"/>
    <mergeCell ref="A56:B56"/>
    <mergeCell ref="I56:K56"/>
    <mergeCell ref="L56:O56"/>
    <mergeCell ref="L57:O57"/>
    <mergeCell ref="C56:H56"/>
    <mergeCell ref="A57:B57"/>
    <mergeCell ref="C57:H57"/>
    <mergeCell ref="I57:K57"/>
    <mergeCell ref="L60:O60"/>
    <mergeCell ref="A54:B54"/>
    <mergeCell ref="I54:K54"/>
    <mergeCell ref="L54:O54"/>
    <mergeCell ref="A55:B55"/>
    <mergeCell ref="I55:K55"/>
    <mergeCell ref="L55:O55"/>
    <mergeCell ref="C54:H54"/>
    <mergeCell ref="C55:H55"/>
    <mergeCell ref="A52:B52"/>
    <mergeCell ref="I52:K52"/>
    <mergeCell ref="L52:O52"/>
    <mergeCell ref="A53:B53"/>
    <mergeCell ref="I53:K53"/>
    <mergeCell ref="L53:O53"/>
    <mergeCell ref="C52:H52"/>
    <mergeCell ref="A48:B48"/>
    <mergeCell ref="I48:K48"/>
    <mergeCell ref="L48:O48"/>
    <mergeCell ref="A49:B49"/>
    <mergeCell ref="I49:K49"/>
    <mergeCell ref="L49:O49"/>
    <mergeCell ref="C53:H53"/>
    <mergeCell ref="A50:B50"/>
    <mergeCell ref="I50:K50"/>
    <mergeCell ref="L50:O50"/>
    <mergeCell ref="A51:B51"/>
    <mergeCell ref="I51:K51"/>
    <mergeCell ref="L51:O51"/>
    <mergeCell ref="C50:H50"/>
    <mergeCell ref="C51:H51"/>
    <mergeCell ref="C48:H48"/>
    <mergeCell ref="C49:H49"/>
    <mergeCell ref="N17:O17"/>
    <mergeCell ref="N13:O13"/>
    <mergeCell ref="N9:O9"/>
    <mergeCell ref="A47:B47"/>
    <mergeCell ref="C47:H47"/>
    <mergeCell ref="I47:K47"/>
    <mergeCell ref="L47:O47"/>
    <mergeCell ref="C16:E17"/>
    <mergeCell ref="H16:J19"/>
    <mergeCell ref="N16:O16"/>
    <mergeCell ref="C19:E19"/>
    <mergeCell ref="N19:O19"/>
    <mergeCell ref="C8:E9"/>
    <mergeCell ref="G8:I9"/>
    <mergeCell ref="N8:O8"/>
    <mergeCell ref="C12:E13"/>
    <mergeCell ref="G12:I13"/>
    <mergeCell ref="N12:O12"/>
    <mergeCell ref="D21:G21"/>
    <mergeCell ref="K21:M21"/>
    <mergeCell ref="D23:G23"/>
    <mergeCell ref="A40:O45"/>
    <mergeCell ref="A25:B26"/>
    <mergeCell ref="C25:C26"/>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51201" r:id="rId4">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1201" r:id="rId4"/>
      </mc:Fallback>
    </mc:AlternateContent>
    <mc:AlternateContent xmlns:mc="http://schemas.openxmlformats.org/markup-compatibility/2006">
      <mc:Choice Requires="x14">
        <oleObject progId="MSPhotoEd.3" shapeId="51202" r:id="rId6">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1202" r:id="rId6"/>
      </mc:Fallback>
    </mc:AlternateContent>
    <mc:AlternateContent xmlns:mc="http://schemas.openxmlformats.org/markup-compatibility/2006">
      <mc:Choice Requires="x14">
        <oleObject progId="MSPhotoEd.3" shapeId="51203" r:id="rId7">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1203" r:id="rId7"/>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x14:formula1>
            <xm:f>'Travel Expense Claim Detail'!$E$11:$I$11</xm:f>
          </x14:formula1>
          <xm:sqref>G8:I9</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29"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t="s">
        <v>75</v>
      </c>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x14ac:dyDescent="0.25">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thickTop="1" thickBot="1" x14ac:dyDescent="0.3">
      <c r="A57" s="843"/>
      <c r="B57" s="844"/>
      <c r="C57" s="851"/>
      <c r="D57" s="852"/>
      <c r="E57" s="852"/>
      <c r="F57" s="852"/>
      <c r="G57" s="852"/>
      <c r="H57" s="853"/>
      <c r="I57" s="845"/>
      <c r="J57" s="846"/>
      <c r="K57" s="847"/>
      <c r="L57" s="848">
        <f t="shared" si="0"/>
        <v>0</v>
      </c>
      <c r="M57" s="849"/>
      <c r="N57" s="849"/>
      <c r="O57" s="850"/>
      <c r="P57" s="87" t="s">
        <v>8</v>
      </c>
    </row>
    <row r="58" spans="1:16" s="72" customFormat="1" ht="19.5" hidden="1" customHeight="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customHeight="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customHeight="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x14ac:dyDescent="0.25">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thickTop="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95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817">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Bot="1" x14ac:dyDescent="0.3">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Top="1" x14ac:dyDescent="0.25">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A25:B26"/>
    <mergeCell ref="C25:C26"/>
    <mergeCell ref="E25:G26"/>
    <mergeCell ref="H25:J26"/>
    <mergeCell ref="K25:L26"/>
    <mergeCell ref="O25:O26"/>
    <mergeCell ref="M25:N26"/>
    <mergeCell ref="A29:D29"/>
    <mergeCell ref="E29:I29"/>
    <mergeCell ref="J29:K29"/>
    <mergeCell ref="L29:O29"/>
    <mergeCell ref="A28:H28"/>
    <mergeCell ref="I28:O28"/>
    <mergeCell ref="A55:B55"/>
    <mergeCell ref="I55:K55"/>
    <mergeCell ref="L55:O55"/>
    <mergeCell ref="C54:H54"/>
    <mergeCell ref="C55:H55"/>
    <mergeCell ref="J97:K97"/>
    <mergeCell ref="D74:L75"/>
    <mergeCell ref="N74:O74"/>
    <mergeCell ref="E77:F77"/>
    <mergeCell ref="N77:O77"/>
    <mergeCell ref="E79:O79"/>
    <mergeCell ref="D80:O81"/>
    <mergeCell ref="N86:O86"/>
    <mergeCell ref="A82:D82"/>
    <mergeCell ref="E82:F82"/>
    <mergeCell ref="E84:F84"/>
    <mergeCell ref="E86:F86"/>
    <mergeCell ref="D87:L88"/>
    <mergeCell ref="N87:O87"/>
    <mergeCell ref="D89:L90"/>
    <mergeCell ref="N89:O89"/>
    <mergeCell ref="D91:O92"/>
    <mergeCell ref="N83:O83"/>
    <mergeCell ref="K64:O64"/>
    <mergeCell ref="C8:E9"/>
    <mergeCell ref="G8:I9"/>
    <mergeCell ref="N8:O8"/>
    <mergeCell ref="C12:E13"/>
    <mergeCell ref="G12:I13"/>
    <mergeCell ref="N12:O12"/>
    <mergeCell ref="C16:E17"/>
    <mergeCell ref="N9:O9"/>
    <mergeCell ref="N13:O13"/>
    <mergeCell ref="N17:O17"/>
    <mergeCell ref="C53:H53"/>
    <mergeCell ref="B63:E63"/>
    <mergeCell ref="F63:J63"/>
    <mergeCell ref="K63:O63"/>
    <mergeCell ref="B64:E64"/>
    <mergeCell ref="F64:J64"/>
    <mergeCell ref="C48:H48"/>
    <mergeCell ref="C49:H49"/>
    <mergeCell ref="A50:B50"/>
    <mergeCell ref="I50:K50"/>
    <mergeCell ref="L50:O50"/>
    <mergeCell ref="A48:B48"/>
    <mergeCell ref="I48:K48"/>
    <mergeCell ref="L48:O48"/>
    <mergeCell ref="A57:B57"/>
    <mergeCell ref="C57:H57"/>
    <mergeCell ref="I57:K57"/>
    <mergeCell ref="L60:O60"/>
    <mergeCell ref="A51:B51"/>
    <mergeCell ref="I51:K51"/>
    <mergeCell ref="L51:O51"/>
    <mergeCell ref="C50:H50"/>
    <mergeCell ref="A53:B53"/>
    <mergeCell ref="L49:O49"/>
    <mergeCell ref="I53:K53"/>
    <mergeCell ref="L53:O53"/>
    <mergeCell ref="A54:B54"/>
    <mergeCell ref="I54:K54"/>
    <mergeCell ref="L54:O54"/>
    <mergeCell ref="C19:E19"/>
    <mergeCell ref="N19:O19"/>
    <mergeCell ref="H16:J19"/>
    <mergeCell ref="N16:O16"/>
    <mergeCell ref="A47:B47"/>
    <mergeCell ref="C47:H47"/>
    <mergeCell ref="I47:K47"/>
    <mergeCell ref="L47:O47"/>
    <mergeCell ref="D21:G21"/>
    <mergeCell ref="K21:M21"/>
    <mergeCell ref="D23:G23"/>
    <mergeCell ref="A40:O45"/>
    <mergeCell ref="C51:H51"/>
    <mergeCell ref="A52:B52"/>
    <mergeCell ref="I52:K52"/>
    <mergeCell ref="L52:O52"/>
    <mergeCell ref="A49:B49"/>
    <mergeCell ref="I49:K49"/>
    <mergeCell ref="C52:H52"/>
    <mergeCell ref="L57:O57"/>
    <mergeCell ref="C56:H56"/>
    <mergeCell ref="L58:O58"/>
    <mergeCell ref="L59:O59"/>
    <mergeCell ref="F62:J62"/>
    <mergeCell ref="K62:O62"/>
    <mergeCell ref="A62:E62"/>
    <mergeCell ref="K67:O67"/>
    <mergeCell ref="A56:B56"/>
    <mergeCell ref="I56:K56"/>
    <mergeCell ref="L56:O56"/>
    <mergeCell ref="B68:E68"/>
    <mergeCell ref="F68:J68"/>
    <mergeCell ref="K68:O68"/>
    <mergeCell ref="B65:E65"/>
    <mergeCell ref="F65:J65"/>
    <mergeCell ref="K65:O65"/>
    <mergeCell ref="B66:E66"/>
    <mergeCell ref="F66:J66"/>
    <mergeCell ref="K66:O66"/>
    <mergeCell ref="B67:E67"/>
    <mergeCell ref="F67:J67"/>
    <mergeCell ref="B71:E71"/>
    <mergeCell ref="F71:J71"/>
    <mergeCell ref="K71:O71"/>
    <mergeCell ref="B72:E72"/>
    <mergeCell ref="F72:J72"/>
    <mergeCell ref="K72:O72"/>
    <mergeCell ref="B69:E69"/>
    <mergeCell ref="F69:J69"/>
    <mergeCell ref="K69:O69"/>
    <mergeCell ref="B70:E70"/>
    <mergeCell ref="F70:J70"/>
    <mergeCell ref="K70:O70"/>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52225" r:id="rId4">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2225" r:id="rId4"/>
      </mc:Fallback>
    </mc:AlternateContent>
    <mc:AlternateContent xmlns:mc="http://schemas.openxmlformats.org/markup-compatibility/2006">
      <mc:Choice Requires="x14">
        <oleObject progId="MSPhotoEd.3" shapeId="52226" r:id="rId6">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2226" r:id="rId6"/>
      </mc:Fallback>
    </mc:AlternateContent>
    <mc:AlternateContent xmlns:mc="http://schemas.openxmlformats.org/markup-compatibility/2006">
      <mc:Choice Requires="x14">
        <oleObject progId="MSPhotoEd.3" shapeId="52227" r:id="rId7">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2227" r:id="rId7"/>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x14:formula1>
            <xm:f>'Travel Expense Claim Detail'!$E$11:$I$11</xm:f>
          </x14:formula1>
          <xm:sqref>G8:I9</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29"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t="s">
        <v>75</v>
      </c>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x14ac:dyDescent="0.25">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thickTop="1" thickBot="1" x14ac:dyDescent="0.3">
      <c r="A57" s="843"/>
      <c r="B57" s="844"/>
      <c r="C57" s="851"/>
      <c r="D57" s="852"/>
      <c r="E57" s="852"/>
      <c r="F57" s="852"/>
      <c r="G57" s="852"/>
      <c r="H57" s="853"/>
      <c r="I57" s="845"/>
      <c r="J57" s="846"/>
      <c r="K57" s="847"/>
      <c r="L57" s="848">
        <f t="shared" si="0"/>
        <v>0</v>
      </c>
      <c r="M57" s="849"/>
      <c r="N57" s="849"/>
      <c r="O57" s="850"/>
      <c r="P57" s="87" t="s">
        <v>8</v>
      </c>
    </row>
    <row r="58" spans="1:16" s="72" customFormat="1" ht="19.5" hidden="1" customHeight="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customHeight="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customHeight="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x14ac:dyDescent="0.25">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thickTop="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95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817">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Bot="1" x14ac:dyDescent="0.3">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Top="1" x14ac:dyDescent="0.25">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E25:G26"/>
    <mergeCell ref="H25:J26"/>
    <mergeCell ref="K25:L26"/>
    <mergeCell ref="O25:O26"/>
    <mergeCell ref="M25:N26"/>
    <mergeCell ref="A29:D29"/>
    <mergeCell ref="E29:I29"/>
    <mergeCell ref="J29:K29"/>
    <mergeCell ref="L29:O29"/>
    <mergeCell ref="A28:H28"/>
    <mergeCell ref="I28:O28"/>
    <mergeCell ref="J97:K97"/>
    <mergeCell ref="D74:L75"/>
    <mergeCell ref="N74:O74"/>
    <mergeCell ref="E77:F77"/>
    <mergeCell ref="N77:O77"/>
    <mergeCell ref="E79:O79"/>
    <mergeCell ref="D80:O81"/>
    <mergeCell ref="A82:D82"/>
    <mergeCell ref="E82:F82"/>
    <mergeCell ref="E84:F84"/>
    <mergeCell ref="N83:O83"/>
    <mergeCell ref="N86:O86"/>
    <mergeCell ref="E86:F86"/>
    <mergeCell ref="D87:L88"/>
    <mergeCell ref="N87:O87"/>
    <mergeCell ref="D89:L90"/>
    <mergeCell ref="N89:O89"/>
    <mergeCell ref="D91:O92"/>
    <mergeCell ref="B67:E67"/>
    <mergeCell ref="F67:J67"/>
    <mergeCell ref="K67:O67"/>
    <mergeCell ref="B68:E68"/>
    <mergeCell ref="F68:J68"/>
    <mergeCell ref="K68:O68"/>
    <mergeCell ref="B69:E69"/>
    <mergeCell ref="F69:J69"/>
    <mergeCell ref="K69:O69"/>
    <mergeCell ref="B70:E70"/>
    <mergeCell ref="F70:J70"/>
    <mergeCell ref="K70:O70"/>
    <mergeCell ref="B71:E71"/>
    <mergeCell ref="F71:J71"/>
    <mergeCell ref="K71:O71"/>
    <mergeCell ref="B72:E72"/>
    <mergeCell ref="F72:J72"/>
    <mergeCell ref="K72:O72"/>
    <mergeCell ref="F65:J65"/>
    <mergeCell ref="K65:O65"/>
    <mergeCell ref="B66:E66"/>
    <mergeCell ref="F66:J66"/>
    <mergeCell ref="K66:O66"/>
    <mergeCell ref="L58:O58"/>
    <mergeCell ref="L59:O59"/>
    <mergeCell ref="F62:J62"/>
    <mergeCell ref="K62:O62"/>
    <mergeCell ref="B63:E63"/>
    <mergeCell ref="F63:J63"/>
    <mergeCell ref="K63:O63"/>
    <mergeCell ref="A62:E62"/>
    <mergeCell ref="B64:E64"/>
    <mergeCell ref="F64:J64"/>
    <mergeCell ref="K64:O64"/>
    <mergeCell ref="B65:E65"/>
    <mergeCell ref="A56:B56"/>
    <mergeCell ref="I56:K56"/>
    <mergeCell ref="L56:O56"/>
    <mergeCell ref="L57:O57"/>
    <mergeCell ref="C56:H56"/>
    <mergeCell ref="A57:B57"/>
    <mergeCell ref="C57:H57"/>
    <mergeCell ref="I57:K57"/>
    <mergeCell ref="L60:O60"/>
    <mergeCell ref="A54:B54"/>
    <mergeCell ref="I54:K54"/>
    <mergeCell ref="L54:O54"/>
    <mergeCell ref="A55:B55"/>
    <mergeCell ref="I55:K55"/>
    <mergeCell ref="L55:O55"/>
    <mergeCell ref="C54:H54"/>
    <mergeCell ref="C55:H55"/>
    <mergeCell ref="A52:B52"/>
    <mergeCell ref="I52:K52"/>
    <mergeCell ref="L52:O52"/>
    <mergeCell ref="A53:B53"/>
    <mergeCell ref="I53:K53"/>
    <mergeCell ref="L53:O53"/>
    <mergeCell ref="C52:H52"/>
    <mergeCell ref="A48:B48"/>
    <mergeCell ref="I48:K48"/>
    <mergeCell ref="L48:O48"/>
    <mergeCell ref="A49:B49"/>
    <mergeCell ref="I49:K49"/>
    <mergeCell ref="L49:O49"/>
    <mergeCell ref="C53:H53"/>
    <mergeCell ref="A50:B50"/>
    <mergeCell ref="I50:K50"/>
    <mergeCell ref="L50:O50"/>
    <mergeCell ref="A51:B51"/>
    <mergeCell ref="I51:K51"/>
    <mergeCell ref="L51:O51"/>
    <mergeCell ref="C50:H50"/>
    <mergeCell ref="C51:H51"/>
    <mergeCell ref="C48:H48"/>
    <mergeCell ref="C49:H49"/>
    <mergeCell ref="N17:O17"/>
    <mergeCell ref="N13:O13"/>
    <mergeCell ref="N9:O9"/>
    <mergeCell ref="A47:B47"/>
    <mergeCell ref="C47:H47"/>
    <mergeCell ref="I47:K47"/>
    <mergeCell ref="L47:O47"/>
    <mergeCell ref="C16:E17"/>
    <mergeCell ref="H16:J19"/>
    <mergeCell ref="N16:O16"/>
    <mergeCell ref="C19:E19"/>
    <mergeCell ref="N19:O19"/>
    <mergeCell ref="C8:E9"/>
    <mergeCell ref="G8:I9"/>
    <mergeCell ref="N8:O8"/>
    <mergeCell ref="C12:E13"/>
    <mergeCell ref="G12:I13"/>
    <mergeCell ref="N12:O12"/>
    <mergeCell ref="D21:G21"/>
    <mergeCell ref="K21:M21"/>
    <mergeCell ref="D23:G23"/>
    <mergeCell ref="A40:O45"/>
    <mergeCell ref="A25:B26"/>
    <mergeCell ref="C25:C26"/>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53249" r:id="rId4">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3249" r:id="rId4"/>
      </mc:Fallback>
    </mc:AlternateContent>
    <mc:AlternateContent xmlns:mc="http://schemas.openxmlformats.org/markup-compatibility/2006">
      <mc:Choice Requires="x14">
        <oleObject progId="MSPhotoEd.3" shapeId="53250" r:id="rId6">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3250" r:id="rId6"/>
      </mc:Fallback>
    </mc:AlternateContent>
    <mc:AlternateContent xmlns:mc="http://schemas.openxmlformats.org/markup-compatibility/2006">
      <mc:Choice Requires="x14">
        <oleObject progId="MSPhotoEd.3" shapeId="53251" r:id="rId7">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3251" r:id="rId7"/>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x14:formula1>
            <xm:f>'Travel Expense Claim Detail'!$E$11:$I$11</xm:f>
          </x14:formula1>
          <xm:sqref>G8:I9</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s>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35"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t="s">
        <v>75</v>
      </c>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x14ac:dyDescent="0.25">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thickTop="1" thickBot="1" x14ac:dyDescent="0.3">
      <c r="A57" s="843"/>
      <c r="B57" s="844"/>
      <c r="C57" s="851"/>
      <c r="D57" s="852"/>
      <c r="E57" s="852"/>
      <c r="F57" s="852"/>
      <c r="G57" s="852"/>
      <c r="H57" s="853"/>
      <c r="I57" s="845"/>
      <c r="J57" s="846"/>
      <c r="K57" s="847"/>
      <c r="L57" s="848">
        <f t="shared" si="0"/>
        <v>0</v>
      </c>
      <c r="M57" s="849"/>
      <c r="N57" s="849"/>
      <c r="O57" s="850"/>
      <c r="P57" s="87" t="s">
        <v>8</v>
      </c>
    </row>
    <row r="58" spans="1:16" s="72" customFormat="1" ht="19.5" hidden="1" customHeight="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customHeight="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customHeight="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x14ac:dyDescent="0.25">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thickTop="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95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817">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Bot="1" x14ac:dyDescent="0.3">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Top="1" x14ac:dyDescent="0.25">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A25:B26"/>
    <mergeCell ref="C25:C26"/>
    <mergeCell ref="E25:G26"/>
    <mergeCell ref="H25:J26"/>
    <mergeCell ref="K25:L26"/>
    <mergeCell ref="O25:O26"/>
    <mergeCell ref="M25:N26"/>
    <mergeCell ref="A29:D29"/>
    <mergeCell ref="E29:I29"/>
    <mergeCell ref="J29:K29"/>
    <mergeCell ref="L29:O29"/>
    <mergeCell ref="A28:H28"/>
    <mergeCell ref="I28:O28"/>
    <mergeCell ref="A55:B55"/>
    <mergeCell ref="I55:K55"/>
    <mergeCell ref="L55:O55"/>
    <mergeCell ref="C54:H54"/>
    <mergeCell ref="C55:H55"/>
    <mergeCell ref="J97:K97"/>
    <mergeCell ref="D74:L75"/>
    <mergeCell ref="N74:O74"/>
    <mergeCell ref="E77:F77"/>
    <mergeCell ref="N77:O77"/>
    <mergeCell ref="E79:O79"/>
    <mergeCell ref="D80:O81"/>
    <mergeCell ref="N86:O86"/>
    <mergeCell ref="A82:D82"/>
    <mergeCell ref="E82:F82"/>
    <mergeCell ref="E84:F84"/>
    <mergeCell ref="E86:F86"/>
    <mergeCell ref="D87:L88"/>
    <mergeCell ref="N87:O87"/>
    <mergeCell ref="D89:L90"/>
    <mergeCell ref="N89:O89"/>
    <mergeCell ref="D91:O92"/>
    <mergeCell ref="N83:O83"/>
    <mergeCell ref="K64:O64"/>
    <mergeCell ref="C8:E9"/>
    <mergeCell ref="G8:I9"/>
    <mergeCell ref="N8:O8"/>
    <mergeCell ref="C12:E13"/>
    <mergeCell ref="G12:I13"/>
    <mergeCell ref="N12:O12"/>
    <mergeCell ref="C16:E17"/>
    <mergeCell ref="N9:O9"/>
    <mergeCell ref="N13:O13"/>
    <mergeCell ref="N17:O17"/>
    <mergeCell ref="C53:H53"/>
    <mergeCell ref="B63:E63"/>
    <mergeCell ref="F63:J63"/>
    <mergeCell ref="K63:O63"/>
    <mergeCell ref="B64:E64"/>
    <mergeCell ref="F64:J64"/>
    <mergeCell ref="C48:H48"/>
    <mergeCell ref="C49:H49"/>
    <mergeCell ref="A50:B50"/>
    <mergeCell ref="I50:K50"/>
    <mergeCell ref="L50:O50"/>
    <mergeCell ref="A48:B48"/>
    <mergeCell ref="I48:K48"/>
    <mergeCell ref="L48:O48"/>
    <mergeCell ref="A57:B57"/>
    <mergeCell ref="C57:H57"/>
    <mergeCell ref="I57:K57"/>
    <mergeCell ref="L60:O60"/>
    <mergeCell ref="A51:B51"/>
    <mergeCell ref="I51:K51"/>
    <mergeCell ref="L51:O51"/>
    <mergeCell ref="C50:H50"/>
    <mergeCell ref="A53:B53"/>
    <mergeCell ref="L49:O49"/>
    <mergeCell ref="I53:K53"/>
    <mergeCell ref="L53:O53"/>
    <mergeCell ref="A54:B54"/>
    <mergeCell ref="I54:K54"/>
    <mergeCell ref="L54:O54"/>
    <mergeCell ref="C19:E19"/>
    <mergeCell ref="N19:O19"/>
    <mergeCell ref="H16:J19"/>
    <mergeCell ref="N16:O16"/>
    <mergeCell ref="A47:B47"/>
    <mergeCell ref="C47:H47"/>
    <mergeCell ref="I47:K47"/>
    <mergeCell ref="L47:O47"/>
    <mergeCell ref="D21:G21"/>
    <mergeCell ref="K21:M21"/>
    <mergeCell ref="D23:G23"/>
    <mergeCell ref="A40:O45"/>
    <mergeCell ref="C51:H51"/>
    <mergeCell ref="A52:B52"/>
    <mergeCell ref="I52:K52"/>
    <mergeCell ref="L52:O52"/>
    <mergeCell ref="A49:B49"/>
    <mergeCell ref="I49:K49"/>
    <mergeCell ref="C52:H52"/>
    <mergeCell ref="L57:O57"/>
    <mergeCell ref="C56:H56"/>
    <mergeCell ref="L58:O58"/>
    <mergeCell ref="L59:O59"/>
    <mergeCell ref="F62:J62"/>
    <mergeCell ref="K62:O62"/>
    <mergeCell ref="A62:E62"/>
    <mergeCell ref="K67:O67"/>
    <mergeCell ref="A56:B56"/>
    <mergeCell ref="I56:K56"/>
    <mergeCell ref="L56:O56"/>
    <mergeCell ref="B68:E68"/>
    <mergeCell ref="F68:J68"/>
    <mergeCell ref="K68:O68"/>
    <mergeCell ref="B65:E65"/>
    <mergeCell ref="F65:J65"/>
    <mergeCell ref="K65:O65"/>
    <mergeCell ref="B66:E66"/>
    <mergeCell ref="F66:J66"/>
    <mergeCell ref="K66:O66"/>
    <mergeCell ref="B67:E67"/>
    <mergeCell ref="F67:J67"/>
    <mergeCell ref="B71:E71"/>
    <mergeCell ref="F71:J71"/>
    <mergeCell ref="K71:O71"/>
    <mergeCell ref="B72:E72"/>
    <mergeCell ref="F72:J72"/>
    <mergeCell ref="K72:O72"/>
    <mergeCell ref="B69:E69"/>
    <mergeCell ref="F69:J69"/>
    <mergeCell ref="K69:O69"/>
    <mergeCell ref="B70:E70"/>
    <mergeCell ref="F70:J70"/>
    <mergeCell ref="K70:O70"/>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54273" r:id="rId4">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4273" r:id="rId4"/>
      </mc:Fallback>
    </mc:AlternateContent>
    <mc:AlternateContent xmlns:mc="http://schemas.openxmlformats.org/markup-compatibility/2006">
      <mc:Choice Requires="x14">
        <oleObject progId="MSPhotoEd.3" shapeId="54274" r:id="rId6">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4274" r:id="rId6"/>
      </mc:Fallback>
    </mc:AlternateContent>
    <mc:AlternateContent xmlns:mc="http://schemas.openxmlformats.org/markup-compatibility/2006">
      <mc:Choice Requires="x14">
        <oleObject progId="MSPhotoEd.3" shapeId="54275" r:id="rId7">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4275" r:id="rId7"/>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x14:formula1>
            <xm:f>'Travel Expense Claim Detail'!$E$11:$I$11</xm:f>
          </x14:formula1>
          <xm:sqref>G8:I9</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s>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38"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Non-Canadian or American Allowance</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x14ac:dyDescent="0.25">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thickTop="1" thickBot="1" x14ac:dyDescent="0.3">
      <c r="A57" s="843"/>
      <c r="B57" s="844"/>
      <c r="C57" s="851"/>
      <c r="D57" s="852"/>
      <c r="E57" s="852"/>
      <c r="F57" s="852"/>
      <c r="G57" s="852"/>
      <c r="H57" s="853"/>
      <c r="I57" s="845"/>
      <c r="J57" s="846"/>
      <c r="K57" s="847"/>
      <c r="L57" s="848">
        <f t="shared" si="0"/>
        <v>0</v>
      </c>
      <c r="M57" s="849"/>
      <c r="N57" s="849"/>
      <c r="O57" s="850"/>
      <c r="P57" s="87" t="s">
        <v>8</v>
      </c>
    </row>
    <row r="58" spans="1:16" s="72" customFormat="1" ht="19.5" hidden="1" customHeight="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customHeight="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customHeight="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x14ac:dyDescent="0.25">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thickTop="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95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817">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Bot="1" x14ac:dyDescent="0.3">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Top="1" x14ac:dyDescent="0.25">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E25:G26"/>
    <mergeCell ref="H25:J26"/>
    <mergeCell ref="K25:L26"/>
    <mergeCell ref="O25:O26"/>
    <mergeCell ref="M25:N26"/>
    <mergeCell ref="A29:D29"/>
    <mergeCell ref="E29:I29"/>
    <mergeCell ref="J29:K29"/>
    <mergeCell ref="L29:O29"/>
    <mergeCell ref="A28:H28"/>
    <mergeCell ref="I28:O28"/>
    <mergeCell ref="J97:K97"/>
    <mergeCell ref="D74:L75"/>
    <mergeCell ref="N74:O74"/>
    <mergeCell ref="E77:F77"/>
    <mergeCell ref="N77:O77"/>
    <mergeCell ref="E79:O79"/>
    <mergeCell ref="D80:O81"/>
    <mergeCell ref="A82:D82"/>
    <mergeCell ref="E82:F82"/>
    <mergeCell ref="E84:F84"/>
    <mergeCell ref="N83:O83"/>
    <mergeCell ref="N86:O86"/>
    <mergeCell ref="E86:F86"/>
    <mergeCell ref="D87:L88"/>
    <mergeCell ref="N87:O87"/>
    <mergeCell ref="D89:L90"/>
    <mergeCell ref="N89:O89"/>
    <mergeCell ref="D91:O92"/>
    <mergeCell ref="B67:E67"/>
    <mergeCell ref="F67:J67"/>
    <mergeCell ref="K67:O67"/>
    <mergeCell ref="B68:E68"/>
    <mergeCell ref="F68:J68"/>
    <mergeCell ref="K68:O68"/>
    <mergeCell ref="B69:E69"/>
    <mergeCell ref="F69:J69"/>
    <mergeCell ref="K69:O69"/>
    <mergeCell ref="B70:E70"/>
    <mergeCell ref="F70:J70"/>
    <mergeCell ref="K70:O70"/>
    <mergeCell ref="B71:E71"/>
    <mergeCell ref="F71:J71"/>
    <mergeCell ref="K71:O71"/>
    <mergeCell ref="B72:E72"/>
    <mergeCell ref="F72:J72"/>
    <mergeCell ref="K72:O72"/>
    <mergeCell ref="F65:J65"/>
    <mergeCell ref="K65:O65"/>
    <mergeCell ref="B66:E66"/>
    <mergeCell ref="F66:J66"/>
    <mergeCell ref="K66:O66"/>
    <mergeCell ref="L58:O58"/>
    <mergeCell ref="L59:O59"/>
    <mergeCell ref="F62:J62"/>
    <mergeCell ref="K62:O62"/>
    <mergeCell ref="B63:E63"/>
    <mergeCell ref="F63:J63"/>
    <mergeCell ref="K63:O63"/>
    <mergeCell ref="A62:E62"/>
    <mergeCell ref="B64:E64"/>
    <mergeCell ref="F64:J64"/>
    <mergeCell ref="K64:O64"/>
    <mergeCell ref="B65:E65"/>
    <mergeCell ref="A56:B56"/>
    <mergeCell ref="I56:K56"/>
    <mergeCell ref="L56:O56"/>
    <mergeCell ref="L57:O57"/>
    <mergeCell ref="C56:H56"/>
    <mergeCell ref="A57:B57"/>
    <mergeCell ref="C57:H57"/>
    <mergeCell ref="I57:K57"/>
    <mergeCell ref="L60:O60"/>
    <mergeCell ref="A54:B54"/>
    <mergeCell ref="I54:K54"/>
    <mergeCell ref="L54:O54"/>
    <mergeCell ref="A55:B55"/>
    <mergeCell ref="I55:K55"/>
    <mergeCell ref="L55:O55"/>
    <mergeCell ref="C54:H54"/>
    <mergeCell ref="C55:H55"/>
    <mergeCell ref="A52:B52"/>
    <mergeCell ref="I52:K52"/>
    <mergeCell ref="L52:O52"/>
    <mergeCell ref="A53:B53"/>
    <mergeCell ref="I53:K53"/>
    <mergeCell ref="L53:O53"/>
    <mergeCell ref="C52:H52"/>
    <mergeCell ref="A48:B48"/>
    <mergeCell ref="I48:K48"/>
    <mergeCell ref="L48:O48"/>
    <mergeCell ref="A49:B49"/>
    <mergeCell ref="I49:K49"/>
    <mergeCell ref="L49:O49"/>
    <mergeCell ref="C53:H53"/>
    <mergeCell ref="A50:B50"/>
    <mergeCell ref="I50:K50"/>
    <mergeCell ref="L50:O50"/>
    <mergeCell ref="A51:B51"/>
    <mergeCell ref="I51:K51"/>
    <mergeCell ref="L51:O51"/>
    <mergeCell ref="C50:H50"/>
    <mergeCell ref="C51:H51"/>
    <mergeCell ref="C48:H48"/>
    <mergeCell ref="C49:H49"/>
    <mergeCell ref="N17:O17"/>
    <mergeCell ref="N13:O13"/>
    <mergeCell ref="N9:O9"/>
    <mergeCell ref="A47:B47"/>
    <mergeCell ref="C47:H47"/>
    <mergeCell ref="I47:K47"/>
    <mergeCell ref="L47:O47"/>
    <mergeCell ref="C16:E17"/>
    <mergeCell ref="H16:J19"/>
    <mergeCell ref="N16:O16"/>
    <mergeCell ref="C19:E19"/>
    <mergeCell ref="N19:O19"/>
    <mergeCell ref="C8:E9"/>
    <mergeCell ref="G8:I9"/>
    <mergeCell ref="N8:O8"/>
    <mergeCell ref="C12:E13"/>
    <mergeCell ref="G12:I13"/>
    <mergeCell ref="N12:O12"/>
    <mergeCell ref="D21:G21"/>
    <mergeCell ref="K21:M21"/>
    <mergeCell ref="D23:G23"/>
    <mergeCell ref="A40:O45"/>
    <mergeCell ref="A25:B26"/>
    <mergeCell ref="C25:C26"/>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55297" r:id="rId4">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5297" r:id="rId4"/>
      </mc:Fallback>
    </mc:AlternateContent>
    <mc:AlternateContent xmlns:mc="http://schemas.openxmlformats.org/markup-compatibility/2006">
      <mc:Choice Requires="x14">
        <oleObject progId="MSPhotoEd.3" shapeId="55298" r:id="rId6">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5298" r:id="rId6"/>
      </mc:Fallback>
    </mc:AlternateContent>
    <mc:AlternateContent xmlns:mc="http://schemas.openxmlformats.org/markup-compatibility/2006">
      <mc:Choice Requires="x14">
        <oleObject progId="MSPhotoEd.3" shapeId="55299" r:id="rId7">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5299" r:id="rId7"/>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x14:formula1>
            <xm:f>'Travel Expense Claim Detail'!$E$11:$I$11</xm:f>
          </x14:formula1>
          <xm:sqref>G8:I9</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s>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41"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t="s">
        <v>75</v>
      </c>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x14ac:dyDescent="0.25">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thickTop="1" thickBot="1" x14ac:dyDescent="0.3">
      <c r="A57" s="843"/>
      <c r="B57" s="844"/>
      <c r="C57" s="851"/>
      <c r="D57" s="852"/>
      <c r="E57" s="852"/>
      <c r="F57" s="852"/>
      <c r="G57" s="852"/>
      <c r="H57" s="853"/>
      <c r="I57" s="845"/>
      <c r="J57" s="846"/>
      <c r="K57" s="847"/>
      <c r="L57" s="848">
        <f t="shared" si="0"/>
        <v>0</v>
      </c>
      <c r="M57" s="849"/>
      <c r="N57" s="849"/>
      <c r="O57" s="850"/>
      <c r="P57" s="87" t="s">
        <v>8</v>
      </c>
    </row>
    <row r="58" spans="1:16" s="72" customFormat="1" ht="19.5" hidden="1" customHeight="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customHeight="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customHeight="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x14ac:dyDescent="0.25">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thickTop="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95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817">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Bot="1" x14ac:dyDescent="0.3">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Top="1" x14ac:dyDescent="0.25">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A25:B26"/>
    <mergeCell ref="C25:C26"/>
    <mergeCell ref="E25:G26"/>
    <mergeCell ref="H25:J26"/>
    <mergeCell ref="K25:L26"/>
    <mergeCell ref="O25:O26"/>
    <mergeCell ref="M25:N26"/>
    <mergeCell ref="A29:D29"/>
    <mergeCell ref="E29:I29"/>
    <mergeCell ref="J29:K29"/>
    <mergeCell ref="L29:O29"/>
    <mergeCell ref="A28:H28"/>
    <mergeCell ref="I28:O28"/>
    <mergeCell ref="A55:B55"/>
    <mergeCell ref="I55:K55"/>
    <mergeCell ref="L55:O55"/>
    <mergeCell ref="C54:H54"/>
    <mergeCell ref="C55:H55"/>
    <mergeCell ref="J97:K97"/>
    <mergeCell ref="D74:L75"/>
    <mergeCell ref="N74:O74"/>
    <mergeCell ref="E77:F77"/>
    <mergeCell ref="N77:O77"/>
    <mergeCell ref="E79:O79"/>
    <mergeCell ref="D80:O81"/>
    <mergeCell ref="N86:O86"/>
    <mergeCell ref="A82:D82"/>
    <mergeCell ref="E82:F82"/>
    <mergeCell ref="E84:F84"/>
    <mergeCell ref="E86:F86"/>
    <mergeCell ref="D87:L88"/>
    <mergeCell ref="N87:O87"/>
    <mergeCell ref="D89:L90"/>
    <mergeCell ref="N89:O89"/>
    <mergeCell ref="D91:O92"/>
    <mergeCell ref="N83:O83"/>
    <mergeCell ref="K64:O64"/>
    <mergeCell ref="C8:E9"/>
    <mergeCell ref="G8:I9"/>
    <mergeCell ref="N8:O8"/>
    <mergeCell ref="C12:E13"/>
    <mergeCell ref="G12:I13"/>
    <mergeCell ref="N12:O12"/>
    <mergeCell ref="C16:E17"/>
    <mergeCell ref="N9:O9"/>
    <mergeCell ref="N13:O13"/>
    <mergeCell ref="N17:O17"/>
    <mergeCell ref="C53:H53"/>
    <mergeCell ref="B63:E63"/>
    <mergeCell ref="F63:J63"/>
    <mergeCell ref="K63:O63"/>
    <mergeCell ref="B64:E64"/>
    <mergeCell ref="F64:J64"/>
    <mergeCell ref="C48:H48"/>
    <mergeCell ref="C49:H49"/>
    <mergeCell ref="A50:B50"/>
    <mergeCell ref="I50:K50"/>
    <mergeCell ref="L50:O50"/>
    <mergeCell ref="A48:B48"/>
    <mergeCell ref="I48:K48"/>
    <mergeCell ref="L48:O48"/>
    <mergeCell ref="A57:B57"/>
    <mergeCell ref="C57:H57"/>
    <mergeCell ref="I57:K57"/>
    <mergeCell ref="L60:O60"/>
    <mergeCell ref="A51:B51"/>
    <mergeCell ref="I51:K51"/>
    <mergeCell ref="L51:O51"/>
    <mergeCell ref="C50:H50"/>
    <mergeCell ref="A53:B53"/>
    <mergeCell ref="L49:O49"/>
    <mergeCell ref="I53:K53"/>
    <mergeCell ref="L53:O53"/>
    <mergeCell ref="A54:B54"/>
    <mergeCell ref="I54:K54"/>
    <mergeCell ref="L54:O54"/>
    <mergeCell ref="C19:E19"/>
    <mergeCell ref="N19:O19"/>
    <mergeCell ref="H16:J19"/>
    <mergeCell ref="N16:O16"/>
    <mergeCell ref="A47:B47"/>
    <mergeCell ref="C47:H47"/>
    <mergeCell ref="I47:K47"/>
    <mergeCell ref="L47:O47"/>
    <mergeCell ref="D21:G21"/>
    <mergeCell ref="K21:M21"/>
    <mergeCell ref="D23:G23"/>
    <mergeCell ref="A40:O45"/>
    <mergeCell ref="C51:H51"/>
    <mergeCell ref="A52:B52"/>
    <mergeCell ref="I52:K52"/>
    <mergeCell ref="L52:O52"/>
    <mergeCell ref="A49:B49"/>
    <mergeCell ref="I49:K49"/>
    <mergeCell ref="C52:H52"/>
    <mergeCell ref="L57:O57"/>
    <mergeCell ref="C56:H56"/>
    <mergeCell ref="L58:O58"/>
    <mergeCell ref="L59:O59"/>
    <mergeCell ref="F62:J62"/>
    <mergeCell ref="K62:O62"/>
    <mergeCell ref="A62:E62"/>
    <mergeCell ref="K67:O67"/>
    <mergeCell ref="A56:B56"/>
    <mergeCell ref="I56:K56"/>
    <mergeCell ref="L56:O56"/>
    <mergeCell ref="B68:E68"/>
    <mergeCell ref="F68:J68"/>
    <mergeCell ref="K68:O68"/>
    <mergeCell ref="B65:E65"/>
    <mergeCell ref="F65:J65"/>
    <mergeCell ref="K65:O65"/>
    <mergeCell ref="B66:E66"/>
    <mergeCell ref="F66:J66"/>
    <mergeCell ref="K66:O66"/>
    <mergeCell ref="B67:E67"/>
    <mergeCell ref="F67:J67"/>
    <mergeCell ref="B71:E71"/>
    <mergeCell ref="F71:J71"/>
    <mergeCell ref="K71:O71"/>
    <mergeCell ref="B72:E72"/>
    <mergeCell ref="F72:J72"/>
    <mergeCell ref="K72:O72"/>
    <mergeCell ref="B69:E69"/>
    <mergeCell ref="F69:J69"/>
    <mergeCell ref="K69:O69"/>
    <mergeCell ref="B70:E70"/>
    <mergeCell ref="F70:J70"/>
    <mergeCell ref="K70:O70"/>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56321" r:id="rId4">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6321" r:id="rId4"/>
      </mc:Fallback>
    </mc:AlternateContent>
    <mc:AlternateContent xmlns:mc="http://schemas.openxmlformats.org/markup-compatibility/2006">
      <mc:Choice Requires="x14">
        <oleObject progId="MSPhotoEd.3" shapeId="56322" r:id="rId6">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6322" r:id="rId6"/>
      </mc:Fallback>
    </mc:AlternateContent>
    <mc:AlternateContent xmlns:mc="http://schemas.openxmlformats.org/markup-compatibility/2006">
      <mc:Choice Requires="x14">
        <oleObject progId="MSPhotoEd.3" shapeId="56323" r:id="rId7">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6323" r:id="rId7"/>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x14:formula1>
            <xm:f>'Travel Expense Claim Detail'!$E$11:$I$11</xm:f>
          </x14:formula1>
          <xm:sqref>G8:I9</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s>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41"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t="s">
        <v>75</v>
      </c>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x14ac:dyDescent="0.25">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thickTop="1" thickBot="1" x14ac:dyDescent="0.3">
      <c r="A57" s="843"/>
      <c r="B57" s="844"/>
      <c r="C57" s="851"/>
      <c r="D57" s="852"/>
      <c r="E57" s="852"/>
      <c r="F57" s="852"/>
      <c r="G57" s="852"/>
      <c r="H57" s="853"/>
      <c r="I57" s="845"/>
      <c r="J57" s="846"/>
      <c r="K57" s="847"/>
      <c r="L57" s="848">
        <f t="shared" si="0"/>
        <v>0</v>
      </c>
      <c r="M57" s="849"/>
      <c r="N57" s="849"/>
      <c r="O57" s="850"/>
      <c r="P57" s="87" t="s">
        <v>8</v>
      </c>
    </row>
    <row r="58" spans="1:16" s="72" customFormat="1" ht="19.5" hidden="1" customHeight="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customHeight="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customHeight="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x14ac:dyDescent="0.25">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thickTop="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95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817">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Bot="1" x14ac:dyDescent="0.3">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Top="1" x14ac:dyDescent="0.25">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E25:G26"/>
    <mergeCell ref="H25:J26"/>
    <mergeCell ref="K25:L26"/>
    <mergeCell ref="O25:O26"/>
    <mergeCell ref="M25:N26"/>
    <mergeCell ref="A29:D29"/>
    <mergeCell ref="E29:I29"/>
    <mergeCell ref="J29:K29"/>
    <mergeCell ref="L29:O29"/>
    <mergeCell ref="A28:H28"/>
    <mergeCell ref="I28:O28"/>
    <mergeCell ref="J97:K97"/>
    <mergeCell ref="D74:L75"/>
    <mergeCell ref="N74:O74"/>
    <mergeCell ref="E77:F77"/>
    <mergeCell ref="N77:O77"/>
    <mergeCell ref="E79:O79"/>
    <mergeCell ref="D80:O81"/>
    <mergeCell ref="A82:D82"/>
    <mergeCell ref="E82:F82"/>
    <mergeCell ref="E84:F84"/>
    <mergeCell ref="N83:O83"/>
    <mergeCell ref="N86:O86"/>
    <mergeCell ref="E86:F86"/>
    <mergeCell ref="D87:L88"/>
    <mergeCell ref="N87:O87"/>
    <mergeCell ref="D89:L90"/>
    <mergeCell ref="N89:O89"/>
    <mergeCell ref="D91:O92"/>
    <mergeCell ref="B67:E67"/>
    <mergeCell ref="F67:J67"/>
    <mergeCell ref="K67:O67"/>
    <mergeCell ref="B68:E68"/>
    <mergeCell ref="F68:J68"/>
    <mergeCell ref="K68:O68"/>
    <mergeCell ref="B69:E69"/>
    <mergeCell ref="F69:J69"/>
    <mergeCell ref="K69:O69"/>
    <mergeCell ref="B70:E70"/>
    <mergeCell ref="F70:J70"/>
    <mergeCell ref="K70:O70"/>
    <mergeCell ref="B71:E71"/>
    <mergeCell ref="F71:J71"/>
    <mergeCell ref="K71:O71"/>
    <mergeCell ref="B72:E72"/>
    <mergeCell ref="F72:J72"/>
    <mergeCell ref="K72:O72"/>
    <mergeCell ref="F65:J65"/>
    <mergeCell ref="K65:O65"/>
    <mergeCell ref="B66:E66"/>
    <mergeCell ref="F66:J66"/>
    <mergeCell ref="K66:O66"/>
    <mergeCell ref="L58:O58"/>
    <mergeCell ref="L59:O59"/>
    <mergeCell ref="F62:J62"/>
    <mergeCell ref="K62:O62"/>
    <mergeCell ref="B63:E63"/>
    <mergeCell ref="F63:J63"/>
    <mergeCell ref="K63:O63"/>
    <mergeCell ref="A62:E62"/>
    <mergeCell ref="B64:E64"/>
    <mergeCell ref="F64:J64"/>
    <mergeCell ref="K64:O64"/>
    <mergeCell ref="B65:E65"/>
    <mergeCell ref="A56:B56"/>
    <mergeCell ref="I56:K56"/>
    <mergeCell ref="L56:O56"/>
    <mergeCell ref="L57:O57"/>
    <mergeCell ref="C56:H56"/>
    <mergeCell ref="A57:B57"/>
    <mergeCell ref="C57:H57"/>
    <mergeCell ref="I57:K57"/>
    <mergeCell ref="L60:O60"/>
    <mergeCell ref="A54:B54"/>
    <mergeCell ref="I54:K54"/>
    <mergeCell ref="L54:O54"/>
    <mergeCell ref="A55:B55"/>
    <mergeCell ref="I55:K55"/>
    <mergeCell ref="L55:O55"/>
    <mergeCell ref="C54:H54"/>
    <mergeCell ref="C55:H55"/>
    <mergeCell ref="A52:B52"/>
    <mergeCell ref="I52:K52"/>
    <mergeCell ref="L52:O52"/>
    <mergeCell ref="A53:B53"/>
    <mergeCell ref="I53:K53"/>
    <mergeCell ref="L53:O53"/>
    <mergeCell ref="C52:H52"/>
    <mergeCell ref="A48:B48"/>
    <mergeCell ref="I48:K48"/>
    <mergeCell ref="L48:O48"/>
    <mergeCell ref="A49:B49"/>
    <mergeCell ref="I49:K49"/>
    <mergeCell ref="L49:O49"/>
    <mergeCell ref="C53:H53"/>
    <mergeCell ref="A50:B50"/>
    <mergeCell ref="I50:K50"/>
    <mergeCell ref="L50:O50"/>
    <mergeCell ref="A51:B51"/>
    <mergeCell ref="I51:K51"/>
    <mergeCell ref="L51:O51"/>
    <mergeCell ref="C50:H50"/>
    <mergeCell ref="C51:H51"/>
    <mergeCell ref="C48:H48"/>
    <mergeCell ref="C49:H49"/>
    <mergeCell ref="N17:O17"/>
    <mergeCell ref="N13:O13"/>
    <mergeCell ref="N9:O9"/>
    <mergeCell ref="A47:B47"/>
    <mergeCell ref="C47:H47"/>
    <mergeCell ref="I47:K47"/>
    <mergeCell ref="L47:O47"/>
    <mergeCell ref="C16:E17"/>
    <mergeCell ref="H16:J19"/>
    <mergeCell ref="N16:O16"/>
    <mergeCell ref="C19:E19"/>
    <mergeCell ref="N19:O19"/>
    <mergeCell ref="C8:E9"/>
    <mergeCell ref="G8:I9"/>
    <mergeCell ref="N8:O8"/>
    <mergeCell ref="C12:E13"/>
    <mergeCell ref="G12:I13"/>
    <mergeCell ref="N12:O12"/>
    <mergeCell ref="D21:G21"/>
    <mergeCell ref="K21:M21"/>
    <mergeCell ref="D23:G23"/>
    <mergeCell ref="A40:O45"/>
    <mergeCell ref="A25:B26"/>
    <mergeCell ref="C25:C26"/>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57345" r:id="rId4">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7345" r:id="rId4"/>
      </mc:Fallback>
    </mc:AlternateContent>
    <mc:AlternateContent xmlns:mc="http://schemas.openxmlformats.org/markup-compatibility/2006">
      <mc:Choice Requires="x14">
        <oleObject progId="MSPhotoEd.3" shapeId="57346" r:id="rId6">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7346" r:id="rId6"/>
      </mc:Fallback>
    </mc:AlternateContent>
    <mc:AlternateContent xmlns:mc="http://schemas.openxmlformats.org/markup-compatibility/2006">
      <mc:Choice Requires="x14">
        <oleObject progId="MSPhotoEd.3" shapeId="57347" r:id="rId7">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7347" r:id="rId7"/>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x14:formula1>
            <xm:f>'Travel Expense Claim Detail'!$E$11:$I$11</xm:f>
          </x14:formula1>
          <xm:sqref>G8:I9</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s>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pageSetUpPr fitToPage="1"/>
  </sheetPr>
  <dimension ref="A1:V331"/>
  <sheetViews>
    <sheetView topLeftCell="A29" zoomScale="80" zoomScaleNormal="80" workbookViewId="0">
      <selection activeCell="N83" sqref="N83:O83"/>
    </sheetView>
  </sheetViews>
  <sheetFormatPr defaultColWidth="9.140625" defaultRowHeight="14.25" x14ac:dyDescent="0.2"/>
  <cols>
    <col min="1" max="1" width="3.5703125" style="152" customWidth="1"/>
    <col min="2" max="2" width="17.7109375" style="152" customWidth="1"/>
    <col min="3" max="3" width="13.140625" style="152" customWidth="1"/>
    <col min="4" max="4" width="4.28515625" style="152" customWidth="1"/>
    <col min="5" max="5" width="9.5703125" style="152" customWidth="1"/>
    <col min="6" max="6" width="4.5703125" style="152" customWidth="1"/>
    <col min="7" max="7" width="5.28515625" style="152" customWidth="1"/>
    <col min="8" max="8" width="6.85546875" style="152" customWidth="1"/>
    <col min="9" max="9" width="8.28515625" style="152" customWidth="1"/>
    <col min="10" max="10" width="10.28515625" style="152" customWidth="1"/>
    <col min="11" max="11" width="7.140625" style="152" customWidth="1"/>
    <col min="12" max="12" width="15.85546875" style="152" customWidth="1"/>
    <col min="13" max="13" width="6.28515625" style="127" customWidth="1"/>
    <col min="14" max="14" width="10.42578125" style="127" customWidth="1"/>
    <col min="15" max="15" width="10.140625" style="127" customWidth="1"/>
    <col min="16" max="16" width="20.42578125" style="127" hidden="1" customWidth="1"/>
    <col min="17" max="16384" width="9.140625" style="127"/>
  </cols>
  <sheetData>
    <row r="1" spans="1:17" s="72" customFormat="1" ht="18" x14ac:dyDescent="0.25">
      <c r="A1" s="71"/>
      <c r="B1" s="71"/>
      <c r="C1" s="71"/>
      <c r="D1" s="71"/>
      <c r="E1" s="71"/>
      <c r="F1" s="71"/>
      <c r="G1" s="71"/>
      <c r="H1" s="71"/>
      <c r="I1" s="71"/>
      <c r="J1" s="71"/>
      <c r="K1" s="71"/>
      <c r="L1" s="71"/>
      <c r="M1" s="71"/>
      <c r="N1" s="71"/>
      <c r="O1" s="71"/>
      <c r="P1" s="90" t="s">
        <v>9</v>
      </c>
    </row>
    <row r="2" spans="1:17" s="72" customFormat="1" ht="18" x14ac:dyDescent="0.25">
      <c r="A2" s="71"/>
      <c r="B2" s="71"/>
      <c r="C2" s="71"/>
      <c r="D2" s="106" t="s">
        <v>53</v>
      </c>
      <c r="G2" s="71"/>
      <c r="H2" s="71"/>
      <c r="I2" s="71"/>
      <c r="J2" s="71"/>
      <c r="K2" s="71"/>
      <c r="L2" s="71"/>
      <c r="M2" s="71"/>
      <c r="N2" s="71"/>
      <c r="O2" s="71"/>
      <c r="P2" s="89" t="s">
        <v>7</v>
      </c>
      <c r="Q2" s="106"/>
    </row>
    <row r="3" spans="1:17" s="72" customFormat="1" ht="18" x14ac:dyDescent="0.25">
      <c r="A3" s="71"/>
      <c r="B3" s="71"/>
      <c r="C3" s="71"/>
      <c r="D3" s="106" t="s">
        <v>102</v>
      </c>
      <c r="G3" s="71"/>
      <c r="H3" s="71"/>
      <c r="I3" s="71"/>
      <c r="J3" s="71"/>
      <c r="K3" s="71"/>
      <c r="L3" s="71"/>
      <c r="M3" s="71"/>
      <c r="N3" s="71"/>
      <c r="O3" s="71"/>
      <c r="P3" s="89" t="s">
        <v>7</v>
      </c>
      <c r="Q3" s="106"/>
    </row>
    <row r="4" spans="1:17" s="72" customFormat="1" ht="18" hidden="1" customHeight="1" x14ac:dyDescent="0.25">
      <c r="A4" s="71"/>
      <c r="B4" s="71"/>
      <c r="C4" s="71"/>
      <c r="D4" s="106" t="s">
        <v>426</v>
      </c>
      <c r="G4" s="71"/>
      <c r="H4" s="71"/>
      <c r="I4" s="71"/>
      <c r="J4" s="71"/>
      <c r="K4" s="71"/>
      <c r="L4" s="71"/>
      <c r="M4" s="71"/>
      <c r="N4" s="71"/>
      <c r="O4" s="71"/>
      <c r="P4" s="87" t="s">
        <v>8</v>
      </c>
      <c r="Q4" s="106"/>
    </row>
    <row r="5" spans="1:17" s="72" customFormat="1" ht="18" hidden="1" customHeight="1" x14ac:dyDescent="0.25">
      <c r="A5" s="71"/>
      <c r="B5" s="71"/>
      <c r="C5" s="71"/>
      <c r="D5" s="106" t="s">
        <v>427</v>
      </c>
      <c r="G5" s="71"/>
      <c r="H5" s="71"/>
      <c r="I5" s="71"/>
      <c r="J5" s="71"/>
      <c r="K5" s="71"/>
      <c r="L5" s="71"/>
      <c r="M5" s="71"/>
      <c r="N5" s="71"/>
      <c r="O5" s="71"/>
      <c r="P5" s="87" t="s">
        <v>8</v>
      </c>
      <c r="Q5" s="106"/>
    </row>
    <row r="6" spans="1:17" s="72" customFormat="1" ht="18.75" thickBot="1" x14ac:dyDescent="0.3">
      <c r="A6" s="107"/>
      <c r="B6" s="107"/>
      <c r="C6" s="107"/>
      <c r="D6" s="107"/>
      <c r="E6" s="107"/>
      <c r="F6" s="231"/>
      <c r="G6" s="231"/>
      <c r="H6" s="231"/>
      <c r="I6" s="231"/>
      <c r="J6" s="107"/>
      <c r="K6" s="107"/>
      <c r="L6" s="107"/>
      <c r="M6" s="107"/>
      <c r="N6" s="107"/>
      <c r="O6" s="107"/>
    </row>
    <row r="7" spans="1:17" s="72" customFormat="1" ht="3.75" customHeight="1" thickTop="1" x14ac:dyDescent="0.25">
      <c r="A7" s="116"/>
      <c r="B7" s="71"/>
      <c r="C7" s="71"/>
      <c r="D7" s="71"/>
      <c r="E7" s="74"/>
      <c r="F7" s="71"/>
      <c r="G7" s="71"/>
      <c r="H7" s="71"/>
      <c r="I7" s="74"/>
      <c r="J7" s="71"/>
      <c r="K7" s="71"/>
      <c r="L7" s="74"/>
      <c r="M7" s="71"/>
      <c r="N7" s="71"/>
      <c r="O7" s="74"/>
      <c r="P7" s="89" t="s">
        <v>7</v>
      </c>
    </row>
    <row r="8" spans="1:17" s="72" customFormat="1" ht="16.5" customHeight="1" x14ac:dyDescent="0.25">
      <c r="A8" s="92" t="s">
        <v>54</v>
      </c>
      <c r="B8" s="93"/>
      <c r="C8" s="946"/>
      <c r="D8" s="902"/>
      <c r="E8" s="903"/>
      <c r="F8" s="437" t="s">
        <v>74</v>
      </c>
      <c r="G8" s="904" t="s">
        <v>75</v>
      </c>
      <c r="H8" s="904"/>
      <c r="I8" s="905"/>
      <c r="J8" s="435" t="s">
        <v>67</v>
      </c>
      <c r="K8" s="110"/>
      <c r="L8" s="251"/>
      <c r="M8" s="437" t="s">
        <v>56</v>
      </c>
      <c r="N8" s="907"/>
      <c r="O8" s="908"/>
      <c r="P8" s="89" t="s">
        <v>7</v>
      </c>
    </row>
    <row r="9" spans="1:17" s="72" customFormat="1" ht="36" customHeight="1" x14ac:dyDescent="0.25">
      <c r="A9" s="111" t="s">
        <v>55</v>
      </c>
      <c r="B9" s="93"/>
      <c r="C9" s="858"/>
      <c r="D9" s="858"/>
      <c r="E9" s="859"/>
      <c r="F9" s="438" t="s">
        <v>76</v>
      </c>
      <c r="G9" s="906"/>
      <c r="H9" s="906"/>
      <c r="I9" s="905"/>
      <c r="J9" s="436" t="s">
        <v>68</v>
      </c>
      <c r="K9" s="94"/>
      <c r="L9" s="74"/>
      <c r="M9" s="93"/>
      <c r="N9" s="909" t="s">
        <v>10</v>
      </c>
      <c r="O9" s="910"/>
      <c r="P9" s="89" t="s">
        <v>7</v>
      </c>
    </row>
    <row r="10" spans="1:17" s="72" customFormat="1" ht="3" customHeight="1" thickBot="1" x14ac:dyDescent="0.3">
      <c r="A10" s="114"/>
      <c r="B10" s="107"/>
      <c r="C10" s="107"/>
      <c r="D10" s="107"/>
      <c r="E10" s="115"/>
      <c r="F10" s="107"/>
      <c r="G10" s="107"/>
      <c r="H10" s="107"/>
      <c r="I10" s="115"/>
      <c r="J10" s="114"/>
      <c r="K10" s="107"/>
      <c r="L10" s="115"/>
      <c r="M10" s="107"/>
      <c r="N10" s="107"/>
      <c r="O10" s="115"/>
      <c r="P10" s="89" t="s">
        <v>7</v>
      </c>
    </row>
    <row r="11" spans="1:17" s="72" customFormat="1" ht="3.75" hidden="1" customHeight="1" thickBot="1" x14ac:dyDescent="0.3">
      <c r="A11" s="108"/>
      <c r="B11" s="71"/>
      <c r="C11" s="71"/>
      <c r="D11" s="71"/>
      <c r="E11" s="109"/>
      <c r="F11" s="71"/>
      <c r="G11" s="71"/>
      <c r="H11" s="71"/>
      <c r="I11" s="109"/>
      <c r="J11" s="71"/>
      <c r="K11" s="71"/>
      <c r="L11" s="109"/>
      <c r="M11" s="71"/>
      <c r="N11" s="71"/>
      <c r="O11" s="109"/>
      <c r="P11" s="87"/>
    </row>
    <row r="12" spans="1:17" s="72" customFormat="1" ht="16.5" hidden="1" customHeight="1" x14ac:dyDescent="0.25">
      <c r="A12" s="92" t="s">
        <v>54</v>
      </c>
      <c r="B12" s="93"/>
      <c r="C12" s="911"/>
      <c r="D12" s="912"/>
      <c r="E12" s="913"/>
      <c r="F12" s="93" t="s">
        <v>74</v>
      </c>
      <c r="G12" s="916" t="s">
        <v>75</v>
      </c>
      <c r="H12" s="916"/>
      <c r="I12" s="917"/>
      <c r="J12" s="110" t="s">
        <v>67</v>
      </c>
      <c r="K12" s="110"/>
      <c r="L12" s="12"/>
      <c r="M12" s="93" t="s">
        <v>56</v>
      </c>
      <c r="N12" s="893"/>
      <c r="O12" s="894"/>
      <c r="P12" s="87" t="s">
        <v>8</v>
      </c>
    </row>
    <row r="13" spans="1:17" s="72" customFormat="1" ht="36" hidden="1" customHeight="1" x14ac:dyDescent="0.25">
      <c r="A13" s="111" t="s">
        <v>55</v>
      </c>
      <c r="B13" s="93"/>
      <c r="C13" s="914"/>
      <c r="D13" s="914"/>
      <c r="E13" s="915"/>
      <c r="F13" s="112" t="s">
        <v>76</v>
      </c>
      <c r="G13" s="918"/>
      <c r="H13" s="918"/>
      <c r="I13" s="917"/>
      <c r="J13" s="113" t="s">
        <v>68</v>
      </c>
      <c r="K13" s="94"/>
      <c r="L13" s="74"/>
      <c r="M13" s="93"/>
      <c r="N13" s="909" t="s">
        <v>10</v>
      </c>
      <c r="O13" s="910"/>
      <c r="P13" s="87" t="s">
        <v>8</v>
      </c>
    </row>
    <row r="14" spans="1:17" s="72" customFormat="1" ht="3" hidden="1" customHeight="1" x14ac:dyDescent="0.25">
      <c r="A14" s="114"/>
      <c r="B14" s="107"/>
      <c r="C14" s="107"/>
      <c r="D14" s="107"/>
      <c r="E14" s="115"/>
      <c r="F14" s="107"/>
      <c r="G14" s="107"/>
      <c r="H14" s="107"/>
      <c r="I14" s="115"/>
      <c r="J14" s="114"/>
      <c r="K14" s="107"/>
      <c r="L14" s="115"/>
      <c r="M14" s="107"/>
      <c r="N14" s="107"/>
      <c r="O14" s="115"/>
      <c r="P14" s="87" t="s">
        <v>8</v>
      </c>
    </row>
    <row r="15" spans="1:17" s="72" customFormat="1" ht="3.75" hidden="1" customHeight="1" x14ac:dyDescent="0.25">
      <c r="A15" s="116"/>
      <c r="B15" s="71"/>
      <c r="C15" s="71"/>
      <c r="D15" s="71"/>
      <c r="E15" s="71"/>
      <c r="F15" s="108"/>
      <c r="G15" s="71"/>
      <c r="H15" s="71"/>
      <c r="I15" s="71"/>
      <c r="J15" s="71"/>
      <c r="K15" s="108"/>
      <c r="L15" s="71"/>
      <c r="N15" s="71"/>
      <c r="O15" s="74"/>
      <c r="P15" s="87"/>
    </row>
    <row r="16" spans="1:17" s="72" customFormat="1" ht="15" hidden="1" customHeight="1" x14ac:dyDescent="0.25">
      <c r="A16" s="92" t="s">
        <v>410</v>
      </c>
      <c r="B16" s="93"/>
      <c r="C16" s="886"/>
      <c r="D16" s="886"/>
      <c r="E16" s="887"/>
      <c r="F16" s="92" t="s">
        <v>411</v>
      </c>
      <c r="G16" s="71"/>
      <c r="H16" s="886"/>
      <c r="I16" s="886"/>
      <c r="J16" s="889"/>
      <c r="K16" s="92" t="s">
        <v>423</v>
      </c>
      <c r="L16" s="94"/>
      <c r="M16" s="95" t="s">
        <v>56</v>
      </c>
      <c r="N16" s="893"/>
      <c r="O16" s="894"/>
      <c r="P16" s="87" t="s">
        <v>8</v>
      </c>
    </row>
    <row r="17" spans="1:22" s="72" customFormat="1" ht="15" hidden="1" customHeight="1" x14ac:dyDescent="0.25">
      <c r="A17" s="92" t="s">
        <v>412</v>
      </c>
      <c r="B17" s="93"/>
      <c r="C17" s="888"/>
      <c r="D17" s="888"/>
      <c r="E17" s="889"/>
      <c r="F17" s="92" t="s">
        <v>413</v>
      </c>
      <c r="G17" s="71"/>
      <c r="H17" s="890"/>
      <c r="I17" s="890"/>
      <c r="J17" s="889"/>
      <c r="K17" s="92"/>
      <c r="L17" s="94"/>
      <c r="M17" s="95"/>
      <c r="N17" s="895" t="s">
        <v>425</v>
      </c>
      <c r="O17" s="896"/>
      <c r="P17" s="87" t="s">
        <v>8</v>
      </c>
    </row>
    <row r="18" spans="1:22" s="72" customFormat="1" ht="3" hidden="1" customHeight="1" x14ac:dyDescent="0.25">
      <c r="A18" s="92"/>
      <c r="B18" s="93"/>
      <c r="C18" s="473"/>
      <c r="D18" s="473"/>
      <c r="E18" s="252"/>
      <c r="F18" s="92"/>
      <c r="G18" s="71"/>
      <c r="H18" s="890"/>
      <c r="I18" s="890"/>
      <c r="J18" s="889"/>
      <c r="K18" s="92"/>
      <c r="L18" s="94"/>
      <c r="M18" s="95"/>
      <c r="N18" s="253"/>
      <c r="O18" s="429"/>
      <c r="P18" s="87"/>
    </row>
    <row r="19" spans="1:22" s="72" customFormat="1" ht="15" hidden="1" customHeight="1" x14ac:dyDescent="0.25">
      <c r="A19" s="117" t="s">
        <v>422</v>
      </c>
      <c r="B19" s="118"/>
      <c r="C19" s="897"/>
      <c r="D19" s="897"/>
      <c r="E19" s="898"/>
      <c r="F19" s="117"/>
      <c r="G19" s="107"/>
      <c r="H19" s="891"/>
      <c r="I19" s="891"/>
      <c r="J19" s="892"/>
      <c r="K19" s="117"/>
      <c r="L19" s="119"/>
      <c r="M19" s="120" t="s">
        <v>424</v>
      </c>
      <c r="N19" s="899"/>
      <c r="O19" s="900"/>
      <c r="P19" s="87" t="s">
        <v>8</v>
      </c>
    </row>
    <row r="20" spans="1:22" s="72" customFormat="1" ht="15.75" customHeight="1" thickTop="1" x14ac:dyDescent="0.25">
      <c r="A20" s="121" t="s">
        <v>57</v>
      </c>
      <c r="B20" s="122"/>
      <c r="C20" s="71"/>
      <c r="D20" s="71"/>
      <c r="E20" s="71"/>
      <c r="F20" s="71"/>
      <c r="G20" s="71"/>
      <c r="H20" s="71"/>
      <c r="I20" s="71"/>
      <c r="J20" s="71"/>
      <c r="K20" s="71"/>
      <c r="L20" s="71"/>
      <c r="M20" s="71"/>
      <c r="N20" s="71"/>
      <c r="O20" s="74"/>
    </row>
    <row r="21" spans="1:22" s="72" customFormat="1" ht="15" customHeight="1" x14ac:dyDescent="0.25">
      <c r="A21" s="227" t="s">
        <v>500</v>
      </c>
      <c r="B21" s="169"/>
      <c r="D21" s="864" t="s">
        <v>75</v>
      </c>
      <c r="E21" s="865"/>
      <c r="F21" s="865"/>
      <c r="G21" s="865"/>
      <c r="H21" s="71"/>
      <c r="I21" s="93"/>
      <c r="J21" s="381" t="s">
        <v>503</v>
      </c>
      <c r="K21" s="864" t="s">
        <v>75</v>
      </c>
      <c r="L21" s="866"/>
      <c r="M21" s="866"/>
      <c r="N21" s="71"/>
      <c r="O21" s="74"/>
    </row>
    <row r="22" spans="1:22" s="72" customFormat="1" ht="2.25" customHeight="1" x14ac:dyDescent="0.25">
      <c r="A22" s="227"/>
      <c r="B22" s="71"/>
      <c r="C22" s="71"/>
      <c r="D22" s="71"/>
      <c r="E22" s="71"/>
      <c r="F22" s="71"/>
      <c r="G22" s="71"/>
      <c r="H22" s="71"/>
      <c r="I22" s="71"/>
      <c r="J22" s="381"/>
      <c r="K22" s="71"/>
      <c r="L22" s="71"/>
      <c r="M22" s="71"/>
      <c r="N22" s="71"/>
      <c r="O22" s="74"/>
    </row>
    <row r="23" spans="1:22" s="72" customFormat="1" ht="15" customHeight="1" x14ac:dyDescent="0.25">
      <c r="A23" s="227" t="s">
        <v>458</v>
      </c>
      <c r="B23" s="169"/>
      <c r="C23" s="71"/>
      <c r="D23" s="864" t="s">
        <v>75</v>
      </c>
      <c r="E23" s="865"/>
      <c r="F23" s="865"/>
      <c r="G23" s="865"/>
      <c r="H23" s="71"/>
      <c r="I23" s="123"/>
      <c r="J23" s="381" t="s">
        <v>509</v>
      </c>
      <c r="K23" s="382"/>
      <c r="L23" s="71"/>
      <c r="M23" s="71"/>
      <c r="N23" s="71"/>
      <c r="O23" s="74"/>
    </row>
    <row r="24" spans="1:22" s="72" customFormat="1" ht="2.25" customHeight="1" thickBot="1" x14ac:dyDescent="0.3">
      <c r="A24" s="114"/>
      <c r="B24" s="107"/>
      <c r="C24" s="107"/>
      <c r="D24" s="107"/>
      <c r="E24" s="107"/>
      <c r="F24" s="107"/>
      <c r="G24" s="107"/>
      <c r="H24" s="107"/>
      <c r="I24" s="107"/>
      <c r="J24" s="107"/>
      <c r="K24" s="107"/>
      <c r="L24" s="107"/>
      <c r="M24" s="107"/>
      <c r="N24" s="107"/>
      <c r="O24" s="115"/>
    </row>
    <row r="25" spans="1:22" s="72" customFormat="1" ht="17.25" customHeight="1" thickTop="1" x14ac:dyDescent="0.25">
      <c r="A25" s="872" t="s">
        <v>534</v>
      </c>
      <c r="B25" s="873"/>
      <c r="C25" s="947">
        <v>0</v>
      </c>
      <c r="D25" s="71"/>
      <c r="E25" s="873" t="s">
        <v>785</v>
      </c>
      <c r="F25" s="873"/>
      <c r="G25" s="873"/>
      <c r="H25" s="878" t="s">
        <v>75</v>
      </c>
      <c r="I25" s="878"/>
      <c r="J25" s="878"/>
      <c r="K25" s="873" t="s">
        <v>535</v>
      </c>
      <c r="L25" s="873"/>
      <c r="M25" s="882" t="e">
        <f>E82/C25</f>
        <v>#DIV/0!</v>
      </c>
      <c r="N25" s="882"/>
      <c r="O25" s="880" t="str">
        <f>E84</f>
        <v>CAD</v>
      </c>
    </row>
    <row r="26" spans="1:22" s="72" customFormat="1" ht="18.75" customHeight="1" x14ac:dyDescent="0.25">
      <c r="A26" s="874"/>
      <c r="B26" s="875"/>
      <c r="C26" s="948"/>
      <c r="D26" s="71"/>
      <c r="E26" s="875"/>
      <c r="F26" s="875"/>
      <c r="G26" s="875"/>
      <c r="H26" s="879"/>
      <c r="I26" s="879"/>
      <c r="J26" s="879"/>
      <c r="K26" s="875"/>
      <c r="L26" s="875"/>
      <c r="M26" s="883"/>
      <c r="N26" s="883"/>
      <c r="O26" s="881"/>
    </row>
    <row r="27" spans="1:22" s="72" customFormat="1" ht="3" customHeight="1" x14ac:dyDescent="0.25">
      <c r="A27" s="116"/>
      <c r="B27" s="71"/>
      <c r="C27" s="71"/>
      <c r="D27" s="71"/>
      <c r="E27" s="71"/>
      <c r="F27" s="71"/>
      <c r="G27" s="71"/>
      <c r="H27" s="71"/>
      <c r="I27" s="71"/>
      <c r="J27" s="71"/>
      <c r="K27" s="71"/>
      <c r="L27" s="71"/>
      <c r="M27" s="71"/>
      <c r="N27" s="71"/>
      <c r="O27" s="74"/>
    </row>
    <row r="28" spans="1:22" s="72" customFormat="1" ht="20.25" customHeight="1" x14ac:dyDescent="0.25">
      <c r="A28" s="919" t="s">
        <v>815</v>
      </c>
      <c r="B28" s="920"/>
      <c r="C28" s="920"/>
      <c r="D28" s="920"/>
      <c r="E28" s="920"/>
      <c r="F28" s="920"/>
      <c r="G28" s="920"/>
      <c r="H28" s="920"/>
      <c r="I28" s="921" t="str">
        <f>IF(H25=T98,"Please select Area of World to acquire link",IF(H25=T99,HYPERLINK("http://www.njc-cnm.gc.ca/directive/index.php?sid=98&amp;lang=eng","Canada and USA Allowance"),IF(H25=T100,HYPERLINK("http://www.njc-cnm.gc.ca/directive/index.php?sid=98&amp;lang=eng","Yukon &amp; Alaska Allowance"),IF(H25=T101,HYPERLINK("http://www.njc-cnm.gc.ca/directive/index.php?sid=98&amp;lang=eng","Northwest Territories Allowance"),IF(H25=T102,HYPERLINK("http://www.njc-cnm.gc.ca/directive/index.php?sid=98&amp;lang=eng","Nunavut Allowance"),HYPERLINK("http://www.njc-cnm.gc.ca/directive/app_d.php?lang=eng&amp;let=A","Non-Canadian or American Allowance"))))))</f>
        <v>Please select Area of World to acquire link</v>
      </c>
      <c r="J28" s="921"/>
      <c r="K28" s="921"/>
      <c r="L28" s="921"/>
      <c r="M28" s="921"/>
      <c r="N28" s="921"/>
      <c r="O28" s="922"/>
      <c r="V28" s="483"/>
    </row>
    <row r="29" spans="1:22" s="72" customFormat="1" ht="32.25" customHeight="1" x14ac:dyDescent="0.25">
      <c r="A29" s="884" t="s">
        <v>536</v>
      </c>
      <c r="B29" s="885"/>
      <c r="C29" s="885"/>
      <c r="D29" s="885"/>
      <c r="E29" s="933" t="str">
        <f>IF(K21=A104,C33,IF(K21=A105,C35,IF(K21=A106,C37,IF(K21=A107,C36,IF(K21=A108,C34,IF(K21=A109,"Based on circumstance","Please Select 'Activity' Above"))))))</f>
        <v>Please Select 'Activity' Above</v>
      </c>
      <c r="F29" s="933"/>
      <c r="G29" s="933"/>
      <c r="H29" s="933"/>
      <c r="I29" s="933"/>
      <c r="J29" s="885" t="s">
        <v>537</v>
      </c>
      <c r="K29" s="885"/>
      <c r="L29" s="933" t="str">
        <f>IF(AND(D21=A99,NOT(K21=A109)),L33,IF(AND(D21=A100,NOT(K21=A109)),G33,IF(AND(D21=A98,NOT(K21=A109)),"Please Select 'Purpose' Above",IF(K21=A109,"Based on Circumstance",""))))</f>
        <v>Please Select 'Purpose' Above</v>
      </c>
      <c r="M29" s="933"/>
      <c r="N29" s="933"/>
      <c r="O29" s="934"/>
    </row>
    <row r="30" spans="1:22" s="72" customFormat="1" ht="2.25" customHeight="1" x14ac:dyDescent="0.25">
      <c r="A30" s="430"/>
      <c r="B30" s="431"/>
      <c r="C30" s="431"/>
      <c r="D30" s="431"/>
      <c r="E30" s="431"/>
      <c r="F30" s="431"/>
      <c r="G30" s="431"/>
      <c r="H30" s="431"/>
      <c r="I30" s="431"/>
      <c r="J30" s="431"/>
      <c r="K30" s="431"/>
      <c r="L30" s="431"/>
      <c r="M30" s="431"/>
      <c r="N30" s="431"/>
      <c r="O30" s="432"/>
    </row>
    <row r="31" spans="1:22" s="72" customFormat="1" ht="21" customHeight="1" x14ac:dyDescent="0.25">
      <c r="A31" s="923" t="s">
        <v>539</v>
      </c>
      <c r="B31" s="923"/>
      <c r="C31" s="923"/>
      <c r="D31" s="923"/>
      <c r="E31" s="923"/>
      <c r="F31" s="923"/>
      <c r="G31" s="923"/>
      <c r="H31" s="923"/>
      <c r="I31" s="923"/>
      <c r="J31" s="923"/>
      <c r="K31" s="923"/>
      <c r="L31" s="923"/>
      <c r="M31" s="923"/>
      <c r="N31" s="923"/>
      <c r="O31" s="923"/>
    </row>
    <row r="32" spans="1:22" s="72" customFormat="1" ht="21" customHeight="1" x14ac:dyDescent="0.25">
      <c r="A32" s="923" t="s">
        <v>540</v>
      </c>
      <c r="B32" s="923"/>
      <c r="C32" s="923" t="s">
        <v>810</v>
      </c>
      <c r="D32" s="923"/>
      <c r="E32" s="923"/>
      <c r="F32" s="923"/>
      <c r="G32" s="923" t="s">
        <v>811</v>
      </c>
      <c r="H32" s="923"/>
      <c r="I32" s="923"/>
      <c r="J32" s="923"/>
      <c r="K32" s="923"/>
      <c r="L32" s="923" t="s">
        <v>812</v>
      </c>
      <c r="M32" s="923"/>
      <c r="N32" s="923"/>
      <c r="O32" s="923"/>
    </row>
    <row r="33" spans="1:16" s="72" customFormat="1" ht="21" customHeight="1" x14ac:dyDescent="0.25">
      <c r="A33" s="923" t="s">
        <v>541</v>
      </c>
      <c r="B33" s="923"/>
      <c r="C33" s="944" t="s">
        <v>546</v>
      </c>
      <c r="D33" s="945"/>
      <c r="E33" s="945"/>
      <c r="F33" s="945"/>
      <c r="G33" s="924" t="s">
        <v>816</v>
      </c>
      <c r="H33" s="925"/>
      <c r="I33" s="925"/>
      <c r="J33" s="925"/>
      <c r="K33" s="926"/>
      <c r="L33" s="935" t="s">
        <v>813</v>
      </c>
      <c r="M33" s="936"/>
      <c r="N33" s="936"/>
      <c r="O33" s="937"/>
    </row>
    <row r="34" spans="1:16" s="72" customFormat="1" ht="21" customHeight="1" x14ac:dyDescent="0.25">
      <c r="A34" s="923" t="s">
        <v>542</v>
      </c>
      <c r="B34" s="923"/>
      <c r="C34" s="944" t="s">
        <v>547</v>
      </c>
      <c r="D34" s="945"/>
      <c r="E34" s="945"/>
      <c r="F34" s="945"/>
      <c r="G34" s="927"/>
      <c r="H34" s="928"/>
      <c r="I34" s="928"/>
      <c r="J34" s="928"/>
      <c r="K34" s="929"/>
      <c r="L34" s="938"/>
      <c r="M34" s="939"/>
      <c r="N34" s="939"/>
      <c r="O34" s="940"/>
    </row>
    <row r="35" spans="1:16" s="72" customFormat="1" ht="21" customHeight="1" x14ac:dyDescent="0.25">
      <c r="A35" s="923" t="s">
        <v>543</v>
      </c>
      <c r="B35" s="923"/>
      <c r="C35" s="944" t="s">
        <v>548</v>
      </c>
      <c r="D35" s="945"/>
      <c r="E35" s="945"/>
      <c r="F35" s="945"/>
      <c r="G35" s="927"/>
      <c r="H35" s="928"/>
      <c r="I35" s="928"/>
      <c r="J35" s="928"/>
      <c r="K35" s="929"/>
      <c r="L35" s="938"/>
      <c r="M35" s="939"/>
      <c r="N35" s="939"/>
      <c r="O35" s="940"/>
    </row>
    <row r="36" spans="1:16" s="72" customFormat="1" ht="21" customHeight="1" x14ac:dyDescent="0.25">
      <c r="A36" s="923" t="s">
        <v>544</v>
      </c>
      <c r="B36" s="923"/>
      <c r="C36" s="944" t="s">
        <v>549</v>
      </c>
      <c r="D36" s="945"/>
      <c r="E36" s="945"/>
      <c r="F36" s="945"/>
      <c r="G36" s="927"/>
      <c r="H36" s="928"/>
      <c r="I36" s="928"/>
      <c r="J36" s="928"/>
      <c r="K36" s="929"/>
      <c r="L36" s="938"/>
      <c r="M36" s="939"/>
      <c r="N36" s="939"/>
      <c r="O36" s="940"/>
    </row>
    <row r="37" spans="1:16" s="72" customFormat="1" ht="21" customHeight="1" x14ac:dyDescent="0.25">
      <c r="A37" s="923" t="s">
        <v>545</v>
      </c>
      <c r="B37" s="923"/>
      <c r="C37" s="944" t="s">
        <v>550</v>
      </c>
      <c r="D37" s="945"/>
      <c r="E37" s="945"/>
      <c r="F37" s="945"/>
      <c r="G37" s="930"/>
      <c r="H37" s="931"/>
      <c r="I37" s="931"/>
      <c r="J37" s="931"/>
      <c r="K37" s="932"/>
      <c r="L37" s="941"/>
      <c r="M37" s="942"/>
      <c r="N37" s="942"/>
      <c r="O37" s="943"/>
    </row>
    <row r="38" spans="1:16" s="72" customFormat="1" ht="3.75" customHeight="1" x14ac:dyDescent="0.25">
      <c r="A38" s="293"/>
      <c r="B38" s="289"/>
      <c r="C38" s="289"/>
      <c r="D38" s="289"/>
      <c r="E38" s="431"/>
      <c r="F38" s="434"/>
      <c r="G38" s="478"/>
      <c r="H38" s="478"/>
      <c r="I38" s="478"/>
      <c r="J38" s="478"/>
      <c r="K38" s="478"/>
      <c r="L38" s="478"/>
      <c r="M38" s="478"/>
      <c r="N38" s="478"/>
      <c r="O38" s="479"/>
    </row>
    <row r="39" spans="1:16" s="72" customFormat="1" ht="14.25" customHeight="1" x14ac:dyDescent="0.25">
      <c r="A39" s="177" t="s">
        <v>538</v>
      </c>
      <c r="B39" s="59"/>
      <c r="C39" s="59"/>
      <c r="D39" s="59"/>
      <c r="E39" s="71"/>
      <c r="F39" s="480"/>
      <c r="G39" s="480"/>
      <c r="H39" s="480"/>
      <c r="I39" s="480"/>
      <c r="J39" s="480"/>
      <c r="K39" s="480"/>
      <c r="L39" s="480"/>
      <c r="M39" s="480"/>
      <c r="N39" s="480"/>
      <c r="O39" s="429"/>
    </row>
    <row r="40" spans="1:16" s="72" customFormat="1" ht="15" customHeight="1" x14ac:dyDescent="0.25">
      <c r="A40" s="857"/>
      <c r="B40" s="858"/>
      <c r="C40" s="858"/>
      <c r="D40" s="858"/>
      <c r="E40" s="858"/>
      <c r="F40" s="858"/>
      <c r="G40" s="858"/>
      <c r="H40" s="858"/>
      <c r="I40" s="858"/>
      <c r="J40" s="858"/>
      <c r="K40" s="858"/>
      <c r="L40" s="858"/>
      <c r="M40" s="858"/>
      <c r="N40" s="858"/>
      <c r="O40" s="859"/>
      <c r="P40" s="89" t="s">
        <v>7</v>
      </c>
    </row>
    <row r="41" spans="1:16" s="72" customFormat="1" ht="15" customHeight="1" x14ac:dyDescent="0.25">
      <c r="A41" s="857"/>
      <c r="B41" s="858"/>
      <c r="C41" s="858"/>
      <c r="D41" s="858"/>
      <c r="E41" s="858"/>
      <c r="F41" s="858"/>
      <c r="G41" s="858"/>
      <c r="H41" s="858"/>
      <c r="I41" s="858"/>
      <c r="J41" s="858"/>
      <c r="K41" s="858"/>
      <c r="L41" s="858"/>
      <c r="M41" s="858"/>
      <c r="N41" s="858"/>
      <c r="O41" s="859"/>
      <c r="P41" s="89" t="s">
        <v>7</v>
      </c>
    </row>
    <row r="42" spans="1:16" s="72" customFormat="1" ht="15" customHeight="1" x14ac:dyDescent="0.25">
      <c r="A42" s="857"/>
      <c r="B42" s="858"/>
      <c r="C42" s="858"/>
      <c r="D42" s="858"/>
      <c r="E42" s="858"/>
      <c r="F42" s="858"/>
      <c r="G42" s="858"/>
      <c r="H42" s="858"/>
      <c r="I42" s="858"/>
      <c r="J42" s="858"/>
      <c r="K42" s="858"/>
      <c r="L42" s="858"/>
      <c r="M42" s="858"/>
      <c r="N42" s="858"/>
      <c r="O42" s="859"/>
      <c r="P42" s="89" t="s">
        <v>7</v>
      </c>
    </row>
    <row r="43" spans="1:16" s="72" customFormat="1" ht="15" customHeight="1" x14ac:dyDescent="0.25">
      <c r="A43" s="857"/>
      <c r="B43" s="858"/>
      <c r="C43" s="858"/>
      <c r="D43" s="858"/>
      <c r="E43" s="858"/>
      <c r="F43" s="858"/>
      <c r="G43" s="858"/>
      <c r="H43" s="858"/>
      <c r="I43" s="858"/>
      <c r="J43" s="858"/>
      <c r="K43" s="858"/>
      <c r="L43" s="858"/>
      <c r="M43" s="858"/>
      <c r="N43" s="858"/>
      <c r="O43" s="859"/>
      <c r="P43" s="89" t="s">
        <v>7</v>
      </c>
    </row>
    <row r="44" spans="1:16" s="72" customFormat="1" ht="15" customHeight="1" x14ac:dyDescent="0.25">
      <c r="A44" s="860"/>
      <c r="B44" s="858"/>
      <c r="C44" s="858"/>
      <c r="D44" s="858"/>
      <c r="E44" s="858"/>
      <c r="F44" s="858"/>
      <c r="G44" s="858"/>
      <c r="H44" s="858"/>
      <c r="I44" s="858"/>
      <c r="J44" s="858"/>
      <c r="K44" s="858"/>
      <c r="L44" s="858"/>
      <c r="M44" s="858"/>
      <c r="N44" s="858"/>
      <c r="O44" s="859"/>
    </row>
    <row r="45" spans="1:16" s="72" customFormat="1" ht="15" customHeight="1" thickBot="1" x14ac:dyDescent="0.3">
      <c r="A45" s="860"/>
      <c r="B45" s="858"/>
      <c r="C45" s="858"/>
      <c r="D45" s="858"/>
      <c r="E45" s="858"/>
      <c r="F45" s="858"/>
      <c r="G45" s="858"/>
      <c r="H45" s="858"/>
      <c r="I45" s="858"/>
      <c r="J45" s="858"/>
      <c r="K45" s="858"/>
      <c r="L45" s="858"/>
      <c r="M45" s="858"/>
      <c r="N45" s="858"/>
      <c r="O45" s="859"/>
    </row>
    <row r="46" spans="1:16" s="72" customFormat="1" ht="15.75" hidden="1" customHeight="1" x14ac:dyDescent="0.25">
      <c r="A46" s="164" t="s">
        <v>414</v>
      </c>
      <c r="B46" s="165"/>
      <c r="C46" s="71"/>
      <c r="D46" s="71"/>
      <c r="E46" s="71"/>
      <c r="F46" s="71"/>
      <c r="G46" s="71"/>
      <c r="H46" s="71"/>
      <c r="I46" s="71"/>
      <c r="J46" s="71"/>
      <c r="K46" s="71"/>
      <c r="L46" s="71"/>
      <c r="M46" s="71"/>
      <c r="N46" s="166"/>
      <c r="O46" s="167"/>
      <c r="P46" s="87" t="s">
        <v>8</v>
      </c>
    </row>
    <row r="47" spans="1:16" s="71" customFormat="1" ht="20.100000000000001" hidden="1" customHeight="1" x14ac:dyDescent="0.25">
      <c r="A47" s="861" t="s">
        <v>415</v>
      </c>
      <c r="B47" s="862"/>
      <c r="C47" s="861" t="s">
        <v>416</v>
      </c>
      <c r="D47" s="861"/>
      <c r="E47" s="861"/>
      <c r="F47" s="861"/>
      <c r="G47" s="861"/>
      <c r="H47" s="863"/>
      <c r="I47" s="861" t="s">
        <v>417</v>
      </c>
      <c r="J47" s="863"/>
      <c r="K47" s="863"/>
      <c r="L47" s="861" t="s">
        <v>418</v>
      </c>
      <c r="M47" s="863"/>
      <c r="N47" s="863"/>
      <c r="O47" s="863"/>
      <c r="P47" s="87" t="s">
        <v>8</v>
      </c>
    </row>
    <row r="48" spans="1:16" s="72" customFormat="1" ht="14.25" hidden="1" customHeight="1" x14ac:dyDescent="0.25">
      <c r="A48" s="843"/>
      <c r="B48" s="844"/>
      <c r="C48" s="854"/>
      <c r="D48" s="855"/>
      <c r="E48" s="855"/>
      <c r="F48" s="855"/>
      <c r="G48" s="855"/>
      <c r="H48" s="856"/>
      <c r="I48" s="867"/>
      <c r="J48" s="868"/>
      <c r="K48" s="844"/>
      <c r="L48" s="869">
        <f>+A48*I48</f>
        <v>0</v>
      </c>
      <c r="M48" s="870"/>
      <c r="N48" s="870"/>
      <c r="O48" s="871"/>
      <c r="P48" s="87" t="s">
        <v>8</v>
      </c>
    </row>
    <row r="49" spans="1:16" s="72" customFormat="1" ht="14.25" hidden="1" customHeight="1" x14ac:dyDescent="0.25">
      <c r="A49" s="843"/>
      <c r="B49" s="844"/>
      <c r="C49" s="851"/>
      <c r="D49" s="852"/>
      <c r="E49" s="852"/>
      <c r="F49" s="852"/>
      <c r="G49" s="852"/>
      <c r="H49" s="853"/>
      <c r="I49" s="845"/>
      <c r="J49" s="846"/>
      <c r="K49" s="847"/>
      <c r="L49" s="848">
        <f t="shared" ref="L49:L57" si="0">+A49*I49</f>
        <v>0</v>
      </c>
      <c r="M49" s="849"/>
      <c r="N49" s="849"/>
      <c r="O49" s="850"/>
      <c r="P49" s="87" t="s">
        <v>8</v>
      </c>
    </row>
    <row r="50" spans="1:16" s="72" customFormat="1" ht="14.25" hidden="1" customHeight="1" x14ac:dyDescent="0.25">
      <c r="A50" s="843"/>
      <c r="B50" s="844"/>
      <c r="C50" s="851"/>
      <c r="D50" s="852"/>
      <c r="E50" s="852"/>
      <c r="F50" s="852"/>
      <c r="G50" s="852"/>
      <c r="H50" s="853"/>
      <c r="I50" s="845"/>
      <c r="J50" s="846"/>
      <c r="K50" s="847"/>
      <c r="L50" s="848">
        <f t="shared" si="0"/>
        <v>0</v>
      </c>
      <c r="M50" s="849"/>
      <c r="N50" s="849"/>
      <c r="O50" s="850"/>
      <c r="P50" s="87" t="s">
        <v>8</v>
      </c>
    </row>
    <row r="51" spans="1:16" s="72" customFormat="1" ht="14.25" hidden="1" customHeight="1" x14ac:dyDescent="0.25">
      <c r="A51" s="843"/>
      <c r="B51" s="844"/>
      <c r="C51" s="851"/>
      <c r="D51" s="852"/>
      <c r="E51" s="852"/>
      <c r="F51" s="852"/>
      <c r="G51" s="852"/>
      <c r="H51" s="853"/>
      <c r="I51" s="845"/>
      <c r="J51" s="846"/>
      <c r="K51" s="847"/>
      <c r="L51" s="848">
        <f t="shared" si="0"/>
        <v>0</v>
      </c>
      <c r="M51" s="849"/>
      <c r="N51" s="849"/>
      <c r="O51" s="850"/>
      <c r="P51" s="87" t="s">
        <v>8</v>
      </c>
    </row>
    <row r="52" spans="1:16" s="72" customFormat="1" ht="14.25" hidden="1" customHeight="1" x14ac:dyDescent="0.25">
      <c r="A52" s="843"/>
      <c r="B52" s="844"/>
      <c r="C52" s="851"/>
      <c r="D52" s="852"/>
      <c r="E52" s="852"/>
      <c r="F52" s="852"/>
      <c r="G52" s="852"/>
      <c r="H52" s="853"/>
      <c r="I52" s="845"/>
      <c r="J52" s="846"/>
      <c r="K52" s="847"/>
      <c r="L52" s="848">
        <f t="shared" si="0"/>
        <v>0</v>
      </c>
      <c r="M52" s="849"/>
      <c r="N52" s="849"/>
      <c r="O52" s="850"/>
      <c r="P52" s="87" t="s">
        <v>8</v>
      </c>
    </row>
    <row r="53" spans="1:16" s="72" customFormat="1" ht="14.25" hidden="1" customHeight="1" x14ac:dyDescent="0.25">
      <c r="A53" s="843"/>
      <c r="B53" s="844"/>
      <c r="C53" s="851"/>
      <c r="D53" s="852"/>
      <c r="E53" s="852"/>
      <c r="F53" s="852"/>
      <c r="G53" s="852"/>
      <c r="H53" s="853"/>
      <c r="I53" s="845"/>
      <c r="J53" s="846"/>
      <c r="K53" s="847"/>
      <c r="L53" s="848">
        <f t="shared" si="0"/>
        <v>0</v>
      </c>
      <c r="M53" s="849"/>
      <c r="N53" s="849"/>
      <c r="O53" s="850"/>
      <c r="P53" s="87" t="s">
        <v>8</v>
      </c>
    </row>
    <row r="54" spans="1:16" s="72" customFormat="1" ht="14.25" hidden="1" customHeight="1" x14ac:dyDescent="0.25">
      <c r="A54" s="843"/>
      <c r="B54" s="844"/>
      <c r="C54" s="851"/>
      <c r="D54" s="852"/>
      <c r="E54" s="852"/>
      <c r="F54" s="852"/>
      <c r="G54" s="852"/>
      <c r="H54" s="853"/>
      <c r="I54" s="845"/>
      <c r="J54" s="846"/>
      <c r="K54" s="847"/>
      <c r="L54" s="848">
        <f t="shared" si="0"/>
        <v>0</v>
      </c>
      <c r="M54" s="849"/>
      <c r="N54" s="849"/>
      <c r="O54" s="850"/>
      <c r="P54" s="87" t="s">
        <v>8</v>
      </c>
    </row>
    <row r="55" spans="1:16" s="72" customFormat="1" ht="14.25" hidden="1" customHeight="1" x14ac:dyDescent="0.25">
      <c r="A55" s="843"/>
      <c r="B55" s="844"/>
      <c r="C55" s="851"/>
      <c r="D55" s="852"/>
      <c r="E55" s="852"/>
      <c r="F55" s="852"/>
      <c r="G55" s="852"/>
      <c r="H55" s="853"/>
      <c r="I55" s="845"/>
      <c r="J55" s="846"/>
      <c r="K55" s="847"/>
      <c r="L55" s="848">
        <f t="shared" si="0"/>
        <v>0</v>
      </c>
      <c r="M55" s="849"/>
      <c r="N55" s="849"/>
      <c r="O55" s="850"/>
      <c r="P55" s="87" t="s">
        <v>8</v>
      </c>
    </row>
    <row r="56" spans="1:16" s="72" customFormat="1" ht="14.25" hidden="1" customHeight="1" x14ac:dyDescent="0.25">
      <c r="A56" s="843"/>
      <c r="B56" s="844"/>
      <c r="C56" s="851"/>
      <c r="D56" s="852"/>
      <c r="E56" s="852"/>
      <c r="F56" s="852"/>
      <c r="G56" s="852"/>
      <c r="H56" s="853"/>
      <c r="I56" s="845"/>
      <c r="J56" s="846"/>
      <c r="K56" s="847"/>
      <c r="L56" s="848">
        <f t="shared" si="0"/>
        <v>0</v>
      </c>
      <c r="M56" s="849"/>
      <c r="N56" s="849"/>
      <c r="O56" s="850"/>
      <c r="P56" s="87" t="s">
        <v>8</v>
      </c>
    </row>
    <row r="57" spans="1:16" s="72" customFormat="1" ht="14.25" hidden="1" customHeight="1" thickTop="1" thickBot="1" x14ac:dyDescent="0.3">
      <c r="A57" s="843"/>
      <c r="B57" s="844"/>
      <c r="C57" s="851"/>
      <c r="D57" s="852"/>
      <c r="E57" s="852"/>
      <c r="F57" s="852"/>
      <c r="G57" s="852"/>
      <c r="H57" s="853"/>
      <c r="I57" s="845"/>
      <c r="J57" s="846"/>
      <c r="K57" s="847"/>
      <c r="L57" s="848">
        <f t="shared" si="0"/>
        <v>0</v>
      </c>
      <c r="M57" s="849"/>
      <c r="N57" s="849"/>
      <c r="O57" s="850"/>
      <c r="P57" s="87" t="s">
        <v>8</v>
      </c>
    </row>
    <row r="58" spans="1:16" s="72" customFormat="1" ht="19.5" hidden="1" customHeight="1" thickTop="1" thickBot="1" x14ac:dyDescent="0.3">
      <c r="A58" s="168"/>
      <c r="B58" s="71"/>
      <c r="C58" s="71"/>
      <c r="D58" s="71"/>
      <c r="E58" s="71"/>
      <c r="F58" s="71"/>
      <c r="G58" s="71"/>
      <c r="H58" s="71"/>
      <c r="I58" s="71"/>
      <c r="J58" s="71"/>
      <c r="K58" s="169" t="s">
        <v>419</v>
      </c>
      <c r="L58" s="829">
        <f>SUM(L48:N57)</f>
        <v>0</v>
      </c>
      <c r="M58" s="830"/>
      <c r="N58" s="830"/>
      <c r="O58" s="830"/>
      <c r="P58" s="87" t="s">
        <v>8</v>
      </c>
    </row>
    <row r="59" spans="1:16" s="72" customFormat="1" ht="19.5" hidden="1" customHeight="1" thickTop="1" thickBot="1" x14ac:dyDescent="0.3">
      <c r="A59" s="116"/>
      <c r="B59" s="71"/>
      <c r="C59" s="71"/>
      <c r="D59" s="71"/>
      <c r="E59" s="71"/>
      <c r="F59" s="71"/>
      <c r="G59" s="71"/>
      <c r="H59" s="71"/>
      <c r="I59" s="71"/>
      <c r="J59" s="71"/>
      <c r="K59" s="169" t="s">
        <v>421</v>
      </c>
      <c r="L59" s="831">
        <f>+L58*0.13</f>
        <v>0</v>
      </c>
      <c r="M59" s="801"/>
      <c r="N59" s="801"/>
      <c r="O59" s="801"/>
      <c r="P59" s="87" t="s">
        <v>8</v>
      </c>
    </row>
    <row r="60" spans="1:16" s="72" customFormat="1" ht="19.5" hidden="1" customHeight="1" thickTop="1" thickBot="1" x14ac:dyDescent="0.3">
      <c r="A60" s="116"/>
      <c r="B60" s="71"/>
      <c r="C60" s="71"/>
      <c r="D60" s="71"/>
      <c r="E60" s="71"/>
      <c r="F60" s="71"/>
      <c r="G60" s="71"/>
      <c r="H60" s="71"/>
      <c r="I60" s="71"/>
      <c r="J60" s="71"/>
      <c r="K60" s="169" t="s">
        <v>420</v>
      </c>
      <c r="L60" s="832">
        <f>SUM(L58:N59)</f>
        <v>0</v>
      </c>
      <c r="M60" s="833"/>
      <c r="N60" s="833"/>
      <c r="O60" s="833"/>
      <c r="P60" s="87" t="s">
        <v>8</v>
      </c>
    </row>
    <row r="61" spans="1:16" s="72" customFormat="1" ht="4.5" hidden="1" customHeight="1" thickTop="1" thickBot="1" x14ac:dyDescent="0.3">
      <c r="A61" s="114"/>
      <c r="B61" s="107"/>
      <c r="C61" s="107"/>
      <c r="D61" s="107"/>
      <c r="E61" s="107"/>
      <c r="F61" s="107"/>
      <c r="G61" s="107"/>
      <c r="H61" s="107"/>
      <c r="I61" s="107"/>
      <c r="J61" s="107"/>
      <c r="K61" s="107"/>
      <c r="L61" s="107"/>
      <c r="M61" s="107"/>
      <c r="N61" s="107"/>
      <c r="O61" s="170"/>
      <c r="P61" s="87"/>
    </row>
    <row r="62" spans="1:16" s="72" customFormat="1" ht="19.5" thickTop="1" thickBot="1" x14ac:dyDescent="0.3">
      <c r="A62" s="834" t="s">
        <v>409</v>
      </c>
      <c r="B62" s="835"/>
      <c r="C62" s="836"/>
      <c r="D62" s="836"/>
      <c r="E62" s="837"/>
      <c r="F62" s="838" t="s">
        <v>77</v>
      </c>
      <c r="G62" s="839"/>
      <c r="H62" s="839"/>
      <c r="I62" s="839"/>
      <c r="J62" s="840"/>
      <c r="K62" s="839" t="s">
        <v>98</v>
      </c>
      <c r="L62" s="841"/>
      <c r="M62" s="841"/>
      <c r="N62" s="841"/>
      <c r="O62" s="842"/>
    </row>
    <row r="63" spans="1:16" s="72" customFormat="1" ht="17.25" customHeight="1" x14ac:dyDescent="0.25">
      <c r="A63" s="131">
        <v>1</v>
      </c>
      <c r="B63" s="826"/>
      <c r="C63" s="827"/>
      <c r="D63" s="827"/>
      <c r="E63" s="828"/>
      <c r="F63" s="826"/>
      <c r="G63" s="827"/>
      <c r="H63" s="827"/>
      <c r="I63" s="827"/>
      <c r="J63" s="828"/>
      <c r="K63" s="826"/>
      <c r="L63" s="827"/>
      <c r="M63" s="827"/>
      <c r="N63" s="827"/>
      <c r="O63" s="828"/>
    </row>
    <row r="64" spans="1:16" s="72" customFormat="1" ht="17.25" customHeight="1" x14ac:dyDescent="0.25">
      <c r="A64" s="2">
        <v>2</v>
      </c>
      <c r="B64" s="825"/>
      <c r="C64" s="745"/>
      <c r="D64" s="745"/>
      <c r="E64" s="746"/>
      <c r="F64" s="825"/>
      <c r="G64" s="745"/>
      <c r="H64" s="745"/>
      <c r="I64" s="745"/>
      <c r="J64" s="746"/>
      <c r="K64" s="825"/>
      <c r="L64" s="745"/>
      <c r="M64" s="745"/>
      <c r="N64" s="745"/>
      <c r="O64" s="746"/>
    </row>
    <row r="65" spans="1:16" s="72" customFormat="1" ht="17.25" customHeight="1" x14ac:dyDescent="0.25">
      <c r="A65" s="2">
        <v>3</v>
      </c>
      <c r="B65" s="825"/>
      <c r="C65" s="745"/>
      <c r="D65" s="745"/>
      <c r="E65" s="746"/>
      <c r="F65" s="825"/>
      <c r="G65" s="745"/>
      <c r="H65" s="745"/>
      <c r="I65" s="745"/>
      <c r="J65" s="746"/>
      <c r="K65" s="825"/>
      <c r="L65" s="745"/>
      <c r="M65" s="745"/>
      <c r="N65" s="745"/>
      <c r="O65" s="746"/>
    </row>
    <row r="66" spans="1:16" s="72" customFormat="1" ht="17.25" customHeight="1" x14ac:dyDescent="0.25">
      <c r="A66" s="2">
        <v>4</v>
      </c>
      <c r="B66" s="825"/>
      <c r="C66" s="745"/>
      <c r="D66" s="745"/>
      <c r="E66" s="746"/>
      <c r="F66" s="825"/>
      <c r="G66" s="745"/>
      <c r="H66" s="745"/>
      <c r="I66" s="745"/>
      <c r="J66" s="746"/>
      <c r="K66" s="825"/>
      <c r="L66" s="745"/>
      <c r="M66" s="745"/>
      <c r="N66" s="745"/>
      <c r="O66" s="746"/>
    </row>
    <row r="67" spans="1:16" s="72" customFormat="1" ht="17.25" customHeight="1" x14ac:dyDescent="0.25">
      <c r="A67" s="2">
        <v>5</v>
      </c>
      <c r="B67" s="825"/>
      <c r="C67" s="745"/>
      <c r="D67" s="745"/>
      <c r="E67" s="746"/>
      <c r="F67" s="825"/>
      <c r="G67" s="745"/>
      <c r="H67" s="745"/>
      <c r="I67" s="745"/>
      <c r="J67" s="746"/>
      <c r="K67" s="825"/>
      <c r="L67" s="745"/>
      <c r="M67" s="745"/>
      <c r="N67" s="745"/>
      <c r="O67" s="746"/>
    </row>
    <row r="68" spans="1:16" s="72" customFormat="1" ht="17.25" customHeight="1" x14ac:dyDescent="0.25">
      <c r="A68" s="2">
        <v>6</v>
      </c>
      <c r="B68" s="825"/>
      <c r="C68" s="745"/>
      <c r="D68" s="745"/>
      <c r="E68" s="746"/>
      <c r="F68" s="825"/>
      <c r="G68" s="745"/>
      <c r="H68" s="745"/>
      <c r="I68" s="745"/>
      <c r="J68" s="746"/>
      <c r="K68" s="825"/>
      <c r="L68" s="745"/>
      <c r="M68" s="745"/>
      <c r="N68" s="745"/>
      <c r="O68" s="746"/>
    </row>
    <row r="69" spans="1:16" s="72" customFormat="1" ht="17.25" customHeight="1" x14ac:dyDescent="0.25">
      <c r="A69" s="2">
        <v>7</v>
      </c>
      <c r="B69" s="825"/>
      <c r="C69" s="745"/>
      <c r="D69" s="745"/>
      <c r="E69" s="746"/>
      <c r="F69" s="825"/>
      <c r="G69" s="745"/>
      <c r="H69" s="745"/>
      <c r="I69" s="745"/>
      <c r="J69" s="746"/>
      <c r="K69" s="825"/>
      <c r="L69" s="745"/>
      <c r="M69" s="745"/>
      <c r="N69" s="745"/>
      <c r="O69" s="746"/>
      <c r="P69" s="89" t="s">
        <v>7</v>
      </c>
    </row>
    <row r="70" spans="1:16" s="72" customFormat="1" ht="17.25" customHeight="1" x14ac:dyDescent="0.25">
      <c r="A70" s="2">
        <v>8</v>
      </c>
      <c r="B70" s="825"/>
      <c r="C70" s="745"/>
      <c r="D70" s="745"/>
      <c r="E70" s="746"/>
      <c r="F70" s="825"/>
      <c r="G70" s="745"/>
      <c r="H70" s="745"/>
      <c r="I70" s="745"/>
      <c r="J70" s="746"/>
      <c r="K70" s="825"/>
      <c r="L70" s="745"/>
      <c r="M70" s="745"/>
      <c r="N70" s="745"/>
      <c r="O70" s="746"/>
      <c r="P70" s="89" t="s">
        <v>7</v>
      </c>
    </row>
    <row r="71" spans="1:16" s="72" customFormat="1" ht="17.25" customHeight="1" x14ac:dyDescent="0.25">
      <c r="A71" s="2">
        <v>9</v>
      </c>
      <c r="B71" s="825"/>
      <c r="C71" s="745"/>
      <c r="D71" s="745"/>
      <c r="E71" s="746"/>
      <c r="F71" s="825"/>
      <c r="G71" s="745"/>
      <c r="H71" s="745"/>
      <c r="I71" s="745"/>
      <c r="J71" s="746"/>
      <c r="K71" s="825"/>
      <c r="L71" s="745"/>
      <c r="M71" s="745"/>
      <c r="N71" s="745"/>
      <c r="O71" s="746"/>
      <c r="P71" s="89" t="s">
        <v>7</v>
      </c>
    </row>
    <row r="72" spans="1:16" s="72" customFormat="1" ht="17.25" customHeight="1" x14ac:dyDescent="0.25">
      <c r="A72" s="2">
        <v>10</v>
      </c>
      <c r="B72" s="825"/>
      <c r="C72" s="745"/>
      <c r="D72" s="745"/>
      <c r="E72" s="746"/>
      <c r="F72" s="825"/>
      <c r="G72" s="745"/>
      <c r="H72" s="745"/>
      <c r="I72" s="745"/>
      <c r="J72" s="746"/>
      <c r="K72" s="825"/>
      <c r="L72" s="745"/>
      <c r="M72" s="745"/>
      <c r="N72" s="745"/>
      <c r="O72" s="746"/>
      <c r="P72" s="89" t="s">
        <v>7</v>
      </c>
    </row>
    <row r="73" spans="1:16" s="125" customFormat="1" ht="20.25" customHeight="1" thickBot="1" x14ac:dyDescent="0.25">
      <c r="A73" s="163" t="s">
        <v>78</v>
      </c>
      <c r="B73" s="102" t="s">
        <v>99</v>
      </c>
      <c r="C73" s="102"/>
      <c r="D73" s="102"/>
      <c r="E73" s="102"/>
      <c r="F73" s="102"/>
      <c r="G73" s="102"/>
      <c r="H73" s="102"/>
      <c r="I73" s="102"/>
      <c r="J73" s="102"/>
      <c r="K73" s="102"/>
      <c r="L73" s="102"/>
      <c r="M73" s="102"/>
      <c r="N73" s="132"/>
      <c r="O73" s="133"/>
      <c r="P73" s="56"/>
    </row>
    <row r="74" spans="1:16" s="72" customFormat="1" ht="19.5" hidden="1" customHeight="1" x14ac:dyDescent="0.25">
      <c r="A74" s="76" t="s">
        <v>58</v>
      </c>
      <c r="B74" s="428"/>
      <c r="C74" s="428"/>
      <c r="D74" s="784"/>
      <c r="E74" s="784"/>
      <c r="F74" s="784"/>
      <c r="G74" s="784"/>
      <c r="H74" s="784"/>
      <c r="I74" s="784"/>
      <c r="J74" s="784"/>
      <c r="K74" s="784"/>
      <c r="L74" s="785"/>
      <c r="M74" s="67" t="s">
        <v>56</v>
      </c>
      <c r="N74" s="788"/>
      <c r="O74" s="789"/>
      <c r="P74" s="87" t="s">
        <v>8</v>
      </c>
    </row>
    <row r="75" spans="1:16" s="72" customFormat="1" ht="15" hidden="1" customHeight="1" x14ac:dyDescent="0.25">
      <c r="A75" s="162" t="s">
        <v>79</v>
      </c>
      <c r="B75" s="161"/>
      <c r="C75" s="161"/>
      <c r="D75" s="786"/>
      <c r="E75" s="786"/>
      <c r="F75" s="786"/>
      <c r="G75" s="786"/>
      <c r="H75" s="786"/>
      <c r="I75" s="786"/>
      <c r="J75" s="786"/>
      <c r="K75" s="786"/>
      <c r="L75" s="787"/>
      <c r="M75" s="91"/>
      <c r="N75" s="86"/>
      <c r="O75" s="85" t="s">
        <v>11</v>
      </c>
      <c r="P75" s="87"/>
    </row>
    <row r="76" spans="1:16" s="72" customFormat="1" ht="17.25" hidden="1" customHeight="1" x14ac:dyDescent="0.25">
      <c r="A76" s="116" t="s">
        <v>80</v>
      </c>
      <c r="B76" s="67"/>
      <c r="C76" s="67"/>
      <c r="D76" s="67"/>
      <c r="E76" s="428"/>
      <c r="F76" s="68"/>
      <c r="G76" s="76" t="s">
        <v>63</v>
      </c>
      <c r="H76" s="69"/>
      <c r="I76" s="70"/>
      <c r="J76" s="71"/>
      <c r="L76" s="71"/>
      <c r="M76" s="73" t="s">
        <v>0</v>
      </c>
      <c r="N76" s="71"/>
      <c r="O76" s="74"/>
      <c r="P76" s="87" t="s">
        <v>8</v>
      </c>
    </row>
    <row r="77" spans="1:16" s="72" customFormat="1" ht="17.25" hidden="1" customHeight="1" x14ac:dyDescent="0.25">
      <c r="A77" s="116" t="s">
        <v>81</v>
      </c>
      <c r="B77" s="71"/>
      <c r="C77" s="71"/>
      <c r="D77" s="78"/>
      <c r="E77" s="790"/>
      <c r="F77" s="791"/>
      <c r="G77" s="77" t="s">
        <v>101</v>
      </c>
      <c r="H77" s="79"/>
      <c r="I77" s="75"/>
      <c r="J77" s="71"/>
      <c r="L77" s="481"/>
      <c r="M77" s="80" t="s">
        <v>37</v>
      </c>
      <c r="N77" s="792">
        <f>+L77-E77</f>
        <v>0</v>
      </c>
      <c r="O77" s="793"/>
      <c r="P77" s="87"/>
    </row>
    <row r="78" spans="1:16" s="72" customFormat="1" ht="16.5" hidden="1" customHeight="1" x14ac:dyDescent="0.25">
      <c r="A78" s="178"/>
      <c r="B78" s="179"/>
      <c r="C78" s="179"/>
      <c r="D78" s="180"/>
      <c r="E78" s="181"/>
      <c r="F78" s="182" t="s">
        <v>65</v>
      </c>
      <c r="G78" s="183"/>
      <c r="H78" s="184"/>
      <c r="I78" s="179"/>
      <c r="J78" s="179"/>
      <c r="K78" s="185"/>
      <c r="L78" s="182" t="s">
        <v>65</v>
      </c>
      <c r="M78" s="186" t="s">
        <v>1</v>
      </c>
      <c r="N78" s="187"/>
      <c r="O78" s="188" t="e">
        <f>IF((+N77/E77)&gt;0.100049,(+N77/E77),"≤ 10%")</f>
        <v>#DIV/0!</v>
      </c>
      <c r="P78" s="88"/>
    </row>
    <row r="79" spans="1:16" s="72" customFormat="1" ht="26.25" hidden="1" customHeight="1" thickTop="1" x14ac:dyDescent="0.25">
      <c r="A79" s="189" t="s">
        <v>435</v>
      </c>
      <c r="B79" s="113"/>
      <c r="C79" s="113"/>
      <c r="D79" s="190"/>
      <c r="E79" s="779"/>
      <c r="F79" s="780"/>
      <c r="G79" s="780"/>
      <c r="H79" s="780"/>
      <c r="I79" s="780"/>
      <c r="J79" s="780"/>
      <c r="K79" s="780"/>
      <c r="L79" s="780"/>
      <c r="M79" s="780"/>
      <c r="N79" s="780"/>
      <c r="O79" s="781"/>
      <c r="P79" s="88"/>
    </row>
    <row r="80" spans="1:16" s="72" customFormat="1" ht="19.5" customHeight="1" thickTop="1" x14ac:dyDescent="0.25">
      <c r="A80" s="76" t="s">
        <v>58</v>
      </c>
      <c r="B80" s="428"/>
      <c r="C80" s="428"/>
      <c r="D80" s="811" t="s">
        <v>814</v>
      </c>
      <c r="E80" s="811"/>
      <c r="F80" s="811"/>
      <c r="G80" s="811"/>
      <c r="H80" s="811"/>
      <c r="I80" s="811"/>
      <c r="J80" s="811"/>
      <c r="K80" s="811"/>
      <c r="L80" s="811"/>
      <c r="M80" s="812"/>
      <c r="N80" s="812"/>
      <c r="O80" s="813"/>
      <c r="P80" s="89" t="s">
        <v>7</v>
      </c>
    </row>
    <row r="81" spans="1:20" s="72" customFormat="1" ht="15" customHeight="1" thickBot="1" x14ac:dyDescent="0.3">
      <c r="A81" s="162" t="s">
        <v>79</v>
      </c>
      <c r="B81" s="161"/>
      <c r="C81" s="161"/>
      <c r="D81" s="814"/>
      <c r="E81" s="814"/>
      <c r="F81" s="814"/>
      <c r="G81" s="814"/>
      <c r="H81" s="814"/>
      <c r="I81" s="814"/>
      <c r="J81" s="814"/>
      <c r="K81" s="814"/>
      <c r="L81" s="814"/>
      <c r="M81" s="815"/>
      <c r="N81" s="815"/>
      <c r="O81" s="816"/>
      <c r="P81" s="89"/>
    </row>
    <row r="82" spans="1:20" s="72" customFormat="1" ht="17.25" customHeight="1" thickTop="1" x14ac:dyDescent="0.25">
      <c r="A82" s="821" t="s">
        <v>434</v>
      </c>
      <c r="B82" s="822"/>
      <c r="C82" s="822"/>
      <c r="D82" s="822"/>
      <c r="E82" s="819">
        <v>0</v>
      </c>
      <c r="F82" s="820"/>
      <c r="G82" s="76" t="s">
        <v>63</v>
      </c>
      <c r="H82" s="69"/>
      <c r="I82" s="70"/>
      <c r="J82" s="71"/>
      <c r="L82" s="71"/>
      <c r="M82" s="226" t="s">
        <v>499</v>
      </c>
      <c r="N82" s="71"/>
      <c r="O82" s="74"/>
      <c r="P82" s="89" t="s">
        <v>7</v>
      </c>
    </row>
    <row r="83" spans="1:20" s="72" customFormat="1" ht="13.5" customHeight="1" x14ac:dyDescent="0.25">
      <c r="A83" s="175" t="s">
        <v>433</v>
      </c>
      <c r="B83" s="71"/>
      <c r="C83" s="71"/>
      <c r="D83" s="78"/>
      <c r="E83" s="172"/>
      <c r="F83" s="176"/>
      <c r="G83" s="77"/>
      <c r="H83" s="79"/>
      <c r="I83" s="75"/>
      <c r="J83" s="71"/>
      <c r="L83" s="172"/>
      <c r="M83" s="229" t="s">
        <v>502</v>
      </c>
      <c r="N83" s="794" t="str">
        <f>IF($D$23="SELECT / SÉLECTIONNEZ","Province?",IF($D$23="ON-Ontario",L84*(1-12/112)*0.5,IF($D$23="NS-Nova Scotia",L84*(1-14/114)*0.5,IF($D$23="PE-PEI",L84*(1-14/114)*0.5,IF($D$23="INTL-International",0,L84*(1-4/104)*0.5)))))</f>
        <v>Province?</v>
      </c>
      <c r="O83" s="795"/>
      <c r="P83" s="89" t="s">
        <v>7</v>
      </c>
      <c r="T83" s="232"/>
    </row>
    <row r="84" spans="1:20" s="72" customFormat="1" ht="17.25" customHeight="1" x14ac:dyDescent="0.25">
      <c r="A84" s="174" t="s">
        <v>437</v>
      </c>
      <c r="B84" s="71"/>
      <c r="C84" s="71"/>
      <c r="D84" s="78"/>
      <c r="E84" s="952" t="s">
        <v>37</v>
      </c>
      <c r="F84" s="783"/>
      <c r="G84" s="77" t="s">
        <v>101</v>
      </c>
      <c r="H84" s="79"/>
      <c r="I84" s="75"/>
      <c r="J84" s="71"/>
      <c r="L84" s="257">
        <f>IF(E84="CAD",IF(E86=1,E82,"currency/devise"),+E82*E86)</f>
        <v>0</v>
      </c>
      <c r="M84" s="228" t="s">
        <v>504</v>
      </c>
      <c r="N84" s="71"/>
      <c r="O84" s="74"/>
      <c r="P84" s="89" t="s">
        <v>7</v>
      </c>
    </row>
    <row r="85" spans="1:20" s="72" customFormat="1" ht="4.5" customHeight="1" x14ac:dyDescent="0.25">
      <c r="A85" s="174"/>
      <c r="B85" s="71"/>
      <c r="C85" s="71"/>
      <c r="D85" s="78"/>
      <c r="E85" s="172"/>
      <c r="F85" s="176"/>
      <c r="G85" s="77"/>
      <c r="H85" s="79"/>
      <c r="I85" s="75"/>
      <c r="J85" s="71"/>
      <c r="L85" s="172"/>
      <c r="M85" s="80"/>
      <c r="N85" s="207"/>
      <c r="O85" s="208"/>
      <c r="P85" s="89"/>
    </row>
    <row r="86" spans="1:20" s="72" customFormat="1" ht="16.5" customHeight="1" thickBot="1" x14ac:dyDescent="0.3">
      <c r="A86" s="173" t="s">
        <v>436</v>
      </c>
      <c r="B86" s="64"/>
      <c r="C86" s="64"/>
      <c r="D86" s="135"/>
      <c r="E86" s="817">
        <v>1</v>
      </c>
      <c r="F86" s="818"/>
      <c r="G86" s="134"/>
      <c r="H86" s="135"/>
      <c r="I86" s="64"/>
      <c r="J86" s="64"/>
      <c r="K86" s="64"/>
      <c r="L86" s="258" t="s">
        <v>65</v>
      </c>
      <c r="M86" s="171"/>
      <c r="N86" s="949" t="str">
        <f>IF($D$23="SELECT / SÉLECTIONNEZ","Province?",IF($D$23="INTL-International",0,L84/2))</f>
        <v>Province?</v>
      </c>
      <c r="O86" s="950"/>
      <c r="P86" s="89" t="s">
        <v>7</v>
      </c>
    </row>
    <row r="87" spans="1:20" s="72" customFormat="1" ht="16.5" customHeight="1" thickTop="1" x14ac:dyDescent="0.25">
      <c r="A87" s="108" t="s">
        <v>59</v>
      </c>
      <c r="B87" s="67"/>
      <c r="C87" s="428"/>
      <c r="D87" s="802"/>
      <c r="E87" s="802"/>
      <c r="F87" s="802"/>
      <c r="G87" s="802"/>
      <c r="H87" s="802"/>
      <c r="I87" s="802"/>
      <c r="J87" s="802"/>
      <c r="K87" s="802"/>
      <c r="L87" s="803"/>
      <c r="M87" s="67" t="s">
        <v>56</v>
      </c>
      <c r="N87" s="806"/>
      <c r="O87" s="807"/>
    </row>
    <row r="88" spans="1:20" s="72" customFormat="1" ht="15" customHeight="1" thickBot="1" x14ac:dyDescent="0.3">
      <c r="A88" s="114" t="s">
        <v>60</v>
      </c>
      <c r="B88" s="107"/>
      <c r="C88" s="482"/>
      <c r="D88" s="804"/>
      <c r="E88" s="804"/>
      <c r="F88" s="804"/>
      <c r="G88" s="804"/>
      <c r="H88" s="804"/>
      <c r="I88" s="804"/>
      <c r="J88" s="804"/>
      <c r="K88" s="804"/>
      <c r="L88" s="805"/>
      <c r="M88" s="160"/>
      <c r="N88" s="86"/>
      <c r="O88" s="85" t="s">
        <v>11</v>
      </c>
    </row>
    <row r="89" spans="1:20" s="72" customFormat="1" ht="16.5" customHeight="1" thickTop="1" x14ac:dyDescent="0.25">
      <c r="A89" s="108" t="s">
        <v>12</v>
      </c>
      <c r="B89" s="67"/>
      <c r="C89" s="67"/>
      <c r="D89" s="808"/>
      <c r="E89" s="809"/>
      <c r="F89" s="809"/>
      <c r="G89" s="802"/>
      <c r="H89" s="802"/>
      <c r="I89" s="802"/>
      <c r="J89" s="802"/>
      <c r="K89" s="802"/>
      <c r="L89" s="803"/>
      <c r="M89" s="108" t="s">
        <v>56</v>
      </c>
      <c r="N89" s="806"/>
      <c r="O89" s="807"/>
    </row>
    <row r="90" spans="1:20" s="72" customFormat="1" ht="15" customHeight="1" thickBot="1" x14ac:dyDescent="0.3">
      <c r="A90" s="162" t="s">
        <v>13</v>
      </c>
      <c r="B90" s="119"/>
      <c r="C90" s="482"/>
      <c r="D90" s="804"/>
      <c r="E90" s="804"/>
      <c r="F90" s="804"/>
      <c r="G90" s="804"/>
      <c r="H90" s="804"/>
      <c r="I90" s="804"/>
      <c r="J90" s="804"/>
      <c r="K90" s="804"/>
      <c r="L90" s="805"/>
      <c r="M90" s="160"/>
      <c r="N90" s="86"/>
      <c r="O90" s="85" t="s">
        <v>11</v>
      </c>
    </row>
    <row r="91" spans="1:20" s="72" customFormat="1" ht="15" hidden="1" customHeight="1" thickBot="1" x14ac:dyDescent="0.3">
      <c r="A91" s="108" t="s">
        <v>61</v>
      </c>
      <c r="B91" s="67"/>
      <c r="C91" s="428"/>
      <c r="D91" s="796"/>
      <c r="E91" s="796"/>
      <c r="F91" s="796"/>
      <c r="G91" s="796"/>
      <c r="H91" s="796"/>
      <c r="I91" s="796"/>
      <c r="J91" s="796"/>
      <c r="K91" s="796"/>
      <c r="L91" s="796"/>
      <c r="M91" s="796"/>
      <c r="N91" s="796"/>
      <c r="O91" s="797"/>
      <c r="P91" s="87" t="s">
        <v>8</v>
      </c>
    </row>
    <row r="92" spans="1:20" s="72" customFormat="1" ht="15" hidden="1" customHeight="1" thickTop="1" x14ac:dyDescent="0.25">
      <c r="A92" s="114" t="s">
        <v>62</v>
      </c>
      <c r="B92" s="107"/>
      <c r="C92" s="119"/>
      <c r="D92" s="798"/>
      <c r="E92" s="798"/>
      <c r="F92" s="798"/>
      <c r="G92" s="798"/>
      <c r="H92" s="798"/>
      <c r="I92" s="798"/>
      <c r="J92" s="798"/>
      <c r="K92" s="798"/>
      <c r="L92" s="798"/>
      <c r="M92" s="798"/>
      <c r="N92" s="798"/>
      <c r="O92" s="799"/>
      <c r="P92" s="87" t="s">
        <v>8</v>
      </c>
    </row>
    <row r="93" spans="1:20" s="126" customFormat="1" ht="15" customHeight="1" thickTop="1" x14ac:dyDescent="0.25">
      <c r="A93" s="136" t="s">
        <v>2</v>
      </c>
      <c r="B93" s="94"/>
      <c r="C93" s="94"/>
      <c r="D93" s="94"/>
      <c r="E93" s="94"/>
      <c r="F93" s="94"/>
      <c r="G93" s="94"/>
      <c r="H93" s="94"/>
      <c r="I93" s="94"/>
      <c r="J93" s="94"/>
      <c r="K93" s="94"/>
      <c r="L93" s="94"/>
      <c r="M93" s="94"/>
      <c r="N93" s="94"/>
      <c r="O93" s="137"/>
    </row>
    <row r="94" spans="1:20" s="126" customFormat="1" ht="14.25" customHeight="1" thickBot="1" x14ac:dyDescent="0.3">
      <c r="A94" s="138" t="s">
        <v>6</v>
      </c>
      <c r="B94" s="119"/>
      <c r="C94" s="119"/>
      <c r="D94" s="119"/>
      <c r="E94" s="119"/>
      <c r="F94" s="119"/>
      <c r="G94" s="119"/>
      <c r="H94" s="119"/>
      <c r="I94" s="119"/>
      <c r="J94" s="119"/>
      <c r="K94" s="119"/>
      <c r="L94" s="119"/>
      <c r="M94" s="119"/>
      <c r="N94" s="119"/>
      <c r="O94" s="139"/>
    </row>
    <row r="95" spans="1:20" ht="15" thickTop="1" x14ac:dyDescent="0.2">
      <c r="A95" s="140" t="s">
        <v>82</v>
      </c>
      <c r="B95" s="127"/>
      <c r="C95" s="127"/>
      <c r="D95" s="127"/>
      <c r="E95" s="127"/>
      <c r="F95" s="127"/>
      <c r="G95" s="127"/>
      <c r="H95" s="127"/>
      <c r="I95" s="127"/>
      <c r="J95" s="127"/>
      <c r="K95" s="127"/>
      <c r="L95" s="127"/>
    </row>
    <row r="96" spans="1:20" s="128" customFormat="1" ht="18" x14ac:dyDescent="0.25"/>
    <row r="97" spans="1:21" s="128" customFormat="1" ht="18" x14ac:dyDescent="0.25">
      <c r="A97" s="141" t="s">
        <v>83</v>
      </c>
      <c r="B97" s="141"/>
      <c r="C97" s="142"/>
      <c r="D97" s="142"/>
      <c r="E97" s="142"/>
      <c r="F97" s="142"/>
      <c r="G97" s="141"/>
      <c r="H97" s="141"/>
      <c r="I97" s="200" t="s">
        <v>396</v>
      </c>
      <c r="J97" s="800">
        <f>+'Travel Authority &amp; Advance'!O74</f>
        <v>42599</v>
      </c>
      <c r="K97" s="801"/>
      <c r="L97" s="142"/>
      <c r="M97" s="143"/>
      <c r="N97" s="143"/>
      <c r="O97" s="144"/>
      <c r="P97" s="129"/>
      <c r="Q97" s="129"/>
      <c r="T97" s="142" t="s">
        <v>551</v>
      </c>
    </row>
    <row r="98" spans="1:21" s="128" customFormat="1" ht="18" x14ac:dyDescent="0.25">
      <c r="A98" s="145" t="s">
        <v>75</v>
      </c>
      <c r="B98" s="145"/>
      <c r="C98" s="145"/>
      <c r="D98" s="142"/>
      <c r="E98" s="142"/>
      <c r="F98" s="142"/>
      <c r="G98" s="142"/>
      <c r="H98" s="142"/>
      <c r="I98" s="146" t="str">
        <f>+'Travel Authority &amp; Advance'!K75</f>
        <v>SELECT / SÉLECTIONNEZ</v>
      </c>
      <c r="J98" s="147"/>
      <c r="K98" s="147"/>
      <c r="L98" s="147"/>
      <c r="M98" s="148"/>
      <c r="N98" s="148"/>
      <c r="O98" s="149"/>
      <c r="P98" s="129"/>
      <c r="Q98" s="129"/>
      <c r="T98" s="142" t="s">
        <v>75</v>
      </c>
    </row>
    <row r="99" spans="1:21" s="128" customFormat="1" ht="18" x14ac:dyDescent="0.25">
      <c r="A99" s="142" t="s">
        <v>84</v>
      </c>
      <c r="B99" s="142"/>
      <c r="C99" s="142"/>
      <c r="D99" s="142"/>
      <c r="E99" s="142"/>
      <c r="F99" s="142"/>
      <c r="G99" s="142"/>
      <c r="H99" s="142"/>
      <c r="I99" s="147" t="str">
        <f>+'Travel Authority &amp; Advance'!K76</f>
        <v>1111-PRESIDENT´S OFFICE</v>
      </c>
      <c r="J99" s="147"/>
      <c r="K99" s="147"/>
      <c r="L99" s="147"/>
      <c r="M99" s="148"/>
      <c r="N99" s="148"/>
      <c r="O99" s="150"/>
      <c r="P99" s="129"/>
      <c r="Q99" s="129"/>
      <c r="T99" s="142" t="s">
        <v>552</v>
      </c>
    </row>
    <row r="100" spans="1:21" s="128" customFormat="1" ht="18" x14ac:dyDescent="0.25">
      <c r="A100" s="142" t="s">
        <v>85</v>
      </c>
      <c r="B100" s="142"/>
      <c r="C100" s="142"/>
      <c r="D100" s="142"/>
      <c r="E100" s="142"/>
      <c r="F100" s="142"/>
      <c r="G100" s="142"/>
      <c r="H100" s="142"/>
      <c r="I100" s="147" t="str">
        <f>+'Travel Authority &amp; Advance'!K77</f>
        <v>1121-FACILITIES &amp; RECORDS</v>
      </c>
      <c r="J100" s="147"/>
      <c r="K100" s="147"/>
      <c r="L100" s="147"/>
      <c r="M100" s="148"/>
      <c r="N100" s="148"/>
      <c r="O100" s="150"/>
      <c r="P100" s="129"/>
      <c r="Q100" s="129"/>
      <c r="T100" s="142" t="s">
        <v>553</v>
      </c>
    </row>
    <row r="101" spans="1:21" s="128" customFormat="1" ht="18" x14ac:dyDescent="0.25">
      <c r="A101" s="151"/>
      <c r="B101" s="151"/>
      <c r="C101" s="151"/>
      <c r="D101" s="142"/>
      <c r="E101" s="142"/>
      <c r="F101" s="142"/>
      <c r="G101" s="142"/>
      <c r="H101" s="142"/>
      <c r="I101" s="147" t="str">
        <f>+'Travel Authority &amp; Advance'!K78</f>
        <v>1211-DIRECTOR, INTERNAL AUDIT</v>
      </c>
      <c r="J101" s="147"/>
      <c r="K101" s="147"/>
      <c r="L101" s="147"/>
      <c r="M101" s="148"/>
      <c r="N101" s="148"/>
      <c r="O101" s="150"/>
      <c r="P101" s="129"/>
      <c r="Q101" s="129"/>
      <c r="T101" s="142" t="s">
        <v>554</v>
      </c>
    </row>
    <row r="102" spans="1:21" s="128" customFormat="1" ht="18" x14ac:dyDescent="0.25">
      <c r="A102" s="141" t="s">
        <v>87</v>
      </c>
      <c r="B102" s="141"/>
      <c r="C102" s="151"/>
      <c r="D102" s="142"/>
      <c r="E102" s="142"/>
      <c r="F102" s="142"/>
      <c r="G102" s="142"/>
      <c r="H102" s="142"/>
      <c r="I102" s="147" t="str">
        <f>+'Travel Authority &amp; Advance'!K79</f>
        <v>2111-BOARD OF DIRECTORS</v>
      </c>
      <c r="J102" s="147"/>
      <c r="K102" s="147"/>
      <c r="L102" s="147"/>
      <c r="M102" s="148"/>
      <c r="N102" s="148"/>
      <c r="O102" s="150"/>
      <c r="P102" s="129"/>
      <c r="Q102" s="129"/>
      <c r="T102" s="142" t="s">
        <v>555</v>
      </c>
    </row>
    <row r="103" spans="1:21" s="128" customFormat="1" ht="18" x14ac:dyDescent="0.25">
      <c r="A103" s="145" t="s">
        <v>75</v>
      </c>
      <c r="B103" s="145"/>
      <c r="C103" s="142"/>
      <c r="D103" s="142"/>
      <c r="E103" s="142"/>
      <c r="F103" s="142"/>
      <c r="G103" s="142"/>
      <c r="H103" s="142"/>
      <c r="I103" s="147" t="str">
        <f>+'Travel Authority &amp; Advance'!K80</f>
        <v>3111-VP OFFICE - DEFENCE, PROCUREMENT AND CONTRACT MANAGEMENT</v>
      </c>
      <c r="J103" s="147"/>
      <c r="K103" s="147"/>
      <c r="L103" s="147"/>
      <c r="M103" s="148"/>
      <c r="N103" s="148"/>
      <c r="O103" s="150"/>
      <c r="P103" s="129"/>
      <c r="Q103" s="129"/>
      <c r="T103" s="142" t="s">
        <v>556</v>
      </c>
    </row>
    <row r="104" spans="1:21" s="128" customFormat="1" ht="18" x14ac:dyDescent="0.25">
      <c r="A104" s="142" t="s">
        <v>88</v>
      </c>
      <c r="B104" s="142"/>
      <c r="C104" s="142"/>
      <c r="D104" s="142"/>
      <c r="E104" s="142"/>
      <c r="F104" s="142"/>
      <c r="G104" s="142"/>
      <c r="H104" s="142"/>
      <c r="I104" s="147" t="str">
        <f>+'Travel Authority &amp; Advance'!K81</f>
        <v>3211-DIRECTOR, U.S. GOVERNMENT RELATIONS</v>
      </c>
      <c r="J104" s="147"/>
      <c r="K104" s="147"/>
      <c r="L104" s="147"/>
      <c r="M104" s="148"/>
      <c r="N104" s="148"/>
      <c r="O104" s="150"/>
      <c r="P104" s="129"/>
      <c r="Q104" s="129"/>
      <c r="T104" s="142" t="s">
        <v>557</v>
      </c>
    </row>
    <row r="105" spans="1:21" s="128" customFormat="1" ht="18" x14ac:dyDescent="0.25">
      <c r="A105" s="142" t="s">
        <v>89</v>
      </c>
      <c r="B105" s="142"/>
      <c r="C105" s="142"/>
      <c r="D105" s="142"/>
      <c r="E105" s="142"/>
      <c r="F105" s="142"/>
      <c r="G105" s="142"/>
      <c r="H105" s="142"/>
      <c r="I105" s="147" t="str">
        <f>+'Travel Authority &amp; Advance'!K82</f>
        <v>3311-DIRECTOR, DPSA CONTRACT STRUCTURING</v>
      </c>
      <c r="J105" s="147"/>
      <c r="K105" s="147"/>
      <c r="L105" s="147"/>
      <c r="M105" s="148"/>
      <c r="N105" s="148"/>
      <c r="O105" s="150"/>
      <c r="P105" s="129"/>
      <c r="Q105" s="129"/>
      <c r="T105" s="142" t="s">
        <v>558</v>
      </c>
    </row>
    <row r="106" spans="1:21" s="128" customFormat="1" ht="18" x14ac:dyDescent="0.25">
      <c r="A106" s="142" t="s">
        <v>90</v>
      </c>
      <c r="B106" s="142"/>
      <c r="C106" s="142"/>
      <c r="D106" s="142"/>
      <c r="E106" s="142"/>
      <c r="F106" s="142"/>
      <c r="G106" s="142"/>
      <c r="H106" s="142"/>
      <c r="I106" s="147" t="str">
        <f>+'Travel Authority &amp; Advance'!K83</f>
        <v>3321-DPSA CONTRACT STRUCTURING</v>
      </c>
      <c r="J106" s="147"/>
      <c r="K106" s="147"/>
      <c r="L106" s="147"/>
      <c r="M106" s="148"/>
      <c r="N106" s="148"/>
      <c r="O106" s="150"/>
      <c r="P106" s="129"/>
      <c r="Q106" s="129"/>
      <c r="T106" s="142" t="s">
        <v>559</v>
      </c>
    </row>
    <row r="107" spans="1:21" s="128" customFormat="1" ht="18" x14ac:dyDescent="0.25">
      <c r="A107" s="142" t="s">
        <v>824</v>
      </c>
      <c r="B107" s="142"/>
      <c r="C107" s="142"/>
      <c r="D107" s="142"/>
      <c r="E107" s="142"/>
      <c r="F107" s="142"/>
      <c r="G107" s="142"/>
      <c r="H107" s="142"/>
      <c r="I107" s="147" t="str">
        <f>+'Travel Authority &amp; Advance'!K84</f>
        <v>3341-LAV</v>
      </c>
      <c r="J107" s="147"/>
      <c r="K107" s="147"/>
      <c r="L107" s="147"/>
      <c r="M107" s="148"/>
      <c r="N107" s="148"/>
      <c r="O107" s="150"/>
      <c r="P107" s="129"/>
      <c r="Q107" s="129"/>
      <c r="T107" s="142" t="s">
        <v>560</v>
      </c>
    </row>
    <row r="108" spans="1:21" s="128" customFormat="1" ht="18" x14ac:dyDescent="0.25">
      <c r="A108" s="142" t="s">
        <v>825</v>
      </c>
      <c r="B108" s="142"/>
      <c r="C108" s="142"/>
      <c r="D108" s="142"/>
      <c r="E108" s="142"/>
      <c r="F108" s="142"/>
      <c r="G108" s="142"/>
      <c r="H108" s="142"/>
      <c r="I108" s="147" t="str">
        <f>+'Travel Authority &amp; Advance'!K85</f>
        <v>3361-ARMORED BRIGADES PROGRAM</v>
      </c>
      <c r="J108" s="147"/>
      <c r="K108" s="147"/>
      <c r="L108" s="147"/>
      <c r="M108" s="148"/>
      <c r="N108" s="148"/>
      <c r="O108" s="150"/>
      <c r="P108" s="129"/>
      <c r="Q108" s="129"/>
      <c r="T108" s="142" t="s">
        <v>561</v>
      </c>
    </row>
    <row r="109" spans="1:21" s="128" customFormat="1" ht="18" x14ac:dyDescent="0.25">
      <c r="A109" s="142" t="s">
        <v>91</v>
      </c>
      <c r="B109" s="142"/>
      <c r="C109" s="142"/>
      <c r="D109" s="142"/>
      <c r="E109" s="142"/>
      <c r="F109" s="142"/>
      <c r="G109" s="142"/>
      <c r="H109" s="142"/>
      <c r="I109" s="147" t="str">
        <f>+'Travel Authority &amp; Advance'!K86</f>
        <v>3411-DIRECTOR, DPSA CONTRACT MANAGEMENT</v>
      </c>
      <c r="J109" s="147"/>
      <c r="K109" s="147"/>
      <c r="L109" s="147"/>
      <c r="M109" s="148"/>
      <c r="N109" s="148"/>
      <c r="O109" s="150"/>
      <c r="P109" s="129"/>
      <c r="Q109" s="129"/>
      <c r="T109" s="142" t="s">
        <v>562</v>
      </c>
    </row>
    <row r="110" spans="1:21" s="128" customFormat="1" ht="18" x14ac:dyDescent="0.25">
      <c r="A110" s="142"/>
      <c r="B110" s="142"/>
      <c r="C110" s="142"/>
      <c r="D110" s="142"/>
      <c r="E110" s="142"/>
      <c r="F110" s="142"/>
      <c r="G110" s="142"/>
      <c r="H110" s="142"/>
      <c r="I110" s="147" t="str">
        <f>+'Travel Authority &amp; Advance'!K87</f>
        <v>3421-BUSINESS SUPPORT</v>
      </c>
      <c r="J110" s="147"/>
      <c r="K110" s="147"/>
      <c r="L110" s="147"/>
      <c r="M110" s="148"/>
      <c r="N110" s="148"/>
      <c r="O110" s="150"/>
      <c r="P110" s="129"/>
      <c r="Q110" s="129"/>
      <c r="R110" s="127"/>
      <c r="S110" s="127"/>
      <c r="T110" s="142" t="s">
        <v>563</v>
      </c>
      <c r="U110" s="127"/>
    </row>
    <row r="111" spans="1:21" ht="15" x14ac:dyDescent="0.2">
      <c r="I111" s="147" t="str">
        <f>+'Travel Authority &amp; Advance'!K88</f>
        <v>3431-DPSA CONTRACT MANAGEMENT TEAM A</v>
      </c>
      <c r="J111" s="147"/>
      <c r="K111" s="147"/>
      <c r="L111" s="147"/>
      <c r="M111" s="153"/>
      <c r="N111" s="153"/>
      <c r="O111" s="150"/>
      <c r="P111" s="129"/>
      <c r="Q111" s="129"/>
      <c r="T111" s="142" t="s">
        <v>564</v>
      </c>
    </row>
    <row r="112" spans="1:21" ht="15" x14ac:dyDescent="0.2">
      <c r="I112" s="147" t="str">
        <f>+'Travel Authority &amp; Advance'!K89</f>
        <v>3441-DPSA CONTRACT MANAGEMENT TEAM B</v>
      </c>
      <c r="J112" s="147"/>
      <c r="K112" s="147"/>
      <c r="L112" s="147"/>
      <c r="M112" s="153"/>
      <c r="N112" s="153"/>
      <c r="O112" s="150"/>
      <c r="P112" s="129"/>
      <c r="Q112" s="129"/>
      <c r="T112" s="142" t="s">
        <v>565</v>
      </c>
    </row>
    <row r="113" spans="1:20" ht="15" x14ac:dyDescent="0.2">
      <c r="I113" s="147" t="str">
        <f>+'Travel Authority &amp; Advance'!K90</f>
        <v>4211-DIRECTOR, STRATEGIC BD AND MARKETING AND STRATEGIC BUSINESS DEVELOPMENT, BUSINESS DEVELOPMENT &amp; SALES</v>
      </c>
      <c r="J113" s="147"/>
      <c r="K113" s="147"/>
      <c r="L113" s="147"/>
      <c r="M113" s="153"/>
      <c r="N113" s="153"/>
      <c r="O113" s="150"/>
      <c r="P113" s="129"/>
      <c r="Q113" s="129"/>
      <c r="T113" s="142" t="s">
        <v>566</v>
      </c>
    </row>
    <row r="114" spans="1:20" ht="15" x14ac:dyDescent="0.2">
      <c r="I114" s="147" t="str">
        <f>+'Travel Authority &amp; Advance'!K91</f>
        <v>4311-DIRECTOR, ACCOUNT AND SECTOR MANAGEMENT, BUSINESS DEVELOPMENT &amp; SALES</v>
      </c>
      <c r="J114" s="147"/>
      <c r="K114" s="147"/>
      <c r="L114" s="147"/>
      <c r="M114" s="153"/>
      <c r="N114" s="153"/>
      <c r="O114" s="150"/>
      <c r="P114" s="129"/>
      <c r="Q114" s="129"/>
      <c r="T114" s="142" t="s">
        <v>567</v>
      </c>
    </row>
    <row r="115" spans="1:20" ht="15" x14ac:dyDescent="0.2">
      <c r="I115" s="147" t="str">
        <f>+'Travel Authority &amp; Advance'!K92</f>
        <v>4411-DIRECTOR, CONTRACT MANAGEMENT &amp; PROCUREMENT</v>
      </c>
      <c r="J115" s="147"/>
      <c r="K115" s="147"/>
      <c r="L115" s="147"/>
      <c r="M115" s="153"/>
      <c r="N115" s="153"/>
      <c r="O115" s="150"/>
      <c r="P115" s="129"/>
      <c r="Q115" s="129"/>
      <c r="T115" s="142" t="s">
        <v>568</v>
      </c>
    </row>
    <row r="116" spans="1:20" ht="15" x14ac:dyDescent="0.2">
      <c r="I116" s="147" t="str">
        <f>+'Travel Authority &amp; Advance'!K93</f>
        <v>4421-CUBA CONTRACTING</v>
      </c>
      <c r="J116" s="147"/>
      <c r="K116" s="147"/>
      <c r="L116" s="147"/>
      <c r="M116" s="153"/>
      <c r="N116" s="153"/>
      <c r="O116" s="150"/>
      <c r="P116" s="129"/>
      <c r="Q116" s="129"/>
      <c r="T116" s="142" t="s">
        <v>569</v>
      </c>
    </row>
    <row r="117" spans="1:20" ht="15" x14ac:dyDescent="0.2">
      <c r="I117" s="147" t="str">
        <f>+'Travel Authority &amp; Advance'!K94</f>
        <v>4431-PROCUREMENT</v>
      </c>
      <c r="J117" s="147"/>
      <c r="K117" s="147"/>
      <c r="L117" s="147"/>
      <c r="M117" s="153"/>
      <c r="N117" s="153"/>
      <c r="O117" s="150"/>
      <c r="P117" s="129"/>
      <c r="Q117" s="129"/>
      <c r="T117" s="142" t="s">
        <v>570</v>
      </c>
    </row>
    <row r="118" spans="1:20" ht="15" x14ac:dyDescent="0.2">
      <c r="I118" s="147" t="str">
        <f>+'Travel Authority &amp; Advance'!K95</f>
        <v>4441-CONTRACT MANAGEMENT</v>
      </c>
      <c r="J118" s="147"/>
      <c r="K118" s="147"/>
      <c r="L118" s="147"/>
      <c r="M118" s="153"/>
      <c r="N118" s="153"/>
      <c r="O118" s="150"/>
      <c r="P118" s="129"/>
      <c r="Q118" s="129"/>
      <c r="T118" s="142" t="s">
        <v>571</v>
      </c>
    </row>
    <row r="119" spans="1:20" ht="15" x14ac:dyDescent="0.2">
      <c r="I119" s="147" t="str">
        <f>+'Travel Authority &amp; Advance'!K96</f>
        <v>4511-RO - CHINA - HEADQUARTERS OTTAWA</v>
      </c>
      <c r="J119" s="147"/>
      <c r="K119" s="147"/>
      <c r="L119" s="147"/>
      <c r="M119" s="153"/>
      <c r="N119" s="153"/>
      <c r="O119" s="150"/>
      <c r="P119" s="129"/>
      <c r="Q119" s="129"/>
      <c r="T119" s="142" t="s">
        <v>572</v>
      </c>
    </row>
    <row r="120" spans="1:20" ht="15" x14ac:dyDescent="0.2">
      <c r="A120" s="127"/>
      <c r="B120" s="127"/>
      <c r="C120" s="127"/>
      <c r="D120" s="127"/>
      <c r="E120" s="127"/>
      <c r="F120" s="127"/>
      <c r="G120" s="127"/>
      <c r="H120" s="127"/>
      <c r="I120" s="147" t="str">
        <f>+'Travel Authority &amp; Advance'!K97</f>
        <v>4711-DIRECTOR, BUSINESS DEVELOPMENT &amp; SALES, CARIBBEAN &amp; CENTRAL AMERICA</v>
      </c>
      <c r="J120" s="147"/>
      <c r="K120" s="147"/>
      <c r="L120" s="147"/>
      <c r="M120" s="153"/>
      <c r="N120" s="153"/>
      <c r="O120" s="150"/>
      <c r="P120" s="129"/>
      <c r="Q120" s="129"/>
      <c r="T120" s="142" t="s">
        <v>573</v>
      </c>
    </row>
    <row r="121" spans="1:20" ht="15" x14ac:dyDescent="0.2">
      <c r="A121" s="127"/>
      <c r="B121" s="127"/>
      <c r="C121" s="127"/>
      <c r="D121" s="127"/>
      <c r="E121" s="127"/>
      <c r="F121" s="127"/>
      <c r="G121" s="127"/>
      <c r="H121" s="127"/>
      <c r="I121" s="147" t="str">
        <f>+'Travel Authority &amp; Advance'!K98</f>
        <v>5211-STRATEGY</v>
      </c>
      <c r="J121" s="147"/>
      <c r="K121" s="147"/>
      <c r="L121" s="147"/>
      <c r="M121" s="153"/>
      <c r="N121" s="153"/>
      <c r="O121" s="150"/>
      <c r="P121" s="129"/>
      <c r="Q121" s="129"/>
      <c r="T121" s="142" t="s">
        <v>574</v>
      </c>
    </row>
    <row r="122" spans="1:20" ht="15" x14ac:dyDescent="0.2">
      <c r="A122" s="127"/>
      <c r="B122" s="127"/>
      <c r="C122" s="127"/>
      <c r="D122" s="127"/>
      <c r="E122" s="127"/>
      <c r="F122" s="127"/>
      <c r="G122" s="127"/>
      <c r="H122" s="127"/>
      <c r="I122" s="147" t="str">
        <f>+'Travel Authority &amp; Advance'!K99</f>
        <v>5212-CORPORATE COMMUNICATIONS</v>
      </c>
      <c r="J122" s="147"/>
      <c r="K122" s="147"/>
      <c r="L122" s="147"/>
      <c r="M122" s="153"/>
      <c r="N122" s="153"/>
      <c r="O122" s="150"/>
      <c r="P122" s="129"/>
      <c r="Q122" s="129"/>
      <c r="T122" s="142" t="s">
        <v>575</v>
      </c>
    </row>
    <row r="123" spans="1:20" ht="15" x14ac:dyDescent="0.2">
      <c r="A123" s="127"/>
      <c r="B123" s="127"/>
      <c r="C123" s="127"/>
      <c r="D123" s="127"/>
      <c r="E123" s="127"/>
      <c r="F123" s="127"/>
      <c r="G123" s="127"/>
      <c r="H123" s="127"/>
      <c r="I123" s="147" t="str">
        <f>+'Travel Authority &amp; Advance'!K100</f>
        <v>5411-DIRECTOR, HUMAN RESOURCES</v>
      </c>
      <c r="J123" s="147"/>
      <c r="K123" s="147"/>
      <c r="L123" s="147"/>
      <c r="M123" s="153"/>
      <c r="N123" s="153"/>
      <c r="O123" s="150"/>
      <c r="P123" s="129"/>
      <c r="Q123" s="129"/>
      <c r="T123" s="142" t="s">
        <v>576</v>
      </c>
    </row>
    <row r="124" spans="1:20" ht="15" x14ac:dyDescent="0.2">
      <c r="A124" s="127"/>
      <c r="B124" s="127"/>
      <c r="C124" s="127"/>
      <c r="D124" s="127"/>
      <c r="E124" s="127"/>
      <c r="F124" s="127"/>
      <c r="G124" s="127"/>
      <c r="H124" s="127"/>
      <c r="I124" s="147" t="str">
        <f>+'Travel Authority &amp; Advance'!K101</f>
        <v>5511-DIRECTOR, INFORMATION TECHNOLOGY &amp; FACILITIES</v>
      </c>
      <c r="J124" s="147"/>
      <c r="K124" s="147"/>
      <c r="L124" s="147"/>
      <c r="M124" s="153"/>
      <c r="N124" s="153"/>
      <c r="O124" s="150"/>
      <c r="P124" s="129"/>
      <c r="Q124" s="129"/>
      <c r="T124" s="142" t="s">
        <v>577</v>
      </c>
    </row>
    <row r="125" spans="1:20" ht="15" x14ac:dyDescent="0.2">
      <c r="A125" s="127"/>
      <c r="B125" s="127"/>
      <c r="C125" s="127"/>
      <c r="D125" s="127"/>
      <c r="E125" s="127"/>
      <c r="F125" s="127"/>
      <c r="G125" s="127"/>
      <c r="H125" s="127"/>
      <c r="I125" s="147" t="str">
        <f>+'Travel Authority &amp; Advance'!K102</f>
        <v>5611-DIRECTOR, QUALITY MANAGEMENT &amp; POLICY</v>
      </c>
      <c r="J125" s="147"/>
      <c r="K125" s="147"/>
      <c r="L125" s="147"/>
      <c r="M125" s="153"/>
      <c r="N125" s="153"/>
      <c r="O125" s="150"/>
      <c r="P125" s="129"/>
      <c r="Q125" s="129"/>
      <c r="T125" s="142" t="s">
        <v>578</v>
      </c>
    </row>
    <row r="126" spans="1:20" ht="15" x14ac:dyDescent="0.2">
      <c r="A126" s="127"/>
      <c r="B126" s="127"/>
      <c r="C126" s="127"/>
      <c r="D126" s="127"/>
      <c r="E126" s="127"/>
      <c r="F126" s="127"/>
      <c r="G126" s="127"/>
      <c r="H126" s="127"/>
      <c r="I126" s="147" t="str">
        <f>+'Travel Authority &amp; Advance'!K103</f>
        <v>6111-VP OFFICE - LEGAL SERVICES, GENERAL COUNSEL &amp; CORPORATE SECRETARY</v>
      </c>
      <c r="J126" s="147"/>
      <c r="K126" s="147"/>
      <c r="L126" s="147"/>
      <c r="M126" s="153"/>
      <c r="N126" s="153"/>
      <c r="O126" s="150"/>
      <c r="P126" s="129"/>
      <c r="Q126" s="129"/>
      <c r="T126" s="142" t="s">
        <v>579</v>
      </c>
    </row>
    <row r="127" spans="1:20" ht="15" x14ac:dyDescent="0.2">
      <c r="A127" s="127"/>
      <c r="B127" s="127"/>
      <c r="C127" s="127"/>
      <c r="D127" s="127"/>
      <c r="E127" s="127"/>
      <c r="F127" s="127"/>
      <c r="G127" s="127"/>
      <c r="H127" s="127"/>
      <c r="I127" s="147" t="str">
        <f>+'Travel Authority &amp; Advance'!K104</f>
        <v>7111-VP OFFICE - CORPORATE SERVICES &amp; CFO</v>
      </c>
      <c r="J127" s="147"/>
      <c r="K127" s="147"/>
      <c r="L127" s="147"/>
      <c r="M127" s="153"/>
      <c r="N127" s="153"/>
      <c r="O127" s="150"/>
      <c r="P127" s="129"/>
      <c r="Q127" s="129"/>
      <c r="T127" s="142" t="s">
        <v>580</v>
      </c>
    </row>
    <row r="128" spans="1:20" ht="15" x14ac:dyDescent="0.2">
      <c r="A128" s="127"/>
      <c r="B128" s="127"/>
      <c r="C128" s="127"/>
      <c r="D128" s="127"/>
      <c r="E128" s="127"/>
      <c r="F128" s="127"/>
      <c r="G128" s="127"/>
      <c r="H128" s="127"/>
      <c r="I128" s="147" t="str">
        <f>+'Travel Authority &amp; Advance'!K105</f>
        <v>7211-DIRECTOR, RISK &amp; CORPORATE STRATEGY</v>
      </c>
      <c r="J128" s="147"/>
      <c r="K128" s="147"/>
      <c r="L128" s="147"/>
      <c r="M128" s="153"/>
      <c r="N128" s="153"/>
      <c r="O128" s="150"/>
      <c r="P128" s="129"/>
      <c r="Q128" s="129"/>
      <c r="T128" s="142" t="s">
        <v>581</v>
      </c>
    </row>
    <row r="129" spans="1:20" ht="15" x14ac:dyDescent="0.2">
      <c r="A129" s="127"/>
      <c r="B129" s="127"/>
      <c r="C129" s="127"/>
      <c r="D129" s="127"/>
      <c r="E129" s="127"/>
      <c r="F129" s="127"/>
      <c r="G129" s="127"/>
      <c r="H129" s="127"/>
      <c r="I129" s="147" t="str">
        <f>+'Travel Authority &amp; Advance'!K106</f>
        <v>7311-FINANCIAL ACCOUNTING AND REPORTING</v>
      </c>
      <c r="J129" s="147"/>
      <c r="K129" s="147"/>
      <c r="L129" s="147"/>
      <c r="M129" s="153"/>
      <c r="N129" s="153"/>
      <c r="O129" s="150"/>
      <c r="P129" s="129"/>
      <c r="Q129" s="129"/>
      <c r="T129" s="142" t="s">
        <v>582</v>
      </c>
    </row>
    <row r="130" spans="1:20" ht="15" x14ac:dyDescent="0.2">
      <c r="A130" s="127"/>
      <c r="B130" s="127"/>
      <c r="C130" s="127"/>
      <c r="D130" s="127"/>
      <c r="E130" s="127"/>
      <c r="F130" s="127"/>
      <c r="G130" s="127"/>
      <c r="H130" s="127"/>
      <c r="I130" s="147" t="str">
        <f>+'Travel Authority &amp; Advance'!K107</f>
        <v>7411-FINANCIAL PLANNING &amp; ANALYSIS</v>
      </c>
      <c r="J130" s="147"/>
      <c r="K130" s="147"/>
      <c r="L130" s="147"/>
      <c r="M130" s="153"/>
      <c r="N130" s="153"/>
      <c r="O130" s="150"/>
      <c r="P130" s="129"/>
      <c r="Q130" s="130"/>
      <c r="T130" s="142" t="s">
        <v>583</v>
      </c>
    </row>
    <row r="131" spans="1:20" ht="18" x14ac:dyDescent="0.25">
      <c r="A131" s="127"/>
      <c r="B131" s="127"/>
      <c r="C131" s="127"/>
      <c r="D131" s="127"/>
      <c r="E131" s="127"/>
      <c r="F131" s="127"/>
      <c r="G131" s="127"/>
      <c r="H131" s="127"/>
      <c r="I131" s="147" t="str">
        <f>+'Travel Authority &amp; Advance'!K108</f>
        <v>7511-DIRECTOR, FINANCE &amp; PERFORMANCE MANAGEMENT</v>
      </c>
      <c r="J131" s="147"/>
      <c r="K131" s="147"/>
      <c r="L131" s="154"/>
      <c r="M131" s="153"/>
      <c r="N131" s="153"/>
      <c r="O131" s="155"/>
      <c r="P131" s="156"/>
      <c r="Q131" s="130"/>
      <c r="T131" s="142" t="s">
        <v>584</v>
      </c>
    </row>
    <row r="132" spans="1:20" ht="15" x14ac:dyDescent="0.2">
      <c r="A132" s="127"/>
      <c r="B132" s="127"/>
      <c r="C132" s="127"/>
      <c r="D132" s="127"/>
      <c r="E132" s="127"/>
      <c r="F132" s="127"/>
      <c r="G132" s="127"/>
      <c r="H132" s="127"/>
      <c r="I132" s="147" t="str">
        <f>+'Travel Authority &amp; Advance'!K109</f>
        <v>8111-VP OFFICE - BUSINESS DEVELOPMENT &amp; SALES</v>
      </c>
      <c r="J132" s="147"/>
      <c r="K132" s="147"/>
      <c r="L132" s="154"/>
      <c r="M132" s="153"/>
      <c r="N132" s="153"/>
      <c r="O132" s="157"/>
      <c r="P132" s="130"/>
      <c r="Q132" s="130"/>
      <c r="T132" s="142" t="s">
        <v>585</v>
      </c>
    </row>
    <row r="133" spans="1:20" ht="15" x14ac:dyDescent="0.2">
      <c r="A133" s="127"/>
      <c r="B133" s="127"/>
      <c r="C133" s="127"/>
      <c r="D133" s="127"/>
      <c r="E133" s="127"/>
      <c r="F133" s="127"/>
      <c r="G133" s="127"/>
      <c r="H133" s="127"/>
      <c r="I133" s="147" t="str">
        <f>+'Travel Authority &amp; Advance'!K110</f>
        <v>8211-DIRECTOR, BUSINESS DEVELOPMENT &amp; SALES, SOUTH AMERICA</v>
      </c>
      <c r="J133" s="147"/>
      <c r="K133" s="147"/>
      <c r="L133" s="154"/>
      <c r="M133" s="153"/>
      <c r="N133" s="153"/>
      <c r="O133" s="157"/>
      <c r="P133" s="130"/>
      <c r="Q133" s="130"/>
      <c r="T133" s="142" t="s">
        <v>586</v>
      </c>
    </row>
    <row r="134" spans="1:20" ht="15" x14ac:dyDescent="0.2">
      <c r="A134" s="127"/>
      <c r="B134" s="127"/>
      <c r="C134" s="127"/>
      <c r="D134" s="127"/>
      <c r="E134" s="127"/>
      <c r="F134" s="127"/>
      <c r="G134" s="127"/>
      <c r="H134" s="127"/>
      <c r="I134" s="147" t="str">
        <f>+'Travel Authority &amp; Advance'!K111</f>
        <v>8221- DIRECTOR, BUSINESS DEVELOPMENT &amp; SALES, MIDDLE EAST</v>
      </c>
      <c r="J134" s="147"/>
      <c r="K134" s="147"/>
      <c r="L134" s="154"/>
      <c r="M134" s="153"/>
      <c r="N134" s="153"/>
      <c r="O134" s="157"/>
      <c r="P134" s="130"/>
      <c r="Q134" s="130"/>
      <c r="T134" s="142" t="s">
        <v>587</v>
      </c>
    </row>
    <row r="135" spans="1:20" ht="15" x14ac:dyDescent="0.2">
      <c r="A135" s="127"/>
      <c r="B135" s="127"/>
      <c r="C135" s="127"/>
      <c r="D135" s="127"/>
      <c r="E135" s="127"/>
      <c r="F135" s="127"/>
      <c r="G135" s="127"/>
      <c r="H135" s="127"/>
      <c r="I135" s="147" t="str">
        <f>+'Travel Authority &amp; Advance'!K112</f>
        <v>8231- DIRECTOR, BUSINESS DEVELOPMENT &amp; SALES, ASIA</v>
      </c>
      <c r="J135" s="147"/>
      <c r="K135" s="147"/>
      <c r="L135" s="154"/>
      <c r="M135" s="153"/>
      <c r="N135" s="153"/>
      <c r="O135" s="157"/>
      <c r="P135" s="130"/>
      <c r="Q135" s="130"/>
      <c r="T135" s="142" t="s">
        <v>588</v>
      </c>
    </row>
    <row r="136" spans="1:20" ht="15" x14ac:dyDescent="0.2">
      <c r="A136" s="127"/>
      <c r="B136" s="127"/>
      <c r="C136" s="127"/>
      <c r="D136" s="127"/>
      <c r="E136" s="127"/>
      <c r="F136" s="127"/>
      <c r="G136" s="127"/>
      <c r="H136" s="127"/>
      <c r="I136" s="147" t="str">
        <f>+'Travel Authority &amp; Advance'!K113</f>
        <v>8311-DIRECTOR, BUSINESS DEVELOPMENT &amp; SALES, GLOBAL DEFENCE AND SECURITY</v>
      </c>
      <c r="J136" s="158"/>
      <c r="K136" s="154"/>
      <c r="L136" s="154"/>
      <c r="M136" s="153"/>
      <c r="N136" s="153"/>
      <c r="O136" s="157"/>
      <c r="P136" s="130"/>
      <c r="Q136" s="130"/>
      <c r="T136" s="142" t="s">
        <v>589</v>
      </c>
    </row>
    <row r="137" spans="1:20" ht="15" x14ac:dyDescent="0.2">
      <c r="A137" s="127"/>
      <c r="B137" s="127"/>
      <c r="C137" s="127"/>
      <c r="D137" s="127"/>
      <c r="E137" s="127"/>
      <c r="F137" s="127"/>
      <c r="G137" s="127"/>
      <c r="H137" s="127"/>
      <c r="I137" s="147" t="str">
        <f>+'Travel Authority &amp; Advance'!K114</f>
        <v>8411-DIRECTOR, BUSINESS DEVELOPMENT &amp; SALES, ASIA</v>
      </c>
      <c r="J137" s="158"/>
      <c r="K137" s="154"/>
      <c r="L137" s="154"/>
      <c r="M137" s="153"/>
      <c r="N137" s="153"/>
      <c r="O137" s="157"/>
      <c r="P137" s="130"/>
      <c r="Q137" s="130"/>
      <c r="T137" s="142" t="s">
        <v>590</v>
      </c>
    </row>
    <row r="138" spans="1:20" ht="15" x14ac:dyDescent="0.2">
      <c r="A138" s="127"/>
      <c r="B138" s="127"/>
      <c r="C138" s="127"/>
      <c r="D138" s="127"/>
      <c r="E138" s="127"/>
      <c r="F138" s="127"/>
      <c r="G138" s="127"/>
      <c r="H138" s="127"/>
      <c r="I138" s="147" t="str">
        <f>+'Travel Authority &amp; Advance'!K115</f>
        <v>8511-DIRECTOR, GLOBAL BUSINESS DEVELOPMENT &amp; SALES</v>
      </c>
      <c r="J138" s="254"/>
      <c r="K138" s="255"/>
      <c r="L138" s="154"/>
      <c r="M138" s="153"/>
      <c r="N138" s="153"/>
      <c r="O138" s="157"/>
      <c r="P138" s="130"/>
      <c r="Q138" s="130"/>
      <c r="T138" s="142" t="s">
        <v>591</v>
      </c>
    </row>
    <row r="139" spans="1:20" ht="15" x14ac:dyDescent="0.2">
      <c r="A139" s="127"/>
      <c r="B139" s="127"/>
      <c r="C139" s="127"/>
      <c r="D139" s="127"/>
      <c r="E139" s="127"/>
      <c r="F139" s="127"/>
      <c r="G139" s="127"/>
      <c r="H139" s="127"/>
      <c r="I139" s="147" t="str">
        <f>+'Travel Authority &amp; Advance'!K116</f>
        <v>8611-DIRECTOR, BUSINESS DEVELOPMENT &amp; SALES, MIDDLE EAST &amp; AFRICA</v>
      </c>
      <c r="J139" s="254"/>
      <c r="K139" s="255"/>
      <c r="L139" s="154"/>
      <c r="M139" s="153"/>
      <c r="N139" s="153"/>
      <c r="O139" s="157"/>
      <c r="P139" s="130"/>
      <c r="Q139" s="130"/>
      <c r="T139" s="142" t="s">
        <v>592</v>
      </c>
    </row>
    <row r="140" spans="1:20" ht="15" x14ac:dyDescent="0.2">
      <c r="A140" s="127"/>
      <c r="B140" s="127"/>
      <c r="C140" s="127"/>
      <c r="D140" s="127"/>
      <c r="E140" s="127"/>
      <c r="F140" s="127"/>
      <c r="G140" s="127"/>
      <c r="H140" s="127"/>
      <c r="I140" s="147" t="str">
        <f>+'Travel Authority &amp; Advance'!K117</f>
        <v>8711-DIRECTOR, OPERATIONS, COMMUNICATIONS AND GOVERNMENTAL RELATIONS MANAGEMENT, BUSINESS DEVELOPMENT &amp; SALES</v>
      </c>
      <c r="J140" s="254"/>
      <c r="K140" s="255"/>
      <c r="L140" s="154"/>
      <c r="M140" s="153"/>
      <c r="N140" s="153"/>
      <c r="O140" s="157"/>
      <c r="P140" s="130"/>
      <c r="Q140" s="130"/>
      <c r="T140" s="142" t="s">
        <v>593</v>
      </c>
    </row>
    <row r="141" spans="1:20" ht="15" x14ac:dyDescent="0.2">
      <c r="A141" s="127"/>
      <c r="B141" s="127"/>
      <c r="C141" s="127"/>
      <c r="D141" s="127"/>
      <c r="E141" s="127"/>
      <c r="F141" s="127"/>
      <c r="G141" s="127"/>
      <c r="H141" s="127"/>
      <c r="I141" s="147" t="e">
        <f>+'Travel Authority &amp; Advance'!#REF!</f>
        <v>#REF!</v>
      </c>
      <c r="J141" s="254"/>
      <c r="K141" s="255"/>
      <c r="L141" s="154"/>
      <c r="M141" s="153"/>
      <c r="N141" s="153"/>
      <c r="O141" s="159"/>
      <c r="T141" s="142" t="s">
        <v>594</v>
      </c>
    </row>
    <row r="142" spans="1:20" ht="15" x14ac:dyDescent="0.2">
      <c r="A142" s="127"/>
      <c r="B142" s="127"/>
      <c r="C142" s="127"/>
      <c r="D142" s="127"/>
      <c r="E142" s="127"/>
      <c r="F142" s="127"/>
      <c r="G142" s="127"/>
      <c r="H142" s="127"/>
      <c r="I142" s="147" t="e">
        <f>+'Travel Authority &amp; Advance'!#REF!</f>
        <v>#REF!</v>
      </c>
      <c r="J142" s="254"/>
      <c r="K142" s="255"/>
      <c r="L142" s="154"/>
      <c r="M142" s="153"/>
      <c r="N142" s="153"/>
      <c r="O142" s="159"/>
      <c r="T142" s="142" t="s">
        <v>595</v>
      </c>
    </row>
    <row r="143" spans="1:20" ht="15" x14ac:dyDescent="0.2">
      <c r="A143" s="127"/>
      <c r="B143" s="127"/>
      <c r="C143" s="127"/>
      <c r="D143" s="127"/>
      <c r="E143" s="127"/>
      <c r="F143" s="127"/>
      <c r="G143" s="127"/>
      <c r="H143" s="127"/>
      <c r="I143" s="147" t="str">
        <f>+'Travel Authority &amp; Advance'!K118</f>
        <v>9211-MANAGER, CUBA CONTRACTING AND CHINA OFFICES</v>
      </c>
      <c r="J143" s="254"/>
      <c r="K143" s="255"/>
      <c r="L143" s="154"/>
      <c r="M143" s="153"/>
      <c r="N143" s="153"/>
      <c r="O143" s="159"/>
      <c r="T143" s="142" t="s">
        <v>596</v>
      </c>
    </row>
    <row r="144" spans="1:20" ht="15" x14ac:dyDescent="0.2">
      <c r="A144" s="127"/>
      <c r="B144" s="127"/>
      <c r="C144" s="127"/>
      <c r="D144" s="127"/>
      <c r="E144" s="127"/>
      <c r="F144" s="127"/>
      <c r="G144" s="127"/>
      <c r="H144" s="127"/>
      <c r="I144" s="147">
        <f>+'Travel Authority &amp; Advance'!K121</f>
        <v>0</v>
      </c>
      <c r="J144" s="254"/>
      <c r="K144" s="255"/>
      <c r="L144" s="154"/>
      <c r="M144" s="153"/>
      <c r="N144" s="153"/>
      <c r="O144" s="159"/>
      <c r="T144" s="142" t="s">
        <v>597</v>
      </c>
    </row>
    <row r="145" spans="1:20" x14ac:dyDescent="0.2">
      <c r="A145" s="127"/>
      <c r="B145" s="127"/>
      <c r="C145" s="127"/>
      <c r="D145" s="127"/>
      <c r="E145" s="127"/>
      <c r="F145" s="127"/>
      <c r="G145" s="127"/>
      <c r="H145" s="127"/>
      <c r="I145" s="147">
        <f>+'Travel Authority &amp; Advance'!K122</f>
        <v>0</v>
      </c>
      <c r="J145" s="254"/>
      <c r="K145" s="255"/>
      <c r="L145" s="154"/>
      <c r="M145" s="159"/>
      <c r="N145" s="159"/>
      <c r="O145" s="159"/>
      <c r="T145" s="142" t="s">
        <v>598</v>
      </c>
    </row>
    <row r="146" spans="1:20" x14ac:dyDescent="0.2">
      <c r="A146" s="127"/>
      <c r="B146" s="127"/>
      <c r="C146" s="127"/>
      <c r="D146" s="127"/>
      <c r="E146" s="127"/>
      <c r="F146" s="127"/>
      <c r="G146" s="127"/>
      <c r="H146" s="127"/>
      <c r="I146" s="147">
        <f>+'Travel Authority &amp; Advance'!K123</f>
        <v>0</v>
      </c>
      <c r="J146" s="254"/>
      <c r="K146" s="255"/>
      <c r="L146" s="154"/>
      <c r="M146" s="159"/>
      <c r="N146" s="159"/>
      <c r="O146" s="159"/>
      <c r="T146" s="142" t="s">
        <v>599</v>
      </c>
    </row>
    <row r="147" spans="1:20" x14ac:dyDescent="0.2">
      <c r="A147" s="127"/>
      <c r="B147" s="127"/>
      <c r="C147" s="127"/>
      <c r="D147" s="127"/>
      <c r="E147" s="127"/>
      <c r="F147" s="127"/>
      <c r="G147" s="127"/>
      <c r="H147" s="127"/>
      <c r="I147" s="147">
        <f>+'Travel Authority &amp; Advance'!K124</f>
        <v>0</v>
      </c>
      <c r="J147" s="256"/>
      <c r="K147" s="256"/>
      <c r="L147" s="154"/>
      <c r="M147" s="159"/>
      <c r="N147" s="159"/>
      <c r="O147" s="159"/>
      <c r="T147" s="142" t="s">
        <v>600</v>
      </c>
    </row>
    <row r="148" spans="1:20" x14ac:dyDescent="0.2">
      <c r="A148" s="127"/>
      <c r="B148" s="127"/>
      <c r="C148" s="127"/>
      <c r="D148" s="127"/>
      <c r="E148" s="127"/>
      <c r="F148" s="127"/>
      <c r="G148" s="127"/>
      <c r="H148" s="127"/>
      <c r="I148" s="147">
        <f>+'Travel Authority &amp; Advance'!K125</f>
        <v>0</v>
      </c>
      <c r="J148" s="256"/>
      <c r="K148" s="256"/>
      <c r="L148" s="154"/>
      <c r="M148" s="159"/>
      <c r="N148" s="159"/>
      <c r="O148" s="159"/>
      <c r="T148" s="142" t="s">
        <v>601</v>
      </c>
    </row>
    <row r="149" spans="1:20" x14ac:dyDescent="0.2">
      <c r="A149" s="127"/>
      <c r="B149" s="127"/>
      <c r="C149" s="127"/>
      <c r="D149" s="127"/>
      <c r="E149" s="127"/>
      <c r="F149" s="127"/>
      <c r="G149" s="127"/>
      <c r="H149" s="127"/>
      <c r="I149" s="147"/>
      <c r="J149" s="154"/>
      <c r="K149" s="154"/>
      <c r="L149" s="154"/>
      <c r="M149" s="159"/>
      <c r="N149" s="159"/>
      <c r="O149" s="159"/>
      <c r="T149" s="142" t="s">
        <v>602</v>
      </c>
    </row>
    <row r="150" spans="1:20" x14ac:dyDescent="0.2">
      <c r="A150" s="127"/>
      <c r="B150" s="127"/>
      <c r="C150" s="127"/>
      <c r="D150" s="127"/>
      <c r="E150" s="127"/>
      <c r="F150" s="127"/>
      <c r="G150" s="127"/>
      <c r="H150" s="127"/>
      <c r="I150" s="147"/>
      <c r="J150" s="154"/>
      <c r="K150" s="154"/>
      <c r="L150" s="154"/>
      <c r="M150" s="159"/>
      <c r="N150" s="159"/>
      <c r="O150" s="159"/>
      <c r="T150" s="142" t="s">
        <v>603</v>
      </c>
    </row>
    <row r="151" spans="1:20" x14ac:dyDescent="0.2">
      <c r="A151" s="127"/>
      <c r="B151" s="127"/>
      <c r="C151" s="127"/>
      <c r="D151" s="127"/>
      <c r="E151" s="127"/>
      <c r="F151" s="127"/>
      <c r="G151" s="127"/>
      <c r="H151" s="127"/>
      <c r="I151" s="154"/>
      <c r="J151" s="154"/>
      <c r="K151" s="154"/>
      <c r="L151" s="154"/>
      <c r="M151" s="159"/>
      <c r="N151" s="159"/>
      <c r="O151" s="159"/>
      <c r="T151" s="142" t="s">
        <v>604</v>
      </c>
    </row>
    <row r="152" spans="1:20" x14ac:dyDescent="0.2">
      <c r="A152" s="127"/>
      <c r="B152" s="127"/>
      <c r="C152" s="127"/>
      <c r="D152" s="127"/>
      <c r="E152" s="127"/>
      <c r="F152" s="127"/>
      <c r="G152" s="127"/>
      <c r="H152" s="127"/>
      <c r="I152" s="154"/>
      <c r="J152" s="154"/>
      <c r="K152" s="154"/>
      <c r="L152" s="154"/>
      <c r="M152" s="159"/>
      <c r="N152" s="159"/>
      <c r="O152" s="159"/>
      <c r="T152" s="142" t="s">
        <v>605</v>
      </c>
    </row>
    <row r="153" spans="1:20" x14ac:dyDescent="0.2">
      <c r="A153" s="127"/>
      <c r="B153" s="127"/>
      <c r="C153" s="127"/>
      <c r="D153" s="127"/>
      <c r="E153" s="127"/>
      <c r="F153" s="127"/>
      <c r="G153" s="127"/>
      <c r="H153" s="127"/>
      <c r="I153" s="154"/>
      <c r="J153" s="154"/>
      <c r="K153" s="154"/>
      <c r="L153" s="154"/>
      <c r="M153" s="159"/>
      <c r="N153" s="159"/>
      <c r="O153" s="159"/>
      <c r="T153" s="142" t="s">
        <v>606</v>
      </c>
    </row>
    <row r="154" spans="1:20" x14ac:dyDescent="0.2">
      <c r="A154" s="127"/>
      <c r="B154" s="127"/>
      <c r="C154" s="127"/>
      <c r="D154" s="127"/>
      <c r="E154" s="127"/>
      <c r="F154" s="127"/>
      <c r="G154" s="127"/>
      <c r="H154" s="127"/>
      <c r="I154" s="154"/>
      <c r="J154" s="154"/>
      <c r="K154" s="154"/>
      <c r="L154" s="154"/>
      <c r="M154" s="159"/>
      <c r="N154" s="159"/>
      <c r="O154" s="159"/>
      <c r="T154" s="142" t="s">
        <v>607</v>
      </c>
    </row>
    <row r="155" spans="1:20" x14ac:dyDescent="0.2">
      <c r="A155" s="127"/>
      <c r="B155" s="127"/>
      <c r="C155" s="127"/>
      <c r="D155" s="127"/>
      <c r="E155" s="127"/>
      <c r="F155" s="127"/>
      <c r="G155" s="127"/>
      <c r="H155" s="127"/>
      <c r="I155" s="154"/>
      <c r="J155" s="154"/>
      <c r="K155" s="154"/>
      <c r="L155" s="154"/>
      <c r="M155" s="159"/>
      <c r="N155" s="159"/>
      <c r="O155" s="159"/>
      <c r="T155" s="142" t="s">
        <v>608</v>
      </c>
    </row>
    <row r="156" spans="1:20" x14ac:dyDescent="0.2">
      <c r="A156" s="127"/>
      <c r="B156" s="127"/>
      <c r="C156" s="127"/>
      <c r="D156" s="127"/>
      <c r="E156" s="127"/>
      <c r="F156" s="127"/>
      <c r="G156" s="127"/>
      <c r="H156" s="127"/>
      <c r="I156" s="154"/>
      <c r="J156" s="154"/>
      <c r="K156" s="154"/>
      <c r="L156" s="154"/>
      <c r="M156" s="159"/>
      <c r="N156" s="159"/>
      <c r="O156" s="159"/>
      <c r="T156" s="142" t="s">
        <v>609</v>
      </c>
    </row>
    <row r="157" spans="1:20" x14ac:dyDescent="0.2">
      <c r="A157" s="127"/>
      <c r="B157" s="127"/>
      <c r="C157" s="127"/>
      <c r="D157" s="127"/>
      <c r="E157" s="127"/>
      <c r="F157" s="127"/>
      <c r="G157" s="127"/>
      <c r="H157" s="127"/>
      <c r="I157" s="154"/>
      <c r="J157" s="154"/>
      <c r="K157" s="154"/>
      <c r="L157" s="154"/>
      <c r="M157" s="159"/>
      <c r="N157" s="159"/>
      <c r="O157" s="159"/>
      <c r="T157" s="142" t="s">
        <v>610</v>
      </c>
    </row>
    <row r="158" spans="1:20" x14ac:dyDescent="0.2">
      <c r="A158" s="127"/>
      <c r="B158" s="127"/>
      <c r="C158" s="127"/>
      <c r="D158" s="127"/>
      <c r="E158" s="127"/>
      <c r="F158" s="127"/>
      <c r="G158" s="127"/>
      <c r="H158" s="127"/>
      <c r="I158" s="154"/>
      <c r="J158" s="154"/>
      <c r="K158" s="154"/>
      <c r="L158" s="154"/>
      <c r="M158" s="159"/>
      <c r="N158" s="159"/>
      <c r="O158" s="159"/>
      <c r="T158" s="142" t="s">
        <v>611</v>
      </c>
    </row>
    <row r="159" spans="1:20" x14ac:dyDescent="0.2">
      <c r="A159" s="127"/>
      <c r="B159" s="127"/>
      <c r="C159" s="127"/>
      <c r="D159" s="127"/>
      <c r="E159" s="127"/>
      <c r="F159" s="127"/>
      <c r="G159" s="127"/>
      <c r="H159" s="127"/>
      <c r="I159" s="154"/>
      <c r="J159" s="154"/>
      <c r="K159" s="154"/>
      <c r="L159" s="154"/>
      <c r="M159" s="159"/>
      <c r="N159" s="159"/>
      <c r="O159" s="159"/>
      <c r="T159" s="142" t="s">
        <v>612</v>
      </c>
    </row>
    <row r="160" spans="1:20" x14ac:dyDescent="0.2">
      <c r="A160" s="127"/>
      <c r="B160" s="127"/>
      <c r="C160" s="127"/>
      <c r="D160" s="127"/>
      <c r="E160" s="127"/>
      <c r="F160" s="127"/>
      <c r="G160" s="127"/>
      <c r="H160" s="127"/>
      <c r="I160" s="154"/>
      <c r="J160" s="154"/>
      <c r="K160" s="154"/>
      <c r="L160" s="154"/>
      <c r="M160" s="159"/>
      <c r="N160" s="159"/>
      <c r="O160" s="159"/>
      <c r="T160" s="142" t="s">
        <v>613</v>
      </c>
    </row>
    <row r="161" spans="1:20" x14ac:dyDescent="0.2">
      <c r="A161" s="127"/>
      <c r="B161" s="127"/>
      <c r="C161" s="127"/>
      <c r="D161" s="127"/>
      <c r="E161" s="127"/>
      <c r="F161" s="127"/>
      <c r="G161" s="127"/>
      <c r="H161" s="127"/>
      <c r="I161" s="154"/>
      <c r="J161" s="154"/>
      <c r="K161" s="154"/>
      <c r="L161" s="154"/>
      <c r="M161" s="159"/>
      <c r="N161" s="159"/>
      <c r="O161" s="159"/>
      <c r="T161" s="142" t="s">
        <v>614</v>
      </c>
    </row>
    <row r="162" spans="1:20" x14ac:dyDescent="0.2">
      <c r="A162" s="127"/>
      <c r="B162" s="127"/>
      <c r="C162" s="127"/>
      <c r="D162" s="127"/>
      <c r="E162" s="127"/>
      <c r="F162" s="127"/>
      <c r="G162" s="127"/>
      <c r="H162" s="127"/>
      <c r="I162" s="154"/>
      <c r="J162" s="154"/>
      <c r="K162" s="154"/>
      <c r="L162" s="154"/>
      <c r="M162" s="159"/>
      <c r="N162" s="159"/>
      <c r="O162" s="159"/>
      <c r="T162" s="142" t="s">
        <v>615</v>
      </c>
    </row>
    <row r="163" spans="1:20" x14ac:dyDescent="0.2">
      <c r="A163" s="127"/>
      <c r="B163" s="127"/>
      <c r="C163" s="127"/>
      <c r="D163" s="127"/>
      <c r="E163" s="127"/>
      <c r="F163" s="127"/>
      <c r="G163" s="127"/>
      <c r="H163" s="127"/>
      <c r="I163" s="154"/>
      <c r="J163" s="154"/>
      <c r="K163" s="154"/>
      <c r="L163" s="154"/>
      <c r="M163" s="159"/>
      <c r="N163" s="159"/>
      <c r="O163" s="159"/>
      <c r="T163" s="142" t="s">
        <v>616</v>
      </c>
    </row>
    <row r="164" spans="1:20" x14ac:dyDescent="0.2">
      <c r="A164" s="127"/>
      <c r="B164" s="127"/>
      <c r="C164" s="127"/>
      <c r="D164" s="127"/>
      <c r="E164" s="127"/>
      <c r="F164" s="127"/>
      <c r="G164" s="127"/>
      <c r="H164" s="127"/>
      <c r="I164" s="154"/>
      <c r="J164" s="154"/>
      <c r="K164" s="154"/>
      <c r="L164" s="154"/>
      <c r="M164" s="159"/>
      <c r="N164" s="159"/>
      <c r="O164" s="159"/>
      <c r="T164" s="142" t="s">
        <v>617</v>
      </c>
    </row>
    <row r="165" spans="1:20" x14ac:dyDescent="0.2">
      <c r="A165" s="127"/>
      <c r="B165" s="127"/>
      <c r="C165" s="127"/>
      <c r="D165" s="127"/>
      <c r="E165" s="127"/>
      <c r="F165" s="127"/>
      <c r="G165" s="127"/>
      <c r="H165" s="127"/>
      <c r="I165" s="154"/>
      <c r="J165" s="154"/>
      <c r="K165" s="154"/>
      <c r="L165" s="154"/>
      <c r="M165" s="159"/>
      <c r="N165" s="159"/>
      <c r="O165" s="159"/>
      <c r="T165" s="142" t="s">
        <v>618</v>
      </c>
    </row>
    <row r="166" spans="1:20" x14ac:dyDescent="0.2">
      <c r="A166" s="127"/>
      <c r="B166" s="127"/>
      <c r="C166" s="127"/>
      <c r="D166" s="127"/>
      <c r="E166" s="127"/>
      <c r="F166" s="127"/>
      <c r="G166" s="127"/>
      <c r="H166" s="127"/>
      <c r="I166" s="154"/>
      <c r="J166" s="154"/>
      <c r="K166" s="154"/>
      <c r="L166" s="154"/>
      <c r="M166" s="159"/>
      <c r="N166" s="159"/>
      <c r="O166" s="159"/>
      <c r="T166" s="142" t="s">
        <v>619</v>
      </c>
    </row>
    <row r="167" spans="1:20" x14ac:dyDescent="0.2">
      <c r="A167" s="127"/>
      <c r="B167" s="127"/>
      <c r="C167" s="127"/>
      <c r="D167" s="127"/>
      <c r="E167" s="127"/>
      <c r="F167" s="127"/>
      <c r="G167" s="127"/>
      <c r="H167" s="127"/>
      <c r="I167" s="154"/>
      <c r="J167" s="154"/>
      <c r="K167" s="154"/>
      <c r="L167" s="154"/>
      <c r="M167" s="159"/>
      <c r="N167" s="159"/>
      <c r="O167" s="159"/>
      <c r="T167" s="142" t="s">
        <v>620</v>
      </c>
    </row>
    <row r="168" spans="1:20" x14ac:dyDescent="0.2">
      <c r="A168" s="127"/>
      <c r="B168" s="127"/>
      <c r="C168" s="127"/>
      <c r="D168" s="127"/>
      <c r="E168" s="127"/>
      <c r="F168" s="127"/>
      <c r="G168" s="127"/>
      <c r="H168" s="127"/>
      <c r="I168" s="154"/>
      <c r="J168" s="154"/>
      <c r="K168" s="154"/>
      <c r="L168" s="154"/>
      <c r="M168" s="159"/>
      <c r="N168" s="159"/>
      <c r="O168" s="159"/>
      <c r="T168" s="142" t="s">
        <v>621</v>
      </c>
    </row>
    <row r="169" spans="1:20" x14ac:dyDescent="0.2">
      <c r="T169" s="142" t="s">
        <v>622</v>
      </c>
    </row>
    <row r="170" spans="1:20" x14ac:dyDescent="0.2">
      <c r="T170" s="142" t="s">
        <v>623</v>
      </c>
    </row>
    <row r="171" spans="1:20" x14ac:dyDescent="0.2">
      <c r="T171" s="142" t="s">
        <v>624</v>
      </c>
    </row>
    <row r="172" spans="1:20" x14ac:dyDescent="0.2">
      <c r="T172" s="142" t="s">
        <v>625</v>
      </c>
    </row>
    <row r="173" spans="1:20" x14ac:dyDescent="0.2">
      <c r="T173" s="142" t="s">
        <v>626</v>
      </c>
    </row>
    <row r="174" spans="1:20" x14ac:dyDescent="0.2">
      <c r="T174" s="142" t="s">
        <v>627</v>
      </c>
    </row>
    <row r="175" spans="1:20" x14ac:dyDescent="0.2">
      <c r="T175" s="142" t="s">
        <v>628</v>
      </c>
    </row>
    <row r="176" spans="1:20" x14ac:dyDescent="0.2">
      <c r="T176" s="142" t="s">
        <v>629</v>
      </c>
    </row>
    <row r="177" spans="20:20" x14ac:dyDescent="0.2">
      <c r="T177" s="142" t="s">
        <v>630</v>
      </c>
    </row>
    <row r="178" spans="20:20" x14ac:dyDescent="0.2">
      <c r="T178" s="142" t="s">
        <v>631</v>
      </c>
    </row>
    <row r="179" spans="20:20" x14ac:dyDescent="0.2">
      <c r="T179" s="142" t="s">
        <v>632</v>
      </c>
    </row>
    <row r="180" spans="20:20" x14ac:dyDescent="0.2">
      <c r="T180" s="142" t="s">
        <v>633</v>
      </c>
    </row>
    <row r="181" spans="20:20" x14ac:dyDescent="0.2">
      <c r="T181" s="142" t="s">
        <v>634</v>
      </c>
    </row>
    <row r="182" spans="20:20" x14ac:dyDescent="0.2">
      <c r="T182" s="142" t="s">
        <v>635</v>
      </c>
    </row>
    <row r="183" spans="20:20" x14ac:dyDescent="0.2">
      <c r="T183" s="142" t="s">
        <v>636</v>
      </c>
    </row>
    <row r="184" spans="20:20" x14ac:dyDescent="0.2">
      <c r="T184" s="142" t="s">
        <v>637</v>
      </c>
    </row>
    <row r="185" spans="20:20" x14ac:dyDescent="0.2">
      <c r="T185" s="142" t="s">
        <v>638</v>
      </c>
    </row>
    <row r="186" spans="20:20" x14ac:dyDescent="0.2">
      <c r="T186" s="142" t="s">
        <v>639</v>
      </c>
    </row>
    <row r="187" spans="20:20" x14ac:dyDescent="0.2">
      <c r="T187" s="142" t="s">
        <v>640</v>
      </c>
    </row>
    <row r="188" spans="20:20" x14ac:dyDescent="0.2">
      <c r="T188" s="142" t="s">
        <v>641</v>
      </c>
    </row>
    <row r="189" spans="20:20" x14ac:dyDescent="0.2">
      <c r="T189" s="142" t="s">
        <v>642</v>
      </c>
    </row>
    <row r="190" spans="20:20" x14ac:dyDescent="0.2">
      <c r="T190" s="142" t="s">
        <v>643</v>
      </c>
    </row>
    <row r="191" spans="20:20" x14ac:dyDescent="0.2">
      <c r="T191" s="142" t="s">
        <v>644</v>
      </c>
    </row>
    <row r="192" spans="20:20" x14ac:dyDescent="0.2">
      <c r="T192" s="142" t="s">
        <v>645</v>
      </c>
    </row>
    <row r="193" spans="20:20" x14ac:dyDescent="0.2">
      <c r="T193" s="142" t="s">
        <v>646</v>
      </c>
    </row>
    <row r="194" spans="20:20" x14ac:dyDescent="0.2">
      <c r="T194" s="142" t="s">
        <v>647</v>
      </c>
    </row>
    <row r="195" spans="20:20" x14ac:dyDescent="0.2">
      <c r="T195" s="142" t="s">
        <v>648</v>
      </c>
    </row>
    <row r="196" spans="20:20" x14ac:dyDescent="0.2">
      <c r="T196" s="142" t="s">
        <v>649</v>
      </c>
    </row>
    <row r="197" spans="20:20" x14ac:dyDescent="0.2">
      <c r="T197" s="142" t="s">
        <v>650</v>
      </c>
    </row>
    <row r="198" spans="20:20" x14ac:dyDescent="0.2">
      <c r="T198" s="142" t="s">
        <v>651</v>
      </c>
    </row>
    <row r="199" spans="20:20" x14ac:dyDescent="0.2">
      <c r="T199" s="142" t="s">
        <v>652</v>
      </c>
    </row>
    <row r="200" spans="20:20" x14ac:dyDescent="0.2">
      <c r="T200" s="142" t="s">
        <v>653</v>
      </c>
    </row>
    <row r="201" spans="20:20" x14ac:dyDescent="0.2">
      <c r="T201" s="142" t="s">
        <v>654</v>
      </c>
    </row>
    <row r="202" spans="20:20" x14ac:dyDescent="0.2">
      <c r="T202" s="142" t="s">
        <v>655</v>
      </c>
    </row>
    <row r="203" spans="20:20" x14ac:dyDescent="0.2">
      <c r="T203" s="142" t="s">
        <v>656</v>
      </c>
    </row>
    <row r="204" spans="20:20" x14ac:dyDescent="0.2">
      <c r="T204" s="142" t="s">
        <v>657</v>
      </c>
    </row>
    <row r="205" spans="20:20" x14ac:dyDescent="0.2">
      <c r="T205" s="142" t="s">
        <v>658</v>
      </c>
    </row>
    <row r="206" spans="20:20" x14ac:dyDescent="0.2">
      <c r="T206" s="142" t="s">
        <v>659</v>
      </c>
    </row>
    <row r="207" spans="20:20" x14ac:dyDescent="0.2">
      <c r="T207" s="142" t="s">
        <v>660</v>
      </c>
    </row>
    <row r="208" spans="20:20" x14ac:dyDescent="0.2">
      <c r="T208" s="142" t="s">
        <v>661</v>
      </c>
    </row>
    <row r="209" spans="20:20" x14ac:dyDescent="0.2">
      <c r="T209" s="142" t="s">
        <v>662</v>
      </c>
    </row>
    <row r="210" spans="20:20" x14ac:dyDescent="0.2">
      <c r="T210" s="142" t="s">
        <v>663</v>
      </c>
    </row>
    <row r="211" spans="20:20" x14ac:dyDescent="0.2">
      <c r="T211" s="142" t="s">
        <v>664</v>
      </c>
    </row>
    <row r="212" spans="20:20" x14ac:dyDescent="0.2">
      <c r="T212" s="142" t="s">
        <v>665</v>
      </c>
    </row>
    <row r="213" spans="20:20" x14ac:dyDescent="0.2">
      <c r="T213" s="142" t="s">
        <v>666</v>
      </c>
    </row>
    <row r="214" spans="20:20" x14ac:dyDescent="0.2">
      <c r="T214" s="142" t="s">
        <v>667</v>
      </c>
    </row>
    <row r="215" spans="20:20" x14ac:dyDescent="0.2">
      <c r="T215" s="142" t="s">
        <v>668</v>
      </c>
    </row>
    <row r="216" spans="20:20" x14ac:dyDescent="0.2">
      <c r="T216" s="142" t="s">
        <v>669</v>
      </c>
    </row>
    <row r="217" spans="20:20" x14ac:dyDescent="0.2">
      <c r="T217" s="142" t="s">
        <v>670</v>
      </c>
    </row>
    <row r="218" spans="20:20" x14ac:dyDescent="0.2">
      <c r="T218" s="142" t="s">
        <v>671</v>
      </c>
    </row>
    <row r="219" spans="20:20" x14ac:dyDescent="0.2">
      <c r="T219" s="142" t="s">
        <v>672</v>
      </c>
    </row>
    <row r="220" spans="20:20" x14ac:dyDescent="0.2">
      <c r="T220" s="142" t="s">
        <v>673</v>
      </c>
    </row>
    <row r="221" spans="20:20" x14ac:dyDescent="0.2">
      <c r="T221" s="142" t="s">
        <v>674</v>
      </c>
    </row>
    <row r="222" spans="20:20" x14ac:dyDescent="0.2">
      <c r="T222" s="142" t="s">
        <v>675</v>
      </c>
    </row>
    <row r="223" spans="20:20" x14ac:dyDescent="0.2">
      <c r="T223" s="142" t="s">
        <v>676</v>
      </c>
    </row>
    <row r="224" spans="20:20" x14ac:dyDescent="0.2">
      <c r="T224" s="142" t="s">
        <v>677</v>
      </c>
    </row>
    <row r="225" spans="20:20" x14ac:dyDescent="0.2">
      <c r="T225" s="142" t="s">
        <v>678</v>
      </c>
    </row>
    <row r="226" spans="20:20" x14ac:dyDescent="0.2">
      <c r="T226" s="142" t="s">
        <v>679</v>
      </c>
    </row>
    <row r="227" spans="20:20" x14ac:dyDescent="0.2">
      <c r="T227" s="142" t="s">
        <v>680</v>
      </c>
    </row>
    <row r="228" spans="20:20" x14ac:dyDescent="0.2">
      <c r="T228" s="142" t="s">
        <v>681</v>
      </c>
    </row>
    <row r="229" spans="20:20" x14ac:dyDescent="0.2">
      <c r="T229" s="142" t="s">
        <v>682</v>
      </c>
    </row>
    <row r="230" spans="20:20" x14ac:dyDescent="0.2">
      <c r="T230" s="142" t="s">
        <v>683</v>
      </c>
    </row>
    <row r="231" spans="20:20" x14ac:dyDescent="0.2">
      <c r="T231" s="142" t="s">
        <v>684</v>
      </c>
    </row>
    <row r="232" spans="20:20" x14ac:dyDescent="0.2">
      <c r="T232" s="142" t="s">
        <v>685</v>
      </c>
    </row>
    <row r="233" spans="20:20" x14ac:dyDescent="0.2">
      <c r="T233" s="142" t="s">
        <v>686</v>
      </c>
    </row>
    <row r="234" spans="20:20" x14ac:dyDescent="0.2">
      <c r="T234" s="142" t="s">
        <v>687</v>
      </c>
    </row>
    <row r="235" spans="20:20" x14ac:dyDescent="0.2">
      <c r="T235" s="142" t="s">
        <v>688</v>
      </c>
    </row>
    <row r="236" spans="20:20" x14ac:dyDescent="0.2">
      <c r="T236" s="142" t="s">
        <v>689</v>
      </c>
    </row>
    <row r="237" spans="20:20" x14ac:dyDescent="0.2">
      <c r="T237" s="142" t="s">
        <v>690</v>
      </c>
    </row>
    <row r="238" spans="20:20" x14ac:dyDescent="0.2">
      <c r="T238" s="142" t="s">
        <v>691</v>
      </c>
    </row>
    <row r="239" spans="20:20" x14ac:dyDescent="0.2">
      <c r="T239" s="142" t="s">
        <v>692</v>
      </c>
    </row>
    <row r="240" spans="20:20" x14ac:dyDescent="0.2">
      <c r="T240" s="142" t="s">
        <v>693</v>
      </c>
    </row>
    <row r="241" spans="20:20" x14ac:dyDescent="0.2">
      <c r="T241" s="142" t="s">
        <v>694</v>
      </c>
    </row>
    <row r="242" spans="20:20" x14ac:dyDescent="0.2">
      <c r="T242" s="142" t="s">
        <v>695</v>
      </c>
    </row>
    <row r="243" spans="20:20" x14ac:dyDescent="0.2">
      <c r="T243" s="142" t="s">
        <v>696</v>
      </c>
    </row>
    <row r="244" spans="20:20" x14ac:dyDescent="0.2">
      <c r="T244" s="142" t="s">
        <v>697</v>
      </c>
    </row>
    <row r="245" spans="20:20" x14ac:dyDescent="0.2">
      <c r="T245" s="142" t="s">
        <v>698</v>
      </c>
    </row>
    <row r="246" spans="20:20" x14ac:dyDescent="0.2">
      <c r="T246" s="142" t="s">
        <v>699</v>
      </c>
    </row>
    <row r="247" spans="20:20" x14ac:dyDescent="0.2">
      <c r="T247" s="142" t="s">
        <v>700</v>
      </c>
    </row>
    <row r="248" spans="20:20" x14ac:dyDescent="0.2">
      <c r="T248" s="142" t="s">
        <v>701</v>
      </c>
    </row>
    <row r="249" spans="20:20" x14ac:dyDescent="0.2">
      <c r="T249" s="142" t="s">
        <v>702</v>
      </c>
    </row>
    <row r="250" spans="20:20" x14ac:dyDescent="0.2">
      <c r="T250" s="142" t="s">
        <v>703</v>
      </c>
    </row>
    <row r="251" spans="20:20" x14ac:dyDescent="0.2">
      <c r="T251" s="142" t="s">
        <v>704</v>
      </c>
    </row>
    <row r="252" spans="20:20" x14ac:dyDescent="0.2">
      <c r="T252" s="142" t="s">
        <v>705</v>
      </c>
    </row>
    <row r="253" spans="20:20" x14ac:dyDescent="0.2">
      <c r="T253" s="142" t="s">
        <v>706</v>
      </c>
    </row>
    <row r="254" spans="20:20" x14ac:dyDescent="0.2">
      <c r="T254" s="142" t="s">
        <v>707</v>
      </c>
    </row>
    <row r="255" spans="20:20" x14ac:dyDescent="0.2">
      <c r="T255" s="142" t="s">
        <v>708</v>
      </c>
    </row>
    <row r="256" spans="20:20" x14ac:dyDescent="0.2">
      <c r="T256" s="142" t="s">
        <v>709</v>
      </c>
    </row>
    <row r="257" spans="20:20" x14ac:dyDescent="0.2">
      <c r="T257" s="142" t="s">
        <v>710</v>
      </c>
    </row>
    <row r="258" spans="20:20" x14ac:dyDescent="0.2">
      <c r="T258" s="142" t="s">
        <v>711</v>
      </c>
    </row>
    <row r="259" spans="20:20" x14ac:dyDescent="0.2">
      <c r="T259" s="142" t="s">
        <v>712</v>
      </c>
    </row>
    <row r="260" spans="20:20" x14ac:dyDescent="0.2">
      <c r="T260" s="142" t="s">
        <v>713</v>
      </c>
    </row>
    <row r="261" spans="20:20" x14ac:dyDescent="0.2">
      <c r="T261" s="142" t="s">
        <v>714</v>
      </c>
    </row>
    <row r="262" spans="20:20" x14ac:dyDescent="0.2">
      <c r="T262" s="142" t="s">
        <v>715</v>
      </c>
    </row>
    <row r="263" spans="20:20" x14ac:dyDescent="0.2">
      <c r="T263" s="142" t="s">
        <v>716</v>
      </c>
    </row>
    <row r="264" spans="20:20" x14ac:dyDescent="0.2">
      <c r="T264" s="142" t="s">
        <v>717</v>
      </c>
    </row>
    <row r="265" spans="20:20" x14ac:dyDescent="0.2">
      <c r="T265" s="142" t="s">
        <v>718</v>
      </c>
    </row>
    <row r="266" spans="20:20" x14ac:dyDescent="0.2">
      <c r="T266" s="142" t="s">
        <v>719</v>
      </c>
    </row>
    <row r="267" spans="20:20" x14ac:dyDescent="0.2">
      <c r="T267" s="142" t="s">
        <v>720</v>
      </c>
    </row>
    <row r="268" spans="20:20" x14ac:dyDescent="0.2">
      <c r="T268" s="142" t="s">
        <v>721</v>
      </c>
    </row>
    <row r="269" spans="20:20" x14ac:dyDescent="0.2">
      <c r="T269" s="142" t="s">
        <v>722</v>
      </c>
    </row>
    <row r="270" spans="20:20" x14ac:dyDescent="0.2">
      <c r="T270" s="142" t="s">
        <v>723</v>
      </c>
    </row>
    <row r="271" spans="20:20" x14ac:dyDescent="0.2">
      <c r="T271" s="142" t="s">
        <v>724</v>
      </c>
    </row>
    <row r="272" spans="20:20" x14ac:dyDescent="0.2">
      <c r="T272" s="142" t="s">
        <v>725</v>
      </c>
    </row>
    <row r="273" spans="20:20" x14ac:dyDescent="0.2">
      <c r="T273" s="142" t="s">
        <v>726</v>
      </c>
    </row>
    <row r="274" spans="20:20" x14ac:dyDescent="0.2">
      <c r="T274" s="142" t="s">
        <v>727</v>
      </c>
    </row>
    <row r="275" spans="20:20" x14ac:dyDescent="0.2">
      <c r="T275" s="142" t="s">
        <v>728</v>
      </c>
    </row>
    <row r="276" spans="20:20" x14ac:dyDescent="0.2">
      <c r="T276" s="142" t="s">
        <v>729</v>
      </c>
    </row>
    <row r="277" spans="20:20" x14ac:dyDescent="0.2">
      <c r="T277" s="142" t="s">
        <v>730</v>
      </c>
    </row>
    <row r="278" spans="20:20" x14ac:dyDescent="0.2">
      <c r="T278" s="142" t="s">
        <v>731</v>
      </c>
    </row>
    <row r="279" spans="20:20" x14ac:dyDescent="0.2">
      <c r="T279" s="142" t="s">
        <v>732</v>
      </c>
    </row>
    <row r="280" spans="20:20" x14ac:dyDescent="0.2">
      <c r="T280" s="142" t="s">
        <v>733</v>
      </c>
    </row>
    <row r="281" spans="20:20" x14ac:dyDescent="0.2">
      <c r="T281" s="142" t="s">
        <v>734</v>
      </c>
    </row>
    <row r="282" spans="20:20" x14ac:dyDescent="0.2">
      <c r="T282" s="142" t="s">
        <v>735</v>
      </c>
    </row>
    <row r="283" spans="20:20" x14ac:dyDescent="0.2">
      <c r="T283" s="142" t="s">
        <v>736</v>
      </c>
    </row>
    <row r="284" spans="20:20" x14ac:dyDescent="0.2">
      <c r="T284" s="142" t="s">
        <v>737</v>
      </c>
    </row>
    <row r="285" spans="20:20" x14ac:dyDescent="0.2">
      <c r="T285" s="142" t="s">
        <v>738</v>
      </c>
    </row>
    <row r="286" spans="20:20" x14ac:dyDescent="0.2">
      <c r="T286" s="142" t="s">
        <v>739</v>
      </c>
    </row>
    <row r="287" spans="20:20" x14ac:dyDescent="0.2">
      <c r="T287" s="142" t="s">
        <v>740</v>
      </c>
    </row>
    <row r="288" spans="20:20" x14ac:dyDescent="0.2">
      <c r="T288" s="142" t="s">
        <v>741</v>
      </c>
    </row>
    <row r="289" spans="20:20" x14ac:dyDescent="0.2">
      <c r="T289" s="142" t="s">
        <v>742</v>
      </c>
    </row>
    <row r="290" spans="20:20" x14ac:dyDescent="0.2">
      <c r="T290" s="142" t="s">
        <v>743</v>
      </c>
    </row>
    <row r="291" spans="20:20" x14ac:dyDescent="0.2">
      <c r="T291" s="142" t="s">
        <v>744</v>
      </c>
    </row>
    <row r="292" spans="20:20" x14ac:dyDescent="0.2">
      <c r="T292" s="142" t="s">
        <v>745</v>
      </c>
    </row>
    <row r="293" spans="20:20" x14ac:dyDescent="0.2">
      <c r="T293" s="142" t="s">
        <v>746</v>
      </c>
    </row>
    <row r="294" spans="20:20" x14ac:dyDescent="0.2">
      <c r="T294" s="142" t="s">
        <v>747</v>
      </c>
    </row>
    <row r="295" spans="20:20" x14ac:dyDescent="0.2">
      <c r="T295" s="142" t="s">
        <v>748</v>
      </c>
    </row>
    <row r="296" spans="20:20" x14ac:dyDescent="0.2">
      <c r="T296" s="142" t="s">
        <v>749</v>
      </c>
    </row>
    <row r="297" spans="20:20" x14ac:dyDescent="0.2">
      <c r="T297" s="142" t="s">
        <v>750</v>
      </c>
    </row>
    <row r="298" spans="20:20" x14ac:dyDescent="0.2">
      <c r="T298" s="142" t="s">
        <v>751</v>
      </c>
    </row>
    <row r="299" spans="20:20" x14ac:dyDescent="0.2">
      <c r="T299" s="142" t="s">
        <v>752</v>
      </c>
    </row>
    <row r="300" spans="20:20" x14ac:dyDescent="0.2">
      <c r="T300" s="142" t="s">
        <v>753</v>
      </c>
    </row>
    <row r="301" spans="20:20" x14ac:dyDescent="0.2">
      <c r="T301" s="142" t="s">
        <v>754</v>
      </c>
    </row>
    <row r="302" spans="20:20" x14ac:dyDescent="0.2">
      <c r="T302" s="142" t="s">
        <v>755</v>
      </c>
    </row>
    <row r="303" spans="20:20" x14ac:dyDescent="0.2">
      <c r="T303" s="142" t="s">
        <v>756</v>
      </c>
    </row>
    <row r="304" spans="20:20" x14ac:dyDescent="0.2">
      <c r="T304" s="142" t="s">
        <v>757</v>
      </c>
    </row>
    <row r="305" spans="20:20" x14ac:dyDescent="0.2">
      <c r="T305" s="142" t="s">
        <v>758</v>
      </c>
    </row>
    <row r="306" spans="20:20" x14ac:dyDescent="0.2">
      <c r="T306" s="142" t="s">
        <v>759</v>
      </c>
    </row>
    <row r="307" spans="20:20" x14ac:dyDescent="0.2">
      <c r="T307" s="142" t="s">
        <v>760</v>
      </c>
    </row>
    <row r="308" spans="20:20" x14ac:dyDescent="0.2">
      <c r="T308" s="142" t="s">
        <v>761</v>
      </c>
    </row>
    <row r="309" spans="20:20" x14ac:dyDescent="0.2">
      <c r="T309" s="142" t="s">
        <v>762</v>
      </c>
    </row>
    <row r="310" spans="20:20" x14ac:dyDescent="0.2">
      <c r="T310" s="142" t="s">
        <v>763</v>
      </c>
    </row>
    <row r="311" spans="20:20" x14ac:dyDescent="0.2">
      <c r="T311" s="142" t="s">
        <v>764</v>
      </c>
    </row>
    <row r="312" spans="20:20" x14ac:dyDescent="0.2">
      <c r="T312" s="142" t="s">
        <v>765</v>
      </c>
    </row>
    <row r="313" spans="20:20" x14ac:dyDescent="0.2">
      <c r="T313" s="142" t="s">
        <v>766</v>
      </c>
    </row>
    <row r="314" spans="20:20" x14ac:dyDescent="0.2">
      <c r="T314" s="142" t="s">
        <v>767</v>
      </c>
    </row>
    <row r="315" spans="20:20" x14ac:dyDescent="0.2">
      <c r="T315" s="142" t="s">
        <v>768</v>
      </c>
    </row>
    <row r="316" spans="20:20" x14ac:dyDescent="0.2">
      <c r="T316" s="142" t="s">
        <v>769</v>
      </c>
    </row>
    <row r="317" spans="20:20" x14ac:dyDescent="0.2">
      <c r="T317" s="142" t="s">
        <v>770</v>
      </c>
    </row>
    <row r="318" spans="20:20" x14ac:dyDescent="0.2">
      <c r="T318" s="142" t="s">
        <v>771</v>
      </c>
    </row>
    <row r="319" spans="20:20" x14ac:dyDescent="0.2">
      <c r="T319" s="142" t="s">
        <v>772</v>
      </c>
    </row>
    <row r="320" spans="20:20" x14ac:dyDescent="0.2">
      <c r="T320" s="142" t="s">
        <v>773</v>
      </c>
    </row>
    <row r="321" spans="20:20" x14ac:dyDescent="0.2">
      <c r="T321" s="142" t="s">
        <v>774</v>
      </c>
    </row>
    <row r="322" spans="20:20" x14ac:dyDescent="0.2">
      <c r="T322" s="142" t="s">
        <v>775</v>
      </c>
    </row>
    <row r="323" spans="20:20" x14ac:dyDescent="0.2">
      <c r="T323" s="142" t="s">
        <v>776</v>
      </c>
    </row>
    <row r="324" spans="20:20" x14ac:dyDescent="0.2">
      <c r="T324" s="142" t="s">
        <v>777</v>
      </c>
    </row>
    <row r="325" spans="20:20" x14ac:dyDescent="0.2">
      <c r="T325" s="142" t="s">
        <v>778</v>
      </c>
    </row>
    <row r="326" spans="20:20" x14ac:dyDescent="0.2">
      <c r="T326" s="142" t="s">
        <v>779</v>
      </c>
    </row>
    <row r="327" spans="20:20" x14ac:dyDescent="0.2">
      <c r="T327" s="142" t="s">
        <v>780</v>
      </c>
    </row>
    <row r="328" spans="20:20" x14ac:dyDescent="0.2">
      <c r="T328" s="142" t="s">
        <v>781</v>
      </c>
    </row>
    <row r="329" spans="20:20" x14ac:dyDescent="0.2">
      <c r="T329" s="142" t="s">
        <v>782</v>
      </c>
    </row>
    <row r="330" spans="20:20" x14ac:dyDescent="0.2">
      <c r="T330" s="142" t="s">
        <v>783</v>
      </c>
    </row>
    <row r="331" spans="20:20" x14ac:dyDescent="0.2">
      <c r="T331" s="142" t="s">
        <v>784</v>
      </c>
    </row>
  </sheetData>
  <sheetProtection password="EDC4" sheet="1" objects="1" scenarios="1"/>
  <mergeCells count="146">
    <mergeCell ref="A31:O31"/>
    <mergeCell ref="A32:B32"/>
    <mergeCell ref="A33:B33"/>
    <mergeCell ref="A34:B34"/>
    <mergeCell ref="A35:B35"/>
    <mergeCell ref="A36:B36"/>
    <mergeCell ref="A37:B37"/>
    <mergeCell ref="C32:F32"/>
    <mergeCell ref="C33:F33"/>
    <mergeCell ref="C34:F34"/>
    <mergeCell ref="C35:F35"/>
    <mergeCell ref="C36:F36"/>
    <mergeCell ref="C37:F37"/>
    <mergeCell ref="G32:K32"/>
    <mergeCell ref="G33:K37"/>
    <mergeCell ref="L32:O32"/>
    <mergeCell ref="L33:O37"/>
    <mergeCell ref="A25:B26"/>
    <mergeCell ref="C25:C26"/>
    <mergeCell ref="E25:G26"/>
    <mergeCell ref="H25:J26"/>
    <mergeCell ref="K25:L26"/>
    <mergeCell ref="O25:O26"/>
    <mergeCell ref="M25:N26"/>
    <mergeCell ref="A29:D29"/>
    <mergeCell ref="E29:I29"/>
    <mergeCell ref="J29:K29"/>
    <mergeCell ref="L29:O29"/>
    <mergeCell ref="A28:H28"/>
    <mergeCell ref="I28:O28"/>
    <mergeCell ref="A55:B55"/>
    <mergeCell ref="I55:K55"/>
    <mergeCell ref="L55:O55"/>
    <mergeCell ref="C54:H54"/>
    <mergeCell ref="C55:H55"/>
    <mergeCell ref="J97:K97"/>
    <mergeCell ref="D74:L75"/>
    <mergeCell ref="N74:O74"/>
    <mergeCell ref="E77:F77"/>
    <mergeCell ref="N77:O77"/>
    <mergeCell ref="E79:O79"/>
    <mergeCell ref="D80:O81"/>
    <mergeCell ref="N86:O86"/>
    <mergeCell ref="A82:D82"/>
    <mergeCell ref="E82:F82"/>
    <mergeCell ref="E84:F84"/>
    <mergeCell ref="E86:F86"/>
    <mergeCell ref="D87:L88"/>
    <mergeCell ref="N87:O87"/>
    <mergeCell ref="D89:L90"/>
    <mergeCell ref="N89:O89"/>
    <mergeCell ref="D91:O92"/>
    <mergeCell ref="N83:O83"/>
    <mergeCell ref="K64:O64"/>
    <mergeCell ref="C8:E9"/>
    <mergeCell ref="G8:I9"/>
    <mergeCell ref="N8:O8"/>
    <mergeCell ref="C12:E13"/>
    <mergeCell ref="G12:I13"/>
    <mergeCell ref="N12:O12"/>
    <mergeCell ref="C16:E17"/>
    <mergeCell ref="N9:O9"/>
    <mergeCell ref="N13:O13"/>
    <mergeCell ref="N17:O17"/>
    <mergeCell ref="C53:H53"/>
    <mergeCell ref="B63:E63"/>
    <mergeCell ref="F63:J63"/>
    <mergeCell ref="K63:O63"/>
    <mergeCell ref="B64:E64"/>
    <mergeCell ref="F64:J64"/>
    <mergeCell ref="C48:H48"/>
    <mergeCell ref="C49:H49"/>
    <mergeCell ref="A50:B50"/>
    <mergeCell ref="I50:K50"/>
    <mergeCell ref="L50:O50"/>
    <mergeCell ref="A48:B48"/>
    <mergeCell ref="I48:K48"/>
    <mergeCell ref="L48:O48"/>
    <mergeCell ref="A57:B57"/>
    <mergeCell ref="C57:H57"/>
    <mergeCell ref="I57:K57"/>
    <mergeCell ref="L60:O60"/>
    <mergeCell ref="A51:B51"/>
    <mergeCell ref="I51:K51"/>
    <mergeCell ref="L51:O51"/>
    <mergeCell ref="C50:H50"/>
    <mergeCell ref="A53:B53"/>
    <mergeCell ref="L49:O49"/>
    <mergeCell ref="I53:K53"/>
    <mergeCell ref="L53:O53"/>
    <mergeCell ref="A54:B54"/>
    <mergeCell ref="I54:K54"/>
    <mergeCell ref="L54:O54"/>
    <mergeCell ref="C19:E19"/>
    <mergeCell ref="N19:O19"/>
    <mergeCell ref="H16:J19"/>
    <mergeCell ref="N16:O16"/>
    <mergeCell ref="A47:B47"/>
    <mergeCell ref="C47:H47"/>
    <mergeCell ref="I47:K47"/>
    <mergeCell ref="L47:O47"/>
    <mergeCell ref="D21:G21"/>
    <mergeCell ref="K21:M21"/>
    <mergeCell ref="D23:G23"/>
    <mergeCell ref="A40:O45"/>
    <mergeCell ref="C51:H51"/>
    <mergeCell ref="A52:B52"/>
    <mergeCell ref="I52:K52"/>
    <mergeCell ref="L52:O52"/>
    <mergeCell ref="A49:B49"/>
    <mergeCell ref="I49:K49"/>
    <mergeCell ref="C52:H52"/>
    <mergeCell ref="L57:O57"/>
    <mergeCell ref="C56:H56"/>
    <mergeCell ref="L58:O58"/>
    <mergeCell ref="L59:O59"/>
    <mergeCell ref="F62:J62"/>
    <mergeCell ref="K62:O62"/>
    <mergeCell ref="A62:E62"/>
    <mergeCell ref="K67:O67"/>
    <mergeCell ref="A56:B56"/>
    <mergeCell ref="I56:K56"/>
    <mergeCell ref="L56:O56"/>
    <mergeCell ref="B68:E68"/>
    <mergeCell ref="F68:J68"/>
    <mergeCell ref="K68:O68"/>
    <mergeCell ref="B65:E65"/>
    <mergeCell ref="F65:J65"/>
    <mergeCell ref="K65:O65"/>
    <mergeCell ref="B66:E66"/>
    <mergeCell ref="F66:J66"/>
    <mergeCell ref="K66:O66"/>
    <mergeCell ref="B67:E67"/>
    <mergeCell ref="F67:J67"/>
    <mergeCell ref="B71:E71"/>
    <mergeCell ref="F71:J71"/>
    <mergeCell ref="K71:O71"/>
    <mergeCell ref="B72:E72"/>
    <mergeCell ref="F72:J72"/>
    <mergeCell ref="K72:O72"/>
    <mergeCell ref="B69:E69"/>
    <mergeCell ref="F69:J69"/>
    <mergeCell ref="K69:O69"/>
    <mergeCell ref="B70:E70"/>
    <mergeCell ref="F70:J70"/>
    <mergeCell ref="K70:O70"/>
  </mergeCells>
  <phoneticPr fontId="36" type="noConversion"/>
  <dataValidations count="6">
    <dataValidation allowBlank="1" showInputMessage="1" showErrorMessage="1" prompt="An explanation is required for a variance &gt;10%_x000a__x000a_Une explication est requise pour un écart &gt;10%." sqref="M76:O78 M82:M86 N82:O82 N84:O85"/>
    <dataValidation allowBlank="1" showInputMessage="1" showErrorMessage="1" prompt="Date hospitality incurred_x000a__x000a__x000a_Date frais d'accueil encourus" sqref="N8"/>
    <dataValidation type="list" allowBlank="1" showInputMessage="1" showErrorMessage="1" error="Please select a purpose. _x000a__x000a_S.V.P. sélectionnez une raison." prompt="Purpose:_x000a__x000a_External: participants include some non-public servants/ participants inclus autres que des fonctionnaires fédéraux_x000a__x000a_Internal:    public servant participants only/seuleument des fonctionnaires fédéraux comme participants" sqref="D21:G21">
      <formula1>$A$98:$A$100</formula1>
    </dataValidation>
    <dataValidation type="list" allowBlank="1" showInputMessage="1" showErrorMessage="1" error="Please select an RC. _x000a__x000a_S.V.P. sélectionnez un CR." prompt="It is mandatory to select an RC._x000a__x000a_Un CR doit être sélectionné." sqref="G12:I13">
      <formula1>$I$98:$I$149</formula1>
    </dataValidation>
    <dataValidation type="list" allowBlank="1" showInputMessage="1" showErrorMessage="1" error="Please select an activity. _x000a__x000a_S.V.P. sélectionnez une activité." prompt="It is mandatory to select an activity. _x000a__x000a_Une activité doit être sélectionnée." sqref="K21">
      <formula1>$A$103:$A$109</formula1>
    </dataValidation>
    <dataValidation type="list" allowBlank="1" showInputMessage="1" showErrorMessage="1" sqref="H25:J26">
      <formula1>$T$98:$T$331</formula1>
    </dataValidation>
  </dataValidations>
  <printOptions horizontalCentered="1"/>
  <pageMargins left="0.19685039370078741" right="0.15748031496062992" top="0.27559055118110237" bottom="0.31496062992125984" header="0.27559055118110237" footer="3.937007874015748E-2"/>
  <pageSetup scale="79" orientation="portrait" r:id="rId1"/>
  <headerFooter alignWithMargins="0">
    <oddFooter>&amp;CPage &amp;P of &amp;N&amp;RRevised on/Révisé le 26 AUG  2016</oddFooter>
  </headerFooter>
  <drawing r:id="rId2"/>
  <legacyDrawing r:id="rId3"/>
  <oleObjects>
    <mc:AlternateContent xmlns:mc="http://schemas.openxmlformats.org/markup-compatibility/2006">
      <mc:Choice Requires="x14">
        <oleObject progId="MSPhotoEd.3" shapeId="58369" r:id="rId4">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8369" r:id="rId4"/>
      </mc:Fallback>
    </mc:AlternateContent>
    <mc:AlternateContent xmlns:mc="http://schemas.openxmlformats.org/markup-compatibility/2006">
      <mc:Choice Requires="x14">
        <oleObject progId="MSPhotoEd.3" shapeId="58370" r:id="rId6">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8370" r:id="rId6"/>
      </mc:Fallback>
    </mc:AlternateContent>
    <mc:AlternateContent xmlns:mc="http://schemas.openxmlformats.org/markup-compatibility/2006">
      <mc:Choice Requires="x14">
        <oleObject progId="MSPhotoEd.3" shapeId="58371" r:id="rId7">
          <objectPr defaultSize="0" autoPict="0" r:id="rId5">
            <anchor moveWithCells="1">
              <from>
                <xdr:col>0</xdr:col>
                <xdr:colOff>9525</xdr:colOff>
                <xdr:row>0</xdr:row>
                <xdr:rowOff>19050</xdr:rowOff>
              </from>
              <to>
                <xdr:col>1</xdr:col>
                <xdr:colOff>933450</xdr:colOff>
                <xdr:row>2</xdr:row>
                <xdr:rowOff>142875</xdr:rowOff>
              </to>
            </anchor>
          </objectPr>
        </oleObject>
      </mc:Choice>
      <mc:Fallback>
        <oleObject progId="MSPhotoEd.3" shapeId="58371" r:id="rId7"/>
      </mc:Fallback>
    </mc:AlternateContent>
  </oleObjects>
  <extLst>
    <ext xmlns:x14="http://schemas.microsoft.com/office/spreadsheetml/2009/9/main" uri="{CCE6A557-97BC-4b89-ADB6-D9C93CAAB3DF}">
      <x14:dataValidations xmlns:xm="http://schemas.microsoft.com/office/excel/2006/main" count="3">
        <x14:dataValidation type="list" allowBlank="1" showInputMessage="1" showErrorMessage="1">
          <x14:formula1>
            <xm:f>'Travel Authority &amp; Advance'!$D$12:$D$17</xm:f>
          </x14:formula1>
          <xm:sqref>L8</xm:sqref>
        </x14:dataValidation>
        <x14:dataValidation type="list" allowBlank="1" showInputMessage="1" showErrorMessage="1">
          <x14:formula1>
            <xm:f>'Travel Expense Claim Detail'!$E$11:$I$11</xm:f>
          </x14:formula1>
          <xm:sqref>G8:I9</xm:sqref>
        </x14:dataValidation>
        <x14:dataValidation type="list" allowBlank="1" showInputMessage="1" showErrorMessage="1" error="Please select a purpose. _x000a__x000a_S.V.P. sélectionnez une raison." prompt="One page per province._x000a__x000a_Une page par province.">
          <x14:formula1>
            <xm:f>'Travel Authority &amp; Advance'!$A$94:$A$105</xm:f>
          </x14:formula1>
          <xm:sqref>D23:G23</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21" sqref="J21"/>
    </sheetView>
  </sheetViews>
  <sheetFormatPr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27</vt:i4>
      </vt:variant>
    </vt:vector>
  </HeadingPairs>
  <TitlesOfParts>
    <vt:vector size="57" baseType="lpstr">
      <vt:lpstr>CCC COMMON WOs RCs &amp; Responsib</vt:lpstr>
      <vt:lpstr>Travel Authority &amp; Advance</vt:lpstr>
      <vt:lpstr>Travel Claim Summary</vt:lpstr>
      <vt:lpstr>Travel Expense Claim Detail</vt:lpstr>
      <vt:lpstr>Hospitality Form (1)</vt:lpstr>
      <vt:lpstr>Hospitality Form (2)</vt:lpstr>
      <vt:lpstr>Hospitality Form (3)</vt:lpstr>
      <vt:lpstr>Hospitality Form (4)</vt:lpstr>
      <vt:lpstr>Hospitality Form (5)</vt:lpstr>
      <vt:lpstr>Hospitality Form (6)</vt:lpstr>
      <vt:lpstr>Hospitality Form (7)</vt:lpstr>
      <vt:lpstr>Hospitality Form (8)</vt:lpstr>
      <vt:lpstr>Hospitality Form (9)</vt:lpstr>
      <vt:lpstr>Hospitality Form (10)</vt:lpstr>
      <vt:lpstr>Hospitality Form (11)</vt:lpstr>
      <vt:lpstr>Hospitality Form (12)</vt:lpstr>
      <vt:lpstr>Hospitality Form (13)</vt:lpstr>
      <vt:lpstr>Hospitality Form (14)</vt:lpstr>
      <vt:lpstr>Hospitality Form (15)</vt:lpstr>
      <vt:lpstr>Hospitality Form (16)</vt:lpstr>
      <vt:lpstr>Hospitality Form (17)</vt:lpstr>
      <vt:lpstr>Hospitality Form (18)</vt:lpstr>
      <vt:lpstr>Hospitality Form (19)</vt:lpstr>
      <vt:lpstr>Hospitality Form (20)</vt:lpstr>
      <vt:lpstr>Hospitality Form (21)</vt:lpstr>
      <vt:lpstr>Hospitality Form (22)</vt:lpstr>
      <vt:lpstr>Hospitality Form (23)</vt:lpstr>
      <vt:lpstr>Hospitality Form (24)</vt:lpstr>
      <vt:lpstr>Hospitality Form (25)</vt:lpstr>
      <vt:lpstr>Sheet1</vt:lpstr>
      <vt:lpstr>'Hospitality Form (1)'!Print_Area</vt:lpstr>
      <vt:lpstr>'Hospitality Form (10)'!Print_Area</vt:lpstr>
      <vt:lpstr>'Hospitality Form (11)'!Print_Area</vt:lpstr>
      <vt:lpstr>'Hospitality Form (12)'!Print_Area</vt:lpstr>
      <vt:lpstr>'Hospitality Form (13)'!Print_Area</vt:lpstr>
      <vt:lpstr>'Hospitality Form (14)'!Print_Area</vt:lpstr>
      <vt:lpstr>'Hospitality Form (15)'!Print_Area</vt:lpstr>
      <vt:lpstr>'Hospitality Form (16)'!Print_Area</vt:lpstr>
      <vt:lpstr>'Hospitality Form (17)'!Print_Area</vt:lpstr>
      <vt:lpstr>'Hospitality Form (18)'!Print_Area</vt:lpstr>
      <vt:lpstr>'Hospitality Form (19)'!Print_Area</vt:lpstr>
      <vt:lpstr>'Hospitality Form (2)'!Print_Area</vt:lpstr>
      <vt:lpstr>'Hospitality Form (20)'!Print_Area</vt:lpstr>
      <vt:lpstr>'Hospitality Form (21)'!Print_Area</vt:lpstr>
      <vt:lpstr>'Hospitality Form (22)'!Print_Area</vt:lpstr>
      <vt:lpstr>'Hospitality Form (23)'!Print_Area</vt:lpstr>
      <vt:lpstr>'Hospitality Form (24)'!Print_Area</vt:lpstr>
      <vt:lpstr>'Hospitality Form (25)'!Print_Area</vt:lpstr>
      <vt:lpstr>'Hospitality Form (3)'!Print_Area</vt:lpstr>
      <vt:lpstr>'Hospitality Form (4)'!Print_Area</vt:lpstr>
      <vt:lpstr>'Hospitality Form (5)'!Print_Area</vt:lpstr>
      <vt:lpstr>'Hospitality Form (6)'!Print_Area</vt:lpstr>
      <vt:lpstr>'Hospitality Form (7)'!Print_Area</vt:lpstr>
      <vt:lpstr>'Hospitality Form (8)'!Print_Area</vt:lpstr>
      <vt:lpstr>'Hospitality Form (9)'!Print_Area</vt:lpstr>
      <vt:lpstr>'Travel Authority &amp; Advance'!Print_Area</vt:lpstr>
      <vt:lpstr>'Travel Claim Summary'!Print_Area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Travel Forms</dc:title>
  <dc:subject>Travel</dc:subject>
  <dc:creator>Adriano Pagliarello</dc:creator>
  <cp:lastModifiedBy>Hakan Agyar</cp:lastModifiedBy>
  <cp:lastPrinted>2016-11-22T20:30:14Z</cp:lastPrinted>
  <dcterms:created xsi:type="dcterms:W3CDTF">2000-10-13T19:17:53Z</dcterms:created>
  <dcterms:modified xsi:type="dcterms:W3CDTF">2016-11-23T18:50:46Z</dcterms:modified>
</cp:coreProperties>
</file>