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codeName="ThisWorkbook" autoCompressPictures="0"/>
  <bookViews>
    <workbookView xWindow="-26505" yWindow="3240" windowWidth="23310" windowHeight="11385" tabRatio="805" activeTab="12"/>
  </bookViews>
  <sheets>
    <sheet name="カレンダーの設定" sheetId="14" r:id="rId1"/>
    <sheet name="1 月" sheetId="27" r:id="rId2"/>
    <sheet name="2 月" sheetId="40" r:id="rId3"/>
    <sheet name="3 月" sheetId="41" r:id="rId4"/>
    <sheet name="4 月" sheetId="42" r:id="rId5"/>
    <sheet name="5 月" sheetId="43" r:id="rId6"/>
    <sheet name="6 月" sheetId="44" r:id="rId7"/>
    <sheet name="7 月" sheetId="45" r:id="rId8"/>
    <sheet name="8 月" sheetId="46" r:id="rId9"/>
    <sheet name="9 月" sheetId="47" r:id="rId10"/>
    <sheet name="10 月" sheetId="48" r:id="rId11"/>
    <sheet name="11 月" sheetId="49" r:id="rId12"/>
    <sheet name="12 月" sheetId="50" r:id="rId13"/>
  </sheets>
  <definedNames>
    <definedName name="CalendarYear">カレンダーの設定!$C$2</definedName>
    <definedName name="DaysAndWeeks">{0,1,2,3,4,5,6} + {0;1;2;3;4;5}*7</definedName>
    <definedName name="_xlnm.Print_Area" localSheetId="0">カレンダーの設定!$A$1:$A$26</definedName>
    <definedName name="週の開始日">カレンダーの設定!$C$3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5" i="40" l="1" a="1"/>
  <c r="B3" i="40" a="1"/>
  <c r="B13" i="27" a="1"/>
  <c r="B11" i="27" a="1"/>
  <c r="B9" i="27" a="1"/>
  <c r="B7" i="27" a="1"/>
  <c r="B5" i="27" a="1"/>
  <c r="B3" i="27" a="1"/>
  <c r="B13" i="47" a="1"/>
  <c r="B5" i="47" a="1"/>
  <c r="B9" i="46" a="1"/>
  <c r="B13" i="45" a="1"/>
  <c r="B5" i="45" a="1"/>
  <c r="B9" i="44" a="1"/>
  <c r="B5" i="41" a="1"/>
  <c r="B11" i="40" a="1"/>
  <c r="B11" i="50" a="1"/>
  <c r="B7" i="49" a="1"/>
  <c r="B7" i="48" a="1"/>
  <c r="B11" i="47" a="1"/>
  <c r="B7" i="46" a="1"/>
  <c r="B7" i="45" a="1"/>
  <c r="B7" i="44" a="1"/>
  <c r="B13" i="50" a="1"/>
  <c r="B9" i="50" a="1"/>
  <c r="B5" i="50" a="1"/>
  <c r="B13" i="49" a="1"/>
  <c r="B9" i="49" a="1"/>
  <c r="B5" i="49" a="1"/>
  <c r="B13" i="48" a="1"/>
  <c r="B9" i="48" a="1"/>
  <c r="B5" i="48" a="1"/>
  <c r="B9" i="47" a="1"/>
  <c r="B13" i="46" a="1"/>
  <c r="B5" i="46" a="1"/>
  <c r="B9" i="45" a="1"/>
  <c r="B13" i="44" a="1"/>
  <c r="B5" i="44" a="1"/>
  <c r="B3" i="41" a="1"/>
  <c r="B9" i="40" a="1"/>
  <c r="B7" i="50" a="1"/>
  <c r="B11" i="49" a="1"/>
  <c r="B11" i="48" a="1"/>
  <c r="B7" i="47" a="1"/>
  <c r="B11" i="46" a="1"/>
  <c r="B11" i="45" a="1"/>
  <c r="B11" i="44" a="1"/>
  <c r="B13" i="43" a="1"/>
  <c r="B11" i="43" a="1"/>
  <c r="B9" i="43" a="1"/>
  <c r="B7" i="43" a="1"/>
  <c r="B5" i="43" a="1"/>
  <c r="B3" i="43" a="1"/>
  <c r="B13" i="42" a="1"/>
  <c r="B11" i="42" a="1"/>
  <c r="B9" i="42" a="1"/>
  <c r="B7" i="42" a="1"/>
  <c r="B5" i="42" a="1"/>
  <c r="B3" i="42" a="1"/>
  <c r="B13" i="41" a="1"/>
  <c r="B11" i="41" a="1"/>
  <c r="B9" i="41" a="1"/>
  <c r="B7" i="41" a="1"/>
  <c r="B13" i="40" a="1"/>
  <c r="B7" i="40" a="1"/>
  <c r="B3" i="50" a="1"/>
  <c r="B3" i="49" a="1"/>
  <c r="B3" i="48" a="1"/>
  <c r="B3" i="47" a="1"/>
  <c r="B3" i="46" a="1"/>
  <c r="B3" i="45" a="1"/>
  <c r="B3" i="44" a="1"/>
  <c r="B2" i="50"/>
  <c r="H1" i="50"/>
  <c r="B2" i="49"/>
  <c r="H1" i="49"/>
  <c r="B2" i="48"/>
  <c r="H1" i="48"/>
  <c r="B2" i="47"/>
  <c r="H1" i="47"/>
  <c r="B2" i="46"/>
  <c r="H1" i="46"/>
  <c r="B2" i="45"/>
  <c r="H1" i="45"/>
  <c r="B2" i="44"/>
  <c r="H1" i="44"/>
  <c r="B2" i="43"/>
  <c r="H1" i="43"/>
  <c r="B2" i="42"/>
  <c r="H1" i="42"/>
  <c r="B2" i="41"/>
  <c r="H1" i="41"/>
  <c r="B2" i="40"/>
  <c r="H1" i="40"/>
  <c r="H1" i="27"/>
  <c r="H3" i="44" l="1"/>
  <c r="H2" i="44" s="1"/>
  <c r="D3" i="44"/>
  <c r="G3" i="44"/>
  <c r="C3" i="44"/>
  <c r="C2" i="44" s="1"/>
  <c r="F3" i="44"/>
  <c r="F2" i="44" s="1"/>
  <c r="B3" i="44"/>
  <c r="E3" i="44"/>
  <c r="E2" i="44" s="1"/>
  <c r="F13" i="41"/>
  <c r="B13" i="41"/>
  <c r="H13" i="41"/>
  <c r="D13" i="41"/>
  <c r="E13" i="41"/>
  <c r="C13" i="41"/>
  <c r="G13" i="41"/>
  <c r="F9" i="42"/>
  <c r="B9" i="42"/>
  <c r="H9" i="42"/>
  <c r="D9" i="42"/>
  <c r="E9" i="42"/>
  <c r="C9" i="42"/>
  <c r="G9" i="42"/>
  <c r="H13" i="43"/>
  <c r="G13" i="43"/>
  <c r="F13" i="43"/>
  <c r="B13" i="43"/>
  <c r="D13" i="43"/>
  <c r="E13" i="43"/>
  <c r="C13" i="43"/>
  <c r="F9" i="40"/>
  <c r="B9" i="40"/>
  <c r="H9" i="40"/>
  <c r="D9" i="40"/>
  <c r="E9" i="40"/>
  <c r="C9" i="40"/>
  <c r="G9" i="40"/>
  <c r="H9" i="45"/>
  <c r="D9" i="45"/>
  <c r="G9" i="45"/>
  <c r="C9" i="45"/>
  <c r="F9" i="45"/>
  <c r="B9" i="45"/>
  <c r="E9" i="45"/>
  <c r="H5" i="48"/>
  <c r="D5" i="48"/>
  <c r="G5" i="48"/>
  <c r="C5" i="48"/>
  <c r="F5" i="48"/>
  <c r="B5" i="48"/>
  <c r="E5" i="48"/>
  <c r="H9" i="49"/>
  <c r="D9" i="49"/>
  <c r="G9" i="49"/>
  <c r="C9" i="49"/>
  <c r="F9" i="49"/>
  <c r="B9" i="49"/>
  <c r="E9" i="49"/>
  <c r="H13" i="50"/>
  <c r="D13" i="50"/>
  <c r="G13" i="50"/>
  <c r="C13" i="50"/>
  <c r="F13" i="50"/>
  <c r="B13" i="50"/>
  <c r="E13" i="50"/>
  <c r="H11" i="47"/>
  <c r="D11" i="47"/>
  <c r="G11" i="47"/>
  <c r="C11" i="47"/>
  <c r="F11" i="47"/>
  <c r="B11" i="47"/>
  <c r="E11" i="47"/>
  <c r="F11" i="40"/>
  <c r="B11" i="40"/>
  <c r="H11" i="40"/>
  <c r="D11" i="40"/>
  <c r="E11" i="40"/>
  <c r="C11" i="40"/>
  <c r="G11" i="40"/>
  <c r="H13" i="45"/>
  <c r="D13" i="45"/>
  <c r="G13" i="45"/>
  <c r="C13" i="45"/>
  <c r="F13" i="45"/>
  <c r="B13" i="45"/>
  <c r="E13" i="45"/>
  <c r="E3" i="27"/>
  <c r="H3" i="27"/>
  <c r="G3" i="27"/>
  <c r="D3" i="27"/>
  <c r="C3" i="27"/>
  <c r="B3" i="27"/>
  <c r="F3" i="27"/>
  <c r="E11" i="27"/>
  <c r="H11" i="27"/>
  <c r="G11" i="27"/>
  <c r="D11" i="27"/>
  <c r="C11" i="27"/>
  <c r="F11" i="27"/>
  <c r="B11" i="27"/>
  <c r="H3" i="46"/>
  <c r="H2" i="46" s="1"/>
  <c r="D3" i="46"/>
  <c r="D2" i="46" s="1"/>
  <c r="G3" i="46"/>
  <c r="G2" i="46" s="1"/>
  <c r="C3" i="46"/>
  <c r="F3" i="46"/>
  <c r="B3" i="46"/>
  <c r="E3" i="46"/>
  <c r="E2" i="46" s="1"/>
  <c r="H3" i="48"/>
  <c r="D3" i="48"/>
  <c r="G3" i="48"/>
  <c r="G2" i="48" s="1"/>
  <c r="C3" i="48"/>
  <c r="C2" i="48" s="1"/>
  <c r="F3" i="48"/>
  <c r="B3" i="48"/>
  <c r="E3" i="48"/>
  <c r="E2" i="48" s="1"/>
  <c r="F13" i="40"/>
  <c r="B13" i="40"/>
  <c r="H13" i="40"/>
  <c r="D13" i="40"/>
  <c r="E13" i="40"/>
  <c r="C13" i="40"/>
  <c r="G13" i="40"/>
  <c r="F5" i="43"/>
  <c r="B5" i="43"/>
  <c r="H5" i="43"/>
  <c r="D5" i="43"/>
  <c r="E5" i="43"/>
  <c r="C5" i="43"/>
  <c r="G5" i="43"/>
  <c r="H7" i="47"/>
  <c r="D7" i="47"/>
  <c r="G7" i="47"/>
  <c r="C7" i="47"/>
  <c r="F7" i="47"/>
  <c r="B7" i="47"/>
  <c r="B1" i="47" s="1"/>
  <c r="E7" i="47"/>
  <c r="H3" i="45"/>
  <c r="D3" i="45"/>
  <c r="G3" i="45"/>
  <c r="G2" i="45" s="1"/>
  <c r="C3" i="45"/>
  <c r="C2" i="45" s="1"/>
  <c r="F3" i="45"/>
  <c r="B3" i="45"/>
  <c r="E3" i="45"/>
  <c r="E2" i="45" s="1"/>
  <c r="H3" i="49"/>
  <c r="H2" i="49" s="1"/>
  <c r="D3" i="49"/>
  <c r="G3" i="49"/>
  <c r="C3" i="49"/>
  <c r="C2" i="49" s="1"/>
  <c r="F3" i="49"/>
  <c r="F2" i="49" s="1"/>
  <c r="B3" i="49"/>
  <c r="E3" i="49"/>
  <c r="F7" i="41"/>
  <c r="B7" i="41"/>
  <c r="B1" i="41" s="1"/>
  <c r="H7" i="41"/>
  <c r="D7" i="41"/>
  <c r="E7" i="41"/>
  <c r="C7" i="41"/>
  <c r="G7" i="41"/>
  <c r="F3" i="42"/>
  <c r="F2" i="42" s="1"/>
  <c r="B3" i="42"/>
  <c r="H3" i="42"/>
  <c r="H2" i="42" s="1"/>
  <c r="D3" i="42"/>
  <c r="E3" i="42"/>
  <c r="C3" i="42"/>
  <c r="C2" i="42" s="1"/>
  <c r="G3" i="42"/>
  <c r="G2" i="42" s="1"/>
  <c r="F11" i="42"/>
  <c r="B11" i="42"/>
  <c r="H11" i="42"/>
  <c r="D11" i="42"/>
  <c r="E11" i="42"/>
  <c r="C11" i="42"/>
  <c r="G11" i="42"/>
  <c r="F7" i="43"/>
  <c r="B7" i="43"/>
  <c r="H7" i="43"/>
  <c r="D7" i="43"/>
  <c r="E7" i="43"/>
  <c r="C7" i="43"/>
  <c r="G7" i="43"/>
  <c r="H11" i="44"/>
  <c r="D11" i="44"/>
  <c r="G11" i="44"/>
  <c r="C11" i="44"/>
  <c r="F11" i="44"/>
  <c r="B11" i="44"/>
  <c r="E11" i="44"/>
  <c r="H11" i="48"/>
  <c r="D11" i="48"/>
  <c r="G11" i="48"/>
  <c r="C11" i="48"/>
  <c r="F11" i="48"/>
  <c r="B11" i="48"/>
  <c r="E11" i="48"/>
  <c r="F3" i="41"/>
  <c r="B3" i="41"/>
  <c r="H3" i="41"/>
  <c r="H2" i="41" s="1"/>
  <c r="D3" i="41"/>
  <c r="D2" i="41" s="1"/>
  <c r="E3" i="41"/>
  <c r="C3" i="41"/>
  <c r="G3" i="41"/>
  <c r="G2" i="41" s="1"/>
  <c r="H5" i="46"/>
  <c r="D5" i="46"/>
  <c r="G5" i="46"/>
  <c r="C5" i="46"/>
  <c r="F5" i="46"/>
  <c r="B5" i="46"/>
  <c r="E5" i="46"/>
  <c r="H9" i="48"/>
  <c r="D9" i="48"/>
  <c r="G9" i="48"/>
  <c r="C9" i="48"/>
  <c r="F9" i="48"/>
  <c r="B9" i="48"/>
  <c r="E9" i="48"/>
  <c r="H13" i="49"/>
  <c r="D13" i="49"/>
  <c r="G13" i="49"/>
  <c r="C13" i="49"/>
  <c r="F13" i="49"/>
  <c r="B13" i="49"/>
  <c r="E13" i="49"/>
  <c r="H7" i="44"/>
  <c r="D7" i="44"/>
  <c r="G7" i="44"/>
  <c r="C7" i="44"/>
  <c r="F7" i="44"/>
  <c r="B7" i="44"/>
  <c r="B1" i="44" s="1"/>
  <c r="E7" i="44"/>
  <c r="H7" i="48"/>
  <c r="D7" i="48"/>
  <c r="G7" i="48"/>
  <c r="C7" i="48"/>
  <c r="F7" i="48"/>
  <c r="B7" i="48"/>
  <c r="E7" i="48"/>
  <c r="F5" i="41"/>
  <c r="B5" i="41"/>
  <c r="H5" i="41"/>
  <c r="D5" i="41"/>
  <c r="E5" i="41"/>
  <c r="C5" i="41"/>
  <c r="G5" i="41"/>
  <c r="H9" i="46"/>
  <c r="D9" i="46"/>
  <c r="G9" i="46"/>
  <c r="C9" i="46"/>
  <c r="F9" i="46"/>
  <c r="B9" i="46"/>
  <c r="E9" i="46"/>
  <c r="E5" i="27"/>
  <c r="H5" i="27"/>
  <c r="G5" i="27"/>
  <c r="D5" i="27"/>
  <c r="C5" i="27"/>
  <c r="F5" i="27"/>
  <c r="B5" i="27"/>
  <c r="E13" i="27"/>
  <c r="H13" i="27"/>
  <c r="G13" i="27"/>
  <c r="D13" i="27"/>
  <c r="C13" i="27"/>
  <c r="F13" i="27"/>
  <c r="B13" i="27"/>
  <c r="H3" i="50"/>
  <c r="H2" i="50" s="1"/>
  <c r="D3" i="50"/>
  <c r="D2" i="50" s="1"/>
  <c r="G3" i="50"/>
  <c r="C3" i="50"/>
  <c r="C2" i="50" s="1"/>
  <c r="F3" i="50"/>
  <c r="F2" i="50" s="1"/>
  <c r="B3" i="50"/>
  <c r="E3" i="50"/>
  <c r="F9" i="41"/>
  <c r="B9" i="41"/>
  <c r="H9" i="41"/>
  <c r="D9" i="41"/>
  <c r="E9" i="41"/>
  <c r="C9" i="41"/>
  <c r="G9" i="41"/>
  <c r="F5" i="42"/>
  <c r="B5" i="42"/>
  <c r="H5" i="42"/>
  <c r="D5" i="42"/>
  <c r="E5" i="42"/>
  <c r="C5" i="42"/>
  <c r="G5" i="42"/>
  <c r="F13" i="42"/>
  <c r="B13" i="42"/>
  <c r="H13" i="42"/>
  <c r="D13" i="42"/>
  <c r="E13" i="42"/>
  <c r="C13" i="42"/>
  <c r="G13" i="42"/>
  <c r="F9" i="43"/>
  <c r="B9" i="43"/>
  <c r="H9" i="43"/>
  <c r="D9" i="43"/>
  <c r="E9" i="43"/>
  <c r="C9" i="43"/>
  <c r="G9" i="43"/>
  <c r="H11" i="45"/>
  <c r="D11" i="45"/>
  <c r="G11" i="45"/>
  <c r="C11" i="45"/>
  <c r="F11" i="45"/>
  <c r="B11" i="45"/>
  <c r="E11" i="45"/>
  <c r="H11" i="49"/>
  <c r="D11" i="49"/>
  <c r="G11" i="49"/>
  <c r="C11" i="49"/>
  <c r="F11" i="49"/>
  <c r="B11" i="49"/>
  <c r="E11" i="49"/>
  <c r="H5" i="44"/>
  <c r="D5" i="44"/>
  <c r="G5" i="44"/>
  <c r="C5" i="44"/>
  <c r="F5" i="44"/>
  <c r="B5" i="44"/>
  <c r="E5" i="44"/>
  <c r="H13" i="46"/>
  <c r="D13" i="46"/>
  <c r="G13" i="46"/>
  <c r="C13" i="46"/>
  <c r="F13" i="46"/>
  <c r="B13" i="46"/>
  <c r="E13" i="46"/>
  <c r="H13" i="48"/>
  <c r="D13" i="48"/>
  <c r="G13" i="48"/>
  <c r="C13" i="48"/>
  <c r="F13" i="48"/>
  <c r="B13" i="48"/>
  <c r="E13" i="48"/>
  <c r="H5" i="50"/>
  <c r="D5" i="50"/>
  <c r="G5" i="50"/>
  <c r="C5" i="50"/>
  <c r="F5" i="50"/>
  <c r="B5" i="50"/>
  <c r="E5" i="50"/>
  <c r="H7" i="45"/>
  <c r="D7" i="45"/>
  <c r="G7" i="45"/>
  <c r="C7" i="45"/>
  <c r="F7" i="45"/>
  <c r="B7" i="45"/>
  <c r="E7" i="45"/>
  <c r="H7" i="49"/>
  <c r="D7" i="49"/>
  <c r="G7" i="49"/>
  <c r="C7" i="49"/>
  <c r="F7" i="49"/>
  <c r="B7" i="49"/>
  <c r="B1" i="49" s="1"/>
  <c r="E7" i="49"/>
  <c r="H9" i="44"/>
  <c r="D9" i="44"/>
  <c r="G9" i="44"/>
  <c r="C9" i="44"/>
  <c r="F9" i="44"/>
  <c r="B9" i="44"/>
  <c r="E9" i="44"/>
  <c r="H5" i="47"/>
  <c r="D5" i="47"/>
  <c r="G5" i="47"/>
  <c r="C5" i="47"/>
  <c r="F5" i="47"/>
  <c r="B5" i="47"/>
  <c r="E5" i="47"/>
  <c r="E7" i="27"/>
  <c r="H7" i="27"/>
  <c r="G7" i="27"/>
  <c r="D7" i="27"/>
  <c r="C7" i="27"/>
  <c r="F7" i="27"/>
  <c r="B7" i="27"/>
  <c r="B1" i="27" s="1"/>
  <c r="E3" i="40"/>
  <c r="E2" i="40" s="1"/>
  <c r="H3" i="40"/>
  <c r="H2" i="40" s="1"/>
  <c r="G3" i="40"/>
  <c r="D3" i="40"/>
  <c r="C3" i="40"/>
  <c r="C2" i="40" s="1"/>
  <c r="F3" i="40"/>
  <c r="F2" i="40" s="1"/>
  <c r="B3" i="40"/>
  <c r="H3" i="47"/>
  <c r="H2" i="47" s="1"/>
  <c r="D3" i="47"/>
  <c r="D2" i="47" s="1"/>
  <c r="G3" i="47"/>
  <c r="G2" i="47" s="1"/>
  <c r="C3" i="47"/>
  <c r="F3" i="47"/>
  <c r="F2" i="47" s="1"/>
  <c r="B3" i="47"/>
  <c r="E3" i="47"/>
  <c r="E2" i="47" s="1"/>
  <c r="F7" i="40"/>
  <c r="B7" i="40"/>
  <c r="B1" i="40" s="1"/>
  <c r="H7" i="40"/>
  <c r="D7" i="40"/>
  <c r="E7" i="40"/>
  <c r="C7" i="40"/>
  <c r="G7" i="40"/>
  <c r="F11" i="41"/>
  <c r="B11" i="41"/>
  <c r="H11" i="41"/>
  <c r="D11" i="41"/>
  <c r="E11" i="41"/>
  <c r="C11" i="41"/>
  <c r="G11" i="41"/>
  <c r="F7" i="42"/>
  <c r="B7" i="42"/>
  <c r="B1" i="42" s="1"/>
  <c r="H7" i="42"/>
  <c r="D7" i="42"/>
  <c r="E7" i="42"/>
  <c r="C7" i="42"/>
  <c r="G7" i="42"/>
  <c r="F3" i="43"/>
  <c r="B3" i="43"/>
  <c r="H3" i="43"/>
  <c r="H2" i="43" s="1"/>
  <c r="D3" i="43"/>
  <c r="E3" i="43"/>
  <c r="E2" i="43" s="1"/>
  <c r="C3" i="43"/>
  <c r="C2" i="43" s="1"/>
  <c r="G3" i="43"/>
  <c r="G2" i="43" s="1"/>
  <c r="F11" i="43"/>
  <c r="B11" i="43"/>
  <c r="H11" i="43"/>
  <c r="D11" i="43"/>
  <c r="E11" i="43"/>
  <c r="C11" i="43"/>
  <c r="G11" i="43"/>
  <c r="H11" i="46"/>
  <c r="D11" i="46"/>
  <c r="G11" i="46"/>
  <c r="C11" i="46"/>
  <c r="F11" i="46"/>
  <c r="B11" i="46"/>
  <c r="E11" i="46"/>
  <c r="H7" i="50"/>
  <c r="D7" i="50"/>
  <c r="G7" i="50"/>
  <c r="C7" i="50"/>
  <c r="F7" i="50"/>
  <c r="B7" i="50"/>
  <c r="B1" i="50" s="1"/>
  <c r="E7" i="50"/>
  <c r="H13" i="44"/>
  <c r="D13" i="44"/>
  <c r="G13" i="44"/>
  <c r="C13" i="44"/>
  <c r="F13" i="44"/>
  <c r="B13" i="44"/>
  <c r="E13" i="44"/>
  <c r="H9" i="47"/>
  <c r="D9" i="47"/>
  <c r="G9" i="47"/>
  <c r="C9" i="47"/>
  <c r="F9" i="47"/>
  <c r="B9" i="47"/>
  <c r="E9" i="47"/>
  <c r="H5" i="49"/>
  <c r="D5" i="49"/>
  <c r="G5" i="49"/>
  <c r="C5" i="49"/>
  <c r="F5" i="49"/>
  <c r="B5" i="49"/>
  <c r="E5" i="49"/>
  <c r="H9" i="50"/>
  <c r="D9" i="50"/>
  <c r="G9" i="50"/>
  <c r="C9" i="50"/>
  <c r="F9" i="50"/>
  <c r="B9" i="50"/>
  <c r="E9" i="50"/>
  <c r="H7" i="46"/>
  <c r="D7" i="46"/>
  <c r="G7" i="46"/>
  <c r="C7" i="46"/>
  <c r="F7" i="46"/>
  <c r="B7" i="46"/>
  <c r="B1" i="46" s="1"/>
  <c r="E7" i="46"/>
  <c r="H11" i="50"/>
  <c r="D11" i="50"/>
  <c r="G11" i="50"/>
  <c r="C11" i="50"/>
  <c r="F11" i="50"/>
  <c r="B11" i="50"/>
  <c r="E11" i="50"/>
  <c r="H5" i="45"/>
  <c r="D5" i="45"/>
  <c r="G5" i="45"/>
  <c r="C5" i="45"/>
  <c r="F5" i="45"/>
  <c r="B5" i="45"/>
  <c r="E5" i="45"/>
  <c r="H13" i="47"/>
  <c r="D13" i="47"/>
  <c r="G13" i="47"/>
  <c r="C13" i="47"/>
  <c r="F13" i="47"/>
  <c r="B13" i="47"/>
  <c r="E13" i="47"/>
  <c r="E9" i="27"/>
  <c r="H9" i="27"/>
  <c r="G9" i="27"/>
  <c r="D9" i="27"/>
  <c r="C9" i="27"/>
  <c r="F9" i="27"/>
  <c r="B9" i="27"/>
  <c r="F5" i="40"/>
  <c r="B5" i="40"/>
  <c r="G5" i="40"/>
  <c r="D5" i="40"/>
  <c r="E5" i="40"/>
  <c r="H5" i="40"/>
  <c r="C5" i="40"/>
  <c r="D2" i="48"/>
  <c r="F2" i="48"/>
  <c r="B1" i="45"/>
  <c r="D2" i="42"/>
  <c r="H2" i="45"/>
  <c r="B1" i="48"/>
  <c r="D2" i="45"/>
  <c r="H2" i="48"/>
  <c r="F2" i="45"/>
  <c r="E2" i="50"/>
  <c r="G2" i="50"/>
  <c r="E2" i="49"/>
  <c r="G2" i="49"/>
  <c r="D2" i="49"/>
  <c r="C2" i="47"/>
  <c r="C2" i="46"/>
  <c r="F2" i="46"/>
  <c r="G2" i="44"/>
  <c r="D2" i="44"/>
  <c r="D2" i="43"/>
  <c r="F2" i="43"/>
  <c r="B1" i="43"/>
  <c r="E2" i="42"/>
  <c r="C2" i="41"/>
  <c r="E2" i="41"/>
  <c r="F2" i="41"/>
  <c r="G2" i="40"/>
  <c r="D2" i="40"/>
  <c r="G2" i="27"/>
  <c r="B2" i="27"/>
  <c r="F2" i="27" l="1"/>
  <c r="D2" i="27"/>
  <c r="H2" i="27"/>
  <c r="C2" i="27"/>
  <c r="E2" i="27"/>
</calcChain>
</file>

<file path=xl/sharedStrings.xml><?xml version="1.0" encoding="utf-8"?>
<sst xmlns="http://schemas.openxmlformats.org/spreadsheetml/2006/main" count="31" uniqueCount="9">
  <si>
    <t>カレンダーの設定</t>
  </si>
  <si>
    <t>年を入力:</t>
  </si>
  <si>
    <t>週の開始日:</t>
  </si>
  <si>
    <t>日</t>
  </si>
  <si>
    <t>1 月 &gt;</t>
  </si>
  <si>
    <t>John を学校に迎えに行く</t>
  </si>
  <si>
    <t>メモ</t>
  </si>
  <si>
    <t>夏休みの計画を立てる。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</si>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</sst>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1" formatCode="_ * #,##0_ ;_ * \-#,##0_ ;_ * &quot;-&quot;_ ;_ @_ "/>
    <numFmt numFmtId="43" formatCode="_ * #,##0.00_ ;_ * \-#,##0.00_ ;_ * &quot;-&quot;??_ ;_ @_ "/>
    <numFmt numFmtId="176" formatCode="_ &quot;₹&quot;\ * #,##0_ ;_ &quot;₹&quot;\ * \-#,##0_ ;_ &quot;₹&quot;\ * &quot;-&quot;_ ;_ @_ "/>
    <numFmt numFmtId="177" formatCode="_ &quot;₹&quot;\ * #,##0.00_ ;_ &quot;₹&quot;\ * \-#,##0.00_ ;_ &quot;₹&quot;\ * &quot;-&quot;??_ ;_ @_ "/>
    <numFmt numFmtId="178" formatCode="mmmm\ yyyy"/>
    <numFmt numFmtId="179" formatCode="d"/>
  </numFmts>
  <fonts count="34" x14ac:knownFonts="1">
    <font>
      <sz val="11"/>
      <color theme="3"/>
      <name val="Meiryo UI"/>
      <family val="3"/>
      <charset val="128"/>
    </font>
    <font>
      <sz val="8"/>
      <name val="Arial"/>
      <family val="2"/>
    </font>
    <font>
      <sz val="14"/>
      <color theme="0"/>
      <name val="Segoe UI"/>
      <family val="2"/>
      <scheme val="minor"/>
    </font>
    <font>
      <sz val="6"/>
      <name val="ＭＳ Ｐゴシック"/>
      <family val="3"/>
      <charset val="128"/>
      <scheme val="minor"/>
    </font>
    <font>
      <b/>
      <sz val="35"/>
      <color theme="3"/>
      <name val="Meiryo UI"/>
      <family val="3"/>
      <charset val="128"/>
    </font>
    <font>
      <sz val="10"/>
      <color theme="5" tint="0.39997558519241921"/>
      <name val="Meiryo UI"/>
      <family val="3"/>
      <charset val="128"/>
    </font>
    <font>
      <sz val="14"/>
      <color theme="0"/>
      <name val="Meiryo UI"/>
      <family val="3"/>
      <charset val="128"/>
    </font>
    <font>
      <sz val="11"/>
      <color theme="3"/>
      <name val="Meiryo UI"/>
      <family val="3"/>
      <charset val="128"/>
    </font>
    <font>
      <b/>
      <sz val="20"/>
      <color theme="5" tint="-0.24994659260841701"/>
      <name val="Meiryo UI"/>
      <family val="3"/>
      <charset val="128"/>
    </font>
    <font>
      <b/>
      <sz val="26"/>
      <color theme="4"/>
      <name val="Meiryo UI"/>
      <family val="3"/>
      <charset val="128"/>
    </font>
    <font>
      <sz val="35"/>
      <color theme="4"/>
      <name val="Meiryo UI"/>
      <family val="3"/>
      <charset val="128"/>
    </font>
    <font>
      <sz val="16"/>
      <color theme="4"/>
      <name val="Meiryo UI"/>
      <family val="3"/>
      <charset val="128"/>
    </font>
    <font>
      <sz val="10"/>
      <name val="Meiryo UI"/>
      <family val="3"/>
      <charset val="128"/>
    </font>
    <font>
      <sz val="11"/>
      <color theme="5" tint="-0.249977111117893"/>
      <name val="Meiryo UI"/>
      <family val="3"/>
      <charset val="128"/>
    </font>
    <font>
      <sz val="11"/>
      <color rgb="FF9C6500"/>
      <name val="Meiryo UI"/>
      <family val="3"/>
      <charset val="128"/>
    </font>
    <font>
      <sz val="11"/>
      <color rgb="FF9C0006"/>
      <name val="Meiryo UI"/>
      <family val="3"/>
      <charset val="128"/>
    </font>
    <font>
      <sz val="11"/>
      <color rgb="FF006100"/>
      <name val="Meiryo UI"/>
      <family val="3"/>
      <charset val="128"/>
    </font>
    <font>
      <b/>
      <sz val="11"/>
      <color theme="0"/>
      <name val="Meiryo UI"/>
      <family val="3"/>
      <charset val="128"/>
    </font>
    <font>
      <sz val="11"/>
      <color rgb="FFFA7D00"/>
      <name val="Meiryo UI"/>
      <family val="3"/>
      <charset val="128"/>
    </font>
    <font>
      <b/>
      <sz val="11"/>
      <color rgb="FFFA7D00"/>
      <name val="Meiryo UI"/>
      <family val="3"/>
      <charset val="128"/>
    </font>
    <font>
      <sz val="11"/>
      <color rgb="FFFF0000"/>
      <name val="Meiryo UI"/>
      <family val="3"/>
      <charset val="128"/>
    </font>
    <font>
      <b/>
      <sz val="11"/>
      <color rgb="FF3F3F3F"/>
      <name val="Meiryo UI"/>
      <family val="3"/>
      <charset val="128"/>
    </font>
    <font>
      <i/>
      <sz val="11"/>
      <color rgb="FF7F7F7F"/>
      <name val="Meiryo UI"/>
      <family val="3"/>
      <charset val="128"/>
    </font>
    <font>
      <sz val="11"/>
      <color rgb="FF3F3F76"/>
      <name val="Meiryo UI"/>
      <family val="3"/>
      <charset val="128"/>
    </font>
    <font>
      <b/>
      <sz val="11"/>
      <color theme="3"/>
      <name val="Meiryo UI"/>
      <family val="3"/>
      <charset val="128"/>
    </font>
    <font>
      <b/>
      <sz val="11"/>
      <color theme="1"/>
      <name val="Meiryo UI"/>
      <family val="3"/>
      <charset val="128"/>
    </font>
    <font>
      <sz val="11"/>
      <color theme="1"/>
      <name val="Meiryo UI"/>
      <family val="3"/>
      <charset val="128"/>
    </font>
    <font>
      <sz val="10"/>
      <color indexed="63"/>
      <name val="Meiryo UI"/>
      <family val="3"/>
      <charset val="128"/>
    </font>
    <font>
      <sz val="11"/>
      <color theme="0"/>
      <name val="Meiryo UI"/>
      <family val="3"/>
      <charset val="128"/>
    </font>
    <font>
      <b/>
      <sz val="14"/>
      <color theme="0"/>
      <name val="Meiryo UI"/>
      <family val="3"/>
      <charset val="128"/>
    </font>
    <font>
      <sz val="10"/>
      <color theme="5" tint="-0.249977111117893"/>
      <name val="Meiryo UI"/>
      <family val="3"/>
      <charset val="128"/>
    </font>
    <font>
      <sz val="14"/>
      <color theme="1"/>
      <name val="Meiryo UI"/>
      <family val="3"/>
      <charset val="128"/>
    </font>
    <font>
      <sz val="11"/>
      <name val="Meiryo UI"/>
      <family val="3"/>
      <charset val="128"/>
    </font>
    <font>
      <sz val="14"/>
      <name val="Meiryo UI"/>
      <family val="3"/>
      <charset val="128"/>
    </font>
  </fonts>
  <fills count="35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1"/>
        <bgColor indexed="64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theme="0"/>
      </patternFill>
    </fill>
  </fills>
  <borders count="10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/>
      <top/>
      <bottom style="mediumDashed">
        <color theme="5" tint="0.3999450666829432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wrapText="1"/>
    </xf>
    <xf numFmtId="0" fontId="27" fillId="2" borderId="0" applyNumberFormat="0" applyBorder="0" applyAlignment="0" applyProtection="0"/>
    <xf numFmtId="0" fontId="11" fillId="0" borderId="0" applyNumberFormat="0" applyFill="0" applyBorder="0" applyAlignment="0" applyProtection="0"/>
    <xf numFmtId="0" fontId="17" fillId="3" borderId="1" applyNumberFormat="0" applyAlignment="0" applyProtection="0"/>
    <xf numFmtId="0" fontId="29" fillId="4" borderId="2" applyNumberFormat="0" applyProtection="0">
      <alignment vertical="center"/>
    </xf>
    <xf numFmtId="0" fontId="4" fillId="0" borderId="0" applyNumberFormat="0" applyFill="0" applyBorder="0" applyAlignment="0" applyProtection="0"/>
    <xf numFmtId="0" fontId="8" fillId="0" borderId="0" applyNumberFormat="0" applyAlignment="0" applyProtection="0"/>
    <xf numFmtId="0" fontId="9" fillId="0" borderId="0" applyNumberFormat="0" applyAlignment="0" applyProtection="0"/>
    <xf numFmtId="0" fontId="31" fillId="34" borderId="0" applyNumberFormat="0" applyBorder="0" applyAlignment="0" applyProtection="0"/>
    <xf numFmtId="0" fontId="2" fillId="5" borderId="0" applyNumberFormat="0" applyFill="0" applyBorder="0" applyAlignment="0" applyProtection="0"/>
    <xf numFmtId="43" fontId="7" fillId="0" borderId="0" applyFill="0" applyBorder="0" applyAlignment="0" applyProtection="0"/>
    <xf numFmtId="41" fontId="7" fillId="0" borderId="0" applyFill="0" applyBorder="0" applyAlignment="0" applyProtection="0"/>
    <xf numFmtId="177" fontId="7" fillId="0" borderId="0" applyFill="0" applyBorder="0" applyAlignment="0" applyProtection="0"/>
    <xf numFmtId="176" fontId="7" fillId="0" borderId="0" applyFill="0" applyBorder="0" applyAlignment="0" applyProtection="0"/>
    <xf numFmtId="9" fontId="7" fillId="0" borderId="0" applyFill="0" applyBorder="0" applyAlignment="0" applyProtection="0"/>
    <xf numFmtId="0" fontId="7" fillId="6" borderId="4" applyNumberFormat="0" applyAlignment="0" applyProtection="0"/>
    <xf numFmtId="0" fontId="24" fillId="0" borderId="0" applyNumberForma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3" fillId="10" borderId="5" applyNumberFormat="0" applyAlignment="0" applyProtection="0">
      <alignment vertical="center"/>
    </xf>
    <xf numFmtId="0" fontId="21" fillId="11" borderId="6" applyNumberFormat="0" applyAlignment="0" applyProtection="0">
      <alignment vertical="center"/>
    </xf>
    <xf numFmtId="0" fontId="19" fillId="11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</cellStyleXfs>
  <cellXfs count="19">
    <xf numFmtId="0" fontId="0" fillId="0" borderId="0" xfId="0">
      <alignment wrapText="1"/>
    </xf>
    <xf numFmtId="0" fontId="5" fillId="0" borderId="3" xfId="0" applyFont="1" applyFill="1" applyBorder="1">
      <alignment wrapText="1"/>
    </xf>
    <xf numFmtId="0" fontId="6" fillId="0" borderId="3" xfId="8" applyFont="1" applyFill="1" applyBorder="1" applyAlignment="1"/>
    <xf numFmtId="0" fontId="7" fillId="0" borderId="0" xfId="0" applyFont="1">
      <alignment wrapText="1"/>
    </xf>
    <xf numFmtId="0" fontId="8" fillId="0" borderId="0" xfId="6" applyFont="1" applyFill="1" applyAlignment="1">
      <alignment horizontal="left"/>
    </xf>
    <xf numFmtId="0" fontId="9" fillId="0" borderId="0" xfId="7" applyFont="1" applyFill="1" applyAlignment="1">
      <alignment horizontal="left" indent="1"/>
    </xf>
    <xf numFmtId="0" fontId="10" fillId="0" borderId="3" xfId="5" applyFont="1" applyFill="1" applyBorder="1" applyAlignment="1">
      <alignment vertical="center"/>
    </xf>
    <xf numFmtId="0" fontId="11" fillId="0" borderId="0" xfId="2" applyFont="1" applyFill="1" applyBorder="1" applyAlignment="1">
      <alignment horizontal="left" indent="1"/>
    </xf>
    <xf numFmtId="0" fontId="8" fillId="0" borderId="0" xfId="6" applyFont="1" applyAlignment="1">
      <alignment horizontal="left"/>
    </xf>
    <xf numFmtId="0" fontId="12" fillId="0" borderId="0" xfId="0" applyFont="1" applyFill="1">
      <alignment wrapText="1"/>
    </xf>
    <xf numFmtId="179" fontId="13" fillId="0" borderId="0" xfId="0" applyNumberFormat="1" applyFont="1" applyFill="1" applyBorder="1" applyAlignment="1">
      <alignment horizontal="left" wrapText="1" indent="1"/>
    </xf>
    <xf numFmtId="179" fontId="13" fillId="0" borderId="0" xfId="0" applyNumberFormat="1" applyFont="1" applyFill="1" applyBorder="1" applyAlignment="1">
      <alignment horizontal="left" vertical="center" wrapText="1" indent="1"/>
    </xf>
    <xf numFmtId="179" fontId="7" fillId="0" borderId="0" xfId="0" applyNumberFormat="1" applyFont="1" applyFill="1" applyBorder="1" applyAlignment="1">
      <alignment vertical="center" wrapText="1"/>
    </xf>
    <xf numFmtId="179" fontId="30" fillId="0" borderId="0" xfId="0" applyNumberFormat="1" applyFont="1" applyFill="1" applyBorder="1" applyAlignment="1">
      <alignment vertical="center" wrapText="1"/>
    </xf>
    <xf numFmtId="0" fontId="32" fillId="0" borderId="0" xfId="0" applyFont="1">
      <alignment wrapText="1"/>
    </xf>
    <xf numFmtId="0" fontId="33" fillId="0" borderId="3" xfId="8" applyFont="1" applyFill="1" applyBorder="1" applyAlignment="1"/>
    <xf numFmtId="0" fontId="4" fillId="0" borderId="3" xfId="5" applyFont="1" applyFill="1" applyBorder="1" applyAlignment="1">
      <alignment horizontal="left" vertical="center"/>
    </xf>
    <xf numFmtId="0" fontId="7" fillId="0" borderId="0" xfId="0" applyFont="1" applyAlignment="1">
      <alignment horizontal="left" vertical="top" wrapText="1"/>
    </xf>
    <xf numFmtId="178" fontId="4" fillId="0" borderId="3" xfId="5" applyNumberFormat="1" applyFont="1" applyFill="1" applyBorder="1" applyAlignment="1">
      <alignment horizontal="left" vertical="center"/>
    </xf>
  </cellXfs>
  <cellStyles count="49">
    <cellStyle name="20% - アクセント 1" xfId="28" builtinId="30" customBuiltin="1"/>
    <cellStyle name="20% - アクセント 2" xfId="31" builtinId="34" customBuiltin="1"/>
    <cellStyle name="20% - アクセント 3" xfId="35" builtinId="38" customBuiltin="1"/>
    <cellStyle name="20% - アクセント 4" xfId="39" builtinId="42" customBuiltin="1"/>
    <cellStyle name="20% - アクセント 5" xfId="42" builtinId="46" customBuiltin="1"/>
    <cellStyle name="20% - アクセント 6" xfId="46" builtinId="50" customBuiltin="1"/>
    <cellStyle name="40% - アクセント 1" xfId="1" builtinId="31" customBuiltin="1"/>
    <cellStyle name="40% - アクセント 2" xfId="32" builtinId="35" customBuiltin="1"/>
    <cellStyle name="40% - アクセント 3" xfId="36" builtinId="39" customBuiltin="1"/>
    <cellStyle name="40% - アクセント 4" xfId="40" builtinId="43" customBuiltin="1"/>
    <cellStyle name="40% - アクセント 5" xfId="43" builtinId="47" customBuiltin="1"/>
    <cellStyle name="40% - アクセント 6" xfId="47" builtinId="51" customBuiltin="1"/>
    <cellStyle name="60% - アクセント 1" xfId="29" builtinId="32" customBuiltin="1"/>
    <cellStyle name="60% - アクセント 2" xfId="33" builtinId="36" customBuiltin="1"/>
    <cellStyle name="60% - アクセント 3" xfId="37" builtinId="40" customBuiltin="1"/>
    <cellStyle name="60% - アクセント 4" xfId="41" builtinId="44" customBuiltin="1"/>
    <cellStyle name="60% - アクセント 5" xfId="44" builtinId="48" customBuiltin="1"/>
    <cellStyle name="60% - アクセント 6" xfId="48" builtinId="52" customBuiltin="1"/>
    <cellStyle name="アクセント 1" xfId="3" builtinId="29" customBuiltin="1"/>
    <cellStyle name="アクセント 2" xfId="30" builtinId="33" customBuiltin="1"/>
    <cellStyle name="アクセント 3" xfId="34" builtinId="37" customBuiltin="1"/>
    <cellStyle name="アクセント 4" xfId="38" builtinId="41" customBuiltin="1"/>
    <cellStyle name="アクセント 5" xfId="4" builtinId="45" customBuiltin="1"/>
    <cellStyle name="アクセント 6" xfId="45" builtinId="49" customBuiltin="1"/>
    <cellStyle name="タイトル" xfId="5" builtinId="15" customBuiltin="1"/>
    <cellStyle name="チェック セル" xfId="24" builtinId="23" customBuiltin="1"/>
    <cellStyle name="どちらでもない" xfId="19" builtinId="28" customBuiltin="1"/>
    <cellStyle name="パーセント" xfId="14" builtinId="5" customBuiltin="1"/>
    <cellStyle name="ハイパーリンク" xfId="8" builtinId="8" customBuiltin="1"/>
    <cellStyle name="メモ" xfId="15" builtinId="10" customBuiltin="1"/>
    <cellStyle name="リンク セル" xfId="23" builtinId="24" customBuiltin="1"/>
    <cellStyle name="悪い" xfId="18" builtinId="27" customBuiltin="1"/>
    <cellStyle name="計算" xfId="22" builtinId="22" customBuiltin="1"/>
    <cellStyle name="警告文" xfId="25" builtinId="11" customBuiltin="1"/>
    <cellStyle name="桁区切り" xfId="11" builtinId="6" customBuiltin="1"/>
    <cellStyle name="桁区切り [0.00]" xfId="10" builtinId="3" customBuiltin="1"/>
    <cellStyle name="見出し 1" xfId="2" builtinId="16" customBuiltin="1"/>
    <cellStyle name="見出し 2" xfId="6" builtinId="17" customBuiltin="1"/>
    <cellStyle name="見出し 3" xfId="7" builtinId="18" customBuiltin="1"/>
    <cellStyle name="見出し 4" xfId="16" builtinId="19" customBuiltin="1"/>
    <cellStyle name="集計" xfId="27" builtinId="25" customBuiltin="1"/>
    <cellStyle name="出力" xfId="21" builtinId="21" customBuiltin="1"/>
    <cellStyle name="説明文" xfId="26" builtinId="53" customBuiltin="1"/>
    <cellStyle name="通貨" xfId="13" builtinId="7" customBuiltin="1"/>
    <cellStyle name="通貨 [0.00]" xfId="12" builtinId="4" customBuiltin="1"/>
    <cellStyle name="入力" xfId="20" builtinId="20" customBuiltin="1"/>
    <cellStyle name="標準" xfId="0" builtinId="0" customBuiltin="1"/>
    <cellStyle name="表示済みのハイパーリンク" xfId="9" builtinId="9" customBuiltin="1"/>
    <cellStyle name="良い" xfId="17" builtinId="26" customBuiltin="1"/>
  </cellStyles>
  <dxfs count="24">
    <dxf>
      <font>
        <color theme="2" tint="-9.9948118533890809E-2"/>
      </font>
      <fill>
        <patternFill patternType="none">
          <bgColor auto="1"/>
        </patternFill>
      </fill>
    </dxf>
    <dxf>
      <font>
        <color theme="2" tint="-9.9948118533890809E-2"/>
      </font>
      <fill>
        <patternFill patternType="none">
          <bgColor auto="1"/>
        </patternFill>
      </fill>
    </dxf>
    <dxf>
      <font>
        <color theme="2" tint="-9.9948118533890809E-2"/>
      </font>
      <fill>
        <patternFill patternType="none">
          <bgColor auto="1"/>
        </patternFill>
      </fill>
    </dxf>
    <dxf>
      <font>
        <color theme="2" tint="-9.9948118533890809E-2"/>
      </font>
      <fill>
        <patternFill patternType="none">
          <bgColor auto="1"/>
        </patternFill>
      </fill>
    </dxf>
    <dxf>
      <font>
        <color theme="2" tint="-9.9948118533890809E-2"/>
      </font>
      <fill>
        <patternFill patternType="none">
          <bgColor auto="1"/>
        </patternFill>
      </fill>
    </dxf>
    <dxf>
      <font>
        <color theme="2" tint="-9.9948118533890809E-2"/>
      </font>
      <fill>
        <patternFill patternType="none">
          <bgColor auto="1"/>
        </patternFill>
      </fill>
    </dxf>
    <dxf>
      <font>
        <color theme="2" tint="-9.9948118533890809E-2"/>
      </font>
      <fill>
        <patternFill patternType="none">
          <bgColor auto="1"/>
        </patternFill>
      </fill>
    </dxf>
    <dxf>
      <font>
        <color theme="2" tint="-9.9948118533890809E-2"/>
      </font>
      <fill>
        <patternFill patternType="none">
          <bgColor auto="1"/>
        </patternFill>
      </fill>
    </dxf>
    <dxf>
      <font>
        <color theme="2" tint="-9.9948118533890809E-2"/>
      </font>
      <fill>
        <patternFill patternType="none">
          <bgColor auto="1"/>
        </patternFill>
      </fill>
    </dxf>
    <dxf>
      <font>
        <color theme="2" tint="-9.9948118533890809E-2"/>
      </font>
      <fill>
        <patternFill patternType="none">
          <bgColor auto="1"/>
        </patternFill>
      </fill>
    </dxf>
    <dxf>
      <font>
        <color theme="2" tint="-9.9948118533890809E-2"/>
      </font>
      <fill>
        <patternFill patternType="none">
          <bgColor auto="1"/>
        </patternFill>
      </fill>
    </dxf>
    <dxf>
      <font>
        <color theme="2" tint="-9.9948118533890809E-2"/>
      </font>
      <fill>
        <patternFill patternType="none">
          <bgColor auto="1"/>
        </patternFill>
      </fill>
    </dxf>
    <dxf>
      <font>
        <color theme="2" tint="-9.9948118533890809E-2"/>
      </font>
      <fill>
        <patternFill patternType="none">
          <bgColor auto="1"/>
        </patternFill>
      </fill>
    </dxf>
    <dxf>
      <font>
        <color theme="2" tint="-9.9948118533890809E-2"/>
      </font>
      <fill>
        <patternFill patternType="none">
          <bgColor auto="1"/>
        </patternFill>
      </fill>
    </dxf>
    <dxf>
      <font>
        <color theme="2" tint="-9.9948118533890809E-2"/>
      </font>
      <fill>
        <patternFill patternType="none">
          <bgColor auto="1"/>
        </patternFill>
      </fill>
    </dxf>
    <dxf>
      <font>
        <color theme="2" tint="-9.9948118533890809E-2"/>
      </font>
      <fill>
        <patternFill patternType="none">
          <bgColor auto="1"/>
        </patternFill>
      </fill>
    </dxf>
    <dxf>
      <font>
        <color theme="2" tint="-9.9948118533890809E-2"/>
      </font>
      <fill>
        <patternFill patternType="none">
          <bgColor auto="1"/>
        </patternFill>
      </fill>
    </dxf>
    <dxf>
      <font>
        <color theme="2" tint="-9.9948118533890809E-2"/>
      </font>
      <fill>
        <patternFill patternType="none">
          <bgColor auto="1"/>
        </patternFill>
      </fill>
    </dxf>
    <dxf>
      <font>
        <color theme="2" tint="-9.9948118533890809E-2"/>
      </font>
      <fill>
        <patternFill patternType="none">
          <bgColor auto="1"/>
        </patternFill>
      </fill>
    </dxf>
    <dxf>
      <font>
        <color theme="2" tint="-9.9948118533890809E-2"/>
      </font>
      <fill>
        <patternFill patternType="none">
          <bgColor auto="1"/>
        </patternFill>
      </fill>
    </dxf>
    <dxf>
      <font>
        <color theme="2" tint="-9.9948118533890809E-2"/>
      </font>
      <fill>
        <patternFill patternType="none">
          <bgColor auto="1"/>
        </patternFill>
      </fill>
    </dxf>
    <dxf>
      <font>
        <color theme="2" tint="-9.9948118533890809E-2"/>
      </font>
      <fill>
        <patternFill patternType="none">
          <bgColor auto="1"/>
        </patternFill>
      </fill>
    </dxf>
    <dxf>
      <font>
        <color theme="2" tint="-9.9948118533890809E-2"/>
      </font>
      <fill>
        <patternFill patternType="none">
          <bgColor auto="1"/>
        </patternFill>
      </fill>
    </dxf>
    <dxf>
      <font>
        <color theme="2" tint="-9.9948118533890809E-2"/>
      </font>
      <fill>
        <patternFill patternType="none">
          <bgColor auto="1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Calendar Multiple Tabs">
      <a:dk1>
        <a:sysClr val="windowText" lastClr="000000"/>
      </a:dk1>
      <a:lt1>
        <a:sysClr val="window" lastClr="FFFFFF"/>
      </a:lt1>
      <a:dk2>
        <a:srgbClr val="595959"/>
      </a:dk2>
      <a:lt2>
        <a:srgbClr val="EDEDED"/>
      </a:lt2>
      <a:accent1>
        <a:srgbClr val="F05B35"/>
      </a:accent1>
      <a:accent2>
        <a:srgbClr val="8B7479"/>
      </a:accent2>
      <a:accent3>
        <a:srgbClr val="7DAE4B"/>
      </a:accent3>
      <a:accent4>
        <a:srgbClr val="8D77FB"/>
      </a:accent4>
      <a:accent5>
        <a:srgbClr val="5B7799"/>
      </a:accent5>
      <a:accent6>
        <a:srgbClr val="7DAE4B"/>
      </a:accent6>
      <a:hlink>
        <a:srgbClr val="D8E500"/>
      </a:hlink>
      <a:folHlink>
        <a:srgbClr val="8D77FB"/>
      </a:folHlink>
    </a:clrScheme>
    <a:fontScheme name="Evergreen Calendar">
      <a:majorFont>
        <a:latin typeface="Segoe UI"/>
        <a:ea typeface=""/>
        <a:cs typeface=""/>
      </a:majorFont>
      <a:minorFont>
        <a:latin typeface="Segoe U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3"/>
    <pageSetUpPr autoPageBreaks="0" fitToPage="1"/>
  </sheetPr>
  <dimension ref="A1:J26"/>
  <sheetViews>
    <sheetView showGridLines="0" zoomScale="55" zoomScaleNormal="55" workbookViewId="0">
      <selection activeCell="B1" sqref="B1:C1"/>
    </sheetView>
  </sheetViews>
  <sheetFormatPr defaultColWidth="8.88671875" defaultRowHeight="15.75" x14ac:dyDescent="0.25"/>
  <cols>
    <col min="1" max="1" width="2.33203125" style="3" customWidth="1"/>
    <col min="2" max="2" width="31.6640625" style="3" customWidth="1"/>
    <col min="3" max="3" width="20.5546875" style="3" customWidth="1"/>
    <col min="4" max="9" width="8.88671875" style="3"/>
    <col min="10" max="10" width="8" style="3" customWidth="1"/>
    <col min="11" max="16384" width="8.88671875" style="3"/>
  </cols>
  <sheetData>
    <row r="1" spans="1:10" ht="59.25" customHeight="1" thickBot="1" x14ac:dyDescent="0.35">
      <c r="A1" s="14"/>
      <c r="B1" s="16" t="s">
        <v>0</v>
      </c>
      <c r="C1" s="16"/>
      <c r="D1" s="1"/>
      <c r="E1" s="1"/>
      <c r="F1" s="1"/>
      <c r="G1" s="1"/>
      <c r="H1" s="1"/>
      <c r="I1" s="15" t="s">
        <v>4</v>
      </c>
      <c r="J1" s="2"/>
    </row>
    <row r="2" spans="1:10" ht="52.5" customHeight="1" x14ac:dyDescent="0.5">
      <c r="B2" s="4" t="s">
        <v>1</v>
      </c>
      <c r="C2" s="5">
        <v>2021</v>
      </c>
    </row>
    <row r="3" spans="1:10" ht="52.5" customHeight="1" x14ac:dyDescent="0.5">
      <c r="B3" s="4" t="s">
        <v>2</v>
      </c>
      <c r="C3" s="5" t="s">
        <v>3</v>
      </c>
    </row>
    <row r="4" spans="1:10" ht="19.5" customHeight="1" x14ac:dyDescent="0.25"/>
    <row r="5" spans="1:10" ht="19.5" customHeight="1" x14ac:dyDescent="0.25"/>
    <row r="6" spans="1:10" ht="18.75" customHeight="1" x14ac:dyDescent="0.25"/>
    <row r="7" spans="1:10" ht="18.75" customHeight="1" x14ac:dyDescent="0.25"/>
    <row r="8" spans="1:10" ht="18.75" customHeight="1" x14ac:dyDescent="0.25"/>
    <row r="9" spans="1:10" ht="18.75" customHeight="1" x14ac:dyDescent="0.25"/>
    <row r="10" spans="1:10" ht="18.75" customHeight="1" x14ac:dyDescent="0.25"/>
    <row r="11" spans="1:10" ht="18.75" customHeight="1" x14ac:dyDescent="0.25"/>
    <row r="12" spans="1:10" ht="18.75" customHeight="1" x14ac:dyDescent="0.25"/>
    <row r="13" spans="1:10" ht="18.75" customHeight="1" x14ac:dyDescent="0.25"/>
    <row r="14" spans="1:10" ht="18.75" customHeight="1" x14ac:dyDescent="0.25"/>
    <row r="15" spans="1:10" ht="18.75" customHeight="1" x14ac:dyDescent="0.25"/>
    <row r="16" spans="1:10" ht="18.75" customHeight="1" x14ac:dyDescent="0.25"/>
    <row r="17" ht="18.75" customHeight="1" x14ac:dyDescent="0.25"/>
    <row r="18" ht="18.75" customHeight="1" x14ac:dyDescent="0.25"/>
    <row r="19" ht="18.75" customHeight="1" x14ac:dyDescent="0.25"/>
    <row r="20" ht="18.75" customHeight="1" x14ac:dyDescent="0.25"/>
    <row r="21" ht="18.75" customHeight="1" x14ac:dyDescent="0.25"/>
    <row r="22" ht="18.75" customHeight="1" x14ac:dyDescent="0.25"/>
    <row r="23" ht="18.75" customHeight="1" x14ac:dyDescent="0.25"/>
    <row r="24" ht="18.75" customHeight="1" x14ac:dyDescent="0.25"/>
    <row r="25" ht="18.75" customHeight="1" x14ac:dyDescent="0.25"/>
    <row r="26" ht="18.75" customHeight="1" x14ac:dyDescent="0.25"/>
  </sheetData>
  <dataConsolidate/>
  <mergeCells count="1">
    <mergeCell ref="B1:C1"/>
  </mergeCells>
  <phoneticPr fontId="1" type="noConversion"/>
  <dataValidations count="6">
    <dataValidation type="list" errorStyle="warning" allowBlank="1" showInputMessage="1" showErrorMessage="1" error="週の開始日をこのセルの一覧から選択します。[キャンセル] を選択した後、Alt + 下矢印キーを押してオプションを表示します。下矢印キーで移動し、Enter キーを押して選択します" prompt="このセルで週の開始日を選びます。Alt + 下矢印キーを押してオプションを表示します。下矢印キーで移動し、Enter キーを押して選択します" sqref="C3">
      <formula1>"日,月"</formula1>
    </dataValidation>
    <dataValidation allowBlank="1" showInputMessage="1" showErrorMessage="1" prompt="このブックに [エバーグリーン カレンダー] タブを作成します。このワークシートに、年と週の開始日を入力します。各月のカレンダーは別のワークシートで自動的に更新されます" sqref="A1"/>
    <dataValidation allowBlank="1" showInputMessage="1" showErrorMessage="1" prompt="このセルには、このワークシートのタイトルが表示されます。年を入力し、下のセルで週の開始日を選択します" sqref="B1:C1"/>
    <dataValidation allowBlank="1" showInputMessage="1" showErrorMessage="1" prompt="右側のセルに年を入力します" sqref="B2"/>
    <dataValidation allowBlank="1" showInputMessage="1" showErrorMessage="1" prompt="このセルに年を入力します" sqref="C2"/>
    <dataValidation allowBlank="1" showInputMessage="1" showErrorMessage="1" prompt="右側のセルで週の開始日を選びます" sqref="B3"/>
  </dataValidations>
  <hyperlinks>
    <hyperlink ref="I1" location="'1 月'!A1" display="1 月 &gt;"/>
  </hyperlinks>
  <printOptions horizontalCentered="1" verticalCentered="1"/>
  <pageMargins left="0.7" right="0.7" top="0.75" bottom="0.75" header="0.3" footer="0.3"/>
  <pageSetup paperSize="9" orientation="landscape" r:id="rId1"/>
  <headerFooter differentFirst="1"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  <pageSetUpPr autoPageBreaks="0" fitToPage="1"/>
  </sheetPr>
  <dimension ref="A1:K16"/>
  <sheetViews>
    <sheetView showGridLines="0" zoomScale="55" zoomScaleNormal="55" workbookViewId="0">
      <selection activeCell="J1" sqref="J1"/>
    </sheetView>
  </sheetViews>
  <sheetFormatPr defaultColWidth="8.88671875" defaultRowHeight="15.75" x14ac:dyDescent="0.25"/>
  <cols>
    <col min="1" max="1" width="2.77734375" style="3" customWidth="1"/>
    <col min="2" max="8" width="17.6640625" style="3" customWidth="1"/>
    <col min="9" max="9" width="2.77734375" style="3" customWidth="1"/>
    <col min="10" max="10" width="38.6640625" style="3" customWidth="1"/>
    <col min="11" max="11" width="2.5546875" style="3" customWidth="1"/>
    <col min="12" max="16384" width="8.88671875" style="3"/>
  </cols>
  <sheetData>
    <row r="1" spans="1:11" ht="59.25" customHeight="1" thickBot="1" x14ac:dyDescent="0.3">
      <c r="B1" s="18" t="str">
        <f>LOWER(TEXT(B7,"m月"))</f>
        <v>1月</v>
      </c>
      <c r="C1" s="18"/>
      <c r="D1" s="18"/>
      <c r="E1" s="18"/>
      <c r="F1" s="18"/>
      <c r="G1" s="18"/>
      <c r="H1" s="6">
        <f>CalendarYear</f>
        <v>2021</v>
      </c>
      <c r="K1" s="3" t="s">
        <v>8</v>
      </c>
    </row>
    <row r="2" spans="1:11" s="9" customFormat="1" ht="46.5" customHeight="1" x14ac:dyDescent="0.45">
      <c r="A2" s="3"/>
      <c r="B2" s="7" t="str">
        <f>週の開始日</f>
        <v>日</v>
      </c>
      <c r="C2" s="7" t="str">
        <f>LOWER(TEXT(C3,"aaa"))</f>
        <v>月</v>
      </c>
      <c r="D2" s="7" t="str">
        <f t="shared" ref="D2:H2" si="0">LOWER(TEXT(D3,"aaa"))</f>
        <v>火</v>
      </c>
      <c r="E2" s="7" t="str">
        <f t="shared" si="0"/>
        <v>水</v>
      </c>
      <c r="F2" s="7" t="str">
        <f t="shared" si="0"/>
        <v>木</v>
      </c>
      <c r="G2" s="7" t="str">
        <f t="shared" si="0"/>
        <v>金</v>
      </c>
      <c r="H2" s="7" t="str">
        <f t="shared" si="0"/>
        <v>土</v>
      </c>
      <c r="I2" s="3"/>
      <c r="J2" s="8" t="s">
        <v>6</v>
      </c>
    </row>
    <row r="3" spans="1:11" ht="19.5" customHeight="1" x14ac:dyDescent="0.25">
      <c r="B3" s="10">
        <f t="array" ref="B3:H3">DaysAndWeeks+DATE(CalendarYear,1,1)-WEEKDAY(DATE(CalendarYear,1,1),(週の開始日="月")+1)+1</f>
        <v>44192</v>
      </c>
      <c r="C3" s="10">
        <v>44193</v>
      </c>
      <c r="D3" s="10">
        <v>44194</v>
      </c>
      <c r="E3" s="10">
        <v>44195</v>
      </c>
      <c r="F3" s="10">
        <v>44196</v>
      </c>
      <c r="G3" s="10">
        <v>44197</v>
      </c>
      <c r="H3" s="10">
        <v>44198</v>
      </c>
      <c r="J3" s="17" t="s">
        <v>7</v>
      </c>
    </row>
    <row r="4" spans="1:11" ht="58.5" customHeight="1" x14ac:dyDescent="0.25">
      <c r="B4" s="11"/>
      <c r="C4" s="11"/>
      <c r="D4" s="11"/>
      <c r="E4" s="11"/>
      <c r="F4" s="11"/>
      <c r="G4" s="11"/>
      <c r="H4" s="11"/>
      <c r="J4" s="17"/>
    </row>
    <row r="5" spans="1:11" ht="18.75" customHeight="1" x14ac:dyDescent="0.25">
      <c r="B5" s="10">
        <f t="array" ref="B5:H5">DaysAndWeeks+DATE(CalendarYear,1,1)-WEEKDAY(DATE(CalendarYear,1,1),(週の開始日="月")+1)+8</f>
        <v>44199</v>
      </c>
      <c r="C5" s="10">
        <v>44200</v>
      </c>
      <c r="D5" s="10">
        <v>44201</v>
      </c>
      <c r="E5" s="10">
        <v>44202</v>
      </c>
      <c r="F5" s="10">
        <v>44203</v>
      </c>
      <c r="G5" s="10">
        <v>44204</v>
      </c>
      <c r="H5" s="10">
        <v>44205</v>
      </c>
    </row>
    <row r="6" spans="1:11" ht="56.25" customHeight="1" x14ac:dyDescent="0.25">
      <c r="B6" s="11"/>
      <c r="C6" s="11"/>
      <c r="D6" s="11"/>
      <c r="E6" s="13" t="s">
        <v>5</v>
      </c>
      <c r="F6" s="11"/>
      <c r="G6" s="11"/>
      <c r="H6" s="11"/>
    </row>
    <row r="7" spans="1:11" ht="18.75" customHeight="1" x14ac:dyDescent="0.25">
      <c r="B7" s="10">
        <f t="array" ref="B7:H7">DaysAndWeeks+DATE(CalendarYear,1,1)-WEEKDAY(DATE(CalendarYear,1,1),(週の開始日="月")+1)+15</f>
        <v>44206</v>
      </c>
      <c r="C7" s="10">
        <v>44207</v>
      </c>
      <c r="D7" s="10">
        <v>44208</v>
      </c>
      <c r="E7" s="10">
        <v>44209</v>
      </c>
      <c r="F7" s="10">
        <v>44210</v>
      </c>
      <c r="G7" s="10">
        <v>44211</v>
      </c>
      <c r="H7" s="10">
        <v>44212</v>
      </c>
    </row>
    <row r="8" spans="1:11" ht="56.25" customHeight="1" x14ac:dyDescent="0.25">
      <c r="B8" s="11"/>
      <c r="C8" s="11"/>
      <c r="D8" s="11"/>
      <c r="E8" s="11"/>
      <c r="F8" s="11"/>
      <c r="G8" s="11"/>
      <c r="H8" s="11"/>
    </row>
    <row r="9" spans="1:11" ht="18.75" customHeight="1" x14ac:dyDescent="0.25">
      <c r="B9" s="10">
        <f t="array" ref="B9:H9">DaysAndWeeks+DATE(CalendarYear,1,1)-WEEKDAY(DATE(CalendarYear,1,1),(週の開始日="月")+1)+22</f>
        <v>44213</v>
      </c>
      <c r="C9" s="10">
        <v>44214</v>
      </c>
      <c r="D9" s="10">
        <v>44215</v>
      </c>
      <c r="E9" s="10">
        <v>44216</v>
      </c>
      <c r="F9" s="10">
        <v>44217</v>
      </c>
      <c r="G9" s="10">
        <v>44218</v>
      </c>
      <c r="H9" s="10">
        <v>44219</v>
      </c>
    </row>
    <row r="10" spans="1:11" ht="56.25" customHeight="1" x14ac:dyDescent="0.25">
      <c r="B10" s="11"/>
      <c r="C10" s="11"/>
      <c r="D10" s="11"/>
      <c r="E10" s="11"/>
      <c r="F10" s="11"/>
      <c r="G10" s="11"/>
      <c r="H10" s="11"/>
    </row>
    <row r="11" spans="1:11" ht="18.75" customHeight="1" x14ac:dyDescent="0.25">
      <c r="B11" s="10">
        <f t="array" ref="B11:H11">DaysAndWeeks+DATE(CalendarYear,1,1)-WEEKDAY(DATE(CalendarYear,1,1),(週の開始日="月")+1)+29</f>
        <v>44220</v>
      </c>
      <c r="C11" s="10">
        <v>44221</v>
      </c>
      <c r="D11" s="10">
        <v>44222</v>
      </c>
      <c r="E11" s="10">
        <v>44223</v>
      </c>
      <c r="F11" s="10">
        <v>44224</v>
      </c>
      <c r="G11" s="10">
        <v>44225</v>
      </c>
      <c r="H11" s="10">
        <v>44226</v>
      </c>
    </row>
    <row r="12" spans="1:11" ht="56.25" customHeight="1" x14ac:dyDescent="0.25">
      <c r="B12" s="11"/>
      <c r="C12" s="11"/>
      <c r="D12" s="11"/>
      <c r="E12" s="11"/>
      <c r="F12" s="11"/>
      <c r="G12" s="11"/>
      <c r="H12" s="11"/>
    </row>
    <row r="13" spans="1:11" ht="18.75" customHeight="1" x14ac:dyDescent="0.25">
      <c r="B13" s="10">
        <f t="array" ref="B13:H13">DaysAndWeeks+DATE(CalendarYear,1,1)-WEEKDAY(DATE(CalendarYear,1,1),(週の開始日="月")+1)+36</f>
        <v>44227</v>
      </c>
      <c r="C13" s="10">
        <v>44228</v>
      </c>
      <c r="D13" s="10">
        <v>44229</v>
      </c>
      <c r="E13" s="10">
        <v>44230</v>
      </c>
      <c r="F13" s="10">
        <v>44231</v>
      </c>
      <c r="G13" s="10">
        <v>44232</v>
      </c>
      <c r="H13" s="10">
        <v>44233</v>
      </c>
    </row>
    <row r="14" spans="1:11" ht="56.25" customHeight="1" x14ac:dyDescent="0.25">
      <c r="B14" s="12"/>
      <c r="C14" s="12"/>
      <c r="D14" s="12"/>
      <c r="E14" s="12"/>
      <c r="F14" s="12"/>
      <c r="G14" s="12"/>
      <c r="H14" s="12"/>
    </row>
    <row r="15" spans="1:11" ht="18.75" customHeight="1" x14ac:dyDescent="0.25">
      <c r="B15" s="12"/>
      <c r="C15" s="12"/>
      <c r="D15" s="12"/>
      <c r="E15" s="12"/>
      <c r="F15" s="12"/>
      <c r="G15" s="12"/>
      <c r="H15" s="12"/>
    </row>
    <row r="16" spans="1:11" ht="18.75" customHeight="1" x14ac:dyDescent="0.25">
      <c r="B16" s="12"/>
      <c r="C16" s="12"/>
      <c r="D16" s="12"/>
      <c r="E16" s="12"/>
      <c r="F16" s="12"/>
      <c r="G16" s="12"/>
      <c r="H16" s="12"/>
    </row>
  </sheetData>
  <mergeCells count="2">
    <mergeCell ref="J3:J4"/>
    <mergeCell ref="B1:G1"/>
  </mergeCells>
  <phoneticPr fontId="3"/>
  <conditionalFormatting sqref="B11:H14">
    <cfRule type="expression" dxfId="23" priority="2">
      <formula>AND(DAY(B11)&gt;=1,DAY(B11)&lt;=15)</formula>
    </cfRule>
  </conditionalFormatting>
  <conditionalFormatting sqref="B3:G4">
    <cfRule type="expression" dxfId="22" priority="1">
      <formula>DAY(B3)&gt;8</formula>
    </cfRule>
  </conditionalFormatting>
  <dataValidations count="8">
    <dataValidation allowBlank="1" showInputMessage="1" showErrorMessage="1" prompt="1 月の月間カレンダー。セル J3 に毎月のメモを入力します" sqref="A1"/>
    <dataValidation allowBlank="1" showInputMessage="1" showErrorMessage="1" prompt="このセルの年は、[カレンダーの設定] ワークシートに入力した年に基づいて自動的に更新されます" sqref="H1"/>
    <dataValidation allowBlank="1" showInputMessage="1" showErrorMessage="1" prompt="下のセルに毎月のメモを入力します" sqref="J2"/>
    <dataValidation allowBlank="1" showInputMessage="1" showErrorMessage="1" prompt="このセルに毎月のメモを入力します" sqref="J3:J4"/>
    <dataValidation allowBlank="1" showInputMessage="1" showErrorMessage="1" prompt="この行には、このカレンダーの曜日名があります。このセルには、週の開始日が含まれます。開始日を変更するには、[カレンダーの設定] ワークシートで新しい週の開始日を選びます" sqref="B2"/>
    <dataValidation allowBlank="1" showInputMessage="1" showErrorMessage="1" prompt="この行と、5、7、9、11、および 13 行目のカレンダー日は自動的に更新されます。このセルの数字が 1 でない場合は、前月の日付ということです" sqref="B3"/>
    <dataValidation allowBlank="1" showInputMessage="1" showErrorMessage="1" prompt="この行と、6、8、10、12、および 14 行の列 B から H のセルにカレンダー日と日付に基づいて毎日のメモを入力します。" sqref="B4"/>
    <dataValidation allowBlank="1" showInputMessage="1" showErrorMessage="1" prompt="このセルが月、右側のセルが年です" sqref="B1:G1"/>
  </dataValidations>
  <printOptions horizontalCentered="1" verticalCentered="1"/>
  <pageMargins left="0.7" right="0.7" top="0.75" bottom="0.75" header="0.3" footer="0.3"/>
  <pageSetup paperSize="9" orientation="landscape" r:id="rId1"/>
  <headerFooter differentFirst="1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  <pageSetUpPr autoPageBreaks="0" fitToPage="1"/>
  </sheetPr>
  <dimension ref="A1:K16"/>
  <sheetViews>
    <sheetView showGridLines="0" zoomScale="55" zoomScaleNormal="55" workbookViewId="0">
      <selection activeCell="I1" sqref="I1"/>
    </sheetView>
  </sheetViews>
  <sheetFormatPr defaultColWidth="8.88671875" defaultRowHeight="15.75" x14ac:dyDescent="0.25"/>
  <cols>
    <col min="1" max="1" width="2.77734375" style="3" customWidth="1"/>
    <col min="2" max="8" width="17.6640625" style="3" customWidth="1"/>
    <col min="9" max="9" width="2.77734375" style="3" customWidth="1"/>
    <col min="10" max="10" width="38.6640625" style="3" customWidth="1"/>
    <col min="11" max="11" width="2.5546875" style="3" customWidth="1"/>
    <col min="12" max="16384" width="8.88671875" style="3"/>
  </cols>
  <sheetData>
    <row r="1" spans="1:11" ht="59.25" customHeight="1" thickBot="1" x14ac:dyDescent="0.3">
      <c r="B1" s="18" t="str">
        <f>LOWER(TEXT(B7,"m月"))</f>
        <v>2月</v>
      </c>
      <c r="C1" s="18"/>
      <c r="D1" s="18"/>
      <c r="E1" s="18"/>
      <c r="F1" s="18"/>
      <c r="G1" s="18"/>
      <c r="H1" s="6">
        <f>CalendarYear</f>
        <v>2021</v>
      </c>
      <c r="K1" s="3" t="s">
        <v>8</v>
      </c>
    </row>
    <row r="2" spans="1:11" s="9" customFormat="1" ht="46.5" customHeight="1" x14ac:dyDescent="0.45">
      <c r="A2" s="3"/>
      <c r="B2" s="7" t="str">
        <f>週の開始日</f>
        <v>日</v>
      </c>
      <c r="C2" s="7" t="str">
        <f>LOWER(TEXT(C3,"aaa"))</f>
        <v>月</v>
      </c>
      <c r="D2" s="7" t="str">
        <f t="shared" ref="D2:H2" si="0">LOWER(TEXT(D3,"aaa"))</f>
        <v>火</v>
      </c>
      <c r="E2" s="7" t="str">
        <f t="shared" si="0"/>
        <v>水</v>
      </c>
      <c r="F2" s="7" t="str">
        <f t="shared" si="0"/>
        <v>木</v>
      </c>
      <c r="G2" s="7" t="str">
        <f t="shared" si="0"/>
        <v>金</v>
      </c>
      <c r="H2" s="7" t="str">
        <f t="shared" si="0"/>
        <v>土</v>
      </c>
      <c r="I2" s="3"/>
      <c r="J2" s="8" t="s">
        <v>6</v>
      </c>
    </row>
    <row r="3" spans="1:11" ht="19.5" customHeight="1" x14ac:dyDescent="0.25">
      <c r="B3" s="10">
        <f t="array" ref="B3:H3">DaysAndWeeks+DATE(CalendarYear,2,1)-WEEKDAY(DATE(CalendarYear,2,1),(週の開始日="月")+1)+1</f>
        <v>44227</v>
      </c>
      <c r="C3" s="10">
        <v>44228</v>
      </c>
      <c r="D3" s="10">
        <v>44229</v>
      </c>
      <c r="E3" s="10">
        <v>44230</v>
      </c>
      <c r="F3" s="10">
        <v>44231</v>
      </c>
      <c r="G3" s="10">
        <v>44232</v>
      </c>
      <c r="H3" s="10">
        <v>44233</v>
      </c>
      <c r="J3" s="17"/>
    </row>
    <row r="4" spans="1:11" ht="58.5" customHeight="1" x14ac:dyDescent="0.25">
      <c r="B4" s="11"/>
      <c r="C4" s="11"/>
      <c r="D4" s="11"/>
      <c r="E4" s="11"/>
      <c r="F4" s="11"/>
      <c r="G4" s="11"/>
      <c r="H4" s="11"/>
      <c r="J4" s="17"/>
    </row>
    <row r="5" spans="1:11" ht="18.75" customHeight="1" x14ac:dyDescent="0.25">
      <c r="B5" s="10">
        <f t="array" ref="B5:H5">DaysAndWeeks+DATE(CalendarYear,2,1)-WEEKDAY(DATE(CalendarYear,2,1),(週の開始日="月")+1)+8</f>
        <v>44234</v>
      </c>
      <c r="C5" s="10">
        <v>44235</v>
      </c>
      <c r="D5" s="10">
        <v>44236</v>
      </c>
      <c r="E5" s="10">
        <v>44237</v>
      </c>
      <c r="F5" s="10">
        <v>44238</v>
      </c>
      <c r="G5" s="10">
        <v>44239</v>
      </c>
      <c r="H5" s="10">
        <v>44240</v>
      </c>
    </row>
    <row r="6" spans="1:11" ht="56.25" customHeight="1" x14ac:dyDescent="0.25">
      <c r="B6" s="11"/>
      <c r="C6" s="11"/>
      <c r="D6" s="11"/>
      <c r="E6" s="11"/>
      <c r="F6" s="11"/>
      <c r="G6" s="11"/>
      <c r="H6" s="11"/>
    </row>
    <row r="7" spans="1:11" ht="18.75" customHeight="1" x14ac:dyDescent="0.25">
      <c r="B7" s="10">
        <f t="array" ref="B7:H7">DaysAndWeeks+DATE(CalendarYear,2,1)-WEEKDAY(DATE(CalendarYear,2,1),(週の開始日="月")+1)+15</f>
        <v>44241</v>
      </c>
      <c r="C7" s="10">
        <v>44242</v>
      </c>
      <c r="D7" s="10">
        <v>44243</v>
      </c>
      <c r="E7" s="10">
        <v>44244</v>
      </c>
      <c r="F7" s="10">
        <v>44245</v>
      </c>
      <c r="G7" s="10">
        <v>44246</v>
      </c>
      <c r="H7" s="10">
        <v>44247</v>
      </c>
    </row>
    <row r="8" spans="1:11" ht="56.25" customHeight="1" x14ac:dyDescent="0.25">
      <c r="B8" s="11"/>
      <c r="C8" s="11"/>
      <c r="D8" s="11"/>
      <c r="E8" s="11"/>
      <c r="F8" s="11"/>
      <c r="G8" s="11"/>
      <c r="H8" s="11"/>
    </row>
    <row r="9" spans="1:11" ht="18.75" customHeight="1" x14ac:dyDescent="0.25">
      <c r="B9" s="10">
        <f t="array" ref="B9:H9">DaysAndWeeks+DATE(CalendarYear,2,1)-WEEKDAY(DATE(CalendarYear,2,1),(週の開始日="月")+1)+22</f>
        <v>44248</v>
      </c>
      <c r="C9" s="10">
        <v>44249</v>
      </c>
      <c r="D9" s="10">
        <v>44250</v>
      </c>
      <c r="E9" s="10">
        <v>44251</v>
      </c>
      <c r="F9" s="10">
        <v>44252</v>
      </c>
      <c r="G9" s="10">
        <v>44253</v>
      </c>
      <c r="H9" s="10">
        <v>44254</v>
      </c>
    </row>
    <row r="10" spans="1:11" ht="56.25" customHeight="1" x14ac:dyDescent="0.25">
      <c r="B10" s="11"/>
      <c r="C10" s="11"/>
      <c r="D10" s="11"/>
      <c r="E10" s="11"/>
      <c r="F10" s="11"/>
      <c r="G10" s="11"/>
      <c r="H10" s="11"/>
    </row>
    <row r="11" spans="1:11" ht="18.75" customHeight="1" x14ac:dyDescent="0.25">
      <c r="B11" s="10">
        <f t="array" ref="B11:H11">DaysAndWeeks+DATE(CalendarYear,2,1)-WEEKDAY(DATE(CalendarYear,2,1),(週の開始日="月")+1)+29</f>
        <v>44255</v>
      </c>
      <c r="C11" s="10">
        <v>44256</v>
      </c>
      <c r="D11" s="10">
        <v>44257</v>
      </c>
      <c r="E11" s="10">
        <v>44258</v>
      </c>
      <c r="F11" s="10">
        <v>44259</v>
      </c>
      <c r="G11" s="10">
        <v>44260</v>
      </c>
      <c r="H11" s="10">
        <v>44261</v>
      </c>
    </row>
    <row r="12" spans="1:11" ht="56.25" customHeight="1" x14ac:dyDescent="0.25">
      <c r="B12" s="11"/>
      <c r="C12" s="11"/>
      <c r="D12" s="11"/>
      <c r="E12" s="11"/>
      <c r="F12" s="11"/>
      <c r="G12" s="11"/>
      <c r="H12" s="11"/>
    </row>
    <row r="13" spans="1:11" ht="18.75" customHeight="1" x14ac:dyDescent="0.25">
      <c r="B13" s="10">
        <f t="array" ref="B13:H13">DaysAndWeeks+DATE(CalendarYear,2,1)-WEEKDAY(DATE(CalendarYear,2,1),(週の開始日="月")+1)+36</f>
        <v>44262</v>
      </c>
      <c r="C13" s="10">
        <v>44263</v>
      </c>
      <c r="D13" s="10">
        <v>44264</v>
      </c>
      <c r="E13" s="10">
        <v>44265</v>
      </c>
      <c r="F13" s="10">
        <v>44266</v>
      </c>
      <c r="G13" s="10">
        <v>44267</v>
      </c>
      <c r="H13" s="10">
        <v>44268</v>
      </c>
    </row>
    <row r="14" spans="1:11" ht="56.25" customHeight="1" x14ac:dyDescent="0.25">
      <c r="B14" s="12"/>
      <c r="C14" s="12"/>
      <c r="D14" s="12"/>
      <c r="E14" s="12"/>
      <c r="F14" s="12"/>
      <c r="G14" s="12"/>
      <c r="H14" s="12"/>
    </row>
    <row r="15" spans="1:11" ht="18.75" customHeight="1" x14ac:dyDescent="0.25">
      <c r="B15" s="12"/>
      <c r="C15" s="12"/>
      <c r="D15" s="12"/>
      <c r="E15" s="12"/>
      <c r="F15" s="12"/>
      <c r="G15" s="12"/>
      <c r="H15" s="12"/>
    </row>
    <row r="16" spans="1:11" ht="18.75" customHeight="1" x14ac:dyDescent="0.25">
      <c r="B16" s="12"/>
      <c r="C16" s="12"/>
      <c r="D16" s="12"/>
      <c r="E16" s="12"/>
      <c r="F16" s="12"/>
      <c r="G16" s="12"/>
      <c r="H16" s="12"/>
    </row>
  </sheetData>
  <mergeCells count="2">
    <mergeCell ref="J3:J4"/>
    <mergeCell ref="B1:G1"/>
  </mergeCells>
  <phoneticPr fontId="3"/>
  <conditionalFormatting sqref="B11:H14">
    <cfRule type="expression" dxfId="21" priority="2">
      <formula>AND(DAY(B11)&gt;=1,DAY(B11)&lt;=15)</formula>
    </cfRule>
  </conditionalFormatting>
  <conditionalFormatting sqref="B3:G4">
    <cfRule type="expression" dxfId="20" priority="1">
      <formula>DAY(B3)&gt;8</formula>
    </cfRule>
  </conditionalFormatting>
  <dataValidations count="8">
    <dataValidation allowBlank="1" showInputMessage="1" showErrorMessage="1" prompt="2 月の月間カレンダー。セル J3 に毎月のメモを入力します" sqref="A1"/>
    <dataValidation allowBlank="1" showInputMessage="1" showErrorMessage="1" prompt="このセルが月、右側のセルが年です" sqref="B1:G1"/>
    <dataValidation allowBlank="1" showInputMessage="1" showErrorMessage="1" prompt="このセルの年は、[カレンダーの設定] ワークシートに入力した年に基づいて自動的に更新されます" sqref="H1"/>
    <dataValidation allowBlank="1" showInputMessage="1" showErrorMessage="1" prompt="この行には、このカレンダーの曜日名があります。このセルには、週の開始日が含まれます。開始日を変更するには、[カレンダーの設定] ワークシートで新しい週の開始日を選びます" sqref="B2"/>
    <dataValidation allowBlank="1" showInputMessage="1" showErrorMessage="1" prompt="この行と、5、7、9、11、および 13 行目のカレンダー日は自動的に更新されます。このセルの数字が 1 でない場合は、前月の日付ということです" sqref="B3"/>
    <dataValidation allowBlank="1" showInputMessage="1" showErrorMessage="1" prompt="下のセルに毎月のメモを入力します" sqref="J2"/>
    <dataValidation allowBlank="1" showInputMessage="1" showErrorMessage="1" prompt="この行と、6、8、10、12、および 14 行の列 B から H のセルにカレンダー日と日付に基づいて毎日のメモを入力します。" sqref="B4"/>
    <dataValidation allowBlank="1" showInputMessage="1" showErrorMessage="1" prompt="このセルに毎月のメモを入力します" sqref="J3:J4"/>
  </dataValidations>
  <printOptions horizontalCentered="1" verticalCentered="1"/>
  <pageMargins left="0.7" right="0.7" top="0.75" bottom="0.75" header="0.3" footer="0.3"/>
  <pageSetup paperSize="9" orientation="landscape" r:id="rId1"/>
  <headerFooter differentFirst="1"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  <pageSetUpPr autoPageBreaks="0" fitToPage="1"/>
  </sheetPr>
  <dimension ref="A1:K16"/>
  <sheetViews>
    <sheetView showGridLines="0" zoomScale="55" zoomScaleNormal="55" workbookViewId="0">
      <selection activeCell="I1" sqref="I1"/>
    </sheetView>
  </sheetViews>
  <sheetFormatPr defaultColWidth="8.88671875" defaultRowHeight="15.75" x14ac:dyDescent="0.25"/>
  <cols>
    <col min="1" max="1" width="2.77734375" style="3" customWidth="1"/>
    <col min="2" max="8" width="17.6640625" style="3" customWidth="1"/>
    <col min="9" max="9" width="2.77734375" style="3" customWidth="1"/>
    <col min="10" max="10" width="38.6640625" style="3" customWidth="1"/>
    <col min="11" max="11" width="2.5546875" style="3" customWidth="1"/>
    <col min="12" max="16384" width="8.88671875" style="3"/>
  </cols>
  <sheetData>
    <row r="1" spans="1:11" ht="59.25" customHeight="1" thickBot="1" x14ac:dyDescent="0.3">
      <c r="B1" s="18" t="str">
        <f>LOWER(TEXT(B7,"m月"))</f>
        <v>3月</v>
      </c>
      <c r="C1" s="18"/>
      <c r="D1" s="18"/>
      <c r="E1" s="18"/>
      <c r="F1" s="18"/>
      <c r="G1" s="18"/>
      <c r="H1" s="6">
        <f>CalendarYear</f>
        <v>2021</v>
      </c>
      <c r="K1" s="3" t="s">
        <v>8</v>
      </c>
    </row>
    <row r="2" spans="1:11" s="9" customFormat="1" ht="46.5" customHeight="1" x14ac:dyDescent="0.45">
      <c r="A2" s="3"/>
      <c r="B2" s="7" t="str">
        <f>週の開始日</f>
        <v>日</v>
      </c>
      <c r="C2" s="7" t="str">
        <f>LOWER(TEXT(C3,"aaa"))</f>
        <v>月</v>
      </c>
      <c r="D2" s="7" t="str">
        <f t="shared" ref="D2:H2" si="0">LOWER(TEXT(D3,"aaa"))</f>
        <v>火</v>
      </c>
      <c r="E2" s="7" t="str">
        <f t="shared" si="0"/>
        <v>水</v>
      </c>
      <c r="F2" s="7" t="str">
        <f t="shared" si="0"/>
        <v>木</v>
      </c>
      <c r="G2" s="7" t="str">
        <f t="shared" si="0"/>
        <v>金</v>
      </c>
      <c r="H2" s="7" t="str">
        <f t="shared" si="0"/>
        <v>土</v>
      </c>
      <c r="I2" s="3"/>
      <c r="J2" s="8" t="s">
        <v>6</v>
      </c>
    </row>
    <row r="3" spans="1:11" ht="19.5" customHeight="1" x14ac:dyDescent="0.25">
      <c r="B3" s="10">
        <f t="array" ref="B3:H3">DaysAndWeeks+DATE(CalendarYear,3,1)-WEEKDAY(DATE(CalendarYear,3,1),(週の開始日="月")+1)+1</f>
        <v>44255</v>
      </c>
      <c r="C3" s="10">
        <v>44256</v>
      </c>
      <c r="D3" s="10">
        <v>44257</v>
      </c>
      <c r="E3" s="10">
        <v>44258</v>
      </c>
      <c r="F3" s="10">
        <v>44259</v>
      </c>
      <c r="G3" s="10">
        <v>44260</v>
      </c>
      <c r="H3" s="10">
        <v>44261</v>
      </c>
      <c r="J3" s="17"/>
    </row>
    <row r="4" spans="1:11" ht="58.5" customHeight="1" x14ac:dyDescent="0.25">
      <c r="B4" s="11"/>
      <c r="C4" s="11"/>
      <c r="D4" s="11"/>
      <c r="E4" s="11"/>
      <c r="F4" s="11"/>
      <c r="G4" s="11"/>
      <c r="H4" s="11"/>
      <c r="J4" s="17"/>
    </row>
    <row r="5" spans="1:11" ht="18.75" customHeight="1" x14ac:dyDescent="0.25">
      <c r="B5" s="10">
        <f t="array" ref="B5:H5">DaysAndWeeks+DATE(CalendarYear,3,1)-WEEKDAY(DATE(CalendarYear,3,1),(週の開始日="月")+1)+8</f>
        <v>44262</v>
      </c>
      <c r="C5" s="10">
        <v>44263</v>
      </c>
      <c r="D5" s="10">
        <v>44264</v>
      </c>
      <c r="E5" s="10">
        <v>44265</v>
      </c>
      <c r="F5" s="10">
        <v>44266</v>
      </c>
      <c r="G5" s="10">
        <v>44267</v>
      </c>
      <c r="H5" s="10">
        <v>44268</v>
      </c>
    </row>
    <row r="6" spans="1:11" ht="56.25" customHeight="1" x14ac:dyDescent="0.25">
      <c r="B6" s="11"/>
      <c r="C6" s="11"/>
      <c r="D6" s="11"/>
      <c r="E6" s="11"/>
      <c r="F6" s="11"/>
      <c r="G6" s="11"/>
      <c r="H6" s="11"/>
    </row>
    <row r="7" spans="1:11" ht="18.75" customHeight="1" x14ac:dyDescent="0.25">
      <c r="B7" s="10">
        <f t="array" ref="B7:H7">DaysAndWeeks+DATE(CalendarYear,3,1)-WEEKDAY(DATE(CalendarYear,3,1),(週の開始日="月")+1)+15</f>
        <v>44269</v>
      </c>
      <c r="C7" s="10">
        <v>44270</v>
      </c>
      <c r="D7" s="10">
        <v>44271</v>
      </c>
      <c r="E7" s="10">
        <v>44272</v>
      </c>
      <c r="F7" s="10">
        <v>44273</v>
      </c>
      <c r="G7" s="10">
        <v>44274</v>
      </c>
      <c r="H7" s="10">
        <v>44275</v>
      </c>
    </row>
    <row r="8" spans="1:11" ht="56.25" customHeight="1" x14ac:dyDescent="0.25">
      <c r="B8" s="11"/>
      <c r="C8" s="11"/>
      <c r="D8" s="11"/>
      <c r="E8" s="11"/>
      <c r="F8" s="11"/>
      <c r="G8" s="11"/>
      <c r="H8" s="11"/>
    </row>
    <row r="9" spans="1:11" ht="18.75" customHeight="1" x14ac:dyDescent="0.25">
      <c r="B9" s="10">
        <f t="array" ref="B9:H9">DaysAndWeeks+DATE(CalendarYear,3,1)-WEEKDAY(DATE(CalendarYear,3,1),(週の開始日="月")+1)+22</f>
        <v>44276</v>
      </c>
      <c r="C9" s="10">
        <v>44277</v>
      </c>
      <c r="D9" s="10">
        <v>44278</v>
      </c>
      <c r="E9" s="10">
        <v>44279</v>
      </c>
      <c r="F9" s="10">
        <v>44280</v>
      </c>
      <c r="G9" s="10">
        <v>44281</v>
      </c>
      <c r="H9" s="10">
        <v>44282</v>
      </c>
    </row>
    <row r="10" spans="1:11" ht="56.25" customHeight="1" x14ac:dyDescent="0.25">
      <c r="B10" s="11"/>
      <c r="C10" s="11"/>
      <c r="D10" s="11"/>
      <c r="E10" s="11"/>
      <c r="F10" s="11"/>
      <c r="G10" s="11"/>
      <c r="H10" s="11"/>
    </row>
    <row r="11" spans="1:11" ht="18.75" customHeight="1" x14ac:dyDescent="0.25">
      <c r="B11" s="10">
        <f t="array" ref="B11:H11">DaysAndWeeks+DATE(CalendarYear,3,1)-WEEKDAY(DATE(CalendarYear,3,1),(週の開始日="月")+1)+29</f>
        <v>44283</v>
      </c>
      <c r="C11" s="10">
        <v>44284</v>
      </c>
      <c r="D11" s="10">
        <v>44285</v>
      </c>
      <c r="E11" s="10">
        <v>44286</v>
      </c>
      <c r="F11" s="10">
        <v>44287</v>
      </c>
      <c r="G11" s="10">
        <v>44288</v>
      </c>
      <c r="H11" s="10">
        <v>44289</v>
      </c>
    </row>
    <row r="12" spans="1:11" ht="56.25" customHeight="1" x14ac:dyDescent="0.25">
      <c r="B12" s="11"/>
      <c r="C12" s="11"/>
      <c r="D12" s="11"/>
      <c r="E12" s="11"/>
      <c r="F12" s="11"/>
      <c r="G12" s="11"/>
      <c r="H12" s="11"/>
    </row>
    <row r="13" spans="1:11" ht="18.75" customHeight="1" x14ac:dyDescent="0.25">
      <c r="B13" s="10">
        <f t="array" ref="B13:H13">DaysAndWeeks+DATE(CalendarYear,3,1)-WEEKDAY(DATE(CalendarYear,3,1),(週の開始日="月")+1)+36</f>
        <v>44290</v>
      </c>
      <c r="C13" s="10">
        <v>44291</v>
      </c>
      <c r="D13" s="10">
        <v>44292</v>
      </c>
      <c r="E13" s="10">
        <v>44293</v>
      </c>
      <c r="F13" s="10">
        <v>44294</v>
      </c>
      <c r="G13" s="10">
        <v>44295</v>
      </c>
      <c r="H13" s="10">
        <v>44296</v>
      </c>
    </row>
    <row r="14" spans="1:11" ht="56.25" customHeight="1" x14ac:dyDescent="0.25">
      <c r="B14" s="12"/>
      <c r="C14" s="12"/>
      <c r="D14" s="12"/>
      <c r="E14" s="12"/>
      <c r="F14" s="12"/>
      <c r="G14" s="12"/>
      <c r="H14" s="12"/>
    </row>
    <row r="15" spans="1:11" ht="18.75" customHeight="1" x14ac:dyDescent="0.25">
      <c r="B15" s="12"/>
      <c r="C15" s="12"/>
      <c r="D15" s="12"/>
      <c r="E15" s="12"/>
      <c r="F15" s="12"/>
      <c r="G15" s="12"/>
      <c r="H15" s="12"/>
    </row>
    <row r="16" spans="1:11" ht="18.75" customHeight="1" x14ac:dyDescent="0.25">
      <c r="B16" s="12"/>
      <c r="C16" s="12"/>
      <c r="D16" s="12"/>
      <c r="E16" s="12"/>
      <c r="F16" s="12"/>
      <c r="G16" s="12"/>
      <c r="H16" s="12"/>
    </row>
  </sheetData>
  <mergeCells count="2">
    <mergeCell ref="J3:J4"/>
    <mergeCell ref="B1:G1"/>
  </mergeCells>
  <phoneticPr fontId="3"/>
  <conditionalFormatting sqref="B11:H14">
    <cfRule type="expression" dxfId="19" priority="2">
      <formula>AND(DAY(B11)&gt;=1,DAY(B11)&lt;=15)</formula>
    </cfRule>
  </conditionalFormatting>
  <conditionalFormatting sqref="B3:G4">
    <cfRule type="expression" dxfId="18" priority="1">
      <formula>DAY(B3)&gt;8</formula>
    </cfRule>
  </conditionalFormatting>
  <dataValidations count="8">
    <dataValidation allowBlank="1" showInputMessage="1" showErrorMessage="1" prompt="3 月の月間カレンダー。セル J3 に毎月のメモを入力します" sqref="A1"/>
    <dataValidation allowBlank="1" showInputMessage="1" showErrorMessage="1" prompt="このセルが月、右側のセルが年です" sqref="B1:G1"/>
    <dataValidation allowBlank="1" showInputMessage="1" showErrorMessage="1" prompt="このセルの年は、[カレンダーの設定] ワークシートに入力した年に基づいて自動的に更新されます" sqref="H1"/>
    <dataValidation allowBlank="1" showInputMessage="1" showErrorMessage="1" prompt="この行には、このカレンダーの曜日名があります。このセルには、週の開始日が含まれます。開始日を変更するには、[カレンダーの設定] ワークシートで新しい週の開始日を選びます" sqref="B2"/>
    <dataValidation allowBlank="1" showInputMessage="1" showErrorMessage="1" prompt="この行と、5、7、9、11、および 13 行目のカレンダー日は自動的に更新されます。このセルの数字が 1 でない場合は、前月の日付ということです" sqref="B3"/>
    <dataValidation allowBlank="1" showInputMessage="1" showErrorMessage="1" prompt="下のセルに毎月のメモを入力します" sqref="J2"/>
    <dataValidation allowBlank="1" showInputMessage="1" showErrorMessage="1" prompt="この行と、6、8、10、12、および 14 行の列 B から H のセルにカレンダー日と日付に基づいて毎日のメモを入力します。" sqref="B4"/>
    <dataValidation allowBlank="1" showInputMessage="1" showErrorMessage="1" prompt="このセルに毎月のメモを入力します" sqref="J3:J4"/>
  </dataValidations>
  <printOptions horizontalCentered="1" verticalCentered="1"/>
  <pageMargins left="0.7" right="0.7" top="0.75" bottom="0.75" header="0.3" footer="0.3"/>
  <pageSetup paperSize="9" orientation="landscape" r:id="rId1"/>
  <headerFooter differentFirst="1"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  <pageSetUpPr autoPageBreaks="0" fitToPage="1"/>
  </sheetPr>
  <dimension ref="A1:K16"/>
  <sheetViews>
    <sheetView showGridLines="0" zoomScale="55" zoomScaleNormal="55" workbookViewId="0">
      <selection activeCell="I1" sqref="I1"/>
    </sheetView>
  </sheetViews>
  <sheetFormatPr defaultColWidth="8.88671875" defaultRowHeight="15.75" x14ac:dyDescent="0.25"/>
  <cols>
    <col min="1" max="1" width="2.77734375" style="3" customWidth="1"/>
    <col min="2" max="8" width="17.6640625" style="3" customWidth="1"/>
    <col min="9" max="9" width="2.77734375" style="3" customWidth="1"/>
    <col min="10" max="10" width="38.6640625" style="3" customWidth="1"/>
    <col min="11" max="11" width="2.5546875" style="3" customWidth="1"/>
    <col min="12" max="16384" width="8.88671875" style="3"/>
  </cols>
  <sheetData>
    <row r="1" spans="1:11" ht="59.25" customHeight="1" thickBot="1" x14ac:dyDescent="0.3">
      <c r="B1" s="18" t="str">
        <f>LOWER(TEXT(B7,"m月"))</f>
        <v>4月</v>
      </c>
      <c r="C1" s="18"/>
      <c r="D1" s="18"/>
      <c r="E1" s="18"/>
      <c r="F1" s="18"/>
      <c r="G1" s="18"/>
      <c r="H1" s="6">
        <f>CalendarYear</f>
        <v>2021</v>
      </c>
      <c r="K1" s="3" t="s">
        <v>8</v>
      </c>
    </row>
    <row r="2" spans="1:11" s="9" customFormat="1" ht="46.5" customHeight="1" x14ac:dyDescent="0.45">
      <c r="A2" s="3"/>
      <c r="B2" s="7" t="str">
        <f>週の開始日</f>
        <v>日</v>
      </c>
      <c r="C2" s="7" t="str">
        <f>LOWER(TEXT(C3,"aaa"))</f>
        <v>月</v>
      </c>
      <c r="D2" s="7" t="str">
        <f t="shared" ref="D2:H2" si="0">LOWER(TEXT(D3,"aaa"))</f>
        <v>火</v>
      </c>
      <c r="E2" s="7" t="str">
        <f t="shared" si="0"/>
        <v>水</v>
      </c>
      <c r="F2" s="7" t="str">
        <f t="shared" si="0"/>
        <v>木</v>
      </c>
      <c r="G2" s="7" t="str">
        <f t="shared" si="0"/>
        <v>金</v>
      </c>
      <c r="H2" s="7" t="str">
        <f t="shared" si="0"/>
        <v>土</v>
      </c>
      <c r="I2" s="3"/>
      <c r="J2" s="8" t="s">
        <v>6</v>
      </c>
    </row>
    <row r="3" spans="1:11" ht="19.5" customHeight="1" x14ac:dyDescent="0.25">
      <c r="B3" s="10">
        <f t="array" ref="B3:H3">DaysAndWeeks+DATE(CalendarYear,4,1)-WEEKDAY(DATE(CalendarYear,4,1),(週の開始日="月")+1)+1</f>
        <v>44283</v>
      </c>
      <c r="C3" s="10">
        <v>44284</v>
      </c>
      <c r="D3" s="10">
        <v>44285</v>
      </c>
      <c r="E3" s="10">
        <v>44286</v>
      </c>
      <c r="F3" s="10">
        <v>44287</v>
      </c>
      <c r="G3" s="10">
        <v>44288</v>
      </c>
      <c r="H3" s="10">
        <v>44289</v>
      </c>
      <c r="J3" s="17"/>
    </row>
    <row r="4" spans="1:11" ht="58.5" customHeight="1" x14ac:dyDescent="0.25">
      <c r="B4" s="11"/>
      <c r="C4" s="11"/>
      <c r="D4" s="11"/>
      <c r="E4" s="11"/>
      <c r="F4" s="11"/>
      <c r="G4" s="11"/>
      <c r="H4" s="11"/>
      <c r="J4" s="17"/>
    </row>
    <row r="5" spans="1:11" ht="18.75" customHeight="1" x14ac:dyDescent="0.25">
      <c r="B5" s="10">
        <f t="array" ref="B5:H5">DaysAndWeeks+DATE(CalendarYear,4,1)-WEEKDAY(DATE(CalendarYear,4,1),(週の開始日="月")+1)+8</f>
        <v>44290</v>
      </c>
      <c r="C5" s="10">
        <v>44291</v>
      </c>
      <c r="D5" s="10">
        <v>44292</v>
      </c>
      <c r="E5" s="10">
        <v>44293</v>
      </c>
      <c r="F5" s="10">
        <v>44294</v>
      </c>
      <c r="G5" s="10">
        <v>44295</v>
      </c>
      <c r="H5" s="10">
        <v>44296</v>
      </c>
    </row>
    <row r="6" spans="1:11" ht="56.25" customHeight="1" x14ac:dyDescent="0.25">
      <c r="B6" s="11"/>
      <c r="C6" s="11"/>
      <c r="D6" s="11"/>
      <c r="E6" s="11"/>
      <c r="F6" s="11"/>
      <c r="G6" s="11"/>
      <c r="H6" s="11"/>
    </row>
    <row r="7" spans="1:11" ht="18.75" customHeight="1" x14ac:dyDescent="0.25">
      <c r="B7" s="10">
        <f t="array" ref="B7:H7">DaysAndWeeks+DATE(CalendarYear,4,1)-WEEKDAY(DATE(CalendarYear,4,1),(週の開始日="月")+1)+15</f>
        <v>44297</v>
      </c>
      <c r="C7" s="10">
        <v>44298</v>
      </c>
      <c r="D7" s="10">
        <v>44299</v>
      </c>
      <c r="E7" s="10">
        <v>44300</v>
      </c>
      <c r="F7" s="10">
        <v>44301</v>
      </c>
      <c r="G7" s="10">
        <v>44302</v>
      </c>
      <c r="H7" s="10">
        <v>44303</v>
      </c>
    </row>
    <row r="8" spans="1:11" ht="56.25" customHeight="1" x14ac:dyDescent="0.25">
      <c r="B8" s="11"/>
      <c r="C8" s="11"/>
      <c r="D8" s="11"/>
      <c r="E8" s="11"/>
      <c r="F8" s="11"/>
      <c r="G8" s="11"/>
      <c r="H8" s="11"/>
    </row>
    <row r="9" spans="1:11" ht="18.75" customHeight="1" x14ac:dyDescent="0.25">
      <c r="B9" s="10">
        <f t="array" ref="B9:H9">DaysAndWeeks+DATE(CalendarYear,4,1)-WEEKDAY(DATE(CalendarYear,4,1),(週の開始日="月")+1)+22</f>
        <v>44304</v>
      </c>
      <c r="C9" s="10">
        <v>44305</v>
      </c>
      <c r="D9" s="10">
        <v>44306</v>
      </c>
      <c r="E9" s="10">
        <v>44307</v>
      </c>
      <c r="F9" s="10">
        <v>44308</v>
      </c>
      <c r="G9" s="10">
        <v>44309</v>
      </c>
      <c r="H9" s="10">
        <v>44310</v>
      </c>
    </row>
    <row r="10" spans="1:11" ht="56.25" customHeight="1" x14ac:dyDescent="0.25">
      <c r="B10" s="11"/>
      <c r="C10" s="11"/>
      <c r="D10" s="11"/>
      <c r="E10" s="11"/>
      <c r="F10" s="11"/>
      <c r="G10" s="11"/>
      <c r="H10" s="11"/>
    </row>
    <row r="11" spans="1:11" ht="18.75" customHeight="1" x14ac:dyDescent="0.25">
      <c r="B11" s="10">
        <f t="array" ref="B11:H11">DaysAndWeeks+DATE(CalendarYear,4,1)-WEEKDAY(DATE(CalendarYear,4,1),(週の開始日="月")+1)+29</f>
        <v>44311</v>
      </c>
      <c r="C11" s="10">
        <v>44312</v>
      </c>
      <c r="D11" s="10">
        <v>44313</v>
      </c>
      <c r="E11" s="10">
        <v>44314</v>
      </c>
      <c r="F11" s="10">
        <v>44315</v>
      </c>
      <c r="G11" s="10">
        <v>44316</v>
      </c>
      <c r="H11" s="10">
        <v>44317</v>
      </c>
    </row>
    <row r="12" spans="1:11" ht="56.25" customHeight="1" x14ac:dyDescent="0.25">
      <c r="B12" s="11"/>
      <c r="C12" s="11"/>
      <c r="D12" s="11"/>
      <c r="E12" s="11"/>
      <c r="F12" s="11"/>
      <c r="G12" s="11"/>
      <c r="H12" s="11"/>
    </row>
    <row r="13" spans="1:11" ht="18.75" customHeight="1" x14ac:dyDescent="0.25">
      <c r="B13" s="10">
        <f t="array" ref="B13:H13">DaysAndWeeks+DATE(CalendarYear,4,1)-WEEKDAY(DATE(CalendarYear,4,1),(週の開始日="月")+1)+36</f>
        <v>44318</v>
      </c>
      <c r="C13" s="10">
        <v>44319</v>
      </c>
      <c r="D13" s="10">
        <v>44320</v>
      </c>
      <c r="E13" s="10">
        <v>44321</v>
      </c>
      <c r="F13" s="10">
        <v>44322</v>
      </c>
      <c r="G13" s="10">
        <v>44323</v>
      </c>
      <c r="H13" s="10">
        <v>44324</v>
      </c>
    </row>
    <row r="14" spans="1:11" ht="56.25" customHeight="1" x14ac:dyDescent="0.25">
      <c r="B14" s="12"/>
      <c r="C14" s="12"/>
      <c r="D14" s="12"/>
      <c r="E14" s="12"/>
      <c r="F14" s="12"/>
      <c r="G14" s="12"/>
      <c r="H14" s="12"/>
    </row>
    <row r="15" spans="1:11" ht="18.75" customHeight="1" x14ac:dyDescent="0.25">
      <c r="B15" s="12"/>
      <c r="C15" s="12"/>
      <c r="D15" s="12"/>
      <c r="E15" s="12"/>
      <c r="F15" s="12"/>
      <c r="G15" s="12"/>
      <c r="H15" s="12"/>
    </row>
    <row r="16" spans="1:11" ht="18.75" customHeight="1" x14ac:dyDescent="0.25">
      <c r="B16" s="12"/>
      <c r="C16" s="12"/>
      <c r="D16" s="12"/>
      <c r="E16" s="12"/>
      <c r="F16" s="12"/>
      <c r="G16" s="12"/>
      <c r="H16" s="12"/>
    </row>
  </sheetData>
  <mergeCells count="2">
    <mergeCell ref="J3:J4"/>
    <mergeCell ref="B1:G1"/>
  </mergeCells>
  <phoneticPr fontId="3"/>
  <conditionalFormatting sqref="B11:H14">
    <cfRule type="expression" dxfId="17" priority="2">
      <formula>AND(DAY(B11)&gt;=1,DAY(B11)&lt;=15)</formula>
    </cfRule>
  </conditionalFormatting>
  <conditionalFormatting sqref="B3:G4">
    <cfRule type="expression" dxfId="16" priority="1">
      <formula>DAY(B3)&gt;8</formula>
    </cfRule>
  </conditionalFormatting>
  <dataValidations count="8">
    <dataValidation allowBlank="1" showInputMessage="1" showErrorMessage="1" prompt="4 月の月間カレンダー。セル J3 に毎月のメモを入力します" sqref="A1"/>
    <dataValidation allowBlank="1" showInputMessage="1" showErrorMessage="1" prompt="このセルが月、右側のセルが年です" sqref="B1:G1"/>
    <dataValidation allowBlank="1" showInputMessage="1" showErrorMessage="1" prompt="このセルの年は、[カレンダーの設定] ワークシートに入力した年に基づいて自動的に更新されます" sqref="H1"/>
    <dataValidation allowBlank="1" showInputMessage="1" showErrorMessage="1" prompt="この行には、このカレンダーの曜日名があります。このセルには、週の開始日が含まれます。開始日を変更するには、[カレンダーの設定] ワークシートで新しい週の開始日を選びます" sqref="B2"/>
    <dataValidation allowBlank="1" showInputMessage="1" showErrorMessage="1" prompt="この行と、5、7、9、11、および 13 行目のカレンダー日は自動的に更新されます。このセルの数字が 1 でない場合は、前月の日付ということです" sqref="B3"/>
    <dataValidation allowBlank="1" showInputMessage="1" showErrorMessage="1" prompt="下のセルに毎月のメモを入力します" sqref="J2"/>
    <dataValidation allowBlank="1" showInputMessage="1" showErrorMessage="1" prompt="この行と、6、8、10、12、および 14 行の列 B から H のセルにカレンダー日と日付に基づいて毎日のメモを入力します。" sqref="B4"/>
    <dataValidation allowBlank="1" showInputMessage="1" showErrorMessage="1" prompt="このセルに毎月のメモを入力します" sqref="J3:J4"/>
  </dataValidations>
  <printOptions horizontalCentered="1" verticalCentered="1"/>
  <pageMargins left="0.7" right="0.7" top="0.75" bottom="0.75" header="0.3" footer="0.3"/>
  <pageSetup paperSize="9" orientation="landscape" r:id="rId1"/>
  <headerFooter differentFirst="1"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  <pageSetUpPr autoPageBreaks="0" fitToPage="1"/>
  </sheetPr>
  <dimension ref="A1:K16"/>
  <sheetViews>
    <sheetView showGridLines="0" zoomScale="55" zoomScaleNormal="55" workbookViewId="0">
      <selection activeCell="I1" sqref="I1"/>
    </sheetView>
  </sheetViews>
  <sheetFormatPr defaultColWidth="8.88671875" defaultRowHeight="15.75" x14ac:dyDescent="0.25"/>
  <cols>
    <col min="1" max="1" width="2.77734375" style="3" customWidth="1"/>
    <col min="2" max="8" width="17.6640625" style="3" customWidth="1"/>
    <col min="9" max="9" width="2.77734375" style="3" customWidth="1"/>
    <col min="10" max="10" width="38.6640625" style="3" customWidth="1"/>
    <col min="11" max="11" width="2.5546875" style="3" customWidth="1"/>
    <col min="12" max="16384" width="8.88671875" style="3"/>
  </cols>
  <sheetData>
    <row r="1" spans="1:11" ht="59.25" customHeight="1" thickBot="1" x14ac:dyDescent="0.3">
      <c r="B1" s="18" t="str">
        <f>LOWER(TEXT(B7,"m月"))</f>
        <v>5月</v>
      </c>
      <c r="C1" s="18"/>
      <c r="D1" s="18"/>
      <c r="E1" s="18"/>
      <c r="F1" s="18"/>
      <c r="G1" s="18"/>
      <c r="H1" s="6">
        <f>CalendarYear</f>
        <v>2021</v>
      </c>
      <c r="K1" s="3" t="s">
        <v>8</v>
      </c>
    </row>
    <row r="2" spans="1:11" s="9" customFormat="1" ht="46.5" customHeight="1" x14ac:dyDescent="0.45">
      <c r="A2" s="3"/>
      <c r="B2" s="7" t="str">
        <f>週の開始日</f>
        <v>日</v>
      </c>
      <c r="C2" s="7" t="str">
        <f>LOWER(TEXT(C3,"aaa"))</f>
        <v>月</v>
      </c>
      <c r="D2" s="7" t="str">
        <f t="shared" ref="D2:H2" si="0">LOWER(TEXT(D3,"aaa"))</f>
        <v>火</v>
      </c>
      <c r="E2" s="7" t="str">
        <f t="shared" si="0"/>
        <v>水</v>
      </c>
      <c r="F2" s="7" t="str">
        <f t="shared" si="0"/>
        <v>木</v>
      </c>
      <c r="G2" s="7" t="str">
        <f t="shared" si="0"/>
        <v>金</v>
      </c>
      <c r="H2" s="7" t="str">
        <f t="shared" si="0"/>
        <v>土</v>
      </c>
      <c r="I2" s="3"/>
      <c r="J2" s="8" t="s">
        <v>6</v>
      </c>
    </row>
    <row r="3" spans="1:11" ht="19.5" customHeight="1" x14ac:dyDescent="0.25">
      <c r="B3" s="10">
        <f t="array" ref="B3:H3">DaysAndWeeks+DATE(CalendarYear,5,1)-WEEKDAY(DATE(CalendarYear,5,1),(週の開始日="月")+1)+1</f>
        <v>44311</v>
      </c>
      <c r="C3" s="10">
        <v>44312</v>
      </c>
      <c r="D3" s="10">
        <v>44313</v>
      </c>
      <c r="E3" s="10">
        <v>44314</v>
      </c>
      <c r="F3" s="10">
        <v>44315</v>
      </c>
      <c r="G3" s="10">
        <v>44316</v>
      </c>
      <c r="H3" s="10">
        <v>44317</v>
      </c>
      <c r="J3" s="17"/>
    </row>
    <row r="4" spans="1:11" ht="58.5" customHeight="1" x14ac:dyDescent="0.25">
      <c r="B4" s="11"/>
      <c r="C4" s="11"/>
      <c r="D4" s="11"/>
      <c r="E4" s="11"/>
      <c r="F4" s="11"/>
      <c r="G4" s="11"/>
      <c r="H4" s="11"/>
      <c r="J4" s="17"/>
    </row>
    <row r="5" spans="1:11" ht="18.75" customHeight="1" x14ac:dyDescent="0.25">
      <c r="B5" s="10">
        <f t="array" ref="B5:H5">DaysAndWeeks+DATE(CalendarYear,5,1)-WEEKDAY(DATE(CalendarYear,5,1),(週の開始日="月")+1)+8</f>
        <v>44318</v>
      </c>
      <c r="C5" s="10">
        <v>44319</v>
      </c>
      <c r="D5" s="10">
        <v>44320</v>
      </c>
      <c r="E5" s="10">
        <v>44321</v>
      </c>
      <c r="F5" s="10">
        <v>44322</v>
      </c>
      <c r="G5" s="10">
        <v>44323</v>
      </c>
      <c r="H5" s="10">
        <v>44324</v>
      </c>
    </row>
    <row r="6" spans="1:11" ht="56.25" customHeight="1" x14ac:dyDescent="0.25">
      <c r="B6" s="11"/>
      <c r="C6" s="11"/>
      <c r="D6" s="11"/>
      <c r="E6" s="11"/>
      <c r="F6" s="11"/>
      <c r="G6" s="11"/>
      <c r="H6" s="11"/>
    </row>
    <row r="7" spans="1:11" ht="18.75" customHeight="1" x14ac:dyDescent="0.25">
      <c r="B7" s="10">
        <f t="array" ref="B7:H7">DaysAndWeeks+DATE(CalendarYear,5,1)-WEEKDAY(DATE(CalendarYear,5,1),(週の開始日="月")+1)+15</f>
        <v>44325</v>
      </c>
      <c r="C7" s="10">
        <v>44326</v>
      </c>
      <c r="D7" s="10">
        <v>44327</v>
      </c>
      <c r="E7" s="10">
        <v>44328</v>
      </c>
      <c r="F7" s="10">
        <v>44329</v>
      </c>
      <c r="G7" s="10">
        <v>44330</v>
      </c>
      <c r="H7" s="10">
        <v>44331</v>
      </c>
    </row>
    <row r="8" spans="1:11" ht="56.25" customHeight="1" x14ac:dyDescent="0.25">
      <c r="B8" s="11"/>
      <c r="C8" s="11"/>
      <c r="D8" s="11"/>
      <c r="E8" s="11"/>
      <c r="F8" s="11"/>
      <c r="G8" s="11"/>
      <c r="H8" s="11"/>
    </row>
    <row r="9" spans="1:11" ht="18.75" customHeight="1" x14ac:dyDescent="0.25">
      <c r="B9" s="10">
        <f t="array" ref="B9:H9">DaysAndWeeks+DATE(CalendarYear,5,1)-WEEKDAY(DATE(CalendarYear,5,1),(週の開始日="月")+1)+22</f>
        <v>44332</v>
      </c>
      <c r="C9" s="10">
        <v>44333</v>
      </c>
      <c r="D9" s="10">
        <v>44334</v>
      </c>
      <c r="E9" s="10">
        <v>44335</v>
      </c>
      <c r="F9" s="10">
        <v>44336</v>
      </c>
      <c r="G9" s="10">
        <v>44337</v>
      </c>
      <c r="H9" s="10">
        <v>44338</v>
      </c>
    </row>
    <row r="10" spans="1:11" ht="56.25" customHeight="1" x14ac:dyDescent="0.25">
      <c r="B10" s="11"/>
      <c r="C10" s="11"/>
      <c r="D10" s="11"/>
      <c r="E10" s="11"/>
      <c r="F10" s="11"/>
      <c r="G10" s="11"/>
      <c r="H10" s="11"/>
    </row>
    <row r="11" spans="1:11" ht="18.75" customHeight="1" x14ac:dyDescent="0.25">
      <c r="B11" s="10">
        <f t="array" ref="B11:H11">DaysAndWeeks+DATE(CalendarYear,5,1)-WEEKDAY(DATE(CalendarYear,5,1),(週の開始日="月")+1)+29</f>
        <v>44339</v>
      </c>
      <c r="C11" s="10">
        <v>44340</v>
      </c>
      <c r="D11" s="10">
        <v>44341</v>
      </c>
      <c r="E11" s="10">
        <v>44342</v>
      </c>
      <c r="F11" s="10">
        <v>44343</v>
      </c>
      <c r="G11" s="10">
        <v>44344</v>
      </c>
      <c r="H11" s="10">
        <v>44345</v>
      </c>
    </row>
    <row r="12" spans="1:11" ht="56.25" customHeight="1" x14ac:dyDescent="0.25">
      <c r="B12" s="11"/>
      <c r="C12" s="11"/>
      <c r="D12" s="11"/>
      <c r="E12" s="11"/>
      <c r="F12" s="11"/>
      <c r="G12" s="11"/>
      <c r="H12" s="11"/>
    </row>
    <row r="13" spans="1:11" ht="18.75" customHeight="1" x14ac:dyDescent="0.25">
      <c r="B13" s="10">
        <f t="array" ref="B13:H13">DaysAndWeeks+DATE(CalendarYear,5,1)-WEEKDAY(DATE(CalendarYear,5,1),(週の開始日="月")+1)+36</f>
        <v>44346</v>
      </c>
      <c r="C13" s="10">
        <v>44347</v>
      </c>
      <c r="D13" s="10">
        <v>44348</v>
      </c>
      <c r="E13" s="10">
        <v>44349</v>
      </c>
      <c r="F13" s="10">
        <v>44350</v>
      </c>
      <c r="G13" s="10">
        <v>44351</v>
      </c>
      <c r="H13" s="10">
        <v>44352</v>
      </c>
    </row>
    <row r="14" spans="1:11" ht="56.25" customHeight="1" x14ac:dyDescent="0.25">
      <c r="B14" s="12"/>
      <c r="C14" s="12"/>
      <c r="D14" s="12"/>
      <c r="E14" s="12"/>
      <c r="F14" s="12"/>
      <c r="G14" s="12"/>
      <c r="H14" s="12"/>
    </row>
    <row r="15" spans="1:11" ht="18.75" customHeight="1" x14ac:dyDescent="0.25">
      <c r="B15" s="12"/>
      <c r="C15" s="12"/>
      <c r="D15" s="12"/>
      <c r="E15" s="12"/>
      <c r="F15" s="12"/>
      <c r="G15" s="12"/>
      <c r="H15" s="12"/>
    </row>
    <row r="16" spans="1:11" ht="18.75" customHeight="1" x14ac:dyDescent="0.25">
      <c r="B16" s="12"/>
      <c r="C16" s="12"/>
      <c r="D16" s="12"/>
      <c r="E16" s="12"/>
      <c r="F16" s="12"/>
      <c r="G16" s="12"/>
      <c r="H16" s="12"/>
    </row>
  </sheetData>
  <mergeCells count="2">
    <mergeCell ref="J3:J4"/>
    <mergeCell ref="B1:G1"/>
  </mergeCells>
  <phoneticPr fontId="3"/>
  <conditionalFormatting sqref="B11:H14">
    <cfRule type="expression" dxfId="15" priority="2">
      <formula>AND(DAY(B11)&gt;=1,DAY(B11)&lt;=15)</formula>
    </cfRule>
  </conditionalFormatting>
  <conditionalFormatting sqref="B3:G4">
    <cfRule type="expression" dxfId="14" priority="1">
      <formula>DAY(B3)&gt;8</formula>
    </cfRule>
  </conditionalFormatting>
  <dataValidations count="8">
    <dataValidation allowBlank="1" showInputMessage="1" showErrorMessage="1" prompt="5 月の月間カレンダー。セル J3 に毎月のメモを入力します" sqref="A1"/>
    <dataValidation allowBlank="1" showInputMessage="1" showErrorMessage="1" prompt="このセルが月、右側のセルが年です" sqref="B1:G1"/>
    <dataValidation allowBlank="1" showInputMessage="1" showErrorMessage="1" prompt="このセルの年は、[カレンダーの設定] ワークシートに入力した年に基づいて自動的に更新されます" sqref="H1"/>
    <dataValidation allowBlank="1" showInputMessage="1" showErrorMessage="1" prompt="この行には、このカレンダーの曜日名があります。このセルには、週の開始日が含まれます。開始日を変更するには、[カレンダーの設定] ワークシートで新しい週の開始日を選びます" sqref="B2"/>
    <dataValidation allowBlank="1" showInputMessage="1" showErrorMessage="1" prompt="この行と、5、7、9、11、および 13 行目のカレンダー日は自動的に更新されます。このセルの数字が 1 でない場合は、前月の日付ということです" sqref="B3"/>
    <dataValidation allowBlank="1" showInputMessage="1" showErrorMessage="1" prompt="下のセルに毎月のメモを入力します" sqref="J2"/>
    <dataValidation allowBlank="1" showInputMessage="1" showErrorMessage="1" prompt="この行と、6、8、10、12、および 14 行の列 B から H のセルにカレンダー日と日付に基づいて毎日のメモを入力します。" sqref="B4"/>
    <dataValidation allowBlank="1" showInputMessage="1" showErrorMessage="1" prompt="このセルに毎月のメモを入力します" sqref="J3:J4"/>
  </dataValidations>
  <printOptions horizontalCentered="1" verticalCentered="1"/>
  <pageMargins left="0.7" right="0.7" top="0.75" bottom="0.75" header="0.3" footer="0.3"/>
  <pageSetup paperSize="9" orientation="landscape" r:id="rId1"/>
  <headerFooter differentFirst="1"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  <pageSetUpPr autoPageBreaks="0" fitToPage="1"/>
  </sheetPr>
  <dimension ref="A1:K16"/>
  <sheetViews>
    <sheetView showGridLines="0" zoomScale="55" zoomScaleNormal="55" workbookViewId="0">
      <selection activeCell="I1" sqref="I1"/>
    </sheetView>
  </sheetViews>
  <sheetFormatPr defaultColWidth="8.88671875" defaultRowHeight="15.75" x14ac:dyDescent="0.25"/>
  <cols>
    <col min="1" max="1" width="2.77734375" style="3" customWidth="1"/>
    <col min="2" max="8" width="17.6640625" style="3" customWidth="1"/>
    <col min="9" max="9" width="2.77734375" style="3" customWidth="1"/>
    <col min="10" max="10" width="38.6640625" style="3" customWidth="1"/>
    <col min="11" max="11" width="2.5546875" style="3" customWidth="1"/>
    <col min="12" max="16384" width="8.88671875" style="3"/>
  </cols>
  <sheetData>
    <row r="1" spans="1:11" ht="59.25" customHeight="1" thickBot="1" x14ac:dyDescent="0.3">
      <c r="B1" s="18" t="str">
        <f>LOWER(TEXT(B7,"m月"))</f>
        <v>6月</v>
      </c>
      <c r="C1" s="18"/>
      <c r="D1" s="18"/>
      <c r="E1" s="18"/>
      <c r="F1" s="18"/>
      <c r="G1" s="18"/>
      <c r="H1" s="6">
        <f>CalendarYear</f>
        <v>2021</v>
      </c>
      <c r="K1" s="3" t="s">
        <v>8</v>
      </c>
    </row>
    <row r="2" spans="1:11" s="9" customFormat="1" ht="46.5" customHeight="1" x14ac:dyDescent="0.45">
      <c r="A2" s="3"/>
      <c r="B2" s="7" t="str">
        <f>週の開始日</f>
        <v>日</v>
      </c>
      <c r="C2" s="7" t="str">
        <f>LOWER(TEXT(C3,"aaa"))</f>
        <v>月</v>
      </c>
      <c r="D2" s="7" t="str">
        <f t="shared" ref="D2:H2" si="0">LOWER(TEXT(D3,"aaa"))</f>
        <v>火</v>
      </c>
      <c r="E2" s="7" t="str">
        <f t="shared" si="0"/>
        <v>水</v>
      </c>
      <c r="F2" s="7" t="str">
        <f t="shared" si="0"/>
        <v>木</v>
      </c>
      <c r="G2" s="7" t="str">
        <f t="shared" si="0"/>
        <v>金</v>
      </c>
      <c r="H2" s="7" t="str">
        <f t="shared" si="0"/>
        <v>土</v>
      </c>
      <c r="I2" s="3"/>
      <c r="J2" s="8" t="s">
        <v>6</v>
      </c>
    </row>
    <row r="3" spans="1:11" ht="19.5" customHeight="1" x14ac:dyDescent="0.25">
      <c r="B3" s="10">
        <f t="array" ref="B3:H3">DaysAndWeeks+DATE(CalendarYear,6,1)-WEEKDAY(DATE(CalendarYear,6,1),(週の開始日="月")+1)+1</f>
        <v>44346</v>
      </c>
      <c r="C3" s="10">
        <v>44347</v>
      </c>
      <c r="D3" s="10">
        <v>44348</v>
      </c>
      <c r="E3" s="10">
        <v>44349</v>
      </c>
      <c r="F3" s="10">
        <v>44350</v>
      </c>
      <c r="G3" s="10">
        <v>44351</v>
      </c>
      <c r="H3" s="10">
        <v>44352</v>
      </c>
      <c r="J3" s="17"/>
    </row>
    <row r="4" spans="1:11" ht="58.5" customHeight="1" x14ac:dyDescent="0.25">
      <c r="B4" s="11"/>
      <c r="C4" s="11"/>
      <c r="D4" s="11"/>
      <c r="E4" s="11"/>
      <c r="F4" s="11"/>
      <c r="G4" s="11"/>
      <c r="H4" s="11"/>
      <c r="J4" s="17"/>
    </row>
    <row r="5" spans="1:11" ht="18.75" customHeight="1" x14ac:dyDescent="0.25">
      <c r="B5" s="10">
        <f t="array" ref="B5:H5">DaysAndWeeks+DATE(CalendarYear,6,1)-WEEKDAY(DATE(CalendarYear,6,1),(週の開始日="月")+1)+8</f>
        <v>44353</v>
      </c>
      <c r="C5" s="10">
        <v>44354</v>
      </c>
      <c r="D5" s="10">
        <v>44355</v>
      </c>
      <c r="E5" s="10">
        <v>44356</v>
      </c>
      <c r="F5" s="10">
        <v>44357</v>
      </c>
      <c r="G5" s="10">
        <v>44358</v>
      </c>
      <c r="H5" s="10">
        <v>44359</v>
      </c>
    </row>
    <row r="6" spans="1:11" ht="56.25" customHeight="1" x14ac:dyDescent="0.25">
      <c r="B6" s="11"/>
      <c r="C6" s="11"/>
      <c r="D6" s="11"/>
      <c r="E6" s="11"/>
      <c r="F6" s="11"/>
      <c r="G6" s="11"/>
      <c r="H6" s="11"/>
    </row>
    <row r="7" spans="1:11" ht="18.75" customHeight="1" x14ac:dyDescent="0.25">
      <c r="B7" s="10">
        <f t="array" ref="B7:H7">DaysAndWeeks+DATE(CalendarYear,6,1)-WEEKDAY(DATE(CalendarYear,6,1),(週の開始日="月")+1)+15</f>
        <v>44360</v>
      </c>
      <c r="C7" s="10">
        <v>44361</v>
      </c>
      <c r="D7" s="10">
        <v>44362</v>
      </c>
      <c r="E7" s="10">
        <v>44363</v>
      </c>
      <c r="F7" s="10">
        <v>44364</v>
      </c>
      <c r="G7" s="10">
        <v>44365</v>
      </c>
      <c r="H7" s="10">
        <v>44366</v>
      </c>
    </row>
    <row r="8" spans="1:11" ht="56.25" customHeight="1" x14ac:dyDescent="0.25">
      <c r="B8" s="11"/>
      <c r="C8" s="11"/>
      <c r="D8" s="11"/>
      <c r="E8" s="11"/>
      <c r="F8" s="11"/>
      <c r="G8" s="11"/>
      <c r="H8" s="11"/>
    </row>
    <row r="9" spans="1:11" ht="18.75" customHeight="1" x14ac:dyDescent="0.25">
      <c r="B9" s="10">
        <f t="array" ref="B9:H9">DaysAndWeeks+DATE(CalendarYear,6,1)-WEEKDAY(DATE(CalendarYear,6,1),(週の開始日="月")+1)+22</f>
        <v>44367</v>
      </c>
      <c r="C9" s="10">
        <v>44368</v>
      </c>
      <c r="D9" s="10">
        <v>44369</v>
      </c>
      <c r="E9" s="10">
        <v>44370</v>
      </c>
      <c r="F9" s="10">
        <v>44371</v>
      </c>
      <c r="G9" s="10">
        <v>44372</v>
      </c>
      <c r="H9" s="10">
        <v>44373</v>
      </c>
    </row>
    <row r="10" spans="1:11" ht="56.25" customHeight="1" x14ac:dyDescent="0.25">
      <c r="B10" s="11"/>
      <c r="C10" s="11"/>
      <c r="D10" s="11"/>
      <c r="E10" s="11"/>
      <c r="F10" s="11"/>
      <c r="G10" s="11"/>
      <c r="H10" s="11"/>
    </row>
    <row r="11" spans="1:11" ht="18.75" customHeight="1" x14ac:dyDescent="0.25">
      <c r="B11" s="10">
        <f t="array" ref="B11:H11">DaysAndWeeks+DATE(CalendarYear,6,1)-WEEKDAY(DATE(CalendarYear,6,1),(週の開始日="月")+1)+29</f>
        <v>44374</v>
      </c>
      <c r="C11" s="10">
        <v>44375</v>
      </c>
      <c r="D11" s="10">
        <v>44376</v>
      </c>
      <c r="E11" s="10">
        <v>44377</v>
      </c>
      <c r="F11" s="10">
        <v>44378</v>
      </c>
      <c r="G11" s="10">
        <v>44379</v>
      </c>
      <c r="H11" s="10">
        <v>44380</v>
      </c>
    </row>
    <row r="12" spans="1:11" ht="56.25" customHeight="1" x14ac:dyDescent="0.25">
      <c r="B12" s="11"/>
      <c r="C12" s="11"/>
      <c r="D12" s="11"/>
      <c r="E12" s="11"/>
      <c r="F12" s="11"/>
      <c r="G12" s="11"/>
      <c r="H12" s="11"/>
    </row>
    <row r="13" spans="1:11" ht="18.75" customHeight="1" x14ac:dyDescent="0.25">
      <c r="B13" s="10">
        <f t="array" ref="B13:H13">DaysAndWeeks+DATE(CalendarYear,6,1)-WEEKDAY(DATE(CalendarYear,6,1),(週の開始日="月")+1)+36</f>
        <v>44381</v>
      </c>
      <c r="C13" s="10">
        <v>44382</v>
      </c>
      <c r="D13" s="10">
        <v>44383</v>
      </c>
      <c r="E13" s="10">
        <v>44384</v>
      </c>
      <c r="F13" s="10">
        <v>44385</v>
      </c>
      <c r="G13" s="10">
        <v>44386</v>
      </c>
      <c r="H13" s="10">
        <v>44387</v>
      </c>
    </row>
    <row r="14" spans="1:11" ht="56.25" customHeight="1" x14ac:dyDescent="0.25">
      <c r="B14" s="12"/>
      <c r="C14" s="12"/>
      <c r="D14" s="12"/>
      <c r="E14" s="12"/>
      <c r="F14" s="12"/>
      <c r="G14" s="12"/>
      <c r="H14" s="12"/>
    </row>
    <row r="15" spans="1:11" ht="18.75" customHeight="1" x14ac:dyDescent="0.25">
      <c r="B15" s="12"/>
      <c r="C15" s="12"/>
      <c r="D15" s="12"/>
      <c r="E15" s="12"/>
      <c r="F15" s="12"/>
      <c r="G15" s="12"/>
      <c r="H15" s="12"/>
    </row>
    <row r="16" spans="1:11" ht="18.75" customHeight="1" x14ac:dyDescent="0.25">
      <c r="B16" s="12"/>
      <c r="C16" s="12"/>
      <c r="D16" s="12"/>
      <c r="E16" s="12"/>
      <c r="F16" s="12"/>
      <c r="G16" s="12"/>
      <c r="H16" s="12"/>
    </row>
  </sheetData>
  <mergeCells count="2">
    <mergeCell ref="J3:J4"/>
    <mergeCell ref="B1:G1"/>
  </mergeCells>
  <phoneticPr fontId="3"/>
  <conditionalFormatting sqref="B11:H14">
    <cfRule type="expression" dxfId="13" priority="2">
      <formula>AND(DAY(B11)&gt;=1,DAY(B11)&lt;=15)</formula>
    </cfRule>
  </conditionalFormatting>
  <conditionalFormatting sqref="B3:G4">
    <cfRule type="expression" dxfId="12" priority="1">
      <formula>DAY(B3)&gt;8</formula>
    </cfRule>
  </conditionalFormatting>
  <dataValidations count="8">
    <dataValidation allowBlank="1" showInputMessage="1" showErrorMessage="1" prompt="6 月の月間カレンダー。セル J3 に毎月のメモを入力します" sqref="A1"/>
    <dataValidation allowBlank="1" showInputMessage="1" showErrorMessage="1" prompt="このセルが月、右側のセルが年です" sqref="B1:G1"/>
    <dataValidation allowBlank="1" showInputMessage="1" showErrorMessage="1" prompt="このセルの年は、[カレンダーの設定] ワークシートに入力した年に基づいて自動的に更新されます" sqref="H1"/>
    <dataValidation allowBlank="1" showInputMessage="1" showErrorMessage="1" prompt="この行には、このカレンダーの曜日名があります。このセルには、週の開始日が含まれます。開始日を変更するには、[カレンダーの設定] ワークシートで新しい週の開始日を選びます" sqref="B2"/>
    <dataValidation allowBlank="1" showInputMessage="1" showErrorMessage="1" prompt="この行と、5、7、9、11、および 13 行目のカレンダー日は自動的に更新されます。このセルの数字が 1 でない場合は、前月の日付ということです" sqref="B3"/>
    <dataValidation allowBlank="1" showInputMessage="1" showErrorMessage="1" prompt="下のセルに毎月のメモを入力します" sqref="J2"/>
    <dataValidation allowBlank="1" showInputMessage="1" showErrorMessage="1" prompt="この行と、6、8、10、12、および 14 行の列 B から H のセルにカレンダー日と日付に基づいて毎日のメモを入力します。" sqref="B4"/>
    <dataValidation allowBlank="1" showInputMessage="1" showErrorMessage="1" prompt="このセルに毎月のメモを入力します" sqref="J3:J4"/>
  </dataValidations>
  <printOptions horizontalCentered="1" verticalCentered="1"/>
  <pageMargins left="0.7" right="0.7" top="0.75" bottom="0.75" header="0.3" footer="0.3"/>
  <pageSetup paperSize="9" orientation="landscape" r:id="rId1"/>
  <headerFooter differentFirst="1"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  <pageSetUpPr autoPageBreaks="0" fitToPage="1"/>
  </sheetPr>
  <dimension ref="A1:K16"/>
  <sheetViews>
    <sheetView showGridLines="0" zoomScale="55" zoomScaleNormal="55" workbookViewId="0">
      <selection activeCell="I1" sqref="I1"/>
    </sheetView>
  </sheetViews>
  <sheetFormatPr defaultColWidth="8.88671875" defaultRowHeight="15.75" x14ac:dyDescent="0.25"/>
  <cols>
    <col min="1" max="1" width="2.77734375" style="3" customWidth="1"/>
    <col min="2" max="8" width="17.6640625" style="3" customWidth="1"/>
    <col min="9" max="9" width="2.77734375" style="3" customWidth="1"/>
    <col min="10" max="10" width="38.6640625" style="3" customWidth="1"/>
    <col min="11" max="11" width="2.5546875" style="3" customWidth="1"/>
    <col min="12" max="16384" width="8.88671875" style="3"/>
  </cols>
  <sheetData>
    <row r="1" spans="1:11" ht="59.25" customHeight="1" thickBot="1" x14ac:dyDescent="0.3">
      <c r="B1" s="18" t="str">
        <f>LOWER(TEXT(B7,"m月"))</f>
        <v>7月</v>
      </c>
      <c r="C1" s="18"/>
      <c r="D1" s="18"/>
      <c r="E1" s="18"/>
      <c r="F1" s="18"/>
      <c r="G1" s="18"/>
      <c r="H1" s="6">
        <f>CalendarYear</f>
        <v>2021</v>
      </c>
      <c r="K1" s="3" t="s">
        <v>8</v>
      </c>
    </row>
    <row r="2" spans="1:11" s="9" customFormat="1" ht="46.5" customHeight="1" x14ac:dyDescent="0.45">
      <c r="A2" s="3"/>
      <c r="B2" s="7" t="str">
        <f>週の開始日</f>
        <v>日</v>
      </c>
      <c r="C2" s="7" t="str">
        <f>LOWER(TEXT(C3,"aaa"))</f>
        <v>月</v>
      </c>
      <c r="D2" s="7" t="str">
        <f t="shared" ref="D2:H2" si="0">LOWER(TEXT(D3,"aaa"))</f>
        <v>火</v>
      </c>
      <c r="E2" s="7" t="str">
        <f t="shared" si="0"/>
        <v>水</v>
      </c>
      <c r="F2" s="7" t="str">
        <f t="shared" si="0"/>
        <v>木</v>
      </c>
      <c r="G2" s="7" t="str">
        <f t="shared" si="0"/>
        <v>金</v>
      </c>
      <c r="H2" s="7" t="str">
        <f t="shared" si="0"/>
        <v>土</v>
      </c>
      <c r="I2" s="3"/>
      <c r="J2" s="8" t="s">
        <v>6</v>
      </c>
    </row>
    <row r="3" spans="1:11" ht="19.5" customHeight="1" x14ac:dyDescent="0.25">
      <c r="B3" s="10">
        <f t="array" ref="B3:H3">DaysAndWeeks+DATE(CalendarYear,7,1)-WEEKDAY(DATE(CalendarYear,7,1),(週の開始日="月")+1)+1</f>
        <v>44374</v>
      </c>
      <c r="C3" s="10">
        <v>44375</v>
      </c>
      <c r="D3" s="10">
        <v>44376</v>
      </c>
      <c r="E3" s="10">
        <v>44377</v>
      </c>
      <c r="F3" s="10">
        <v>44378</v>
      </c>
      <c r="G3" s="10">
        <v>44379</v>
      </c>
      <c r="H3" s="10">
        <v>44380</v>
      </c>
      <c r="J3" s="17"/>
    </row>
    <row r="4" spans="1:11" ht="58.5" customHeight="1" x14ac:dyDescent="0.25">
      <c r="B4" s="11"/>
      <c r="C4" s="11"/>
      <c r="D4" s="11"/>
      <c r="E4" s="11"/>
      <c r="F4" s="11"/>
      <c r="G4" s="11"/>
      <c r="H4" s="11"/>
      <c r="J4" s="17"/>
    </row>
    <row r="5" spans="1:11" ht="18.75" customHeight="1" x14ac:dyDescent="0.25">
      <c r="B5" s="10">
        <f t="array" ref="B5:H5">DaysAndWeeks+DATE(CalendarYear,7,1)-WEEKDAY(DATE(CalendarYear,7,1),(週の開始日="月")+1)+8</f>
        <v>44381</v>
      </c>
      <c r="C5" s="10">
        <v>44382</v>
      </c>
      <c r="D5" s="10">
        <v>44383</v>
      </c>
      <c r="E5" s="10">
        <v>44384</v>
      </c>
      <c r="F5" s="10">
        <v>44385</v>
      </c>
      <c r="G5" s="10">
        <v>44386</v>
      </c>
      <c r="H5" s="10">
        <v>44387</v>
      </c>
    </row>
    <row r="6" spans="1:11" ht="56.25" customHeight="1" x14ac:dyDescent="0.25">
      <c r="B6" s="11"/>
      <c r="C6" s="11"/>
      <c r="D6" s="11"/>
      <c r="E6" s="11"/>
      <c r="F6" s="11"/>
      <c r="G6" s="11"/>
      <c r="H6" s="11"/>
    </row>
    <row r="7" spans="1:11" ht="18.75" customHeight="1" x14ac:dyDescent="0.25">
      <c r="B7" s="10">
        <f t="array" ref="B7:H7">DaysAndWeeks+DATE(CalendarYear,7,1)-WEEKDAY(DATE(CalendarYear,7,1),(週の開始日="月")+1)+15</f>
        <v>44388</v>
      </c>
      <c r="C7" s="10">
        <v>44389</v>
      </c>
      <c r="D7" s="10">
        <v>44390</v>
      </c>
      <c r="E7" s="10">
        <v>44391</v>
      </c>
      <c r="F7" s="10">
        <v>44392</v>
      </c>
      <c r="G7" s="10">
        <v>44393</v>
      </c>
      <c r="H7" s="10">
        <v>44394</v>
      </c>
    </row>
    <row r="8" spans="1:11" ht="56.25" customHeight="1" x14ac:dyDescent="0.25">
      <c r="B8" s="11"/>
      <c r="C8" s="11"/>
      <c r="D8" s="11"/>
      <c r="E8" s="11"/>
      <c r="F8" s="11"/>
      <c r="G8" s="11"/>
      <c r="H8" s="11"/>
    </row>
    <row r="9" spans="1:11" ht="18.75" customHeight="1" x14ac:dyDescent="0.25">
      <c r="B9" s="10">
        <f t="array" ref="B9:H9">DaysAndWeeks+DATE(CalendarYear,7,1)-WEEKDAY(DATE(CalendarYear,7,1),(週の開始日="月")+1)+22</f>
        <v>44395</v>
      </c>
      <c r="C9" s="10">
        <v>44396</v>
      </c>
      <c r="D9" s="10">
        <v>44397</v>
      </c>
      <c r="E9" s="10">
        <v>44398</v>
      </c>
      <c r="F9" s="10">
        <v>44399</v>
      </c>
      <c r="G9" s="10">
        <v>44400</v>
      </c>
      <c r="H9" s="10">
        <v>44401</v>
      </c>
    </row>
    <row r="10" spans="1:11" ht="56.25" customHeight="1" x14ac:dyDescent="0.25">
      <c r="B10" s="11"/>
      <c r="C10" s="11"/>
      <c r="D10" s="11"/>
      <c r="E10" s="11"/>
      <c r="F10" s="11"/>
      <c r="G10" s="11"/>
      <c r="H10" s="11"/>
    </row>
    <row r="11" spans="1:11" ht="18.75" customHeight="1" x14ac:dyDescent="0.25">
      <c r="B11" s="10">
        <f t="array" ref="B11:H11">DaysAndWeeks+DATE(CalendarYear,7,1)-WEEKDAY(DATE(CalendarYear,7,1),(週の開始日="月")+1)+29</f>
        <v>44402</v>
      </c>
      <c r="C11" s="10">
        <v>44403</v>
      </c>
      <c r="D11" s="10">
        <v>44404</v>
      </c>
      <c r="E11" s="10">
        <v>44405</v>
      </c>
      <c r="F11" s="10">
        <v>44406</v>
      </c>
      <c r="G11" s="10">
        <v>44407</v>
      </c>
      <c r="H11" s="10">
        <v>44408</v>
      </c>
    </row>
    <row r="12" spans="1:11" ht="56.25" customHeight="1" x14ac:dyDescent="0.25">
      <c r="B12" s="11"/>
      <c r="C12" s="11"/>
      <c r="D12" s="11"/>
      <c r="E12" s="11"/>
      <c r="F12" s="11"/>
      <c r="G12" s="11"/>
      <c r="H12" s="11"/>
    </row>
    <row r="13" spans="1:11" ht="18.75" customHeight="1" x14ac:dyDescent="0.25">
      <c r="B13" s="10">
        <f t="array" ref="B13:H13">DaysAndWeeks+DATE(CalendarYear,7,1)-WEEKDAY(DATE(CalendarYear,7,1),(週の開始日="月")+1)+36</f>
        <v>44409</v>
      </c>
      <c r="C13" s="10">
        <v>44410</v>
      </c>
      <c r="D13" s="10">
        <v>44411</v>
      </c>
      <c r="E13" s="10">
        <v>44412</v>
      </c>
      <c r="F13" s="10">
        <v>44413</v>
      </c>
      <c r="G13" s="10">
        <v>44414</v>
      </c>
      <c r="H13" s="10">
        <v>44415</v>
      </c>
    </row>
    <row r="14" spans="1:11" ht="56.25" customHeight="1" x14ac:dyDescent="0.25">
      <c r="B14" s="12"/>
      <c r="C14" s="12"/>
      <c r="D14" s="12"/>
      <c r="E14" s="12"/>
      <c r="F14" s="12"/>
      <c r="G14" s="12"/>
      <c r="H14" s="12"/>
    </row>
    <row r="15" spans="1:11" ht="18.75" customHeight="1" x14ac:dyDescent="0.25">
      <c r="B15" s="12"/>
      <c r="C15" s="12"/>
      <c r="D15" s="12"/>
      <c r="E15" s="12"/>
      <c r="F15" s="12"/>
      <c r="G15" s="12"/>
      <c r="H15" s="12"/>
    </row>
    <row r="16" spans="1:11" ht="18.75" customHeight="1" x14ac:dyDescent="0.25">
      <c r="B16" s="12"/>
      <c r="C16" s="12"/>
      <c r="D16" s="12"/>
      <c r="E16" s="12"/>
      <c r="F16" s="12"/>
      <c r="G16" s="12"/>
      <c r="H16" s="12"/>
    </row>
  </sheetData>
  <mergeCells count="2">
    <mergeCell ref="J3:J4"/>
    <mergeCell ref="B1:G1"/>
  </mergeCells>
  <phoneticPr fontId="3"/>
  <conditionalFormatting sqref="B11:H14">
    <cfRule type="expression" dxfId="11" priority="2">
      <formula>AND(DAY(B11)&gt;=1,DAY(B11)&lt;=15)</formula>
    </cfRule>
  </conditionalFormatting>
  <conditionalFormatting sqref="B3:G4">
    <cfRule type="expression" dxfId="10" priority="1">
      <formula>DAY(B3)&gt;8</formula>
    </cfRule>
  </conditionalFormatting>
  <dataValidations count="8">
    <dataValidation allowBlank="1" showInputMessage="1" showErrorMessage="1" prompt="7 月の月間カレンダー。セル J3 に毎月のメモを入力します" sqref="A1"/>
    <dataValidation allowBlank="1" showInputMessage="1" showErrorMessage="1" prompt="このセルが月、右側のセルが年です" sqref="B1:G1"/>
    <dataValidation allowBlank="1" showInputMessage="1" showErrorMessage="1" prompt="このセルの年は、[カレンダーの設定] ワークシートに入力した年に基づいて自動的に更新されます" sqref="H1"/>
    <dataValidation allowBlank="1" showInputMessage="1" showErrorMessage="1" prompt="この行には、このカレンダーの曜日名があります。このセルには、週の開始日が含まれます。開始日を変更するには、[カレンダーの設定] ワークシートで新しい週の開始日を選びます" sqref="B2"/>
    <dataValidation allowBlank="1" showInputMessage="1" showErrorMessage="1" prompt="この行と、5、7、9、11、および 13 行目のカレンダー日は自動的に更新されます。このセルの数字が 1 でない場合は、前月の日付ということです" sqref="B3"/>
    <dataValidation allowBlank="1" showInputMessage="1" showErrorMessage="1" prompt="下のセルに毎月のメモを入力します" sqref="J2"/>
    <dataValidation allowBlank="1" showInputMessage="1" showErrorMessage="1" prompt="この行と、6、8、10、12、および 14 行の列 B から H のセルにカレンダー日と日付に基づいて毎日のメモを入力します。" sqref="B4"/>
    <dataValidation allowBlank="1" showInputMessage="1" showErrorMessage="1" prompt="このセルに毎月のメモを入力します" sqref="J3:J4"/>
  </dataValidations>
  <printOptions horizontalCentered="1" verticalCentered="1"/>
  <pageMargins left="0.7" right="0.7" top="0.75" bottom="0.75" header="0.3" footer="0.3"/>
  <pageSetup paperSize="9" orientation="landscape" r:id="rId1"/>
  <headerFooter differentFirst="1"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  <pageSetUpPr autoPageBreaks="0" fitToPage="1"/>
  </sheetPr>
  <dimension ref="A1:K16"/>
  <sheetViews>
    <sheetView showGridLines="0" zoomScale="55" zoomScaleNormal="55" workbookViewId="0">
      <selection activeCell="I1" sqref="I1"/>
    </sheetView>
  </sheetViews>
  <sheetFormatPr defaultColWidth="8.88671875" defaultRowHeight="15.75" x14ac:dyDescent="0.25"/>
  <cols>
    <col min="1" max="1" width="2.77734375" style="3" customWidth="1"/>
    <col min="2" max="8" width="17.6640625" style="3" customWidth="1"/>
    <col min="9" max="9" width="2.77734375" style="3" customWidth="1"/>
    <col min="10" max="10" width="38.6640625" style="3" customWidth="1"/>
    <col min="11" max="11" width="2.5546875" style="3" customWidth="1"/>
    <col min="12" max="16384" width="8.88671875" style="3"/>
  </cols>
  <sheetData>
    <row r="1" spans="1:11" ht="59.25" customHeight="1" thickBot="1" x14ac:dyDescent="0.3">
      <c r="B1" s="18" t="str">
        <f>LOWER(TEXT(B7,"m月"))</f>
        <v>8月</v>
      </c>
      <c r="C1" s="18"/>
      <c r="D1" s="18"/>
      <c r="E1" s="18"/>
      <c r="F1" s="18"/>
      <c r="G1" s="18"/>
      <c r="H1" s="6">
        <f>CalendarYear</f>
        <v>2021</v>
      </c>
      <c r="K1" s="3" t="s">
        <v>8</v>
      </c>
    </row>
    <row r="2" spans="1:11" s="9" customFormat="1" ht="46.5" customHeight="1" x14ac:dyDescent="0.45">
      <c r="A2" s="3"/>
      <c r="B2" s="7" t="str">
        <f>週の開始日</f>
        <v>日</v>
      </c>
      <c r="C2" s="7" t="str">
        <f>LOWER(TEXT(C3,"aaa"))</f>
        <v>月</v>
      </c>
      <c r="D2" s="7" t="str">
        <f t="shared" ref="D2:H2" si="0">LOWER(TEXT(D3,"aaa"))</f>
        <v>火</v>
      </c>
      <c r="E2" s="7" t="str">
        <f t="shared" si="0"/>
        <v>水</v>
      </c>
      <c r="F2" s="7" t="str">
        <f t="shared" si="0"/>
        <v>木</v>
      </c>
      <c r="G2" s="7" t="str">
        <f t="shared" si="0"/>
        <v>金</v>
      </c>
      <c r="H2" s="7" t="str">
        <f t="shared" si="0"/>
        <v>土</v>
      </c>
      <c r="I2" s="3"/>
      <c r="J2" s="8" t="s">
        <v>6</v>
      </c>
    </row>
    <row r="3" spans="1:11" ht="19.5" customHeight="1" x14ac:dyDescent="0.25">
      <c r="B3" s="10">
        <f t="array" ref="B3:H3">DaysAndWeeks+DATE(CalendarYear,8,1)-WEEKDAY(DATE(CalendarYear,8,1),(週の開始日="月")+1)+1</f>
        <v>44409</v>
      </c>
      <c r="C3" s="10">
        <v>44410</v>
      </c>
      <c r="D3" s="10">
        <v>44411</v>
      </c>
      <c r="E3" s="10">
        <v>44412</v>
      </c>
      <c r="F3" s="10">
        <v>44413</v>
      </c>
      <c r="G3" s="10">
        <v>44414</v>
      </c>
      <c r="H3" s="10">
        <v>44415</v>
      </c>
      <c r="J3" s="17"/>
    </row>
    <row r="4" spans="1:11" ht="58.5" customHeight="1" x14ac:dyDescent="0.25">
      <c r="B4" s="11"/>
      <c r="C4" s="11"/>
      <c r="D4" s="11"/>
      <c r="E4" s="11"/>
      <c r="F4" s="11"/>
      <c r="G4" s="11"/>
      <c r="H4" s="11"/>
      <c r="J4" s="17"/>
    </row>
    <row r="5" spans="1:11" ht="18.75" customHeight="1" x14ac:dyDescent="0.25">
      <c r="B5" s="10">
        <f t="array" ref="B5:H5">DaysAndWeeks+DATE(CalendarYear,8,1)-WEEKDAY(DATE(CalendarYear,8,1),(週の開始日="月")+1)+8</f>
        <v>44416</v>
      </c>
      <c r="C5" s="10">
        <v>44417</v>
      </c>
      <c r="D5" s="10">
        <v>44418</v>
      </c>
      <c r="E5" s="10">
        <v>44419</v>
      </c>
      <c r="F5" s="10">
        <v>44420</v>
      </c>
      <c r="G5" s="10">
        <v>44421</v>
      </c>
      <c r="H5" s="10">
        <v>44422</v>
      </c>
    </row>
    <row r="6" spans="1:11" ht="56.25" customHeight="1" x14ac:dyDescent="0.25">
      <c r="B6" s="11"/>
      <c r="C6" s="11"/>
      <c r="D6" s="11"/>
      <c r="E6" s="11"/>
      <c r="F6" s="11"/>
      <c r="G6" s="11"/>
      <c r="H6" s="11"/>
    </row>
    <row r="7" spans="1:11" ht="18.75" customHeight="1" x14ac:dyDescent="0.25">
      <c r="B7" s="10">
        <f t="array" ref="B7:H7">DaysAndWeeks+DATE(CalendarYear,8,1)-WEEKDAY(DATE(CalendarYear,8,1),(週の開始日="月")+1)+15</f>
        <v>44423</v>
      </c>
      <c r="C7" s="10">
        <v>44424</v>
      </c>
      <c r="D7" s="10">
        <v>44425</v>
      </c>
      <c r="E7" s="10">
        <v>44426</v>
      </c>
      <c r="F7" s="10">
        <v>44427</v>
      </c>
      <c r="G7" s="10">
        <v>44428</v>
      </c>
      <c r="H7" s="10">
        <v>44429</v>
      </c>
    </row>
    <row r="8" spans="1:11" ht="56.25" customHeight="1" x14ac:dyDescent="0.25">
      <c r="B8" s="11"/>
      <c r="C8" s="11"/>
      <c r="D8" s="11"/>
      <c r="E8" s="11"/>
      <c r="F8" s="11"/>
      <c r="G8" s="11"/>
      <c r="H8" s="11"/>
    </row>
    <row r="9" spans="1:11" ht="18.75" customHeight="1" x14ac:dyDescent="0.25">
      <c r="B9" s="10">
        <f t="array" ref="B9:H9">DaysAndWeeks+DATE(CalendarYear,8,1)-WEEKDAY(DATE(CalendarYear,8,1),(週の開始日="月")+1)+22</f>
        <v>44430</v>
      </c>
      <c r="C9" s="10">
        <v>44431</v>
      </c>
      <c r="D9" s="10">
        <v>44432</v>
      </c>
      <c r="E9" s="10">
        <v>44433</v>
      </c>
      <c r="F9" s="10">
        <v>44434</v>
      </c>
      <c r="G9" s="10">
        <v>44435</v>
      </c>
      <c r="H9" s="10">
        <v>44436</v>
      </c>
    </row>
    <row r="10" spans="1:11" ht="56.25" customHeight="1" x14ac:dyDescent="0.25">
      <c r="B10" s="11"/>
      <c r="C10" s="11"/>
      <c r="D10" s="11"/>
      <c r="E10" s="11"/>
      <c r="F10" s="11"/>
      <c r="G10" s="11"/>
      <c r="H10" s="11"/>
    </row>
    <row r="11" spans="1:11" ht="18.75" customHeight="1" x14ac:dyDescent="0.25">
      <c r="B11" s="10">
        <f t="array" ref="B11:H11">DaysAndWeeks+DATE(CalendarYear,8,1)-WEEKDAY(DATE(CalendarYear,8,1),(週の開始日="月")+1)+29</f>
        <v>44437</v>
      </c>
      <c r="C11" s="10">
        <v>44438</v>
      </c>
      <c r="D11" s="10">
        <v>44439</v>
      </c>
      <c r="E11" s="10">
        <v>44440</v>
      </c>
      <c r="F11" s="10">
        <v>44441</v>
      </c>
      <c r="G11" s="10">
        <v>44442</v>
      </c>
      <c r="H11" s="10">
        <v>44443</v>
      </c>
    </row>
    <row r="12" spans="1:11" ht="56.25" customHeight="1" x14ac:dyDescent="0.25">
      <c r="B12" s="11"/>
      <c r="C12" s="11"/>
      <c r="D12" s="11"/>
      <c r="E12" s="11"/>
      <c r="F12" s="11"/>
      <c r="G12" s="11"/>
      <c r="H12" s="11"/>
    </row>
    <row r="13" spans="1:11" ht="18.75" customHeight="1" x14ac:dyDescent="0.25">
      <c r="B13" s="10">
        <f t="array" ref="B13:H13">DaysAndWeeks+DATE(CalendarYear,8,1)-WEEKDAY(DATE(CalendarYear,8,1),(週の開始日="月")+1)+36</f>
        <v>44444</v>
      </c>
      <c r="C13" s="10">
        <v>44445</v>
      </c>
      <c r="D13" s="10">
        <v>44446</v>
      </c>
      <c r="E13" s="10">
        <v>44447</v>
      </c>
      <c r="F13" s="10">
        <v>44448</v>
      </c>
      <c r="G13" s="10">
        <v>44449</v>
      </c>
      <c r="H13" s="10">
        <v>44450</v>
      </c>
    </row>
    <row r="14" spans="1:11" ht="56.25" customHeight="1" x14ac:dyDescent="0.25">
      <c r="B14" s="12"/>
      <c r="C14" s="12"/>
      <c r="D14" s="12"/>
      <c r="E14" s="12"/>
      <c r="F14" s="12"/>
      <c r="G14" s="12"/>
      <c r="H14" s="12"/>
    </row>
    <row r="15" spans="1:11" ht="18.75" customHeight="1" x14ac:dyDescent="0.25">
      <c r="B15" s="12"/>
      <c r="C15" s="12"/>
      <c r="D15" s="12"/>
      <c r="E15" s="12"/>
      <c r="F15" s="12"/>
      <c r="G15" s="12"/>
      <c r="H15" s="12"/>
    </row>
    <row r="16" spans="1:11" ht="18.75" customHeight="1" x14ac:dyDescent="0.25">
      <c r="B16" s="12"/>
      <c r="C16" s="12"/>
      <c r="D16" s="12"/>
      <c r="E16" s="12"/>
      <c r="F16" s="12"/>
      <c r="G16" s="12"/>
      <c r="H16" s="12"/>
    </row>
  </sheetData>
  <mergeCells count="2">
    <mergeCell ref="J3:J4"/>
    <mergeCell ref="B1:G1"/>
  </mergeCells>
  <phoneticPr fontId="3"/>
  <conditionalFormatting sqref="B11:H14">
    <cfRule type="expression" dxfId="9" priority="2">
      <formula>AND(DAY(B11)&gt;=1,DAY(B11)&lt;=15)</formula>
    </cfRule>
  </conditionalFormatting>
  <conditionalFormatting sqref="B3:G4">
    <cfRule type="expression" dxfId="8" priority="1">
      <formula>DAY(B3)&gt;8</formula>
    </cfRule>
  </conditionalFormatting>
  <dataValidations count="8">
    <dataValidation allowBlank="1" showInputMessage="1" showErrorMessage="1" prompt="8 月の月間カレンダー。セル J3 に毎月のメモを入力します" sqref="A1"/>
    <dataValidation allowBlank="1" showInputMessage="1" showErrorMessage="1" prompt="このセルが月、右側のセルが年です" sqref="B1:G1"/>
    <dataValidation allowBlank="1" showInputMessage="1" showErrorMessage="1" prompt="このセルの年は、[カレンダーの設定] ワークシートに入力した年に基づいて自動的に更新されます" sqref="H1"/>
    <dataValidation allowBlank="1" showInputMessage="1" showErrorMessage="1" prompt="この行には、このカレンダーの曜日名があります。このセルには、週の開始日が含まれます。開始日を変更するには、[カレンダーの設定] ワークシートで新しい週の開始日を選びます" sqref="B2"/>
    <dataValidation allowBlank="1" showInputMessage="1" showErrorMessage="1" prompt="この行と、5、7、9、11、および 13 行目のカレンダー日は自動的に更新されます。このセルの数字が 1 でない場合は、前月の日付ということです" sqref="B3"/>
    <dataValidation allowBlank="1" showInputMessage="1" showErrorMessage="1" prompt="下のセルに毎月のメモを入力します" sqref="J2"/>
    <dataValidation allowBlank="1" showInputMessage="1" showErrorMessage="1" prompt="この行と、6、8、10、12、および 14 行の列 B から H のセルにカレンダー日と日付に基づいて毎日のメモを入力します。" sqref="B4"/>
    <dataValidation allowBlank="1" showInputMessage="1" showErrorMessage="1" prompt="このセルに毎月のメモを入力します" sqref="J3:J4"/>
  </dataValidations>
  <printOptions horizontalCentered="1" verticalCentered="1"/>
  <pageMargins left="0.7" right="0.7" top="0.75" bottom="0.75" header="0.3" footer="0.3"/>
  <pageSetup paperSize="9" orientation="landscape" r:id="rId1"/>
  <headerFooter differentFirst="1"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  <pageSetUpPr autoPageBreaks="0" fitToPage="1"/>
  </sheetPr>
  <dimension ref="A1:K16"/>
  <sheetViews>
    <sheetView showGridLines="0" zoomScale="55" zoomScaleNormal="55" workbookViewId="0">
      <selection activeCell="I1" sqref="I1"/>
    </sheetView>
  </sheetViews>
  <sheetFormatPr defaultColWidth="8.88671875" defaultRowHeight="15.75" x14ac:dyDescent="0.25"/>
  <cols>
    <col min="1" max="1" width="2.77734375" style="3" customWidth="1"/>
    <col min="2" max="8" width="17.6640625" style="3" customWidth="1"/>
    <col min="9" max="9" width="2.77734375" style="3" customWidth="1"/>
    <col min="10" max="10" width="38.6640625" style="3" customWidth="1"/>
    <col min="11" max="11" width="2.5546875" style="3" customWidth="1"/>
    <col min="12" max="16384" width="8.88671875" style="3"/>
  </cols>
  <sheetData>
    <row r="1" spans="1:11" ht="59.25" customHeight="1" thickBot="1" x14ac:dyDescent="0.3">
      <c r="B1" s="18" t="str">
        <f>LOWER(TEXT(B7,"m月"))</f>
        <v>9月</v>
      </c>
      <c r="C1" s="18"/>
      <c r="D1" s="18"/>
      <c r="E1" s="18"/>
      <c r="F1" s="18"/>
      <c r="G1" s="18"/>
      <c r="H1" s="6">
        <f>CalendarYear</f>
        <v>2021</v>
      </c>
      <c r="K1" s="3" t="s">
        <v>8</v>
      </c>
    </row>
    <row r="2" spans="1:11" s="9" customFormat="1" ht="46.5" customHeight="1" x14ac:dyDescent="0.45">
      <c r="A2" s="3"/>
      <c r="B2" s="7" t="str">
        <f>週の開始日</f>
        <v>日</v>
      </c>
      <c r="C2" s="7" t="str">
        <f>LOWER(TEXT(C3,"aaa"))</f>
        <v>月</v>
      </c>
      <c r="D2" s="7" t="str">
        <f t="shared" ref="D2:H2" si="0">LOWER(TEXT(D3,"aaa"))</f>
        <v>火</v>
      </c>
      <c r="E2" s="7" t="str">
        <f t="shared" si="0"/>
        <v>水</v>
      </c>
      <c r="F2" s="7" t="str">
        <f t="shared" si="0"/>
        <v>木</v>
      </c>
      <c r="G2" s="7" t="str">
        <f t="shared" si="0"/>
        <v>金</v>
      </c>
      <c r="H2" s="7" t="str">
        <f t="shared" si="0"/>
        <v>土</v>
      </c>
      <c r="I2" s="3"/>
      <c r="J2" s="8" t="s">
        <v>6</v>
      </c>
    </row>
    <row r="3" spans="1:11" ht="19.5" customHeight="1" x14ac:dyDescent="0.25">
      <c r="B3" s="10">
        <f t="array" ref="B3:H3">DaysAndWeeks+DATE(CalendarYear,9,1)-WEEKDAY(DATE(CalendarYear,9,1),(週の開始日="月")+1)+1</f>
        <v>44437</v>
      </c>
      <c r="C3" s="10">
        <v>44438</v>
      </c>
      <c r="D3" s="10">
        <v>44439</v>
      </c>
      <c r="E3" s="10">
        <v>44440</v>
      </c>
      <c r="F3" s="10">
        <v>44441</v>
      </c>
      <c r="G3" s="10">
        <v>44442</v>
      </c>
      <c r="H3" s="10">
        <v>44443</v>
      </c>
      <c r="J3" s="17"/>
    </row>
    <row r="4" spans="1:11" ht="58.5" customHeight="1" x14ac:dyDescent="0.25">
      <c r="B4" s="11"/>
      <c r="C4" s="11"/>
      <c r="D4" s="11"/>
      <c r="E4" s="11"/>
      <c r="F4" s="11"/>
      <c r="G4" s="11"/>
      <c r="H4" s="11"/>
      <c r="J4" s="17"/>
    </row>
    <row r="5" spans="1:11" ht="18.75" customHeight="1" x14ac:dyDescent="0.25">
      <c r="B5" s="10">
        <f t="array" ref="B5:H5">DaysAndWeeks+DATE(CalendarYear,9,1)-WEEKDAY(DATE(CalendarYear,9,1),(週の開始日="月")+1)+8</f>
        <v>44444</v>
      </c>
      <c r="C5" s="10">
        <v>44445</v>
      </c>
      <c r="D5" s="10">
        <v>44446</v>
      </c>
      <c r="E5" s="10">
        <v>44447</v>
      </c>
      <c r="F5" s="10">
        <v>44448</v>
      </c>
      <c r="G5" s="10">
        <v>44449</v>
      </c>
      <c r="H5" s="10">
        <v>44450</v>
      </c>
    </row>
    <row r="6" spans="1:11" ht="56.25" customHeight="1" x14ac:dyDescent="0.25">
      <c r="B6" s="11"/>
      <c r="C6" s="11"/>
      <c r="D6" s="11"/>
      <c r="E6" s="11"/>
      <c r="F6" s="11"/>
      <c r="G6" s="11"/>
      <c r="H6" s="11"/>
    </row>
    <row r="7" spans="1:11" ht="18.75" customHeight="1" x14ac:dyDescent="0.25">
      <c r="B7" s="10">
        <f t="array" ref="B7:H7">DaysAndWeeks+DATE(CalendarYear,9,1)-WEEKDAY(DATE(CalendarYear,9,1),(週の開始日="月")+1)+15</f>
        <v>44451</v>
      </c>
      <c r="C7" s="10">
        <v>44452</v>
      </c>
      <c r="D7" s="10">
        <v>44453</v>
      </c>
      <c r="E7" s="10">
        <v>44454</v>
      </c>
      <c r="F7" s="10">
        <v>44455</v>
      </c>
      <c r="G7" s="10">
        <v>44456</v>
      </c>
      <c r="H7" s="10">
        <v>44457</v>
      </c>
    </row>
    <row r="8" spans="1:11" ht="56.25" customHeight="1" x14ac:dyDescent="0.25">
      <c r="B8" s="11"/>
      <c r="C8" s="11"/>
      <c r="D8" s="11"/>
      <c r="E8" s="11"/>
      <c r="F8" s="11"/>
      <c r="G8" s="11"/>
      <c r="H8" s="11"/>
    </row>
    <row r="9" spans="1:11" ht="18.75" customHeight="1" x14ac:dyDescent="0.25">
      <c r="B9" s="10">
        <f t="array" ref="B9:H9">DaysAndWeeks+DATE(CalendarYear,9,1)-WEEKDAY(DATE(CalendarYear,9,1),(週の開始日="月")+1)+22</f>
        <v>44458</v>
      </c>
      <c r="C9" s="10">
        <v>44459</v>
      </c>
      <c r="D9" s="10">
        <v>44460</v>
      </c>
      <c r="E9" s="10">
        <v>44461</v>
      </c>
      <c r="F9" s="10">
        <v>44462</v>
      </c>
      <c r="G9" s="10">
        <v>44463</v>
      </c>
      <c r="H9" s="10">
        <v>44464</v>
      </c>
    </row>
    <row r="10" spans="1:11" ht="56.25" customHeight="1" x14ac:dyDescent="0.25">
      <c r="B10" s="11"/>
      <c r="C10" s="11"/>
      <c r="D10" s="11"/>
      <c r="E10" s="11"/>
      <c r="F10" s="11"/>
      <c r="G10" s="11"/>
      <c r="H10" s="11"/>
    </row>
    <row r="11" spans="1:11" ht="18.75" customHeight="1" x14ac:dyDescent="0.25">
      <c r="B11" s="10">
        <f t="array" ref="B11:H11">DaysAndWeeks+DATE(CalendarYear,9,1)-WEEKDAY(DATE(CalendarYear,9,1),(週の開始日="月")+1)+29</f>
        <v>44465</v>
      </c>
      <c r="C11" s="10">
        <v>44466</v>
      </c>
      <c r="D11" s="10">
        <v>44467</v>
      </c>
      <c r="E11" s="10">
        <v>44468</v>
      </c>
      <c r="F11" s="10">
        <v>44469</v>
      </c>
      <c r="G11" s="10">
        <v>44470</v>
      </c>
      <c r="H11" s="10">
        <v>44471</v>
      </c>
    </row>
    <row r="12" spans="1:11" ht="56.25" customHeight="1" x14ac:dyDescent="0.25">
      <c r="B12" s="11"/>
      <c r="C12" s="11"/>
      <c r="D12" s="11"/>
      <c r="E12" s="11"/>
      <c r="F12" s="11"/>
      <c r="G12" s="11"/>
      <c r="H12" s="11"/>
    </row>
    <row r="13" spans="1:11" ht="18.75" customHeight="1" x14ac:dyDescent="0.25">
      <c r="B13" s="10">
        <f t="array" ref="B13:H13">DaysAndWeeks+DATE(CalendarYear,9,1)-WEEKDAY(DATE(CalendarYear,9,1),(週の開始日="月")+1)+36</f>
        <v>44472</v>
      </c>
      <c r="C13" s="10">
        <v>44473</v>
      </c>
      <c r="D13" s="10">
        <v>44474</v>
      </c>
      <c r="E13" s="10">
        <v>44475</v>
      </c>
      <c r="F13" s="10">
        <v>44476</v>
      </c>
      <c r="G13" s="10">
        <v>44477</v>
      </c>
      <c r="H13" s="10">
        <v>44478</v>
      </c>
    </row>
    <row r="14" spans="1:11" ht="56.25" customHeight="1" x14ac:dyDescent="0.25">
      <c r="B14" s="12"/>
      <c r="C14" s="12"/>
      <c r="D14" s="12"/>
      <c r="E14" s="12"/>
      <c r="F14" s="12"/>
      <c r="G14" s="12"/>
      <c r="H14" s="12"/>
    </row>
    <row r="15" spans="1:11" ht="18.75" customHeight="1" x14ac:dyDescent="0.25">
      <c r="B15" s="12"/>
      <c r="C15" s="12"/>
      <c r="D15" s="12"/>
      <c r="E15" s="12"/>
      <c r="F15" s="12"/>
      <c r="G15" s="12"/>
      <c r="H15" s="12"/>
    </row>
    <row r="16" spans="1:11" ht="18.75" customHeight="1" x14ac:dyDescent="0.25">
      <c r="B16" s="12"/>
      <c r="C16" s="12"/>
      <c r="D16" s="12"/>
      <c r="E16" s="12"/>
      <c r="F16" s="12"/>
      <c r="G16" s="12"/>
      <c r="H16" s="12"/>
    </row>
  </sheetData>
  <mergeCells count="2">
    <mergeCell ref="J3:J4"/>
    <mergeCell ref="B1:G1"/>
  </mergeCells>
  <phoneticPr fontId="3"/>
  <conditionalFormatting sqref="B11:H14">
    <cfRule type="expression" dxfId="7" priority="2">
      <formula>AND(DAY(B11)&gt;=1,DAY(B11)&lt;=15)</formula>
    </cfRule>
  </conditionalFormatting>
  <conditionalFormatting sqref="B3:G4">
    <cfRule type="expression" dxfId="6" priority="1">
      <formula>DAY(B3)&gt;8</formula>
    </cfRule>
  </conditionalFormatting>
  <dataValidations count="8">
    <dataValidation allowBlank="1" showInputMessage="1" showErrorMessage="1" prompt="9 月の月間カレンダー。セル J3 に毎月のメモを入力します" sqref="A1"/>
    <dataValidation allowBlank="1" showInputMessage="1" showErrorMessage="1" prompt="このセルが月、右側のセルが年です" sqref="B1:G1"/>
    <dataValidation allowBlank="1" showInputMessage="1" showErrorMessage="1" prompt="このセルの年は、[カレンダーの設定] ワークシートに入力した年に基づいて自動的に更新されます" sqref="H1"/>
    <dataValidation allowBlank="1" showInputMessage="1" showErrorMessage="1" prompt="この行には、このカレンダーの曜日名があります。このセルには、週の開始日が含まれます。開始日を変更するには、[カレンダーの設定] ワークシートで新しい週の開始日を選びます" sqref="B2"/>
    <dataValidation allowBlank="1" showInputMessage="1" showErrorMessage="1" prompt="この行と、5、7、9、11、および 13 行目のカレンダー日は自動的に更新されます。このセルの数字が 1 でない場合は、前月の日付ということです" sqref="B3"/>
    <dataValidation allowBlank="1" showInputMessage="1" showErrorMessage="1" prompt="下のセルに毎月のメモを入力します" sqref="J2"/>
    <dataValidation allowBlank="1" showInputMessage="1" showErrorMessage="1" prompt="この行と、6、8、10、12、および 14 行の列 B から H のセルにカレンダー日と日付に基づいて毎日のメモを入力します。" sqref="B4"/>
    <dataValidation allowBlank="1" showInputMessage="1" showErrorMessage="1" prompt="このセルに毎月のメモを入力します" sqref="J3:J4"/>
  </dataValidations>
  <printOptions horizontalCentered="1" verticalCentered="1"/>
  <pageMargins left="0.7" right="0.7" top="0.75" bottom="0.75" header="0.3" footer="0.3"/>
  <pageSetup paperSize="9" orientation="landscape" r:id="rId1"/>
  <headerFooter differentFirst="1"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  <pageSetUpPr autoPageBreaks="0" fitToPage="1"/>
  </sheetPr>
  <dimension ref="A1:K16"/>
  <sheetViews>
    <sheetView showGridLines="0" zoomScale="55" zoomScaleNormal="55" workbookViewId="0">
      <selection activeCell="I1" sqref="I1"/>
    </sheetView>
  </sheetViews>
  <sheetFormatPr defaultColWidth="8.88671875" defaultRowHeight="15.75" x14ac:dyDescent="0.25"/>
  <cols>
    <col min="1" max="1" width="2.77734375" style="3" customWidth="1"/>
    <col min="2" max="8" width="17.6640625" style="3" customWidth="1"/>
    <col min="9" max="9" width="2.77734375" style="3" customWidth="1"/>
    <col min="10" max="10" width="38.6640625" style="3" customWidth="1"/>
    <col min="11" max="11" width="2.5546875" style="3" customWidth="1"/>
    <col min="12" max="16384" width="8.88671875" style="3"/>
  </cols>
  <sheetData>
    <row r="1" spans="1:11" ht="59.25" customHeight="1" thickBot="1" x14ac:dyDescent="0.3">
      <c r="B1" s="18" t="str">
        <f>LOWER(TEXT(B7,"m月"))</f>
        <v>10月</v>
      </c>
      <c r="C1" s="18"/>
      <c r="D1" s="18"/>
      <c r="E1" s="18"/>
      <c r="F1" s="18"/>
      <c r="G1" s="18"/>
      <c r="H1" s="6">
        <f>CalendarYear</f>
        <v>2021</v>
      </c>
      <c r="K1" s="3" t="s">
        <v>8</v>
      </c>
    </row>
    <row r="2" spans="1:11" s="9" customFormat="1" ht="46.5" customHeight="1" x14ac:dyDescent="0.45">
      <c r="A2" s="3"/>
      <c r="B2" s="7" t="str">
        <f>週の開始日</f>
        <v>日</v>
      </c>
      <c r="C2" s="7" t="str">
        <f>LOWER(TEXT(C3,"aaa"))</f>
        <v>月</v>
      </c>
      <c r="D2" s="7" t="str">
        <f t="shared" ref="D2:H2" si="0">LOWER(TEXT(D3,"aaa"))</f>
        <v>火</v>
      </c>
      <c r="E2" s="7" t="str">
        <f t="shared" si="0"/>
        <v>水</v>
      </c>
      <c r="F2" s="7" t="str">
        <f t="shared" si="0"/>
        <v>木</v>
      </c>
      <c r="G2" s="7" t="str">
        <f t="shared" si="0"/>
        <v>金</v>
      </c>
      <c r="H2" s="7" t="str">
        <f t="shared" si="0"/>
        <v>土</v>
      </c>
      <c r="I2" s="3"/>
      <c r="J2" s="8" t="s">
        <v>6</v>
      </c>
    </row>
    <row r="3" spans="1:11" ht="19.5" customHeight="1" x14ac:dyDescent="0.25">
      <c r="B3" s="10">
        <f t="array" ref="B3:H3">DaysAndWeeks+DATE(CalendarYear,10,1)-WEEKDAY(DATE(CalendarYear,10,1),(週の開始日="月")+1)+1</f>
        <v>44465</v>
      </c>
      <c r="C3" s="10">
        <v>44466</v>
      </c>
      <c r="D3" s="10">
        <v>44467</v>
      </c>
      <c r="E3" s="10">
        <v>44468</v>
      </c>
      <c r="F3" s="10">
        <v>44469</v>
      </c>
      <c r="G3" s="10">
        <v>44470</v>
      </c>
      <c r="H3" s="10">
        <v>44471</v>
      </c>
      <c r="J3" s="17"/>
    </row>
    <row r="4" spans="1:11" ht="58.5" customHeight="1" x14ac:dyDescent="0.25">
      <c r="B4" s="11"/>
      <c r="C4" s="11"/>
      <c r="D4" s="11"/>
      <c r="E4" s="11"/>
      <c r="F4" s="11"/>
      <c r="G4" s="11"/>
      <c r="H4" s="11"/>
      <c r="J4" s="17"/>
    </row>
    <row r="5" spans="1:11" ht="18.75" customHeight="1" x14ac:dyDescent="0.25">
      <c r="B5" s="10">
        <f t="array" ref="B5:H5">DaysAndWeeks+DATE(CalendarYear,10,1)-WEEKDAY(DATE(CalendarYear,10,1),(週の開始日="月")+1)+8</f>
        <v>44472</v>
      </c>
      <c r="C5" s="10">
        <v>44473</v>
      </c>
      <c r="D5" s="10">
        <v>44474</v>
      </c>
      <c r="E5" s="10">
        <v>44475</v>
      </c>
      <c r="F5" s="10">
        <v>44476</v>
      </c>
      <c r="G5" s="10">
        <v>44477</v>
      </c>
      <c r="H5" s="10">
        <v>44478</v>
      </c>
    </row>
    <row r="6" spans="1:11" ht="56.25" customHeight="1" x14ac:dyDescent="0.25">
      <c r="B6" s="11"/>
      <c r="C6" s="11"/>
      <c r="D6" s="11"/>
      <c r="E6" s="11"/>
      <c r="F6" s="11"/>
      <c r="G6" s="11"/>
      <c r="H6" s="11"/>
    </row>
    <row r="7" spans="1:11" ht="18.75" customHeight="1" x14ac:dyDescent="0.25">
      <c r="B7" s="10">
        <f t="array" ref="B7:H7">DaysAndWeeks+DATE(CalendarYear,10,1)-WEEKDAY(DATE(CalendarYear,10,1),(週の開始日="月")+1)+15</f>
        <v>44479</v>
      </c>
      <c r="C7" s="10">
        <v>44480</v>
      </c>
      <c r="D7" s="10">
        <v>44481</v>
      </c>
      <c r="E7" s="10">
        <v>44482</v>
      </c>
      <c r="F7" s="10">
        <v>44483</v>
      </c>
      <c r="G7" s="10">
        <v>44484</v>
      </c>
      <c r="H7" s="10">
        <v>44485</v>
      </c>
    </row>
    <row r="8" spans="1:11" ht="56.25" customHeight="1" x14ac:dyDescent="0.25">
      <c r="B8" s="11"/>
      <c r="C8" s="11"/>
      <c r="D8" s="11"/>
      <c r="E8" s="11"/>
      <c r="F8" s="11"/>
      <c r="G8" s="11"/>
      <c r="H8" s="11"/>
    </row>
    <row r="9" spans="1:11" ht="18.75" customHeight="1" x14ac:dyDescent="0.25">
      <c r="B9" s="10">
        <f t="array" ref="B9:H9">DaysAndWeeks+DATE(CalendarYear,10,1)-WEEKDAY(DATE(CalendarYear,10,1),(週の開始日="月")+1)+22</f>
        <v>44486</v>
      </c>
      <c r="C9" s="10">
        <v>44487</v>
      </c>
      <c r="D9" s="10">
        <v>44488</v>
      </c>
      <c r="E9" s="10">
        <v>44489</v>
      </c>
      <c r="F9" s="10">
        <v>44490</v>
      </c>
      <c r="G9" s="10">
        <v>44491</v>
      </c>
      <c r="H9" s="10">
        <v>44492</v>
      </c>
    </row>
    <row r="10" spans="1:11" ht="56.25" customHeight="1" x14ac:dyDescent="0.25">
      <c r="B10" s="11"/>
      <c r="C10" s="11"/>
      <c r="D10" s="11"/>
      <c r="E10" s="11"/>
      <c r="F10" s="11"/>
      <c r="G10" s="11"/>
      <c r="H10" s="11"/>
    </row>
    <row r="11" spans="1:11" ht="18.75" customHeight="1" x14ac:dyDescent="0.25">
      <c r="B11" s="10">
        <f t="array" ref="B11:H11">DaysAndWeeks+DATE(CalendarYear,10,1)-WEEKDAY(DATE(CalendarYear,10,1),(週の開始日="月")+1)+29</f>
        <v>44493</v>
      </c>
      <c r="C11" s="10">
        <v>44494</v>
      </c>
      <c r="D11" s="10">
        <v>44495</v>
      </c>
      <c r="E11" s="10">
        <v>44496</v>
      </c>
      <c r="F11" s="10">
        <v>44497</v>
      </c>
      <c r="G11" s="10">
        <v>44498</v>
      </c>
      <c r="H11" s="10">
        <v>44499</v>
      </c>
    </row>
    <row r="12" spans="1:11" ht="56.25" customHeight="1" x14ac:dyDescent="0.25">
      <c r="B12" s="11"/>
      <c r="C12" s="11"/>
      <c r="D12" s="11"/>
      <c r="E12" s="11"/>
      <c r="F12" s="11"/>
      <c r="G12" s="11"/>
      <c r="H12" s="11"/>
    </row>
    <row r="13" spans="1:11" ht="18.75" customHeight="1" x14ac:dyDescent="0.25">
      <c r="B13" s="10">
        <f t="array" ref="B13:H13">DaysAndWeeks+DATE(CalendarYear,10,1)-WEEKDAY(DATE(CalendarYear,10,1),(週の開始日="月")+1)+36</f>
        <v>44500</v>
      </c>
      <c r="C13" s="10">
        <v>44501</v>
      </c>
      <c r="D13" s="10">
        <v>44502</v>
      </c>
      <c r="E13" s="10">
        <v>44503</v>
      </c>
      <c r="F13" s="10">
        <v>44504</v>
      </c>
      <c r="G13" s="10">
        <v>44505</v>
      </c>
      <c r="H13" s="10">
        <v>44506</v>
      </c>
    </row>
    <row r="14" spans="1:11" ht="56.25" customHeight="1" x14ac:dyDescent="0.25">
      <c r="B14" s="12"/>
      <c r="C14" s="12"/>
      <c r="D14" s="12"/>
      <c r="E14" s="12"/>
      <c r="F14" s="12"/>
      <c r="G14" s="12"/>
      <c r="H14" s="12"/>
    </row>
    <row r="15" spans="1:11" ht="18.75" customHeight="1" x14ac:dyDescent="0.25">
      <c r="B15" s="12"/>
      <c r="C15" s="12"/>
      <c r="D15" s="12"/>
      <c r="E15" s="12"/>
      <c r="F15" s="12"/>
      <c r="G15" s="12"/>
      <c r="H15" s="12"/>
    </row>
    <row r="16" spans="1:11" ht="18.75" customHeight="1" x14ac:dyDescent="0.25">
      <c r="B16" s="12"/>
      <c r="C16" s="12"/>
      <c r="D16" s="12"/>
      <c r="E16" s="12"/>
      <c r="F16" s="12"/>
      <c r="G16" s="12"/>
      <c r="H16" s="12"/>
    </row>
  </sheetData>
  <mergeCells count="2">
    <mergeCell ref="J3:J4"/>
    <mergeCell ref="B1:G1"/>
  </mergeCells>
  <phoneticPr fontId="3"/>
  <conditionalFormatting sqref="B11:H14">
    <cfRule type="expression" dxfId="5" priority="2">
      <formula>AND(DAY(B11)&gt;=1,DAY(B11)&lt;=15)</formula>
    </cfRule>
  </conditionalFormatting>
  <conditionalFormatting sqref="B3:G4">
    <cfRule type="expression" dxfId="4" priority="1">
      <formula>DAY(B3)&gt;8</formula>
    </cfRule>
  </conditionalFormatting>
  <dataValidations count="8">
    <dataValidation allowBlank="1" showInputMessage="1" showErrorMessage="1" prompt="10 月の月間カレンダー。セル J3 に毎月のメモを入力します" sqref="A1"/>
    <dataValidation allowBlank="1" showInputMessage="1" showErrorMessage="1" prompt="このセルが月、右側のセルが年です" sqref="B1:G1"/>
    <dataValidation allowBlank="1" showInputMessage="1" showErrorMessage="1" prompt="このセルの年は、[カレンダーの設定] ワークシートに入力した年に基づいて自動的に更新されます" sqref="H1"/>
    <dataValidation allowBlank="1" showInputMessage="1" showErrorMessage="1" prompt="この行には、このカレンダーの曜日名があります。このセルには、週の開始日が含まれます。開始日を変更するには、[カレンダーの設定] ワークシートで新しい週の開始日を選びます" sqref="B2"/>
    <dataValidation allowBlank="1" showInputMessage="1" showErrorMessage="1" prompt="この行と、5、7、9、11、および 13 行目のカレンダー日は自動的に更新されます。このセルの数字が 1 でない場合は、前月の日付ということです" sqref="B3"/>
    <dataValidation allowBlank="1" showInputMessage="1" showErrorMessage="1" prompt="下のセルに毎月のメモを入力します" sqref="J2"/>
    <dataValidation allowBlank="1" showInputMessage="1" showErrorMessage="1" prompt="この行と、6、8、10、12、および 14 行の列 B から H のセルにカレンダー日と日付に基づいて毎日のメモを入力します。" sqref="B4"/>
    <dataValidation allowBlank="1" showInputMessage="1" showErrorMessage="1" prompt="このセルに毎月のメモを入力します" sqref="J3:J4"/>
  </dataValidations>
  <printOptions horizontalCentered="1" verticalCentered="1"/>
  <pageMargins left="0.7" right="0.7" top="0.75" bottom="0.75" header="0.3" footer="0.3"/>
  <pageSetup paperSize="9" orientation="landscape" r:id="rId1"/>
  <headerFooter differentFirst="1"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  <pageSetUpPr autoPageBreaks="0" fitToPage="1"/>
  </sheetPr>
  <dimension ref="A1:K16"/>
  <sheetViews>
    <sheetView showGridLines="0" zoomScale="55" zoomScaleNormal="55" workbookViewId="0">
      <selection activeCell="I1" sqref="I1"/>
    </sheetView>
  </sheetViews>
  <sheetFormatPr defaultColWidth="8.88671875" defaultRowHeight="15.75" x14ac:dyDescent="0.25"/>
  <cols>
    <col min="1" max="1" width="2.77734375" style="3" customWidth="1"/>
    <col min="2" max="8" width="17.6640625" style="3" customWidth="1"/>
    <col min="9" max="9" width="2.77734375" style="3" customWidth="1"/>
    <col min="10" max="10" width="38.6640625" style="3" customWidth="1"/>
    <col min="11" max="11" width="2.5546875" style="3" customWidth="1"/>
    <col min="12" max="16384" width="8.88671875" style="3"/>
  </cols>
  <sheetData>
    <row r="1" spans="1:11" ht="59.25" customHeight="1" thickBot="1" x14ac:dyDescent="0.3">
      <c r="B1" s="18" t="str">
        <f>LOWER(TEXT(B7,"m月"))</f>
        <v>11月</v>
      </c>
      <c r="C1" s="18"/>
      <c r="D1" s="18"/>
      <c r="E1" s="18"/>
      <c r="F1" s="18"/>
      <c r="G1" s="18"/>
      <c r="H1" s="6">
        <f>CalendarYear</f>
        <v>2021</v>
      </c>
      <c r="K1" s="3" t="s">
        <v>8</v>
      </c>
    </row>
    <row r="2" spans="1:11" s="9" customFormat="1" ht="46.5" customHeight="1" x14ac:dyDescent="0.45">
      <c r="A2" s="3"/>
      <c r="B2" s="7" t="str">
        <f>週の開始日</f>
        <v>日</v>
      </c>
      <c r="C2" s="7" t="str">
        <f>LOWER(TEXT(C3,"aaa"))</f>
        <v>月</v>
      </c>
      <c r="D2" s="7" t="str">
        <f t="shared" ref="D2:H2" si="0">LOWER(TEXT(D3,"aaa"))</f>
        <v>火</v>
      </c>
      <c r="E2" s="7" t="str">
        <f t="shared" si="0"/>
        <v>水</v>
      </c>
      <c r="F2" s="7" t="str">
        <f t="shared" si="0"/>
        <v>木</v>
      </c>
      <c r="G2" s="7" t="str">
        <f t="shared" si="0"/>
        <v>金</v>
      </c>
      <c r="H2" s="7" t="str">
        <f t="shared" si="0"/>
        <v>土</v>
      </c>
      <c r="I2" s="3"/>
      <c r="J2" s="8" t="s">
        <v>6</v>
      </c>
    </row>
    <row r="3" spans="1:11" ht="19.5" customHeight="1" x14ac:dyDescent="0.25">
      <c r="B3" s="10">
        <f t="array" ref="B3:H3">DaysAndWeeks+DATE(CalendarYear,11,1)-WEEKDAY(DATE(CalendarYear,11,1),(週の開始日="月")+1)+1</f>
        <v>44500</v>
      </c>
      <c r="C3" s="10">
        <v>44501</v>
      </c>
      <c r="D3" s="10">
        <v>44502</v>
      </c>
      <c r="E3" s="10">
        <v>44503</v>
      </c>
      <c r="F3" s="10">
        <v>44504</v>
      </c>
      <c r="G3" s="10">
        <v>44505</v>
      </c>
      <c r="H3" s="10">
        <v>44506</v>
      </c>
      <c r="J3" s="17"/>
    </row>
    <row r="4" spans="1:11" ht="58.5" customHeight="1" x14ac:dyDescent="0.25">
      <c r="B4" s="11"/>
      <c r="C4" s="11"/>
      <c r="D4" s="11"/>
      <c r="E4" s="11"/>
      <c r="F4" s="11"/>
      <c r="G4" s="11"/>
      <c r="H4" s="11"/>
      <c r="J4" s="17"/>
    </row>
    <row r="5" spans="1:11" ht="18.75" customHeight="1" x14ac:dyDescent="0.25">
      <c r="B5" s="10">
        <f t="array" ref="B5:H5">DaysAndWeeks+DATE(CalendarYear,11,1)-WEEKDAY(DATE(CalendarYear,11,1),(週の開始日="月")+1)+8</f>
        <v>44507</v>
      </c>
      <c r="C5" s="10">
        <v>44508</v>
      </c>
      <c r="D5" s="10">
        <v>44509</v>
      </c>
      <c r="E5" s="10">
        <v>44510</v>
      </c>
      <c r="F5" s="10">
        <v>44511</v>
      </c>
      <c r="G5" s="10">
        <v>44512</v>
      </c>
      <c r="H5" s="10">
        <v>44513</v>
      </c>
    </row>
    <row r="6" spans="1:11" ht="56.25" customHeight="1" x14ac:dyDescent="0.25">
      <c r="B6" s="11"/>
      <c r="C6" s="11"/>
      <c r="D6" s="11"/>
      <c r="E6" s="11"/>
      <c r="F6" s="11"/>
      <c r="G6" s="11"/>
      <c r="H6" s="11"/>
    </row>
    <row r="7" spans="1:11" ht="18.75" customHeight="1" x14ac:dyDescent="0.25">
      <c r="B7" s="10">
        <f t="array" ref="B7:H7">DaysAndWeeks+DATE(CalendarYear,11,1)-WEEKDAY(DATE(CalendarYear,11,1),(週の開始日="月")+1)+15</f>
        <v>44514</v>
      </c>
      <c r="C7" s="10">
        <v>44515</v>
      </c>
      <c r="D7" s="10">
        <v>44516</v>
      </c>
      <c r="E7" s="10">
        <v>44517</v>
      </c>
      <c r="F7" s="10">
        <v>44518</v>
      </c>
      <c r="G7" s="10">
        <v>44519</v>
      </c>
      <c r="H7" s="10">
        <v>44520</v>
      </c>
    </row>
    <row r="8" spans="1:11" ht="56.25" customHeight="1" x14ac:dyDescent="0.25">
      <c r="B8" s="11"/>
      <c r="C8" s="11"/>
      <c r="D8" s="11"/>
      <c r="E8" s="11"/>
      <c r="F8" s="11"/>
      <c r="G8" s="11"/>
      <c r="H8" s="11"/>
    </row>
    <row r="9" spans="1:11" ht="18.75" customHeight="1" x14ac:dyDescent="0.25">
      <c r="B9" s="10">
        <f t="array" ref="B9:H9">DaysAndWeeks+DATE(CalendarYear,11,1)-WEEKDAY(DATE(CalendarYear,11,1),(週の開始日="月")+1)+22</f>
        <v>44521</v>
      </c>
      <c r="C9" s="10">
        <v>44522</v>
      </c>
      <c r="D9" s="10">
        <v>44523</v>
      </c>
      <c r="E9" s="10">
        <v>44524</v>
      </c>
      <c r="F9" s="10">
        <v>44525</v>
      </c>
      <c r="G9" s="10">
        <v>44526</v>
      </c>
      <c r="H9" s="10">
        <v>44527</v>
      </c>
    </row>
    <row r="10" spans="1:11" ht="56.25" customHeight="1" x14ac:dyDescent="0.25">
      <c r="B10" s="11"/>
      <c r="C10" s="11"/>
      <c r="D10" s="11"/>
      <c r="E10" s="11"/>
      <c r="F10" s="11"/>
      <c r="G10" s="11"/>
      <c r="H10" s="11"/>
    </row>
    <row r="11" spans="1:11" ht="18.75" customHeight="1" x14ac:dyDescent="0.25">
      <c r="B11" s="10">
        <f t="array" ref="B11:H11">DaysAndWeeks+DATE(CalendarYear,11,1)-WEEKDAY(DATE(CalendarYear,11,1),(週の開始日="月")+1)+29</f>
        <v>44528</v>
      </c>
      <c r="C11" s="10">
        <v>44529</v>
      </c>
      <c r="D11" s="10">
        <v>44530</v>
      </c>
      <c r="E11" s="10">
        <v>44531</v>
      </c>
      <c r="F11" s="10">
        <v>44532</v>
      </c>
      <c r="G11" s="10">
        <v>44533</v>
      </c>
      <c r="H11" s="10">
        <v>44534</v>
      </c>
    </row>
    <row r="12" spans="1:11" ht="56.25" customHeight="1" x14ac:dyDescent="0.25">
      <c r="B12" s="11"/>
      <c r="C12" s="11"/>
      <c r="D12" s="11"/>
      <c r="E12" s="11"/>
      <c r="F12" s="11"/>
      <c r="G12" s="11"/>
      <c r="H12" s="11"/>
    </row>
    <row r="13" spans="1:11" ht="18.75" customHeight="1" x14ac:dyDescent="0.25">
      <c r="B13" s="10">
        <f t="array" ref="B13:H13">DaysAndWeeks+DATE(CalendarYear,11,1)-WEEKDAY(DATE(CalendarYear,11,1),(週の開始日="月")+1)+36</f>
        <v>44535</v>
      </c>
      <c r="C13" s="10">
        <v>44536</v>
      </c>
      <c r="D13" s="10">
        <v>44537</v>
      </c>
      <c r="E13" s="10">
        <v>44538</v>
      </c>
      <c r="F13" s="10">
        <v>44539</v>
      </c>
      <c r="G13" s="10">
        <v>44540</v>
      </c>
      <c r="H13" s="10">
        <v>44541</v>
      </c>
    </row>
    <row r="14" spans="1:11" ht="56.25" customHeight="1" x14ac:dyDescent="0.25">
      <c r="B14" s="12"/>
      <c r="C14" s="12"/>
      <c r="D14" s="12"/>
      <c r="E14" s="12"/>
      <c r="F14" s="12"/>
      <c r="G14" s="12"/>
      <c r="H14" s="12"/>
    </row>
    <row r="15" spans="1:11" ht="18.75" customHeight="1" x14ac:dyDescent="0.25">
      <c r="B15" s="12"/>
      <c r="C15" s="12"/>
      <c r="D15" s="12"/>
      <c r="E15" s="12"/>
      <c r="F15" s="12"/>
      <c r="G15" s="12"/>
      <c r="H15" s="12"/>
    </row>
    <row r="16" spans="1:11" ht="18.75" customHeight="1" x14ac:dyDescent="0.25">
      <c r="B16" s="12"/>
      <c r="C16" s="12"/>
      <c r="D16" s="12"/>
      <c r="E16" s="12"/>
      <c r="F16" s="12"/>
      <c r="G16" s="12"/>
      <c r="H16" s="12"/>
    </row>
  </sheetData>
  <mergeCells count="2">
    <mergeCell ref="J3:J4"/>
    <mergeCell ref="B1:G1"/>
  </mergeCells>
  <phoneticPr fontId="3"/>
  <conditionalFormatting sqref="B11:H14">
    <cfRule type="expression" dxfId="3" priority="2">
      <formula>AND(DAY(B11)&gt;=1,DAY(B11)&lt;=15)</formula>
    </cfRule>
  </conditionalFormatting>
  <conditionalFormatting sqref="B3:G4">
    <cfRule type="expression" dxfId="2" priority="1">
      <formula>DAY(B3)&gt;8</formula>
    </cfRule>
  </conditionalFormatting>
  <dataValidations count="8">
    <dataValidation allowBlank="1" showInputMessage="1" showErrorMessage="1" prompt="11 月の月間カレンダー。セル J3 に毎月のメモを入力します" sqref="A1"/>
    <dataValidation allowBlank="1" showInputMessage="1" showErrorMessage="1" prompt="このセルが月、右側のセルが年です" sqref="B1:G1"/>
    <dataValidation allowBlank="1" showInputMessage="1" showErrorMessage="1" prompt="このセルの年は、[カレンダーの設定] ワークシートに入力した年に基づいて自動的に更新されます" sqref="H1"/>
    <dataValidation allowBlank="1" showInputMessage="1" showErrorMessage="1" prompt="この行には、このカレンダーの曜日名があります。このセルには、週の開始日が含まれます。開始日を変更するには、[カレンダーの設定] ワークシートで新しい週の開始日を選びます" sqref="B2"/>
    <dataValidation allowBlank="1" showInputMessage="1" showErrorMessage="1" prompt="この行と、5、7、9、11、および 13 行目のカレンダー日は自動的に更新されます。このセルの数字が 1 でない場合は、前月の日付ということです" sqref="B3"/>
    <dataValidation allowBlank="1" showInputMessage="1" showErrorMessage="1" prompt="下のセルに毎月のメモを入力します" sqref="J2"/>
    <dataValidation allowBlank="1" showInputMessage="1" showErrorMessage="1" prompt="この行と、6、8、10、12、および 14 行の列 B から H のセルにカレンダー日と日付に基づいて毎日のメモを入力します。" sqref="B4"/>
    <dataValidation allowBlank="1" showInputMessage="1" showErrorMessage="1" prompt="このセルに毎月のメモを入力します" sqref="J3:J4"/>
  </dataValidations>
  <printOptions horizontalCentered="1" verticalCentered="1"/>
  <pageMargins left="0.7" right="0.7" top="0.75" bottom="0.75" header="0.3" footer="0.3"/>
  <pageSetup paperSize="9" orientation="landscape" r:id="rId1"/>
  <headerFooter differentFirst="1"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  <pageSetUpPr autoPageBreaks="0" fitToPage="1"/>
  </sheetPr>
  <dimension ref="A1:K16"/>
  <sheetViews>
    <sheetView showGridLines="0" tabSelected="1" zoomScale="55" zoomScaleNormal="55" workbookViewId="0">
      <selection activeCell="I1" sqref="I1"/>
    </sheetView>
  </sheetViews>
  <sheetFormatPr defaultColWidth="8.88671875" defaultRowHeight="15.75" x14ac:dyDescent="0.25"/>
  <cols>
    <col min="1" max="1" width="2.77734375" style="3" customWidth="1"/>
    <col min="2" max="8" width="17.6640625" style="3" customWidth="1"/>
    <col min="9" max="9" width="2.77734375" style="3" customWidth="1"/>
    <col min="10" max="10" width="38.6640625" style="3" customWidth="1"/>
    <col min="11" max="11" width="2.5546875" style="3" customWidth="1"/>
    <col min="12" max="16384" width="8.88671875" style="3"/>
  </cols>
  <sheetData>
    <row r="1" spans="1:11" ht="59.25" customHeight="1" thickBot="1" x14ac:dyDescent="0.3">
      <c r="B1" s="18" t="str">
        <f>LOWER(TEXT(B7,"m月"))</f>
        <v>12月</v>
      </c>
      <c r="C1" s="18"/>
      <c r="D1" s="18"/>
      <c r="E1" s="18"/>
      <c r="F1" s="18"/>
      <c r="G1" s="18"/>
      <c r="H1" s="6">
        <f>CalendarYear</f>
        <v>2021</v>
      </c>
      <c r="K1" s="3" t="s">
        <v>8</v>
      </c>
    </row>
    <row r="2" spans="1:11" s="9" customFormat="1" ht="46.5" customHeight="1" x14ac:dyDescent="0.45">
      <c r="A2" s="3"/>
      <c r="B2" s="7" t="str">
        <f>週の開始日</f>
        <v>日</v>
      </c>
      <c r="C2" s="7" t="str">
        <f>LOWER(TEXT(C3,"aaa"))</f>
        <v>月</v>
      </c>
      <c r="D2" s="7" t="str">
        <f t="shared" ref="D2:H2" si="0">LOWER(TEXT(D3,"aaa"))</f>
        <v>火</v>
      </c>
      <c r="E2" s="7" t="str">
        <f t="shared" si="0"/>
        <v>水</v>
      </c>
      <c r="F2" s="7" t="str">
        <f t="shared" si="0"/>
        <v>木</v>
      </c>
      <c r="G2" s="7" t="str">
        <f t="shared" si="0"/>
        <v>金</v>
      </c>
      <c r="H2" s="7" t="str">
        <f t="shared" si="0"/>
        <v>土</v>
      </c>
      <c r="I2" s="3"/>
      <c r="J2" s="8" t="s">
        <v>6</v>
      </c>
    </row>
    <row r="3" spans="1:11" ht="19.5" customHeight="1" x14ac:dyDescent="0.25">
      <c r="B3" s="10">
        <f t="array" ref="B3:H3">DaysAndWeeks+DATE(CalendarYear,12,1)-WEEKDAY(DATE(CalendarYear,12,1),(週の開始日="月")+1)+1</f>
        <v>44528</v>
      </c>
      <c r="C3" s="10">
        <v>44529</v>
      </c>
      <c r="D3" s="10">
        <v>44530</v>
      </c>
      <c r="E3" s="10">
        <v>44531</v>
      </c>
      <c r="F3" s="10">
        <v>44532</v>
      </c>
      <c r="G3" s="10">
        <v>44533</v>
      </c>
      <c r="H3" s="10">
        <v>44534</v>
      </c>
      <c r="J3" s="17"/>
    </row>
    <row r="4" spans="1:11" ht="58.5" customHeight="1" x14ac:dyDescent="0.25">
      <c r="B4" s="11"/>
      <c r="C4" s="11"/>
      <c r="D4" s="11"/>
      <c r="E4" s="11"/>
      <c r="F4" s="11"/>
      <c r="G4" s="11"/>
      <c r="H4" s="11"/>
      <c r="J4" s="17"/>
    </row>
    <row r="5" spans="1:11" ht="18.75" customHeight="1" x14ac:dyDescent="0.25">
      <c r="B5" s="10">
        <f t="array" ref="B5:H5">DaysAndWeeks+DATE(CalendarYear,12,1)-WEEKDAY(DATE(CalendarYear,12,1),(週の開始日="月")+1)+8</f>
        <v>44535</v>
      </c>
      <c r="C5" s="10">
        <v>44536</v>
      </c>
      <c r="D5" s="10">
        <v>44537</v>
      </c>
      <c r="E5" s="10">
        <v>44538</v>
      </c>
      <c r="F5" s="10">
        <v>44539</v>
      </c>
      <c r="G5" s="10">
        <v>44540</v>
      </c>
      <c r="H5" s="10">
        <v>44541</v>
      </c>
    </row>
    <row r="6" spans="1:11" ht="56.25" customHeight="1" x14ac:dyDescent="0.25">
      <c r="B6" s="11"/>
      <c r="C6" s="11"/>
      <c r="D6" s="11"/>
      <c r="E6" s="11"/>
      <c r="F6" s="11"/>
      <c r="G6" s="11"/>
      <c r="H6" s="11"/>
    </row>
    <row r="7" spans="1:11" ht="18.75" customHeight="1" x14ac:dyDescent="0.25">
      <c r="B7" s="10">
        <f t="array" ref="B7:H7">DaysAndWeeks+DATE(CalendarYear,12,1)-WEEKDAY(DATE(CalendarYear,12,1),(週の開始日="月")+1)+15</f>
        <v>44542</v>
      </c>
      <c r="C7" s="10">
        <v>44543</v>
      </c>
      <c r="D7" s="10">
        <v>44544</v>
      </c>
      <c r="E7" s="10">
        <v>44545</v>
      </c>
      <c r="F7" s="10">
        <v>44546</v>
      </c>
      <c r="G7" s="10">
        <v>44547</v>
      </c>
      <c r="H7" s="10">
        <v>44548</v>
      </c>
    </row>
    <row r="8" spans="1:11" ht="56.25" customHeight="1" x14ac:dyDescent="0.25">
      <c r="B8" s="11"/>
      <c r="C8" s="11"/>
      <c r="D8" s="11"/>
      <c r="E8" s="11"/>
      <c r="F8" s="11"/>
      <c r="G8" s="11"/>
      <c r="H8" s="11"/>
    </row>
    <row r="9" spans="1:11" ht="18.75" customHeight="1" x14ac:dyDescent="0.25">
      <c r="B9" s="10">
        <f t="array" ref="B9:H9">DaysAndWeeks+DATE(CalendarYear,12,1)-WEEKDAY(DATE(CalendarYear,12,1),(週の開始日="月")+1)+22</f>
        <v>44549</v>
      </c>
      <c r="C9" s="10">
        <v>44550</v>
      </c>
      <c r="D9" s="10">
        <v>44551</v>
      </c>
      <c r="E9" s="10">
        <v>44552</v>
      </c>
      <c r="F9" s="10">
        <v>44553</v>
      </c>
      <c r="G9" s="10">
        <v>44554</v>
      </c>
      <c r="H9" s="10">
        <v>44555</v>
      </c>
    </row>
    <row r="10" spans="1:11" ht="56.25" customHeight="1" x14ac:dyDescent="0.25">
      <c r="B10" s="11"/>
      <c r="C10" s="11"/>
      <c r="D10" s="11"/>
      <c r="E10" s="11"/>
      <c r="F10" s="11"/>
      <c r="G10" s="11"/>
      <c r="H10" s="11"/>
    </row>
    <row r="11" spans="1:11" ht="18.75" customHeight="1" x14ac:dyDescent="0.25">
      <c r="B11" s="10">
        <f t="array" ref="B11:H11">DaysAndWeeks+DATE(CalendarYear,12,1)-WEEKDAY(DATE(CalendarYear,12,1),(週の開始日="月")+1)+29</f>
        <v>44556</v>
      </c>
      <c r="C11" s="10">
        <v>44557</v>
      </c>
      <c r="D11" s="10">
        <v>44558</v>
      </c>
      <c r="E11" s="10">
        <v>44559</v>
      </c>
      <c r="F11" s="10">
        <v>44560</v>
      </c>
      <c r="G11" s="10">
        <v>44561</v>
      </c>
      <c r="H11" s="10">
        <v>44562</v>
      </c>
    </row>
    <row r="12" spans="1:11" ht="56.25" customHeight="1" x14ac:dyDescent="0.25">
      <c r="B12" s="11"/>
      <c r="C12" s="11"/>
      <c r="D12" s="11"/>
      <c r="E12" s="11"/>
      <c r="F12" s="11"/>
      <c r="G12" s="11"/>
      <c r="H12" s="11"/>
    </row>
    <row r="13" spans="1:11" ht="18.75" customHeight="1" x14ac:dyDescent="0.25">
      <c r="B13" s="10">
        <f t="array" ref="B13:H13">DaysAndWeeks+DATE(CalendarYear,12,1)-WEEKDAY(DATE(CalendarYear,12,1),(週の開始日="月")+1)+36</f>
        <v>44563</v>
      </c>
      <c r="C13" s="10">
        <v>44564</v>
      </c>
      <c r="D13" s="10">
        <v>44565</v>
      </c>
      <c r="E13" s="10">
        <v>44566</v>
      </c>
      <c r="F13" s="10">
        <v>44567</v>
      </c>
      <c r="G13" s="10">
        <v>44568</v>
      </c>
      <c r="H13" s="10">
        <v>44569</v>
      </c>
    </row>
    <row r="14" spans="1:11" ht="56.25" customHeight="1" x14ac:dyDescent="0.25">
      <c r="B14" s="12"/>
      <c r="C14" s="12"/>
      <c r="D14" s="12"/>
      <c r="E14" s="12"/>
      <c r="F14" s="12"/>
      <c r="G14" s="12"/>
      <c r="H14" s="12"/>
    </row>
    <row r="15" spans="1:11" ht="18.75" customHeight="1" x14ac:dyDescent="0.25">
      <c r="B15" s="12"/>
      <c r="C15" s="12"/>
      <c r="D15" s="12"/>
      <c r="E15" s="12"/>
      <c r="F15" s="12"/>
      <c r="G15" s="12"/>
      <c r="H15" s="12"/>
    </row>
    <row r="16" spans="1:11" ht="18.75" customHeight="1" x14ac:dyDescent="0.25">
      <c r="B16" s="12"/>
      <c r="C16" s="12"/>
      <c r="D16" s="12"/>
      <c r="E16" s="12"/>
      <c r="F16" s="12"/>
      <c r="G16" s="12"/>
      <c r="H16" s="12"/>
    </row>
  </sheetData>
  <mergeCells count="2">
    <mergeCell ref="J3:J4"/>
    <mergeCell ref="B1:G1"/>
  </mergeCells>
  <phoneticPr fontId="3"/>
  <conditionalFormatting sqref="B11:H14">
    <cfRule type="expression" dxfId="1" priority="2">
      <formula>AND(DAY(B11)&gt;=1,DAY(B11)&lt;=15)</formula>
    </cfRule>
  </conditionalFormatting>
  <conditionalFormatting sqref="B3:G4">
    <cfRule type="expression" dxfId="0" priority="1">
      <formula>DAY(B3)&gt;8</formula>
    </cfRule>
  </conditionalFormatting>
  <dataValidations count="8">
    <dataValidation allowBlank="1" showInputMessage="1" showErrorMessage="1" prompt="12 月の月間カレンダー。セル J3 に毎月のメモを入力します" sqref="A1"/>
    <dataValidation allowBlank="1" showInputMessage="1" showErrorMessage="1" prompt="このセルが月、右側のセルが年です" sqref="B1:G1"/>
    <dataValidation allowBlank="1" showInputMessage="1" showErrorMessage="1" prompt="このセルの年は、[カレンダーの設定] ワークシートに入力した年に基づいて自動的に更新されます" sqref="H1"/>
    <dataValidation allowBlank="1" showInputMessage="1" showErrorMessage="1" prompt="この行には、このカレンダーの曜日名があります。このセルには、週の開始日が含まれます。開始日を変更するには、[カレンダーの設定] ワークシートで新しい週の開始日を選びます" sqref="B2"/>
    <dataValidation allowBlank="1" showInputMessage="1" showErrorMessage="1" prompt="この行と、5、7、9、11、および 13 行目のカレンダー日は自動的に更新されます。このセルの数字が 1 でない場合は、前月の日付ということです" sqref="B3"/>
    <dataValidation allowBlank="1" showInputMessage="1" showErrorMessage="1" prompt="下のセルに毎月のメモを入力します" sqref="J2"/>
    <dataValidation allowBlank="1" showInputMessage="1" showErrorMessage="1" prompt="この行と、6、8、10、12、および 14 行の列 B から H のセルにカレンダー日と日付に基づいて毎日のメモを入力します。" sqref="B4"/>
    <dataValidation allowBlank="1" showInputMessage="1" showErrorMessage="1" prompt="このセルに毎月のメモを入力します" sqref="J3:J4"/>
  </dataValidations>
  <printOptions horizontalCentered="1" verticalCentered="1"/>
  <pageMargins left="0.7" right="0.7" top="0.75" bottom="0.75" header="0.3" footer="0.3"/>
  <pageSetup paperSize="9" orientation="landscape" r:id="rId1"/>
  <headerFooter differentFirst="1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13</vt:i4>
      </vt:variant>
      <vt:variant>
        <vt:lpstr>名前付き一覧</vt:lpstr>
      </vt:variant>
      <vt:variant>
        <vt:i4>3</vt:i4>
      </vt:variant>
    </vt:vector>
  </HeadingPairs>
  <TitlesOfParts>
    <vt:vector size="16" baseType="lpstr">
      <vt:lpstr>カレンダーの設定</vt:lpstr>
      <vt:lpstr>1 月</vt:lpstr>
      <vt:lpstr>2 月</vt:lpstr>
      <vt:lpstr>3 月</vt:lpstr>
      <vt:lpstr>4 月</vt:lpstr>
      <vt:lpstr>5 月</vt:lpstr>
      <vt:lpstr>6 月</vt:lpstr>
      <vt:lpstr>7 月</vt:lpstr>
      <vt:lpstr>8 月</vt:lpstr>
      <vt:lpstr>9 月</vt:lpstr>
      <vt:lpstr>10 月</vt:lpstr>
      <vt:lpstr>11 月</vt:lpstr>
      <vt:lpstr>12 月</vt:lpstr>
      <vt:lpstr>CalendarYear</vt:lpstr>
      <vt:lpstr>カレンダーの設定!Print_Area</vt:lpstr>
      <vt:lpstr>週の開始日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keywords/>
  <cp:lastModifiedBy/>
  <dcterms:created xsi:type="dcterms:W3CDTF">2019-10-28T05:29:35Z</dcterms:created>
  <dcterms:modified xsi:type="dcterms:W3CDTF">2021-02-19T07:10:04Z</dcterms:modified>
  <cp:version/>
</cp:coreProperties>
</file>