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drawings/drawing10.xml" ContentType="application/vnd.openxmlformats-officedocument.drawingml.chartshapes+xml"/>
  <Override PartName="/xl/charts/chart9.xml" ContentType="application/vnd.openxmlformats-officedocument.drawingml.chart+xml"/>
  <Override PartName="/xl/drawings/drawing11.xml" ContentType="application/vnd.openxmlformats-officedocument.drawingml.chartshapes+xml"/>
  <Override PartName="/xl/charts/chart10.xml" ContentType="application/vnd.openxmlformats-officedocument.drawingml.chart+xml"/>
  <Override PartName="/xl/drawings/drawing12.xml" ContentType="application/vnd.openxmlformats-officedocument.drawingml.chartshapes+xml"/>
  <Override PartName="/xl/charts/chart11.xml" ContentType="application/vnd.openxmlformats-officedocument.drawingml.chart+xml"/>
  <Override PartName="/xl/drawings/drawing13.xml" ContentType="application/vnd.openxmlformats-officedocument.drawingml.chartshapes+xml"/>
  <Override PartName="/xl/charts/chart12.xml" ContentType="application/vnd.openxmlformats-officedocument.drawingml.chart+xml"/>
  <Override PartName="/xl/drawings/drawing14.xml" ContentType="application/vnd.openxmlformats-officedocument.drawingml.chartshapes+xml"/>
  <Override PartName="/xl/charts/chart13.xml" ContentType="application/vnd.openxmlformats-officedocument.drawingml.chart+xml"/>
  <Override PartName="/xl/drawings/drawing15.xml" ContentType="application/vnd.openxmlformats-officedocument.drawingml.chartshapes+xml"/>
  <Override PartName="/xl/charts/chart14.xml" ContentType="application/vnd.openxmlformats-officedocument.drawingml.chart+xml"/>
  <Override PartName="/xl/drawings/drawing16.xml" ContentType="application/vnd.openxmlformats-officedocument.drawingml.chartshapes+xml"/>
  <Override PartName="/xl/charts/chart15.xml" ContentType="application/vnd.openxmlformats-officedocument.drawingml.chart+xml"/>
  <Override PartName="/xl/drawings/drawing17.xml" ContentType="application/vnd.openxmlformats-officedocument.drawingml.chartshapes+xml"/>
  <Override PartName="/xl/charts/chart16.xml" ContentType="application/vnd.openxmlformats-officedocument.drawingml.chart+xml"/>
  <Override PartName="/xl/drawings/drawing18.xml" ContentType="application/vnd.openxmlformats-officedocument.drawingml.chartshapes+xml"/>
  <Override PartName="/xl/charts/chart17.xml" ContentType="application/vnd.openxmlformats-officedocument.drawingml.chart+xml"/>
  <Override PartName="/xl/drawings/drawing19.xml" ContentType="application/vnd.openxmlformats-officedocument.drawingml.chartshapes+xml"/>
  <Override PartName="/xl/charts/chart18.xml" ContentType="application/vnd.openxmlformats-officedocument.drawingml.chart+xml"/>
  <Override PartName="/xl/drawings/drawing20.xml" ContentType="application/vnd.openxmlformats-officedocument.drawingml.chartshapes+xml"/>
  <Override PartName="/xl/charts/chart19.xml" ContentType="application/vnd.openxmlformats-officedocument.drawingml.chart+xml"/>
  <Override PartName="/xl/drawings/drawing21.xml" ContentType="application/vnd.openxmlformats-officedocument.drawingml.chartshapes+xml"/>
  <Override PartName="/xl/charts/chart20.xml" ContentType="application/vnd.openxmlformats-officedocument.drawingml.chart+xml"/>
  <Override PartName="/xl/drawings/drawing22.xml" ContentType="application/vnd.openxmlformats-officedocument.drawingml.chartshapes+xml"/>
  <Override PartName="/xl/charts/chart21.xml" ContentType="application/vnd.openxmlformats-officedocument.drawingml.chart+xml"/>
  <Override PartName="/xl/drawings/drawing23.xml" ContentType="application/vnd.openxmlformats-officedocument.drawingml.chartshapes+xml"/>
  <Override PartName="/xl/charts/chart22.xml" ContentType="application/vnd.openxmlformats-officedocument.drawingml.chart+xml"/>
  <Override PartName="/xl/drawings/drawing24.xml" ContentType="application/vnd.openxmlformats-officedocument.drawingml.chartshapes+xml"/>
  <Override PartName="/xl/charts/chart23.xml" ContentType="application/vnd.openxmlformats-officedocument.drawingml.chart+xml"/>
  <Override PartName="/xl/drawings/drawing25.xml" ContentType="application/vnd.openxmlformats-officedocument.drawingml.chartshapes+xml"/>
  <Override PartName="/xl/charts/chart24.xml" ContentType="application/vnd.openxmlformats-officedocument.drawingml.chart+xml"/>
  <Override PartName="/xl/drawings/drawing26.xml" ContentType="application/vnd.openxmlformats-officedocument.drawingml.chartshapes+xml"/>
  <Override PartName="/xl/charts/chart25.xml" ContentType="application/vnd.openxmlformats-officedocument.drawingml.chart+xml"/>
  <Override PartName="/xl/drawings/drawing27.xml" ContentType="application/vnd.openxmlformats-officedocument.drawingml.chartshapes+xml"/>
  <Override PartName="/xl/charts/chart26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27.xml" ContentType="application/vnd.openxmlformats-officedocument.drawingml.chart+xml"/>
  <Override PartName="/xl/drawings/drawing30.xml" ContentType="application/vnd.openxmlformats-officedocument.drawingml.chartshapes+xml"/>
  <Override PartName="/xl/charts/chart28.xml" ContentType="application/vnd.openxmlformats-officedocument.drawingml.chart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29.xml" ContentType="application/vnd.openxmlformats-officedocument.drawingml.chart+xml"/>
  <Override PartName="/xl/drawings/drawing33.xml" ContentType="application/vnd.openxmlformats-officedocument.drawingml.chartshapes+xml"/>
  <Override PartName="/xl/charts/chart30.xml" ContentType="application/vnd.openxmlformats-officedocument.drawingml.chart+xml"/>
  <Override PartName="/xl/drawings/drawing34.xml" ContentType="application/vnd.openxmlformats-officedocument.drawing+xml"/>
  <Override PartName="/xl/charts/chart31.xml" ContentType="application/vnd.openxmlformats-officedocument.drawingml.chart+xml"/>
  <Override PartName="/xl/drawings/drawing35.xml" ContentType="application/vnd.openxmlformats-officedocument.drawingml.chartshapes+xml"/>
  <Override PartName="/xl/charts/chart32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drawing3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defaultThemeVersion="124226"/>
  <bookViews>
    <workbookView xWindow="-15" yWindow="6315" windowWidth="28830" windowHeight="6360" tabRatio="695"/>
  </bookViews>
  <sheets>
    <sheet name="1.구별 면적 및 지번수" sheetId="1" r:id="rId1"/>
    <sheet name="2.구별 면적 및 지번수 현황" sheetId="3" r:id="rId2"/>
    <sheet name="3.지적통계체계표" sheetId="2" r:id="rId3"/>
    <sheet name="4.지목별현황" sheetId="9" r:id="rId4"/>
    <sheet name="5.구별 지적공부등록지 현황" sheetId="5" r:id="rId5"/>
    <sheet name="6.구별 지목별 면적 현황" sheetId="6" r:id="rId6"/>
    <sheet name="Sheet1" sheetId="8" r:id="rId7"/>
  </sheets>
  <calcPr calcId="144525"/>
</workbook>
</file>

<file path=xl/calcChain.xml><?xml version="1.0" encoding="utf-8"?>
<calcChain xmlns="http://schemas.openxmlformats.org/spreadsheetml/2006/main">
  <c r="I5" i="8" l="1"/>
  <c r="E31" i="5" l="1"/>
  <c r="AA5" i="6" l="1"/>
  <c r="AB5" i="6"/>
  <c r="AC5" i="6"/>
  <c r="AD5" i="6"/>
  <c r="AE5" i="6"/>
  <c r="AF5" i="6"/>
  <c r="AG5" i="6"/>
  <c r="AA6" i="6"/>
  <c r="AB6" i="6"/>
  <c r="AC6" i="6"/>
  <c r="AD6" i="6"/>
  <c r="AE6" i="6"/>
  <c r="AF6" i="6"/>
  <c r="AG6" i="6"/>
  <c r="AA7" i="6"/>
  <c r="AB7" i="6"/>
  <c r="AC7" i="6"/>
  <c r="AD7" i="6"/>
  <c r="AE7" i="6"/>
  <c r="AF7" i="6"/>
  <c r="AG7" i="6"/>
  <c r="AA8" i="6"/>
  <c r="AB8" i="6"/>
  <c r="AC8" i="6"/>
  <c r="AD8" i="6"/>
  <c r="AE8" i="6"/>
  <c r="AF8" i="6"/>
  <c r="AG8" i="6"/>
  <c r="AA9" i="6"/>
  <c r="AB9" i="6"/>
  <c r="AC9" i="6"/>
  <c r="AD9" i="6"/>
  <c r="AE9" i="6"/>
  <c r="AF9" i="6"/>
  <c r="AG9" i="6"/>
  <c r="AA10" i="6"/>
  <c r="AB10" i="6"/>
  <c r="AC10" i="6"/>
  <c r="AD10" i="6"/>
  <c r="AE10" i="6"/>
  <c r="AF10" i="6"/>
  <c r="AG10" i="6"/>
  <c r="AA11" i="6"/>
  <c r="AB11" i="6"/>
  <c r="AC11" i="6"/>
  <c r="AD11" i="6"/>
  <c r="AE11" i="6"/>
  <c r="AF11" i="6"/>
  <c r="AG11" i="6"/>
  <c r="AA12" i="6"/>
  <c r="AB12" i="6"/>
  <c r="AC12" i="6"/>
  <c r="AD12" i="6"/>
  <c r="AE12" i="6"/>
  <c r="AF12" i="6"/>
  <c r="AG12" i="6"/>
  <c r="AA13" i="6"/>
  <c r="AB13" i="6"/>
  <c r="AC13" i="6"/>
  <c r="AD13" i="6"/>
  <c r="AE13" i="6"/>
  <c r="AF13" i="6"/>
  <c r="AG13" i="6"/>
  <c r="AA14" i="6"/>
  <c r="AB14" i="6"/>
  <c r="AC14" i="6"/>
  <c r="AD14" i="6"/>
  <c r="AE14" i="6"/>
  <c r="AF14" i="6"/>
  <c r="AG14" i="6"/>
  <c r="AA15" i="6"/>
  <c r="AB15" i="6"/>
  <c r="AC15" i="6"/>
  <c r="AD15" i="6"/>
  <c r="AE15" i="6"/>
  <c r="AF15" i="6"/>
  <c r="AG15" i="6"/>
  <c r="AA16" i="6"/>
  <c r="AB16" i="6"/>
  <c r="AC16" i="6"/>
  <c r="AD16" i="6"/>
  <c r="AE16" i="6"/>
  <c r="AF16" i="6"/>
  <c r="AG16" i="6"/>
  <c r="AA17" i="6"/>
  <c r="AB17" i="6"/>
  <c r="AC17" i="6"/>
  <c r="AD17" i="6"/>
  <c r="AE17" i="6"/>
  <c r="AF17" i="6"/>
  <c r="AG17" i="6"/>
  <c r="AA18" i="6"/>
  <c r="AB18" i="6"/>
  <c r="AC18" i="6"/>
  <c r="AD18" i="6"/>
  <c r="AE18" i="6"/>
  <c r="AF18" i="6"/>
  <c r="AG18" i="6"/>
  <c r="AA19" i="6"/>
  <c r="AB19" i="6"/>
  <c r="AC19" i="6"/>
  <c r="AD19" i="6"/>
  <c r="AE19" i="6"/>
  <c r="AF19" i="6"/>
  <c r="AG19" i="6"/>
  <c r="AA20" i="6"/>
  <c r="AB20" i="6"/>
  <c r="AC20" i="6"/>
  <c r="AD20" i="6"/>
  <c r="AE20" i="6"/>
  <c r="AF20" i="6"/>
  <c r="AG20" i="6"/>
  <c r="AA21" i="6"/>
  <c r="AB21" i="6"/>
  <c r="AC21" i="6"/>
  <c r="AD21" i="6"/>
  <c r="AE21" i="6"/>
  <c r="AF21" i="6"/>
  <c r="AG21" i="6"/>
  <c r="AA22" i="6"/>
  <c r="AB22" i="6"/>
  <c r="AC22" i="6"/>
  <c r="AD22" i="6"/>
  <c r="AE22" i="6"/>
  <c r="AF22" i="6"/>
  <c r="AG22" i="6"/>
  <c r="AA23" i="6"/>
  <c r="AB23" i="6"/>
  <c r="AC23" i="6"/>
  <c r="AD23" i="6"/>
  <c r="AE23" i="6"/>
  <c r="AF23" i="6"/>
  <c r="AG23" i="6"/>
  <c r="AA24" i="6"/>
  <c r="AB24" i="6"/>
  <c r="AC24" i="6"/>
  <c r="AD24" i="6"/>
  <c r="AE24" i="6"/>
  <c r="AF24" i="6"/>
  <c r="AG24" i="6"/>
  <c r="AA25" i="6"/>
  <c r="AB25" i="6"/>
  <c r="AC25" i="6"/>
  <c r="AD25" i="6"/>
  <c r="AE25" i="6"/>
  <c r="AF25" i="6"/>
  <c r="AG25" i="6"/>
  <c r="AA26" i="6"/>
  <c r="AB26" i="6"/>
  <c r="AC26" i="6"/>
  <c r="AD26" i="6"/>
  <c r="AE26" i="6"/>
  <c r="AF26" i="6"/>
  <c r="AG26" i="6"/>
  <c r="AA27" i="6"/>
  <c r="AB27" i="6"/>
  <c r="AC27" i="6"/>
  <c r="AD27" i="6"/>
  <c r="AE27" i="6"/>
  <c r="AF27" i="6"/>
  <c r="AG27" i="6"/>
  <c r="AA28" i="6"/>
  <c r="AB28" i="6"/>
  <c r="AC28" i="6"/>
  <c r="AD28" i="6"/>
  <c r="AE28" i="6"/>
  <c r="AF28" i="6"/>
  <c r="AG28" i="6"/>
  <c r="AA29" i="6"/>
  <c r="AB29" i="6"/>
  <c r="AC29" i="6"/>
  <c r="AD29" i="6"/>
  <c r="AE29" i="6"/>
  <c r="AF29" i="6"/>
  <c r="AG29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T35" i="6"/>
  <c r="AU35" i="6"/>
  <c r="AV35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AS36" i="6"/>
  <c r="AT36" i="6"/>
  <c r="AU36" i="6"/>
  <c r="AV36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AT37" i="6"/>
  <c r="AU37" i="6"/>
  <c r="AV37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AS38" i="6"/>
  <c r="AT38" i="6"/>
  <c r="AU38" i="6"/>
  <c r="AV38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AR39" i="6"/>
  <c r="AS39" i="6"/>
  <c r="AT39" i="6"/>
  <c r="AU39" i="6"/>
  <c r="AV39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AS40" i="6"/>
  <c r="AT40" i="6"/>
  <c r="AU40" i="6"/>
  <c r="AV40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AS41" i="6"/>
  <c r="AT41" i="6"/>
  <c r="AU41" i="6"/>
  <c r="AV41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AP44" i="6"/>
  <c r="AQ44" i="6"/>
  <c r="AR44" i="6"/>
  <c r="AS44" i="6"/>
  <c r="AT44" i="6"/>
  <c r="AU44" i="6"/>
  <c r="AV44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A46" i="6"/>
  <c r="AB46" i="6"/>
  <c r="AC46" i="6"/>
  <c r="AD46" i="6"/>
  <c r="AE46" i="6"/>
  <c r="AF46" i="6"/>
  <c r="AG46" i="6"/>
  <c r="AH46" i="6"/>
  <c r="AI46" i="6"/>
  <c r="AJ46" i="6"/>
  <c r="AK46" i="6"/>
  <c r="AL46" i="6"/>
  <c r="AM46" i="6"/>
  <c r="AN46" i="6"/>
  <c r="AO46" i="6"/>
  <c r="AP46" i="6"/>
  <c r="AQ46" i="6"/>
  <c r="AR46" i="6"/>
  <c r="AS46" i="6"/>
  <c r="AT46" i="6"/>
  <c r="AU46" i="6"/>
  <c r="AV46" i="6"/>
  <c r="AA47" i="6"/>
  <c r="AB47" i="6"/>
  <c r="AC47" i="6"/>
  <c r="AD47" i="6"/>
  <c r="AE47" i="6"/>
  <c r="AF47" i="6"/>
  <c r="AG47" i="6"/>
  <c r="AH47" i="6"/>
  <c r="AI47" i="6"/>
  <c r="AJ47" i="6"/>
  <c r="AK47" i="6"/>
  <c r="AL47" i="6"/>
  <c r="AM47" i="6"/>
  <c r="AN47" i="6"/>
  <c r="AO47" i="6"/>
  <c r="AP47" i="6"/>
  <c r="AQ47" i="6"/>
  <c r="AR47" i="6"/>
  <c r="AS47" i="6"/>
  <c r="AT47" i="6"/>
  <c r="AU47" i="6"/>
  <c r="AV47" i="6"/>
  <c r="AA48" i="6"/>
  <c r="AB48" i="6"/>
  <c r="AC48" i="6"/>
  <c r="AD48" i="6"/>
  <c r="AE48" i="6"/>
  <c r="AF48" i="6"/>
  <c r="AG48" i="6"/>
  <c r="AH48" i="6"/>
  <c r="AI48" i="6"/>
  <c r="AJ48" i="6"/>
  <c r="AK48" i="6"/>
  <c r="AL48" i="6"/>
  <c r="AM48" i="6"/>
  <c r="AN48" i="6"/>
  <c r="AO48" i="6"/>
  <c r="AP48" i="6"/>
  <c r="AQ48" i="6"/>
  <c r="AR48" i="6"/>
  <c r="AS48" i="6"/>
  <c r="AT48" i="6"/>
  <c r="AU48" i="6"/>
  <c r="AV48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N49" i="6"/>
  <c r="AO49" i="6"/>
  <c r="AP49" i="6"/>
  <c r="AQ49" i="6"/>
  <c r="AR49" i="6"/>
  <c r="AS49" i="6"/>
  <c r="AT49" i="6"/>
  <c r="AU49" i="6"/>
  <c r="AV49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N50" i="6"/>
  <c r="AO50" i="6"/>
  <c r="AP50" i="6"/>
  <c r="AQ50" i="6"/>
  <c r="AR50" i="6"/>
  <c r="AS50" i="6"/>
  <c r="AT50" i="6"/>
  <c r="AU50" i="6"/>
  <c r="AV50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AU51" i="6"/>
  <c r="AV51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AS52" i="6"/>
  <c r="AT52" i="6"/>
  <c r="AU52" i="6"/>
  <c r="AV52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N53" i="6"/>
  <c r="AO53" i="6"/>
  <c r="AP53" i="6"/>
  <c r="AQ53" i="6"/>
  <c r="AR53" i="6"/>
  <c r="AS53" i="6"/>
  <c r="AT53" i="6"/>
  <c r="AU53" i="6"/>
  <c r="AV53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N54" i="6"/>
  <c r="AO54" i="6"/>
  <c r="AP54" i="6"/>
  <c r="AQ54" i="6"/>
  <c r="AR54" i="6"/>
  <c r="AS54" i="6"/>
  <c r="AT54" i="6"/>
  <c r="AU54" i="6"/>
  <c r="AV54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N55" i="6"/>
  <c r="AO55" i="6"/>
  <c r="AP55" i="6"/>
  <c r="AQ55" i="6"/>
  <c r="AR55" i="6"/>
  <c r="AS55" i="6"/>
  <c r="AT55" i="6"/>
  <c r="AU55" i="6"/>
  <c r="AV55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AS56" i="6"/>
  <c r="AT56" i="6"/>
  <c r="AU56" i="6"/>
  <c r="AV56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N57" i="6"/>
  <c r="AO57" i="6"/>
  <c r="AP57" i="6"/>
  <c r="AQ57" i="6"/>
  <c r="AR57" i="6"/>
  <c r="AS57" i="6"/>
  <c r="AT57" i="6"/>
  <c r="AU57" i="6"/>
  <c r="AV57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N58" i="6"/>
  <c r="AO58" i="6"/>
  <c r="AP58" i="6"/>
  <c r="AQ58" i="6"/>
  <c r="AR58" i="6"/>
  <c r="AS58" i="6"/>
  <c r="AT58" i="6"/>
  <c r="AU58" i="6"/>
  <c r="AV58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N59" i="6"/>
  <c r="AO59" i="6"/>
  <c r="AP59" i="6"/>
  <c r="AQ59" i="6"/>
  <c r="AR59" i="6"/>
  <c r="AS59" i="6"/>
  <c r="AT59" i="6"/>
  <c r="AU59" i="6"/>
  <c r="AV59" i="6"/>
  <c r="Q4" i="9" l="1"/>
  <c r="O4" i="9"/>
  <c r="M4" i="9"/>
  <c r="I4" i="9"/>
  <c r="E4" i="9"/>
  <c r="K4" i="9"/>
  <c r="J4" i="9"/>
  <c r="H4" i="9"/>
  <c r="G4" i="9"/>
  <c r="F4" i="9"/>
  <c r="D4" i="9"/>
  <c r="P9" i="9" l="1"/>
  <c r="P7" i="9"/>
  <c r="P8" i="9"/>
  <c r="P6" i="9"/>
  <c r="L4" i="9"/>
  <c r="P10" i="9" s="1"/>
  <c r="N4" i="9"/>
  <c r="P11" i="9" s="1"/>
  <c r="P4" i="9"/>
  <c r="P12" i="9" s="1"/>
  <c r="I7" i="8" l="1"/>
  <c r="I8" i="8"/>
  <c r="I9" i="8"/>
  <c r="I10" i="8"/>
  <c r="I11" i="8"/>
  <c r="I12" i="8"/>
  <c r="I13" i="8"/>
  <c r="I14" i="8"/>
  <c r="I15" i="8"/>
  <c r="I6" i="8"/>
  <c r="V21" i="8"/>
  <c r="V22" i="8"/>
  <c r="V23" i="8"/>
  <c r="V24" i="8"/>
  <c r="V25" i="8"/>
  <c r="V26" i="8"/>
  <c r="V20" i="8"/>
  <c r="T21" i="8"/>
  <c r="T22" i="8"/>
  <c r="T23" i="8"/>
  <c r="T24" i="8"/>
  <c r="T25" i="8"/>
  <c r="T26" i="8"/>
  <c r="T20" i="8"/>
  <c r="R21" i="8"/>
  <c r="R22" i="8"/>
  <c r="R23" i="8"/>
  <c r="R24" i="8"/>
  <c r="R25" i="8"/>
  <c r="R26" i="8"/>
  <c r="R20" i="8"/>
  <c r="P21" i="8"/>
  <c r="P22" i="8"/>
  <c r="P23" i="8"/>
  <c r="P24" i="8"/>
  <c r="P25" i="8"/>
  <c r="P26" i="8"/>
  <c r="P20" i="8"/>
  <c r="N21" i="8"/>
  <c r="N22" i="8"/>
  <c r="N23" i="8"/>
  <c r="N24" i="8"/>
  <c r="N25" i="8"/>
  <c r="N26" i="8"/>
  <c r="N20" i="8"/>
  <c r="L21" i="8"/>
  <c r="L22" i="8"/>
  <c r="L23" i="8"/>
  <c r="L24" i="8"/>
  <c r="L25" i="8"/>
  <c r="L26" i="8"/>
  <c r="L20" i="8"/>
  <c r="J21" i="8"/>
  <c r="J22" i="8"/>
  <c r="J23" i="8"/>
  <c r="J24" i="8"/>
  <c r="J25" i="8"/>
  <c r="J26" i="8"/>
  <c r="J20" i="8"/>
  <c r="H21" i="8"/>
  <c r="H22" i="8"/>
  <c r="H23" i="8"/>
  <c r="H24" i="8"/>
  <c r="H25" i="8"/>
  <c r="H26" i="8"/>
  <c r="H20" i="8"/>
  <c r="F21" i="8"/>
  <c r="F22" i="8"/>
  <c r="F23" i="8"/>
  <c r="F24" i="8"/>
  <c r="F25" i="8"/>
  <c r="F26" i="8"/>
  <c r="F20" i="8"/>
  <c r="D21" i="8"/>
  <c r="D22" i="8"/>
  <c r="D23" i="8"/>
  <c r="D24" i="8"/>
  <c r="D25" i="8"/>
  <c r="D26" i="8"/>
  <c r="D20" i="8"/>
  <c r="B21" i="8"/>
  <c r="B22" i="8"/>
  <c r="B23" i="8"/>
  <c r="B24" i="8"/>
  <c r="B25" i="8"/>
  <c r="B26" i="8"/>
  <c r="B20" i="8"/>
  <c r="AR34" i="6" l="1"/>
  <c r="AK34" i="6" l="1"/>
  <c r="AC34" i="6"/>
  <c r="AD4" i="6"/>
  <c r="AH34" i="6"/>
  <c r="AL34" i="6"/>
  <c r="AJ34" i="6"/>
  <c r="AD34" i="6"/>
  <c r="AB4" i="6"/>
  <c r="AC4" i="6"/>
  <c r="AU34" i="6"/>
  <c r="AE34" i="6"/>
  <c r="AQ34" i="6"/>
  <c r="AA34" i="6"/>
  <c r="AT34" i="6"/>
  <c r="AB34" i="6"/>
  <c r="AS34" i="6"/>
  <c r="AP34" i="6"/>
  <c r="AO34" i="6"/>
  <c r="AF4" i="6"/>
  <c r="AE4" i="6"/>
  <c r="AG34" i="6"/>
  <c r="AV34" i="6"/>
  <c r="AF34" i="6"/>
  <c r="AN34" i="6"/>
  <c r="AG4" i="6"/>
  <c r="AA4" i="6"/>
  <c r="AI34" i="6"/>
  <c r="AM34" i="6"/>
  <c r="AW35" i="6"/>
  <c r="AW36" i="6"/>
  <c r="AW37" i="6"/>
  <c r="AW38" i="6"/>
  <c r="AW39" i="6"/>
  <c r="AW40" i="6"/>
  <c r="AW41" i="6"/>
  <c r="AW42" i="6"/>
  <c r="AW43" i="6"/>
  <c r="AW44" i="6"/>
  <c r="AW45" i="6"/>
  <c r="AW46" i="6"/>
  <c r="AW47" i="6"/>
  <c r="AW48" i="6"/>
  <c r="AW49" i="6"/>
  <c r="AW50" i="6"/>
  <c r="AW51" i="6"/>
  <c r="AW52" i="6"/>
  <c r="AW53" i="6"/>
  <c r="AW54" i="6"/>
  <c r="AW55" i="6"/>
  <c r="AW56" i="6"/>
  <c r="AW57" i="6"/>
  <c r="AW58" i="6"/>
  <c r="AW59" i="6"/>
  <c r="AC64" i="6"/>
  <c r="AD64" i="6"/>
  <c r="AE64" i="6"/>
  <c r="AF64" i="6"/>
  <c r="AG64" i="6"/>
  <c r="AH64" i="6"/>
  <c r="AI64" i="6"/>
  <c r="AJ64" i="6"/>
  <c r="AK64" i="6"/>
  <c r="AL64" i="6"/>
  <c r="AM64" i="6"/>
  <c r="AN64" i="6"/>
  <c r="AO64" i="6"/>
  <c r="AP64" i="6"/>
  <c r="AQ64" i="6"/>
  <c r="AR64" i="6"/>
  <c r="AS64" i="6"/>
  <c r="AT64" i="6"/>
  <c r="AU64" i="6"/>
  <c r="AV64" i="6"/>
  <c r="AW64" i="6"/>
  <c r="AX64" i="6"/>
  <c r="AY64" i="6"/>
  <c r="AZ64" i="6"/>
  <c r="BA64" i="6"/>
  <c r="BB64" i="6"/>
  <c r="BC64" i="6"/>
  <c r="BD64" i="6"/>
  <c r="AB64" i="6"/>
  <c r="AW34" i="6" l="1"/>
  <c r="AH4" i="6" s="1"/>
  <c r="C35" i="5"/>
  <c r="D13" i="3"/>
  <c r="D23" i="2" l="1"/>
  <c r="D24" i="2"/>
  <c r="D25" i="2"/>
  <c r="D26" i="2"/>
  <c r="D27" i="2"/>
  <c r="D28" i="2"/>
  <c r="D29" i="2"/>
  <c r="D30" i="2"/>
  <c r="D31" i="2"/>
  <c r="E23" i="2"/>
  <c r="E24" i="2"/>
  <c r="E25" i="2"/>
  <c r="E26" i="2"/>
  <c r="E27" i="2"/>
  <c r="E28" i="2"/>
  <c r="E29" i="2"/>
  <c r="E30" i="2"/>
  <c r="E31" i="2"/>
  <c r="H3" i="6" l="1"/>
  <c r="B7" i="6" l="1"/>
  <c r="J7" i="6" s="1"/>
  <c r="B3" i="6"/>
  <c r="J3" i="6" s="1"/>
  <c r="BE64" i="6"/>
  <c r="C6" i="5" l="1"/>
  <c r="I20" i="8" l="1"/>
  <c r="E29" i="8" s="1"/>
  <c r="D25" i="5" l="1"/>
  <c r="D32" i="2" l="1"/>
  <c r="E32" i="2"/>
  <c r="E13" i="6"/>
  <c r="E20" i="8"/>
  <c r="C29" i="8" s="1"/>
  <c r="G20" i="8"/>
  <c r="D29" i="8" s="1"/>
  <c r="K20" i="8"/>
  <c r="F29" i="8" s="1"/>
  <c r="M20" i="8"/>
  <c r="G29" i="8" s="1"/>
  <c r="O20" i="8"/>
  <c r="H29" i="8" s="1"/>
  <c r="Q20" i="8"/>
  <c r="I29" i="8" s="1"/>
  <c r="S20" i="8"/>
  <c r="J29" i="8" s="1"/>
  <c r="U20" i="8"/>
  <c r="K29" i="8" s="1"/>
  <c r="E21" i="8"/>
  <c r="C30" i="8" s="1"/>
  <c r="G21" i="8"/>
  <c r="D30" i="8" s="1"/>
  <c r="I21" i="8"/>
  <c r="E30" i="8" s="1"/>
  <c r="K21" i="8"/>
  <c r="F30" i="8" s="1"/>
  <c r="M21" i="8"/>
  <c r="G30" i="8" s="1"/>
  <c r="O21" i="8"/>
  <c r="H30" i="8" s="1"/>
  <c r="Q21" i="8"/>
  <c r="I30" i="8" s="1"/>
  <c r="S21" i="8"/>
  <c r="J30" i="8" s="1"/>
  <c r="U21" i="8"/>
  <c r="K30" i="8" s="1"/>
  <c r="E22" i="8"/>
  <c r="C31" i="8" s="1"/>
  <c r="G22" i="8"/>
  <c r="D31" i="8" s="1"/>
  <c r="I22" i="8"/>
  <c r="E31" i="8" s="1"/>
  <c r="K22" i="8"/>
  <c r="F31" i="8" s="1"/>
  <c r="M22" i="8"/>
  <c r="G31" i="8" s="1"/>
  <c r="O22" i="8"/>
  <c r="H31" i="8" s="1"/>
  <c r="Q22" i="8"/>
  <c r="I31" i="8" s="1"/>
  <c r="S22" i="8"/>
  <c r="J31" i="8" s="1"/>
  <c r="U22" i="8"/>
  <c r="K31" i="8" s="1"/>
  <c r="E23" i="8"/>
  <c r="C32" i="8" s="1"/>
  <c r="G23" i="8"/>
  <c r="D32" i="8" s="1"/>
  <c r="I23" i="8"/>
  <c r="E32" i="8" s="1"/>
  <c r="K23" i="8"/>
  <c r="F32" i="8" s="1"/>
  <c r="M23" i="8"/>
  <c r="G32" i="8" s="1"/>
  <c r="O23" i="8"/>
  <c r="H32" i="8" s="1"/>
  <c r="Q23" i="8"/>
  <c r="I32" i="8" s="1"/>
  <c r="S23" i="8"/>
  <c r="J32" i="8" s="1"/>
  <c r="U23" i="8"/>
  <c r="K32" i="8" s="1"/>
  <c r="E24" i="8"/>
  <c r="C33" i="8" s="1"/>
  <c r="G24" i="8"/>
  <c r="D33" i="8" s="1"/>
  <c r="I24" i="8"/>
  <c r="E33" i="8" s="1"/>
  <c r="K24" i="8"/>
  <c r="F33" i="8" s="1"/>
  <c r="M24" i="8"/>
  <c r="G33" i="8" s="1"/>
  <c r="O24" i="8"/>
  <c r="H33" i="8" s="1"/>
  <c r="Q24" i="8"/>
  <c r="I33" i="8" s="1"/>
  <c r="S24" i="8"/>
  <c r="J33" i="8" s="1"/>
  <c r="U24" i="8"/>
  <c r="K33" i="8" s="1"/>
  <c r="E25" i="8"/>
  <c r="C34" i="8" s="1"/>
  <c r="G25" i="8"/>
  <c r="D34" i="8" s="1"/>
  <c r="I25" i="8"/>
  <c r="E34" i="8" s="1"/>
  <c r="K25" i="8"/>
  <c r="F34" i="8" s="1"/>
  <c r="M25" i="8"/>
  <c r="G34" i="8" s="1"/>
  <c r="O25" i="8"/>
  <c r="H34" i="8" s="1"/>
  <c r="Q25" i="8"/>
  <c r="I34" i="8" s="1"/>
  <c r="S25" i="8"/>
  <c r="J34" i="8" s="1"/>
  <c r="U25" i="8"/>
  <c r="K34" i="8" s="1"/>
  <c r="E26" i="8"/>
  <c r="C35" i="8" s="1"/>
  <c r="G26" i="8"/>
  <c r="D35" i="8" s="1"/>
  <c r="I26" i="8"/>
  <c r="E35" i="8" s="1"/>
  <c r="K26" i="8"/>
  <c r="F35" i="8" s="1"/>
  <c r="M26" i="8"/>
  <c r="G35" i="8" s="1"/>
  <c r="O26" i="8"/>
  <c r="H35" i="8" s="1"/>
  <c r="Q26" i="8"/>
  <c r="I35" i="8" s="1"/>
  <c r="S26" i="8"/>
  <c r="J35" i="8" s="1"/>
  <c r="U26" i="8"/>
  <c r="K35" i="8" s="1"/>
  <c r="F27" i="6" l="1"/>
  <c r="Z5" i="1"/>
  <c r="F29" i="2" l="1"/>
  <c r="D43" i="2" s="1"/>
  <c r="G4" i="3"/>
  <c r="F28" i="2" l="1"/>
  <c r="D42" i="2" s="1"/>
  <c r="F27" i="2"/>
  <c r="D41" i="2" s="1"/>
  <c r="F26" i="2"/>
  <c r="D40" i="2" s="1"/>
  <c r="F24" i="2"/>
  <c r="D38" i="2" s="1"/>
  <c r="F23" i="2"/>
  <c r="D37" i="2" s="1"/>
  <c r="F25" i="2"/>
  <c r="D39" i="2" s="1"/>
  <c r="F31" i="2"/>
  <c r="D45" i="2" s="1"/>
  <c r="F30" i="2"/>
  <c r="D44" i="2" s="1"/>
  <c r="AI4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" i="6"/>
  <c r="M10" i="6" s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E3" i="6"/>
  <c r="E4" i="6"/>
  <c r="E5" i="6"/>
  <c r="E6" i="6"/>
  <c r="E7" i="6"/>
  <c r="E8" i="6"/>
  <c r="E9" i="6"/>
  <c r="E10" i="6"/>
  <c r="E11" i="6"/>
  <c r="E12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B4" i="6"/>
  <c r="J4" i="6" s="1"/>
  <c r="B5" i="6"/>
  <c r="J5" i="6" s="1"/>
  <c r="B6" i="6"/>
  <c r="J6" i="6" s="1"/>
  <c r="B8" i="6"/>
  <c r="J8" i="6" s="1"/>
  <c r="B9" i="6"/>
  <c r="J9" i="6" s="1"/>
  <c r="B10" i="6"/>
  <c r="J10" i="6" s="1"/>
  <c r="B11" i="6"/>
  <c r="J11" i="6" s="1"/>
  <c r="B12" i="6"/>
  <c r="J12" i="6" s="1"/>
  <c r="B13" i="6"/>
  <c r="J13" i="6" s="1"/>
  <c r="B14" i="6"/>
  <c r="J14" i="6" s="1"/>
  <c r="B15" i="6"/>
  <c r="J15" i="6" s="1"/>
  <c r="B16" i="6"/>
  <c r="J16" i="6" s="1"/>
  <c r="B17" i="6"/>
  <c r="J17" i="6" s="1"/>
  <c r="B18" i="6"/>
  <c r="J18" i="6" s="1"/>
  <c r="B19" i="6"/>
  <c r="J19" i="6" s="1"/>
  <c r="B20" i="6"/>
  <c r="J20" i="6" s="1"/>
  <c r="B21" i="6"/>
  <c r="J21" i="6" s="1"/>
  <c r="B22" i="6"/>
  <c r="J22" i="6" s="1"/>
  <c r="B23" i="6"/>
  <c r="J23" i="6" s="1"/>
  <c r="B24" i="6"/>
  <c r="J24" i="6" s="1"/>
  <c r="B25" i="6"/>
  <c r="J25" i="6" s="1"/>
  <c r="B26" i="6"/>
  <c r="J26" i="6" s="1"/>
  <c r="B27" i="6"/>
  <c r="J27" i="6" s="1"/>
  <c r="C2" i="6"/>
  <c r="M4" i="6" s="1"/>
  <c r="D2" i="6"/>
  <c r="M5" i="6" s="1"/>
  <c r="E2" i="6"/>
  <c r="M6" i="6" s="1"/>
  <c r="F2" i="6"/>
  <c r="M7" i="6" s="1"/>
  <c r="G2" i="6"/>
  <c r="M8" i="6" s="1"/>
  <c r="H2" i="6"/>
  <c r="M9" i="6" s="1"/>
  <c r="B2" i="6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5" i="1"/>
  <c r="AB5" i="1" s="1"/>
  <c r="Z6" i="1"/>
  <c r="Z7" i="1"/>
  <c r="AB7" i="1" s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AB21" i="1" s="1"/>
  <c r="Z22" i="1"/>
  <c r="Z23" i="1"/>
  <c r="AB23" i="1" s="1"/>
  <c r="Z24" i="1"/>
  <c r="Z25" i="1"/>
  <c r="Z26" i="1"/>
  <c r="Z27" i="1"/>
  <c r="Z28" i="1"/>
  <c r="Z29" i="1"/>
  <c r="AB10" i="1" l="1"/>
  <c r="AB26" i="1"/>
  <c r="AB19" i="1"/>
  <c r="AB15" i="1"/>
  <c r="AB18" i="1"/>
  <c r="AB29" i="1"/>
  <c r="AB13" i="1"/>
  <c r="AB27" i="1"/>
  <c r="AB11" i="1"/>
  <c r="AB22" i="1"/>
  <c r="AB14" i="1"/>
  <c r="AB6" i="1"/>
  <c r="AB24" i="1"/>
  <c r="AB16" i="1"/>
  <c r="AB8" i="1"/>
  <c r="AB28" i="1"/>
  <c r="AB20" i="1"/>
  <c r="AB12" i="1"/>
  <c r="J2" i="6"/>
  <c r="M3" i="6"/>
  <c r="AB25" i="1"/>
  <c r="AB17" i="1"/>
  <c r="AB9" i="1"/>
  <c r="Z4" i="1"/>
  <c r="AA4" i="1"/>
  <c r="AB4" i="1" l="1"/>
  <c r="D26" i="3"/>
  <c r="W26" i="8"/>
  <c r="L35" i="8" s="1"/>
  <c r="W23" i="8"/>
  <c r="L32" i="8" s="1"/>
  <c r="W22" i="8"/>
  <c r="L31" i="8" s="1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F28" i="3"/>
  <c r="D28" i="3"/>
  <c r="D4" i="3"/>
  <c r="D3" i="3"/>
  <c r="H26" i="3" l="1"/>
  <c r="H4" i="3"/>
  <c r="H28" i="3"/>
  <c r="I28" i="3"/>
  <c r="W21" i="8"/>
  <c r="L30" i="8" s="1"/>
  <c r="W25" i="8"/>
  <c r="L34" i="8" s="1"/>
  <c r="W20" i="8"/>
  <c r="L29" i="8" s="1"/>
  <c r="W24" i="8"/>
  <c r="L33" i="8" s="1"/>
  <c r="G3" i="3"/>
  <c r="E3" i="3"/>
  <c r="H3" i="3" s="1"/>
  <c r="F5" i="3"/>
  <c r="I5" i="3" s="1"/>
  <c r="F4" i="3"/>
  <c r="I4" i="3" s="1"/>
  <c r="D5" i="5"/>
  <c r="C8" i="5"/>
  <c r="F3" i="3"/>
  <c r="D5" i="3"/>
  <c r="H5" i="3" s="1"/>
  <c r="D59" i="5"/>
  <c r="C59" i="5"/>
  <c r="D58" i="5"/>
  <c r="C58" i="5"/>
  <c r="E58" i="5" s="1"/>
  <c r="D57" i="5"/>
  <c r="C57" i="5"/>
  <c r="D56" i="5"/>
  <c r="C56" i="5"/>
  <c r="D55" i="5"/>
  <c r="C55" i="5"/>
  <c r="D54" i="5"/>
  <c r="C54" i="5"/>
  <c r="E54" i="5" s="1"/>
  <c r="D53" i="5"/>
  <c r="C53" i="5"/>
  <c r="D52" i="5"/>
  <c r="C52" i="5"/>
  <c r="D51" i="5"/>
  <c r="C51" i="5"/>
  <c r="D50" i="5"/>
  <c r="C50" i="5"/>
  <c r="E50" i="5" s="1"/>
  <c r="D49" i="5"/>
  <c r="C49" i="5"/>
  <c r="D48" i="5"/>
  <c r="C48" i="5"/>
  <c r="D47" i="5"/>
  <c r="C47" i="5"/>
  <c r="D46" i="5"/>
  <c r="C46" i="5"/>
  <c r="E46" i="5" s="1"/>
  <c r="D45" i="5"/>
  <c r="C45" i="5"/>
  <c r="D44" i="5"/>
  <c r="C44" i="5"/>
  <c r="D43" i="5"/>
  <c r="C43" i="5"/>
  <c r="D42" i="5"/>
  <c r="C42" i="5"/>
  <c r="E42" i="5" s="1"/>
  <c r="D41" i="5"/>
  <c r="C41" i="5"/>
  <c r="D40" i="5"/>
  <c r="C40" i="5"/>
  <c r="D39" i="5"/>
  <c r="C39" i="5"/>
  <c r="D38" i="5"/>
  <c r="C38" i="5"/>
  <c r="E38" i="5" s="1"/>
  <c r="D37" i="5"/>
  <c r="C37" i="5"/>
  <c r="D36" i="5"/>
  <c r="C36" i="5"/>
  <c r="D35" i="5"/>
  <c r="E35" i="5" s="1"/>
  <c r="D29" i="5"/>
  <c r="D28" i="5"/>
  <c r="D27" i="5"/>
  <c r="D26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E6" i="5" s="1"/>
  <c r="C7" i="5"/>
  <c r="E7" i="5" s="1"/>
  <c r="C9" i="5"/>
  <c r="C10" i="5"/>
  <c r="C11" i="5"/>
  <c r="E11" i="5" s="1"/>
  <c r="C12" i="5"/>
  <c r="E12" i="5" s="1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E25" i="5" s="1"/>
  <c r="C26" i="5"/>
  <c r="C27" i="5"/>
  <c r="E27" i="5" s="1"/>
  <c r="C28" i="5"/>
  <c r="E28" i="5" s="1"/>
  <c r="C29" i="5"/>
  <c r="C5" i="5"/>
  <c r="D27" i="3"/>
  <c r="H27" i="3" s="1"/>
  <c r="D25" i="3"/>
  <c r="H25" i="3" s="1"/>
  <c r="D24" i="3"/>
  <c r="H24" i="3" s="1"/>
  <c r="D23" i="3"/>
  <c r="H23" i="3" s="1"/>
  <c r="D22" i="3"/>
  <c r="H22" i="3" s="1"/>
  <c r="D21" i="3"/>
  <c r="H21" i="3" s="1"/>
  <c r="D20" i="3"/>
  <c r="H20" i="3" s="1"/>
  <c r="D19" i="3"/>
  <c r="H19" i="3" s="1"/>
  <c r="D18" i="3"/>
  <c r="H18" i="3" s="1"/>
  <c r="D17" i="3"/>
  <c r="H17" i="3" s="1"/>
  <c r="D16" i="3"/>
  <c r="H16" i="3" s="1"/>
  <c r="D15" i="3"/>
  <c r="H15" i="3" s="1"/>
  <c r="D14" i="3"/>
  <c r="H14" i="3" s="1"/>
  <c r="H13" i="3"/>
  <c r="D12" i="3"/>
  <c r="H12" i="3" s="1"/>
  <c r="D11" i="3"/>
  <c r="H11" i="3" s="1"/>
  <c r="D10" i="3"/>
  <c r="H10" i="3" s="1"/>
  <c r="D9" i="3"/>
  <c r="H9" i="3" s="1"/>
  <c r="D8" i="3"/>
  <c r="H8" i="3" s="1"/>
  <c r="D7" i="3"/>
  <c r="H7" i="3" s="1"/>
  <c r="D6" i="3"/>
  <c r="H6" i="3" s="1"/>
  <c r="F6" i="3"/>
  <c r="I6" i="3" s="1"/>
  <c r="F7" i="3"/>
  <c r="I7" i="3" s="1"/>
  <c r="F8" i="3"/>
  <c r="I8" i="3" s="1"/>
  <c r="F9" i="3"/>
  <c r="I9" i="3" s="1"/>
  <c r="F10" i="3"/>
  <c r="I10" i="3" s="1"/>
  <c r="F11" i="3"/>
  <c r="I11" i="3" s="1"/>
  <c r="F12" i="3"/>
  <c r="I12" i="3" s="1"/>
  <c r="F13" i="3"/>
  <c r="I13" i="3" s="1"/>
  <c r="F14" i="3"/>
  <c r="I14" i="3" s="1"/>
  <c r="F15" i="3"/>
  <c r="I15" i="3" s="1"/>
  <c r="F16" i="3"/>
  <c r="I16" i="3" s="1"/>
  <c r="F17" i="3"/>
  <c r="I17" i="3" s="1"/>
  <c r="F18" i="3"/>
  <c r="I18" i="3" s="1"/>
  <c r="F19" i="3"/>
  <c r="I19" i="3" s="1"/>
  <c r="F20" i="3"/>
  <c r="I20" i="3" s="1"/>
  <c r="F21" i="3"/>
  <c r="I21" i="3" s="1"/>
  <c r="F22" i="3"/>
  <c r="I22" i="3" s="1"/>
  <c r="F23" i="3"/>
  <c r="I23" i="3" s="1"/>
  <c r="F24" i="3"/>
  <c r="I24" i="3" s="1"/>
  <c r="F25" i="3"/>
  <c r="I25" i="3" s="1"/>
  <c r="F26" i="3"/>
  <c r="I26" i="3" s="1"/>
  <c r="F27" i="3"/>
  <c r="I27" i="3" s="1"/>
  <c r="F22" i="2"/>
  <c r="D36" i="2" s="1"/>
  <c r="F12" i="2"/>
  <c r="D35" i="2" s="1"/>
  <c r="E22" i="5" l="1"/>
  <c r="E14" i="5"/>
  <c r="E19" i="5"/>
  <c r="E20" i="5"/>
  <c r="E37" i="5"/>
  <c r="E41" i="5"/>
  <c r="E45" i="5"/>
  <c r="E49" i="5"/>
  <c r="E53" i="5"/>
  <c r="E57" i="5"/>
  <c r="E39" i="5"/>
  <c r="E43" i="5"/>
  <c r="E47" i="5"/>
  <c r="E51" i="5"/>
  <c r="E55" i="5"/>
  <c r="E59" i="5"/>
  <c r="E36" i="5"/>
  <c r="E40" i="5"/>
  <c r="E44" i="5"/>
  <c r="E48" i="5"/>
  <c r="E52" i="5"/>
  <c r="E56" i="5"/>
  <c r="E8" i="5"/>
  <c r="E24" i="5"/>
  <c r="E16" i="5"/>
  <c r="E5" i="5"/>
  <c r="E29" i="5"/>
  <c r="E21" i="5"/>
  <c r="E13" i="5"/>
  <c r="I3" i="3"/>
  <c r="E26" i="5"/>
  <c r="E18" i="5"/>
  <c r="E10" i="5"/>
  <c r="E17" i="5"/>
  <c r="E9" i="5"/>
  <c r="E23" i="5"/>
  <c r="E15" i="5"/>
  <c r="C34" i="5"/>
  <c r="D34" i="5"/>
  <c r="F32" i="2"/>
  <c r="D46" i="2" s="1"/>
  <c r="C4" i="5"/>
  <c r="D4" i="5"/>
  <c r="E34" i="5" l="1"/>
  <c r="E4" i="5"/>
</calcChain>
</file>

<file path=xl/sharedStrings.xml><?xml version="1.0" encoding="utf-8"?>
<sst xmlns="http://schemas.openxmlformats.org/spreadsheetml/2006/main" count="527" uniqueCount="108">
  <si>
    <t>합계</t>
  </si>
  <si>
    <t>면적</t>
  </si>
  <si>
    <t>지번수</t>
  </si>
  <si>
    <t>지적공부등록지</t>
  </si>
  <si>
    <t>토지대장등록지</t>
  </si>
  <si>
    <t>기타</t>
  </si>
  <si>
    <t>소계</t>
  </si>
  <si>
    <t>임야대장등록지</t>
  </si>
  <si>
    <t>총계</t>
  </si>
  <si>
    <t xml:space="preserve">                   지목별 
행정구역명</t>
  </si>
  <si>
    <t>계</t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</si>
  <si>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</si>
  <si>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</si>
  <si>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</si>
  <si>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</si>
  <si>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</si>
  <si>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</si>
  <si>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</si>
  <si>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</si>
  <si>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</si>
  <si>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</si>
  <si>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</si>
  <si>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</si>
  <si>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</si>
  <si>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</si>
  <si>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</si>
  <si>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</si>
  <si>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</si>
  <si>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</si>
  <si>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</si>
  <si>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</si>
  <si>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</si>
  <si>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</si>
  <si>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</si>
  <si>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</si>
  <si>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</si>
  <si>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전</t>
  </si>
  <si>
    <t>답</t>
  </si>
  <si>
    <t>임야</t>
  </si>
  <si>
    <t>대</t>
  </si>
  <si>
    <t>도로</t>
  </si>
  <si>
    <t>하천</t>
  </si>
  <si>
    <t>년도</t>
    <phoneticPr fontId="8" type="noConversion"/>
  </si>
  <si>
    <t>기타</t>
    <phoneticPr fontId="5" type="noConversion"/>
  </si>
  <si>
    <t>년도</t>
  </si>
  <si>
    <t>면적</t>
    <phoneticPr fontId="5" type="noConversion"/>
  </si>
  <si>
    <t>대지</t>
  </si>
  <si>
    <t>변동률</t>
    <phoneticPr fontId="5" type="noConversion"/>
  </si>
  <si>
    <t>구분</t>
    <phoneticPr fontId="5" type="noConversion"/>
  </si>
  <si>
    <t>5-1. 토지대장등록지 현황</t>
    <phoneticPr fontId="1" type="noConversion"/>
  </si>
  <si>
    <t>5-2. 임야대장등록지 현황</t>
    <phoneticPr fontId="1" type="noConversion"/>
  </si>
  <si>
    <t>%</t>
    <phoneticPr fontId="5" type="noConversion"/>
  </si>
  <si>
    <t>지번수</t>
    <phoneticPr fontId="5" type="noConversion"/>
  </si>
  <si>
    <t>과수원</t>
  </si>
  <si>
    <t>목장용지</t>
  </si>
  <si>
    <t>광천지</t>
  </si>
  <si>
    <t>염전</t>
  </si>
  <si>
    <t>공장용지</t>
  </si>
  <si>
    <t>학교용지</t>
  </si>
  <si>
    <t>주차장</t>
  </si>
  <si>
    <t>주유소용지</t>
  </si>
  <si>
    <t>창고용지</t>
  </si>
  <si>
    <t>철도용지</t>
  </si>
  <si>
    <t>제방</t>
  </si>
  <si>
    <t>구거</t>
  </si>
  <si>
    <t>유지</t>
  </si>
  <si>
    <t>양어장</t>
  </si>
  <si>
    <t>수도용지</t>
  </si>
  <si>
    <t>공원</t>
  </si>
  <si>
    <t>체육용지</t>
  </si>
  <si>
    <t>유원지</t>
  </si>
  <si>
    <t>종교용지</t>
  </si>
  <si>
    <t>사적지</t>
  </si>
  <si>
    <t>묘지</t>
  </si>
  <si>
    <t>잡종지</t>
  </si>
  <si>
    <t>1. 구·군별 면적 및 지번수</t>
  </si>
  <si>
    <t>계</t>
    <phoneticPr fontId="5" type="noConversion"/>
  </si>
  <si>
    <t>면적</t>
    <phoneticPr fontId="5" type="noConversion"/>
  </si>
  <si>
    <t>%</t>
    <phoneticPr fontId="5" type="noConversion"/>
  </si>
  <si>
    <t>합계</t>
    <phoneticPr fontId="5" type="noConversion"/>
  </si>
  <si>
    <t>%</t>
    <phoneticPr fontId="1" type="noConversion"/>
  </si>
  <si>
    <t>기타 합계</t>
    <phoneticPr fontId="1" type="noConversion"/>
  </si>
  <si>
    <t>기타</t>
    <phoneticPr fontId="1" type="noConversion"/>
  </si>
  <si>
    <t>계</t>
    <phoneticPr fontId="1" type="noConversion"/>
  </si>
  <si>
    <r>
      <t>(</t>
    </r>
    <r>
      <rPr>
        <sz val="8"/>
        <color theme="1"/>
        <rFont val="굴림"/>
        <family val="3"/>
        <charset val="129"/>
      </rPr>
      <t xml:space="preserve"> </t>
    </r>
    <r>
      <rPr>
        <sz val="8"/>
        <color indexed="8"/>
        <rFont val="굴림"/>
        <family val="3"/>
        <charset val="129"/>
      </rPr>
      <t>단위 : ㎡, 필</t>
    </r>
    <r>
      <rPr>
        <sz val="8"/>
        <color theme="1"/>
        <rFont val="굴림"/>
        <family val="3"/>
        <charset val="129"/>
      </rPr>
      <t xml:space="preserve"> )</t>
    </r>
    <phoneticPr fontId="8" type="noConversion"/>
  </si>
  <si>
    <t>1-3 지적공부등록지(2003-2013)</t>
    <phoneticPr fontId="8" type="noConversion"/>
  </si>
  <si>
    <t>개인</t>
    <phoneticPr fontId="5" type="noConversion"/>
  </si>
  <si>
    <t>국유지</t>
    <phoneticPr fontId="5" type="noConversion"/>
  </si>
  <si>
    <t>기타단체</t>
    <phoneticPr fontId="5" type="noConversion"/>
  </si>
  <si>
    <t>기타</t>
    <phoneticPr fontId="5" type="noConversion"/>
  </si>
  <si>
    <t>소계</t>
    <phoneticPr fontId="5" type="noConversion"/>
  </si>
  <si>
    <t>도유지</t>
    <phoneticPr fontId="5" type="noConversion"/>
  </si>
  <si>
    <t>군유지</t>
    <phoneticPr fontId="5" type="noConversion"/>
  </si>
  <si>
    <t>법인</t>
    <phoneticPr fontId="5" type="noConversion"/>
  </si>
  <si>
    <t>종중</t>
    <phoneticPr fontId="5" type="noConversion"/>
  </si>
  <si>
    <t>종교단체</t>
    <phoneticPr fontId="5" type="noConversion"/>
  </si>
  <si>
    <t>개인</t>
    <phoneticPr fontId="5" type="noConversion"/>
  </si>
  <si>
    <t>국유지</t>
    <phoneticPr fontId="5" type="noConversion"/>
  </si>
  <si>
    <t>도표자료(수정금지)</t>
    <phoneticPr fontId="1" type="noConversion"/>
  </si>
  <si>
    <t>도표자료(수정금지)</t>
    <phoneticPr fontId="5" type="noConversion"/>
  </si>
  <si>
    <t>년도</t>
    <phoneticPr fontId="8" type="noConversion"/>
  </si>
  <si>
    <t>고정!!!!!!</t>
    <phoneticPr fontId="1" type="noConversion"/>
  </si>
  <si>
    <t>4-1. 지목별 현황</t>
    <phoneticPr fontId="1" type="noConversion"/>
  </si>
  <si>
    <t>기타</t>
    <phoneticPr fontId="1" type="noConversion"/>
  </si>
  <si>
    <t>%</t>
    <phoneticPr fontId="1" type="noConversion"/>
  </si>
  <si>
    <t>4-2. 최근 10년간 주요지목별 변동추이</t>
  </si>
  <si>
    <t>구분</t>
  </si>
  <si>
    <t>도표(수정금지)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</si>
</sst>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-* #,##0_-;\-* #,##0_-;_-* &quot;-&quot;_-;_-@_-"/>
    <numFmt numFmtId="43" formatCode="_-* #,##0.00_-;\-* #,##0.00_-;_-* &quot;-&quot;??_-;_-@_-"/>
    <numFmt numFmtId="176" formatCode="#,##0.0_);[Red]\(#,##0.0\)"/>
    <numFmt numFmtId="177" formatCode="#,##0.0_ "/>
    <numFmt numFmtId="178" formatCode="#,##0_ "/>
    <numFmt numFmtId="179" formatCode="0.0_ "/>
    <numFmt numFmtId="180" formatCode="#,##0.0_ ;[Red]\-#,##0.0\ "/>
    <numFmt numFmtId="181" formatCode="#,##0.00_ ;[Red]\-#,##0.00\ "/>
    <numFmt numFmtId="182" formatCode="_-* #,##0.0_-;\-* #,##0.0_-;_-* &quot;-&quot;_-;_-@_-"/>
    <numFmt numFmtId="183" formatCode="_(* #,##0.00_);_(* \(#,##0.00\);_(* &quot;-&quot;??_);_(@_)"/>
    <numFmt numFmtId="184" formatCode="0.0"/>
  </numFmts>
  <fonts count="3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9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8"/>
      <name val="굴림체"/>
      <family val="3"/>
      <charset val="129"/>
    </font>
    <font>
      <sz val="8"/>
      <color theme="1"/>
      <name val="굴림"/>
      <family val="3"/>
      <charset val="129"/>
    </font>
    <font>
      <sz val="8"/>
      <name val="굴림"/>
      <family val="3"/>
      <charset val="129"/>
    </font>
    <font>
      <sz val="8"/>
      <color indexed="8"/>
      <name val="굴림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name val="돋움"/>
      <family val="3"/>
      <charset val="129"/>
    </font>
    <font>
      <sz val="11"/>
      <color theme="1"/>
      <name val="돋음"/>
      <family val="3"/>
      <charset val="129"/>
    </font>
    <font>
      <b/>
      <sz val="10"/>
      <name val="돋움"/>
      <family val="3"/>
      <charset val="129"/>
    </font>
    <font>
      <sz val="9"/>
      <color theme="1"/>
      <name val="돋음"/>
      <family val="3"/>
      <charset val="129"/>
    </font>
    <font>
      <sz val="9"/>
      <name val="돋움"/>
      <family val="3"/>
      <charset val="129"/>
    </font>
    <font>
      <sz val="10"/>
      <color indexed="8"/>
      <name val="Arial"/>
      <family val="2"/>
    </font>
    <font>
      <sz val="10"/>
      <color theme="1"/>
      <name val="돋움"/>
      <family val="3"/>
      <charset val="129"/>
    </font>
    <font>
      <b/>
      <sz val="10"/>
      <color rgb="FFFF0000"/>
      <name val="굴림"/>
      <family val="3"/>
      <charset val="129"/>
    </font>
    <font>
      <b/>
      <sz val="12"/>
      <color rgb="FFFF0000"/>
      <name val="맑은 고딕"/>
      <family val="3"/>
      <charset val="129"/>
      <scheme val="minor"/>
    </font>
    <font>
      <b/>
      <sz val="8"/>
      <color rgb="FFFF0000"/>
      <name val="굴림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0"/>
      <color rgb="FFFF0000"/>
      <name val="맑은 고딕"/>
      <family val="2"/>
      <charset val="129"/>
      <scheme val="minor"/>
    </font>
    <font>
      <sz val="9"/>
      <name val="굴림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color rgb="FFFF0000"/>
      <name val="굴림"/>
      <family val="3"/>
      <charset val="129"/>
    </font>
    <font>
      <sz val="9"/>
      <color indexed="8"/>
      <name val="돋움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Down="1">
      <left/>
      <right/>
      <top style="thin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334">
    <xf numFmtId="0" fontId="0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12" fillId="0" borderId="0" applyFont="0" applyFill="0" applyBorder="0" applyAlignment="0" applyProtection="0">
      <alignment vertical="center"/>
    </xf>
    <xf numFmtId="0" fontId="2" fillId="0" borderId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2" fillId="0" borderId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12" fillId="0" borderId="0" applyFont="0" applyFill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12" fillId="0" borderId="0" applyFont="0" applyFill="0" applyBorder="0" applyAlignment="0" applyProtection="0">
      <alignment vertical="center"/>
    </xf>
    <xf numFmtId="0" fontId="2" fillId="0" borderId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12" fillId="0" borderId="0" applyFont="0" applyFill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12" fillId="0" borderId="0" applyFont="0" applyFill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41" fontId="12" fillId="0" borderId="0" applyFont="0" applyFill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41" fontId="12" fillId="0" borderId="0" applyFont="0" applyFill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12" fillId="0" borderId="0" applyFont="0" applyFill="0" applyBorder="0" applyAlignment="0" applyProtection="0">
      <alignment vertical="center"/>
    </xf>
    <xf numFmtId="0" fontId="18" fillId="0" borderId="0"/>
    <xf numFmtId="0" fontId="18" fillId="0" borderId="0"/>
    <xf numFmtId="0" fontId="2" fillId="0" borderId="0"/>
    <xf numFmtId="41" fontId="2" fillId="0" borderId="0" applyFont="0" applyFill="0" applyBorder="0" applyAlignment="0" applyProtection="0"/>
    <xf numFmtId="0" fontId="18" fillId="0" borderId="0"/>
    <xf numFmtId="0" fontId="18" fillId="0" borderId="0"/>
    <xf numFmtId="0" fontId="2" fillId="0" borderId="0"/>
    <xf numFmtId="41" fontId="2" fillId="0" borderId="0" applyFont="0" applyFill="0" applyBorder="0" applyAlignment="0" applyProtection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8" fillId="0" borderId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183" fontId="18" fillId="0" borderId="0"/>
    <xf numFmtId="183" fontId="18" fillId="0" borderId="0"/>
    <xf numFmtId="183" fontId="18" fillId="0" borderId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18" fillId="0" borderId="0"/>
    <xf numFmtId="0" fontId="18" fillId="0" borderId="0"/>
    <xf numFmtId="41" fontId="1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41" fontId="2" fillId="0" borderId="0" applyFont="0" applyFill="0" applyBorder="0" applyAlignment="0" applyProtection="0"/>
    <xf numFmtId="41" fontId="12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41" fontId="2" fillId="0" borderId="0" applyFont="0" applyFill="0" applyBorder="0" applyAlignment="0" applyProtection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3" fontId="18" fillId="0" borderId="0"/>
    <xf numFmtId="43" fontId="18" fillId="0" borderId="0"/>
    <xf numFmtId="43" fontId="18" fillId="0" borderId="0"/>
    <xf numFmtId="41" fontId="2" fillId="0" borderId="0" applyFont="0" applyFill="0" applyBorder="0" applyAlignment="0" applyProtection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42">
    <xf numFmtId="0" fontId="0" fillId="0" borderId="0" xfId="0">
      <alignment vertical="center"/>
    </xf>
    <xf numFmtId="179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3" fillId="0" borderId="0" xfId="1" applyFont="1"/>
    <xf numFmtId="0" fontId="4" fillId="0" borderId="0" xfId="0" applyFont="1">
      <alignment vertical="center"/>
    </xf>
    <xf numFmtId="177" fontId="4" fillId="0" borderId="0" xfId="0" applyNumberFormat="1" applyFont="1">
      <alignment vertical="center"/>
    </xf>
    <xf numFmtId="177" fontId="3" fillId="0" borderId="0" xfId="1" applyNumberFormat="1" applyFont="1" applyFill="1" applyBorder="1" applyAlignment="1" applyProtection="1">
      <alignment horizontal="center" vertical="center"/>
      <protection locked="0"/>
    </xf>
    <xf numFmtId="179" fontId="7" fillId="0" borderId="0" xfId="0" applyNumberFormat="1" applyFont="1">
      <alignment vertical="center"/>
    </xf>
    <xf numFmtId="177" fontId="7" fillId="0" borderId="0" xfId="0" applyNumberFormat="1" applyFont="1">
      <alignment vertical="center"/>
    </xf>
    <xf numFmtId="176" fontId="7" fillId="0" borderId="0" xfId="0" applyNumberFormat="1" applyFont="1">
      <alignment vertical="center"/>
    </xf>
    <xf numFmtId="0" fontId="7" fillId="0" borderId="0" xfId="0" applyFont="1">
      <alignment vertical="center"/>
    </xf>
    <xf numFmtId="0" fontId="7" fillId="0" borderId="0" xfId="0" applyFont="1" applyAlignment="1"/>
    <xf numFmtId="177" fontId="7" fillId="0" borderId="0" xfId="0" applyNumberFormat="1" applyFont="1" applyAlignment="1" applyProtection="1">
      <protection locked="0"/>
    </xf>
    <xf numFmtId="178" fontId="7" fillId="0" borderId="0" xfId="0" applyNumberFormat="1" applyFont="1" applyAlignment="1" applyProtection="1">
      <protection locked="0"/>
    </xf>
    <xf numFmtId="177" fontId="7" fillId="0" borderId="0" xfId="0" applyNumberFormat="1" applyFont="1" applyAlignment="1"/>
    <xf numFmtId="178" fontId="7" fillId="0" borderId="0" xfId="0" applyNumberFormat="1" applyFont="1" applyAlignment="1"/>
    <xf numFmtId="0" fontId="9" fillId="0" borderId="0" xfId="0" applyFont="1">
      <alignment vertical="center"/>
    </xf>
    <xf numFmtId="0" fontId="9" fillId="4" borderId="1" xfId="0" applyFont="1" applyFill="1" applyBorder="1" applyAlignment="1">
      <alignment horizontal="center" vertical="center"/>
    </xf>
    <xf numFmtId="177" fontId="9" fillId="0" borderId="0" xfId="0" applyNumberFormat="1" applyFont="1">
      <alignment vertical="center"/>
    </xf>
    <xf numFmtId="0" fontId="10" fillId="4" borderId="1" xfId="17" applyFont="1" applyFill="1" applyBorder="1" applyAlignment="1" applyProtection="1">
      <alignment horizontal="center" vertical="center" wrapText="1"/>
      <protection locked="0"/>
    </xf>
    <xf numFmtId="0" fontId="10" fillId="4" borderId="1" xfId="17" applyFont="1" applyFill="1" applyBorder="1" applyAlignment="1" applyProtection="1">
      <alignment horizontal="center" vertical="center"/>
      <protection locked="0"/>
    </xf>
    <xf numFmtId="177" fontId="9" fillId="0" borderId="1" xfId="0" applyNumberFormat="1" applyFont="1" applyFill="1" applyBorder="1" applyAlignment="1">
      <alignment horizontal="center" vertical="center"/>
    </xf>
    <xf numFmtId="177" fontId="10" fillId="0" borderId="1" xfId="16" applyNumberFormat="1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1" xfId="17" applyFont="1" applyFill="1" applyBorder="1" applyAlignment="1">
      <alignment horizontal="center" vertical="center"/>
    </xf>
    <xf numFmtId="176" fontId="10" fillId="0" borderId="1" xfId="1" applyNumberFormat="1" applyFont="1" applyBorder="1"/>
    <xf numFmtId="179" fontId="9" fillId="0" borderId="1" xfId="0" applyNumberFormat="1" applyFont="1" applyBorder="1">
      <alignment vertical="center"/>
    </xf>
    <xf numFmtId="177" fontId="9" fillId="0" borderId="1" xfId="0" applyNumberFormat="1" applyFont="1" applyBorder="1">
      <alignment vertical="center"/>
    </xf>
    <xf numFmtId="0" fontId="9" fillId="2" borderId="1" xfId="0" applyFont="1" applyFill="1" applyBorder="1" applyAlignment="1" applyProtection="1">
      <alignment horizontal="center" vertical="center"/>
      <protection locked="0"/>
    </xf>
    <xf numFmtId="0" fontId="9" fillId="2" borderId="1" xfId="0" applyFont="1" applyFill="1" applyBorder="1" applyAlignment="1">
      <alignment horizontal="center"/>
    </xf>
    <xf numFmtId="177" fontId="10" fillId="3" borderId="1" xfId="0" applyNumberFormat="1" applyFont="1" applyFill="1" applyBorder="1" applyAlignment="1" applyProtection="1">
      <alignment horizontal="center" vertical="center"/>
      <protection locked="0"/>
    </xf>
    <xf numFmtId="178" fontId="10" fillId="3" borderId="1" xfId="0" applyNumberFormat="1" applyFont="1" applyFill="1" applyBorder="1" applyAlignment="1" applyProtection="1">
      <alignment horizontal="center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177" fontId="10" fillId="3" borderId="1" xfId="1" applyNumberFormat="1" applyFont="1" applyFill="1" applyBorder="1" applyAlignment="1" applyProtection="1">
      <alignment horizontal="center" vertical="center"/>
      <protection locked="0"/>
    </xf>
    <xf numFmtId="0" fontId="10" fillId="2" borderId="1" xfId="1" applyFont="1" applyFill="1" applyBorder="1" applyAlignment="1" applyProtection="1">
      <alignment horizontal="center" vertical="center"/>
      <protection locked="0"/>
    </xf>
    <xf numFmtId="0" fontId="10" fillId="2" borderId="1" xfId="1" applyFont="1" applyFill="1" applyBorder="1" applyAlignment="1">
      <alignment horizontal="center"/>
    </xf>
    <xf numFmtId="0" fontId="10" fillId="0" borderId="4" xfId="1" applyFont="1" applyBorder="1" applyAlignment="1">
      <alignment horizontal="left" vertical="center"/>
    </xf>
    <xf numFmtId="176" fontId="10" fillId="3" borderId="1" xfId="1" applyNumberFormat="1" applyFont="1" applyFill="1" applyBorder="1" applyAlignment="1">
      <alignment horizontal="center" vertical="center"/>
    </xf>
    <xf numFmtId="0" fontId="10" fillId="2" borderId="2" xfId="1" applyFont="1" applyFill="1" applyBorder="1" applyAlignment="1" applyProtection="1">
      <alignment horizontal="center" vertical="center" wrapText="1"/>
      <protection locked="0"/>
    </xf>
    <xf numFmtId="0" fontId="10" fillId="2" borderId="1" xfId="25" applyFont="1" applyFill="1" applyBorder="1" applyAlignment="1" applyProtection="1">
      <alignment horizontal="center" vertical="center"/>
      <protection locked="0"/>
    </xf>
    <xf numFmtId="0" fontId="10" fillId="2" borderId="1" xfId="26" applyFont="1" applyFill="1" applyBorder="1" applyAlignment="1" applyProtection="1">
      <alignment horizontal="center" vertical="center"/>
      <protection locked="0"/>
    </xf>
    <xf numFmtId="177" fontId="10" fillId="3" borderId="1" xfId="25" applyNumberFormat="1" applyFont="1" applyFill="1" applyBorder="1" applyAlignment="1" applyProtection="1">
      <alignment horizontal="center" vertical="center"/>
      <protection locked="0"/>
    </xf>
    <xf numFmtId="0" fontId="10" fillId="2" borderId="2" xfId="25" applyFont="1" applyFill="1" applyBorder="1" applyAlignment="1" applyProtection="1">
      <alignment horizontal="center" vertical="center" wrapText="1"/>
      <protection locked="0"/>
    </xf>
    <xf numFmtId="177" fontId="10" fillId="3" borderId="1" xfId="26" applyNumberFormat="1" applyFont="1" applyFill="1" applyBorder="1" applyAlignment="1" applyProtection="1">
      <alignment horizontal="center" vertical="center"/>
      <protection locked="0"/>
    </xf>
    <xf numFmtId="0" fontId="10" fillId="2" borderId="2" xfId="26" applyFont="1" applyFill="1" applyBorder="1" applyAlignment="1" applyProtection="1">
      <alignment horizontal="center" vertical="center" wrapText="1"/>
      <protection locked="0"/>
    </xf>
    <xf numFmtId="176" fontId="10" fillId="3" borderId="1" xfId="25" applyNumberFormat="1" applyFont="1" applyFill="1" applyBorder="1" applyAlignment="1">
      <alignment horizontal="center" vertical="center"/>
    </xf>
    <xf numFmtId="176" fontId="10" fillId="3" borderId="1" xfId="26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2" borderId="1" xfId="25" applyFont="1" applyFill="1" applyBorder="1" applyAlignment="1">
      <alignment horizontal="center" vertical="center"/>
    </xf>
    <xf numFmtId="0" fontId="10" fillId="2" borderId="1" xfId="26" applyFont="1" applyFill="1" applyBorder="1" applyAlignment="1">
      <alignment horizontal="center" vertical="center"/>
    </xf>
    <xf numFmtId="177" fontId="9" fillId="0" borderId="1" xfId="0" applyNumberFormat="1" applyFont="1" applyBorder="1" applyAlignment="1">
      <alignment horizontal="center" vertical="center"/>
    </xf>
    <xf numFmtId="177" fontId="10" fillId="0" borderId="1" xfId="1" applyNumberFormat="1" applyFont="1" applyFill="1" applyBorder="1" applyAlignment="1" applyProtection="1">
      <alignment horizontal="right" vertical="center"/>
      <protection locked="0"/>
    </xf>
    <xf numFmtId="0" fontId="10" fillId="3" borderId="1" xfId="1" applyFont="1" applyFill="1" applyBorder="1" applyAlignment="1" applyProtection="1">
      <alignment horizontal="center" vertical="center" wrapText="1"/>
      <protection locked="0"/>
    </xf>
    <xf numFmtId="177" fontId="9" fillId="4" borderId="1" xfId="0" applyNumberFormat="1" applyFont="1" applyFill="1" applyBorder="1" applyAlignment="1">
      <alignment horizontal="center" vertical="center"/>
    </xf>
    <xf numFmtId="176" fontId="10" fillId="0" borderId="1" xfId="1" applyNumberFormat="1" applyFont="1" applyFill="1" applyBorder="1" applyAlignment="1" applyProtection="1">
      <alignment horizontal="right" vertical="center"/>
      <protection locked="0"/>
    </xf>
    <xf numFmtId="176" fontId="10" fillId="3" borderId="1" xfId="1" applyNumberFormat="1" applyFont="1" applyFill="1" applyBorder="1" applyAlignment="1">
      <alignment horizontal="center" vertical="center"/>
    </xf>
    <xf numFmtId="0" fontId="10" fillId="2" borderId="1" xfId="1" applyFont="1" applyFill="1" applyBorder="1" applyAlignment="1" applyProtection="1">
      <alignment horizontal="center" vertical="center" wrapText="1"/>
      <protection locked="0"/>
    </xf>
    <xf numFmtId="0" fontId="10" fillId="3" borderId="3" xfId="1" applyFont="1" applyFill="1" applyBorder="1" applyAlignment="1" applyProtection="1">
      <alignment horizontal="left" vertical="center" wrapText="1"/>
      <protection locked="0"/>
    </xf>
    <xf numFmtId="179" fontId="9" fillId="0" borderId="1" xfId="0" applyNumberFormat="1" applyFont="1" applyBorder="1" applyAlignment="1">
      <alignment vertical="center"/>
    </xf>
    <xf numFmtId="177" fontId="10" fillId="3" borderId="1" xfId="1" applyNumberFormat="1" applyFont="1" applyFill="1" applyBorder="1" applyAlignment="1" applyProtection="1">
      <alignment vertical="center"/>
      <protection locked="0"/>
    </xf>
    <xf numFmtId="178" fontId="10" fillId="3" borderId="1" xfId="1" applyNumberFormat="1" applyFont="1" applyFill="1" applyBorder="1" applyAlignment="1" applyProtection="1">
      <alignment vertical="center"/>
      <protection locked="0"/>
    </xf>
    <xf numFmtId="0" fontId="10" fillId="2" borderId="1" xfId="1" applyFont="1" applyFill="1" applyBorder="1" applyAlignment="1">
      <alignment horizontal="center" vertical="center"/>
    </xf>
    <xf numFmtId="177" fontId="10" fillId="0" borderId="0" xfId="0" applyNumberFormat="1" applyFont="1">
      <alignment vertical="center"/>
    </xf>
    <xf numFmtId="177" fontId="10" fillId="0" borderId="1" xfId="0" applyNumberFormat="1" applyFont="1" applyBorder="1">
      <alignment vertical="center"/>
    </xf>
    <xf numFmtId="0" fontId="9" fillId="0" borderId="0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1" xfId="0" applyNumberFormat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177" fontId="10" fillId="0" borderId="1" xfId="19" applyNumberFormat="1" applyFont="1" applyBorder="1"/>
    <xf numFmtId="177" fontId="10" fillId="0" borderId="1" xfId="20" applyNumberFormat="1" applyFont="1" applyBorder="1"/>
    <xf numFmtId="177" fontId="10" fillId="0" borderId="1" xfId="21" applyNumberFormat="1" applyFont="1" applyBorder="1"/>
    <xf numFmtId="177" fontId="10" fillId="0" borderId="1" xfId="22" applyNumberFormat="1" applyFont="1" applyBorder="1"/>
    <xf numFmtId="177" fontId="10" fillId="0" borderId="1" xfId="23" applyNumberFormat="1" applyFont="1" applyBorder="1"/>
    <xf numFmtId="177" fontId="10" fillId="0" borderId="1" xfId="24" applyNumberFormat="1" applyFont="1" applyBorder="1"/>
    <xf numFmtId="177" fontId="10" fillId="0" borderId="0" xfId="19" applyNumberFormat="1" applyFont="1" applyBorder="1"/>
    <xf numFmtId="177" fontId="10" fillId="0" borderId="0" xfId="20" applyNumberFormat="1" applyFont="1" applyBorder="1"/>
    <xf numFmtId="49" fontId="10" fillId="0" borderId="0" xfId="2" applyNumberFormat="1" applyFont="1" applyAlignment="1">
      <alignment horizontal="center" vertical="center"/>
    </xf>
    <xf numFmtId="49" fontId="10" fillId="3" borderId="1" xfId="2" applyNumberFormat="1" applyFont="1" applyFill="1" applyBorder="1" applyAlignment="1">
      <alignment horizontal="center" vertical="center"/>
    </xf>
    <xf numFmtId="181" fontId="10" fillId="4" borderId="1" xfId="2" applyNumberFormat="1" applyFont="1" applyFill="1" applyBorder="1" applyAlignment="1">
      <alignment horizontal="center" vertical="center"/>
    </xf>
    <xf numFmtId="180" fontId="10" fillId="4" borderId="1" xfId="2" applyNumberFormat="1" applyFont="1" applyFill="1" applyBorder="1" applyAlignment="1">
      <alignment horizontal="center" vertical="center"/>
    </xf>
    <xf numFmtId="0" fontId="10" fillId="4" borderId="1" xfId="2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182" fontId="16" fillId="0" borderId="0" xfId="32" applyNumberFormat="1" applyFont="1" applyFill="1" applyBorder="1">
      <alignment vertical="center"/>
    </xf>
    <xf numFmtId="41" fontId="16" fillId="0" borderId="0" xfId="32" applyFont="1" applyFill="1" applyBorder="1">
      <alignment vertical="center"/>
    </xf>
    <xf numFmtId="0" fontId="17" fillId="0" borderId="0" xfId="46" applyFont="1" applyFill="1" applyBorder="1" applyAlignment="1">
      <alignment horizontal="center"/>
    </xf>
    <xf numFmtId="0" fontId="2" fillId="2" borderId="1" xfId="49" applyFill="1" applyBorder="1" applyAlignment="1" applyProtection="1">
      <alignment horizontal="center" vertical="center"/>
      <protection locked="0"/>
    </xf>
    <xf numFmtId="0" fontId="13" fillId="2" borderId="2" xfId="49" applyFont="1" applyFill="1" applyBorder="1" applyAlignment="1" applyProtection="1">
      <alignment horizontal="center" vertical="center" wrapText="1"/>
      <protection locked="0"/>
    </xf>
    <xf numFmtId="0" fontId="2" fillId="2" borderId="1" xfId="49" applyFill="1" applyBorder="1" applyAlignment="1">
      <alignment horizontal="center"/>
    </xf>
    <xf numFmtId="177" fontId="13" fillId="0" borderId="0" xfId="49" applyNumberFormat="1" applyFont="1" applyFill="1" applyBorder="1" applyAlignment="1" applyProtection="1">
      <alignment horizontal="center" vertical="center"/>
      <protection locked="0"/>
    </xf>
    <xf numFmtId="178" fontId="13" fillId="0" borderId="0" xfId="49" applyNumberFormat="1" applyFont="1" applyFill="1" applyBorder="1" applyAlignment="1" applyProtection="1">
      <alignment horizontal="center" vertical="center"/>
      <protection locked="0"/>
    </xf>
    <xf numFmtId="0" fontId="13" fillId="0" borderId="0" xfId="49" applyFont="1" applyFill="1" applyBorder="1" applyAlignment="1" applyProtection="1">
      <alignment horizontal="center" vertical="center" wrapText="1"/>
      <protection locked="0"/>
    </xf>
    <xf numFmtId="177" fontId="13" fillId="0" borderId="0" xfId="49" applyNumberFormat="1" applyFont="1" applyFill="1" applyBorder="1"/>
    <xf numFmtId="178" fontId="13" fillId="0" borderId="0" xfId="49" applyNumberFormat="1" applyFont="1" applyFill="1" applyBorder="1"/>
    <xf numFmtId="0" fontId="2" fillId="0" borderId="0" xfId="49" applyFill="1" applyBorder="1" applyAlignment="1" applyProtection="1">
      <alignment horizontal="center" vertical="center"/>
      <protection locked="0"/>
    </xf>
    <xf numFmtId="182" fontId="14" fillId="0" borderId="0" xfId="30" applyNumberFormat="1" applyFont="1" applyFill="1" applyBorder="1">
      <alignment vertical="center"/>
    </xf>
    <xf numFmtId="41" fontId="14" fillId="0" borderId="0" xfId="30" applyFont="1" applyFill="1" applyBorder="1">
      <alignment vertical="center"/>
    </xf>
    <xf numFmtId="0" fontId="2" fillId="0" borderId="0" xfId="49" applyFill="1" applyBorder="1" applyAlignment="1">
      <alignment horizontal="center"/>
    </xf>
    <xf numFmtId="177" fontId="0" fillId="9" borderId="0" xfId="0" applyNumberFormat="1" applyFill="1" applyAlignment="1">
      <alignment horizontal="center" vertical="center"/>
    </xf>
    <xf numFmtId="177" fontId="10" fillId="0" borderId="1" xfId="0" applyNumberFormat="1" applyFont="1" applyFill="1" applyBorder="1" applyAlignment="1">
      <alignment horizontal="center" vertical="center"/>
    </xf>
    <xf numFmtId="177" fontId="10" fillId="0" borderId="1" xfId="0" applyNumberFormat="1" applyFont="1" applyBorder="1">
      <alignment vertical="center"/>
    </xf>
    <xf numFmtId="181" fontId="10" fillId="4" borderId="1" xfId="2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10" fillId="8" borderId="1" xfId="0" applyFont="1" applyFill="1" applyBorder="1" applyAlignment="1">
      <alignment horizontal="center" vertical="center"/>
    </xf>
    <xf numFmtId="177" fontId="6" fillId="0" borderId="1" xfId="0" applyNumberFormat="1" applyFont="1" applyBorder="1" applyAlignment="1"/>
    <xf numFmtId="177" fontId="20" fillId="0" borderId="0" xfId="0" applyNumberFormat="1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41" fontId="3" fillId="0" borderId="1" xfId="230" applyFont="1" applyBorder="1"/>
    <xf numFmtId="182" fontId="3" fillId="0" borderId="1" xfId="230" applyNumberFormat="1" applyFont="1" applyBorder="1"/>
    <xf numFmtId="177" fontId="15" fillId="0" borderId="1" xfId="0" applyNumberFormat="1" applyFont="1" applyBorder="1" applyAlignment="1"/>
    <xf numFmtId="178" fontId="15" fillId="0" borderId="1" xfId="0" applyNumberFormat="1" applyFont="1" applyBorder="1" applyAlignment="1"/>
    <xf numFmtId="177" fontId="0" fillId="0" borderId="0" xfId="0" applyNumberFormat="1" applyFill="1">
      <alignment vertical="center"/>
    </xf>
    <xf numFmtId="0" fontId="9" fillId="0" borderId="0" xfId="0" applyFont="1" applyFill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9" fillId="0" borderId="0" xfId="0" applyFont="1" applyFill="1">
      <alignment vertical="center"/>
    </xf>
    <xf numFmtId="0" fontId="24" fillId="0" borderId="0" xfId="0" applyFont="1">
      <alignment vertical="center"/>
    </xf>
    <xf numFmtId="0" fontId="4" fillId="2" borderId="1" xfId="0" applyFont="1" applyFill="1" applyBorder="1" applyAlignment="1" applyProtection="1">
      <alignment horizontal="center"/>
      <protection locked="0"/>
    </xf>
    <xf numFmtId="182" fontId="6" fillId="0" borderId="1" xfId="230" applyNumberFormat="1" applyFont="1" applyBorder="1"/>
    <xf numFmtId="41" fontId="6" fillId="0" borderId="1" xfId="230" applyFont="1" applyBorder="1"/>
    <xf numFmtId="182" fontId="3" fillId="0" borderId="1" xfId="230" applyNumberFormat="1" applyFont="1" applyFill="1" applyBorder="1"/>
    <xf numFmtId="41" fontId="3" fillId="0" borderId="1" xfId="230" applyFont="1" applyFill="1" applyBorder="1"/>
    <xf numFmtId="179" fontId="9" fillId="0" borderId="1" xfId="0" applyNumberFormat="1" applyFont="1" applyFill="1" applyBorder="1" applyAlignment="1">
      <alignment vertical="center"/>
    </xf>
    <xf numFmtId="179" fontId="22" fillId="0" borderId="1" xfId="0" applyNumberFormat="1" applyFont="1" applyBorder="1" applyAlignment="1">
      <alignment vertical="center"/>
    </xf>
    <xf numFmtId="177" fontId="28" fillId="0" borderId="1" xfId="0" applyNumberFormat="1" applyFont="1" applyBorder="1" applyAlignment="1"/>
    <xf numFmtId="177" fontId="10" fillId="0" borderId="1" xfId="0" applyNumberFormat="1" applyFont="1" applyBorder="1" applyAlignment="1"/>
    <xf numFmtId="176" fontId="15" fillId="3" borderId="1" xfId="1" applyNumberFormat="1" applyFont="1" applyFill="1" applyBorder="1" applyAlignment="1">
      <alignment horizontal="center" vertical="center"/>
    </xf>
    <xf numFmtId="177" fontId="15" fillId="3" borderId="1" xfId="1" applyNumberFormat="1" applyFont="1" applyFill="1" applyBorder="1" applyAlignment="1" applyProtection="1">
      <alignment horizontal="center" vertical="center"/>
      <protection locked="0"/>
    </xf>
    <xf numFmtId="177" fontId="15" fillId="0" borderId="1" xfId="1" applyNumberFormat="1" applyFont="1" applyBorder="1"/>
    <xf numFmtId="182" fontId="19" fillId="0" borderId="1" xfId="249" applyNumberFormat="1" applyFont="1" applyBorder="1">
      <alignment vertical="center"/>
    </xf>
    <xf numFmtId="0" fontId="29" fillId="0" borderId="0" xfId="0" applyFont="1">
      <alignment vertical="center"/>
    </xf>
    <xf numFmtId="182" fontId="4" fillId="0" borderId="1" xfId="254" applyNumberFormat="1" applyFont="1" applyBorder="1" applyAlignment="1">
      <alignment vertical="center"/>
    </xf>
    <xf numFmtId="41" fontId="4" fillId="0" borderId="1" xfId="254" applyFont="1" applyBorder="1" applyAlignment="1">
      <alignment vertical="center"/>
    </xf>
    <xf numFmtId="0" fontId="26" fillId="0" borderId="0" xfId="0" applyFont="1" applyFill="1">
      <alignment vertical="center"/>
    </xf>
    <xf numFmtId="182" fontId="19" fillId="0" borderId="1" xfId="255" applyNumberFormat="1" applyFont="1" applyBorder="1">
      <alignment vertical="center"/>
    </xf>
    <xf numFmtId="182" fontId="19" fillId="0" borderId="1" xfId="247" applyNumberFormat="1" applyFont="1" applyBorder="1" applyAlignment="1">
      <alignment horizontal="right"/>
    </xf>
    <xf numFmtId="182" fontId="7" fillId="0" borderId="1" xfId="254" applyNumberFormat="1" applyFont="1" applyFill="1" applyBorder="1" applyAlignment="1">
      <alignment vertical="center"/>
    </xf>
    <xf numFmtId="41" fontId="7" fillId="0" borderId="1" xfId="254" applyFont="1" applyFill="1" applyBorder="1" applyAlignment="1">
      <alignment vertical="center"/>
    </xf>
    <xf numFmtId="177" fontId="9" fillId="0" borderId="0" xfId="0" applyNumberFormat="1" applyFont="1" applyFill="1">
      <alignment vertical="center"/>
    </xf>
    <xf numFmtId="41" fontId="9" fillId="0" borderId="1" xfId="256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10" fillId="0" borderId="0" xfId="17" applyFont="1" applyFill="1" applyBorder="1" applyAlignment="1">
      <alignment horizontal="center" vertical="center"/>
    </xf>
    <xf numFmtId="0" fontId="25" fillId="0" borderId="0" xfId="0" applyFont="1" applyFill="1">
      <alignment vertical="center"/>
    </xf>
    <xf numFmtId="0" fontId="4" fillId="0" borderId="0" xfId="0" applyFont="1" applyFill="1">
      <alignment vertical="center"/>
    </xf>
    <xf numFmtId="0" fontId="11" fillId="4" borderId="1" xfId="0" applyFont="1" applyFill="1" applyBorder="1" applyAlignment="1">
      <alignment horizontal="center" vertical="center"/>
    </xf>
    <xf numFmtId="0" fontId="31" fillId="0" borderId="0" xfId="0" applyFont="1" applyFill="1">
      <alignment vertical="center"/>
    </xf>
    <xf numFmtId="0" fontId="27" fillId="0" borderId="0" xfId="0" applyFont="1" applyFill="1">
      <alignment vertical="center"/>
    </xf>
    <xf numFmtId="176" fontId="28" fillId="3" borderId="1" xfId="1" applyNumberFormat="1" applyFont="1" applyFill="1" applyBorder="1" applyAlignment="1">
      <alignment horizontal="center" vertical="center"/>
    </xf>
    <xf numFmtId="177" fontId="4" fillId="0" borderId="0" xfId="0" applyNumberFormat="1" applyFont="1" applyFill="1">
      <alignment vertical="center"/>
    </xf>
    <xf numFmtId="0" fontId="7" fillId="0" borderId="0" xfId="0" applyFont="1" applyFill="1">
      <alignment vertical="center"/>
    </xf>
    <xf numFmtId="0" fontId="9" fillId="10" borderId="1" xfId="0" applyFont="1" applyFill="1" applyBorder="1" applyAlignment="1">
      <alignment horizontal="center" vertical="center"/>
    </xf>
    <xf numFmtId="0" fontId="31" fillId="10" borderId="0" xfId="0" applyFont="1" applyFill="1">
      <alignment vertical="center"/>
    </xf>
    <xf numFmtId="176" fontId="10" fillId="10" borderId="12" xfId="1" applyNumberFormat="1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10" fillId="3" borderId="1" xfId="2" applyNumberFormat="1" applyFont="1" applyFill="1" applyBorder="1" applyAlignment="1">
      <alignment horizontal="center" vertical="center" wrapText="1"/>
    </xf>
    <xf numFmtId="176" fontId="10" fillId="0" borderId="0" xfId="1" applyNumberFormat="1" applyFont="1" applyBorder="1" applyAlignment="1">
      <alignment horizontal="left" vertical="center"/>
    </xf>
    <xf numFmtId="176" fontId="10" fillId="0" borderId="0" xfId="1" applyNumberFormat="1" applyFont="1"/>
    <xf numFmtId="177" fontId="10" fillId="3" borderId="1" xfId="20" applyNumberFormat="1" applyFont="1" applyFill="1" applyBorder="1" applyAlignment="1">
      <alignment horizontal="center" vertical="center"/>
    </xf>
    <xf numFmtId="176" fontId="10" fillId="3" borderId="1" xfId="1" applyNumberFormat="1" applyFont="1" applyFill="1" applyBorder="1" applyAlignment="1" applyProtection="1">
      <alignment horizontal="center" vertical="center"/>
      <protection locked="0"/>
    </xf>
    <xf numFmtId="177" fontId="10" fillId="3" borderId="1" xfId="20" applyNumberFormat="1" applyFont="1" applyFill="1" applyBorder="1" applyAlignment="1" applyProtection="1">
      <alignment horizontal="center" vertical="center"/>
      <protection locked="0"/>
    </xf>
    <xf numFmtId="176" fontId="9" fillId="0" borderId="0" xfId="319" applyNumberFormat="1" applyFont="1">
      <alignment vertical="center"/>
    </xf>
    <xf numFmtId="0" fontId="9" fillId="0" borderId="0" xfId="319" applyFont="1">
      <alignment vertical="center"/>
    </xf>
    <xf numFmtId="0" fontId="4" fillId="0" borderId="0" xfId="319">
      <alignment vertical="center"/>
    </xf>
    <xf numFmtId="0" fontId="22" fillId="0" borderId="0" xfId="319" applyFont="1">
      <alignment vertical="center"/>
    </xf>
    <xf numFmtId="0" fontId="33" fillId="0" borderId="0" xfId="319" applyFont="1" applyFill="1">
      <alignment vertical="center"/>
    </xf>
    <xf numFmtId="176" fontId="9" fillId="0" borderId="1" xfId="319" applyNumberFormat="1" applyFont="1" applyBorder="1">
      <alignment vertical="center"/>
    </xf>
    <xf numFmtId="0" fontId="9" fillId="0" borderId="0" xfId="319" applyFont="1" applyFill="1">
      <alignment vertical="center"/>
    </xf>
    <xf numFmtId="177" fontId="10" fillId="0" borderId="1" xfId="319" applyNumberFormat="1" applyFont="1" applyBorder="1" applyAlignment="1"/>
    <xf numFmtId="177" fontId="3" fillId="0" borderId="1" xfId="10" applyNumberFormat="1" applyFont="1" applyBorder="1"/>
    <xf numFmtId="0" fontId="7" fillId="0" borderId="0" xfId="319" applyFont="1">
      <alignment vertical="center"/>
    </xf>
    <xf numFmtId="180" fontId="10" fillId="0" borderId="1" xfId="2" applyNumberFormat="1" applyFont="1" applyBorder="1" applyAlignment="1">
      <alignment horizontal="center" vertical="center"/>
    </xf>
    <xf numFmtId="0" fontId="10" fillId="0" borderId="1" xfId="320" applyFont="1" applyBorder="1">
      <alignment vertical="center"/>
    </xf>
    <xf numFmtId="177" fontId="10" fillId="0" borderId="1" xfId="320" applyNumberFormat="1" applyFont="1" applyBorder="1">
      <alignment vertical="center"/>
    </xf>
    <xf numFmtId="0" fontId="10" fillId="0" borderId="1" xfId="2" applyFont="1" applyBorder="1" applyAlignment="1">
      <alignment horizontal="center" vertical="center"/>
    </xf>
    <xf numFmtId="176" fontId="4" fillId="0" borderId="0" xfId="319" applyNumberFormat="1">
      <alignment vertical="center"/>
    </xf>
    <xf numFmtId="184" fontId="10" fillId="0" borderId="1" xfId="320" applyNumberFormat="1" applyFont="1" applyBorder="1">
      <alignment vertical="center"/>
    </xf>
    <xf numFmtId="182" fontId="17" fillId="0" borderId="1" xfId="254" applyNumberFormat="1" applyFont="1" applyBorder="1"/>
    <xf numFmtId="41" fontId="17" fillId="0" borderId="1" xfId="256" applyFont="1" applyBorder="1" applyAlignment="1"/>
    <xf numFmtId="182" fontId="17" fillId="0" borderId="1" xfId="230" applyNumberFormat="1" applyFont="1" applyBorder="1"/>
    <xf numFmtId="41" fontId="17" fillId="0" borderId="1" xfId="230" applyFont="1" applyBorder="1"/>
    <xf numFmtId="182" fontId="34" fillId="0" borderId="1" xfId="254" applyNumberFormat="1" applyFont="1" applyBorder="1" applyAlignment="1"/>
    <xf numFmtId="41" fontId="34" fillId="0" borderId="1" xfId="254" applyFont="1" applyBorder="1" applyAlignment="1"/>
    <xf numFmtId="176" fontId="10" fillId="12" borderId="1" xfId="26" applyNumberFormat="1" applyFont="1" applyFill="1" applyBorder="1" applyAlignment="1">
      <alignment horizontal="center" vertical="center"/>
    </xf>
    <xf numFmtId="177" fontId="10" fillId="12" borderId="1" xfId="26" applyNumberFormat="1" applyFont="1" applyFill="1" applyBorder="1" applyAlignment="1" applyProtection="1">
      <alignment horizontal="center" vertical="center"/>
      <protection locked="0"/>
    </xf>
    <xf numFmtId="0" fontId="11" fillId="1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0" fillId="3" borderId="3" xfId="0" applyFont="1" applyFill="1" applyBorder="1" applyAlignment="1" applyProtection="1">
      <alignment horizontal="left" vertical="center" wrapText="1"/>
      <protection locked="0"/>
    </xf>
    <xf numFmtId="0" fontId="10" fillId="3" borderId="3" xfId="0" applyFont="1" applyFill="1" applyBorder="1" applyAlignment="1" applyProtection="1">
      <alignment horizontal="left" vertical="center"/>
      <protection locked="0"/>
    </xf>
    <xf numFmtId="176" fontId="10" fillId="4" borderId="1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176" fontId="22" fillId="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176" fontId="10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7" fillId="10" borderId="11" xfId="0" applyFont="1" applyFill="1" applyBorder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 wrapText="1"/>
    </xf>
    <xf numFmtId="0" fontId="32" fillId="10" borderId="0" xfId="0" applyFont="1" applyFill="1" applyAlignment="1">
      <alignment horizontal="center" vertical="center" wrapText="1"/>
    </xf>
    <xf numFmtId="0" fontId="10" fillId="2" borderId="1" xfId="1" applyFont="1" applyFill="1" applyBorder="1" applyAlignment="1" applyProtection="1">
      <protection locked="0"/>
    </xf>
    <xf numFmtId="176" fontId="10" fillId="3" borderId="1" xfId="1" applyNumberFormat="1" applyFont="1" applyFill="1" applyBorder="1" applyAlignment="1">
      <alignment vertical="center"/>
    </xf>
    <xf numFmtId="0" fontId="10" fillId="3" borderId="1" xfId="1" applyFont="1" applyFill="1" applyBorder="1" applyAlignment="1">
      <alignment vertical="center"/>
    </xf>
    <xf numFmtId="0" fontId="10" fillId="2" borderId="1" xfId="1" applyFont="1" applyFill="1" applyBorder="1" applyAlignment="1" applyProtection="1">
      <alignment vertical="center" wrapText="1"/>
      <protection locked="0"/>
    </xf>
    <xf numFmtId="0" fontId="10" fillId="3" borderId="3" xfId="1" applyFont="1" applyFill="1" applyBorder="1" applyAlignment="1">
      <alignment vertical="center" wrapText="1"/>
    </xf>
    <xf numFmtId="0" fontId="10" fillId="3" borderId="3" xfId="1" applyFont="1" applyFill="1" applyBorder="1" applyAlignment="1">
      <alignment vertical="center"/>
    </xf>
    <xf numFmtId="0" fontId="10" fillId="0" borderId="4" xfId="1" applyFont="1" applyBorder="1" applyAlignment="1">
      <alignment horizontal="left" vertical="center"/>
    </xf>
    <xf numFmtId="0" fontId="10" fillId="3" borderId="13" xfId="1" applyFont="1" applyFill="1" applyBorder="1" applyAlignment="1">
      <alignment horizontal="left" vertical="center" wrapText="1"/>
    </xf>
    <xf numFmtId="0" fontId="10" fillId="3" borderId="14" xfId="1" applyFont="1" applyFill="1" applyBorder="1" applyAlignment="1">
      <alignment horizontal="left" vertical="center"/>
    </xf>
    <xf numFmtId="0" fontId="10" fillId="3" borderId="15" xfId="1" applyFont="1" applyFill="1" applyBorder="1" applyAlignment="1">
      <alignment horizontal="left" vertical="center"/>
    </xf>
    <xf numFmtId="0" fontId="10" fillId="3" borderId="16" xfId="1" applyFont="1" applyFill="1" applyBorder="1" applyAlignment="1">
      <alignment horizontal="left" vertical="center"/>
    </xf>
    <xf numFmtId="0" fontId="10" fillId="3" borderId="17" xfId="1" applyFont="1" applyFill="1" applyBorder="1" applyAlignment="1">
      <alignment horizontal="left" vertical="center"/>
    </xf>
    <xf numFmtId="0" fontId="10" fillId="3" borderId="18" xfId="1" applyFont="1" applyFill="1" applyBorder="1" applyAlignment="1">
      <alignment horizontal="left" vertical="center"/>
    </xf>
    <xf numFmtId="0" fontId="10" fillId="2" borderId="5" xfId="1" applyFont="1" applyFill="1" applyBorder="1" applyAlignment="1" applyProtection="1">
      <alignment horizontal="center"/>
      <protection locked="0"/>
    </xf>
    <xf numFmtId="0" fontId="10" fillId="2" borderId="6" xfId="1" applyFont="1" applyFill="1" applyBorder="1" applyAlignment="1" applyProtection="1">
      <alignment horizontal="center"/>
      <protection locked="0"/>
    </xf>
    <xf numFmtId="0" fontId="10" fillId="2" borderId="7" xfId="1" applyFont="1" applyFill="1" applyBorder="1" applyAlignment="1" applyProtection="1">
      <alignment horizontal="center"/>
      <protection locked="0"/>
    </xf>
    <xf numFmtId="0" fontId="9" fillId="10" borderId="10" xfId="319" applyFont="1" applyFill="1" applyBorder="1" applyAlignment="1">
      <alignment horizontal="center" vertical="center" wrapText="1"/>
    </xf>
    <xf numFmtId="0" fontId="10" fillId="3" borderId="3" xfId="1" applyFont="1" applyFill="1" applyBorder="1" applyAlignment="1" applyProtection="1">
      <alignment horizontal="left" vertical="center" wrapText="1"/>
      <protection locked="0"/>
    </xf>
    <xf numFmtId="0" fontId="10" fillId="3" borderId="3" xfId="1" applyFont="1" applyFill="1" applyBorder="1" applyAlignment="1" applyProtection="1">
      <alignment horizontal="left" vertical="center"/>
      <protection locked="0"/>
    </xf>
    <xf numFmtId="176" fontId="10" fillId="10" borderId="0" xfId="1" applyNumberFormat="1" applyFont="1" applyFill="1" applyBorder="1" applyAlignment="1">
      <alignment horizontal="center" vertical="center" wrapText="1"/>
    </xf>
    <xf numFmtId="0" fontId="10" fillId="3" borderId="3" xfId="26" applyFont="1" applyFill="1" applyBorder="1" applyAlignment="1" applyProtection="1">
      <alignment horizontal="center" vertical="center" wrapText="1"/>
      <protection locked="0"/>
    </xf>
    <xf numFmtId="0" fontId="10" fillId="3" borderId="3" xfId="26" applyFont="1" applyFill="1" applyBorder="1" applyAlignment="1" applyProtection="1">
      <alignment horizontal="center" vertical="center"/>
      <protection locked="0"/>
    </xf>
    <xf numFmtId="0" fontId="10" fillId="3" borderId="8" xfId="25" applyFont="1" applyFill="1" applyBorder="1" applyAlignment="1" applyProtection="1">
      <alignment horizontal="center" vertical="center" wrapText="1"/>
      <protection locked="0"/>
    </xf>
    <xf numFmtId="0" fontId="10" fillId="3" borderId="9" xfId="25" applyFont="1" applyFill="1" applyBorder="1" applyAlignment="1" applyProtection="1">
      <alignment horizontal="center" vertical="center" wrapText="1"/>
      <protection locked="0"/>
    </xf>
    <xf numFmtId="176" fontId="13" fillId="0" borderId="0" xfId="49" applyNumberFormat="1" applyFont="1" applyFill="1" applyBorder="1" applyAlignment="1">
      <alignment horizontal="center" vertical="center"/>
    </xf>
    <xf numFmtId="0" fontId="13" fillId="0" borderId="0" xfId="49" applyFont="1" applyFill="1" applyBorder="1" applyAlignment="1">
      <alignment horizontal="center" vertical="center"/>
    </xf>
    <xf numFmtId="0" fontId="13" fillId="0" borderId="10" xfId="49" applyFont="1" applyFill="1" applyBorder="1" applyAlignment="1" applyProtection="1">
      <alignment horizontal="left" vertical="center" wrapText="1"/>
      <protection locked="0"/>
    </xf>
    <xf numFmtId="0" fontId="13" fillId="7" borderId="3" xfId="49" applyFont="1" applyFill="1" applyBorder="1" applyAlignment="1" applyProtection="1">
      <alignment horizontal="left" vertical="center" wrapText="1"/>
      <protection locked="0"/>
    </xf>
    <xf numFmtId="0" fontId="13" fillId="7" borderId="3" xfId="49" applyFont="1" applyFill="1" applyBorder="1" applyAlignment="1" applyProtection="1">
      <alignment horizontal="left" vertical="center"/>
      <protection locked="0"/>
    </xf>
    <xf numFmtId="0" fontId="10" fillId="3" borderId="5" xfId="2" applyNumberFormat="1" applyFont="1" applyFill="1" applyBorder="1" applyAlignment="1">
      <alignment horizontal="center" vertical="center"/>
    </xf>
    <xf numFmtId="0" fontId="10" fillId="3" borderId="7" xfId="2" applyNumberFormat="1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49" fontId="10" fillId="3" borderId="1" xfId="2" applyNumberFormat="1" applyFont="1" applyFill="1" applyBorder="1" applyAlignment="1">
      <alignment horizontal="center" vertical="center"/>
    </xf>
  </cellXfs>
  <cellStyles count="334">
    <cellStyle name="백분율 2" xfId="321"/>
    <cellStyle name="쉼표 [0]" xfId="256" builtinId="6"/>
    <cellStyle name="쉼표 [0] 10" xfId="29"/>
    <cellStyle name="쉼표 [0] 10 2" xfId="61"/>
    <cellStyle name="쉼표 [0] 10 3" xfId="86"/>
    <cellStyle name="쉼표 [0] 10 4" xfId="66"/>
    <cellStyle name="쉼표 [0] 10 5" xfId="100"/>
    <cellStyle name="쉼표 [0] 10 6" xfId="114"/>
    <cellStyle name="쉼표 [0] 10 7" xfId="127"/>
    <cellStyle name="쉼표 [0] 10 8" xfId="139"/>
    <cellStyle name="쉼표 [0] 11" xfId="322"/>
    <cellStyle name="쉼표 [0] 12" xfId="323"/>
    <cellStyle name="쉼표 [0] 14" xfId="324"/>
    <cellStyle name="쉼표 [0] 15" xfId="163"/>
    <cellStyle name="쉼표 [0] 15 2" xfId="164"/>
    <cellStyle name="쉼표 [0] 15 2 2" xfId="261"/>
    <cellStyle name="쉼표 [0] 15 3" xfId="165"/>
    <cellStyle name="쉼표 [0] 15 3 2" xfId="262"/>
    <cellStyle name="쉼표 [0] 15 4" xfId="166"/>
    <cellStyle name="쉼표 [0] 15 4 2" xfId="263"/>
    <cellStyle name="쉼표 [0] 16" xfId="167"/>
    <cellStyle name="쉼표 [0] 16 2" xfId="168"/>
    <cellStyle name="쉼표 [0] 16 2 2" xfId="265"/>
    <cellStyle name="쉼표 [0] 16 3" xfId="169"/>
    <cellStyle name="쉼표 [0] 16 3 2" xfId="266"/>
    <cellStyle name="쉼표 [0] 16 4" xfId="170"/>
    <cellStyle name="쉼표 [0] 16 4 2" xfId="267"/>
    <cellStyle name="쉼표 [0] 16 5" xfId="264"/>
    <cellStyle name="쉼표 [0] 17" xfId="325"/>
    <cellStyle name="쉼표 [0] 18" xfId="196"/>
    <cellStyle name="쉼표 [0] 19" xfId="197"/>
    <cellStyle name="쉼표 [0] 2" xfId="27"/>
    <cellStyle name="쉼표 [0] 2 2" xfId="60"/>
    <cellStyle name="쉼표 [0] 2 2 2" xfId="268"/>
    <cellStyle name="쉼표 [0] 2 3" xfId="84"/>
    <cellStyle name="쉼표 [0] 2 3 2" xfId="232"/>
    <cellStyle name="쉼표 [0] 2 3 3" xfId="269"/>
    <cellStyle name="쉼표 [0] 2 4" xfId="77"/>
    <cellStyle name="쉼표 [0] 2 4 2" xfId="233"/>
    <cellStyle name="쉼표 [0] 2 4 3" xfId="270"/>
    <cellStyle name="쉼표 [0] 2 5" xfId="94"/>
    <cellStyle name="쉼표 [0] 2 5 2" xfId="234"/>
    <cellStyle name="쉼표 [0] 2 5 3" xfId="271"/>
    <cellStyle name="쉼표 [0] 2 6" xfId="108"/>
    <cellStyle name="쉼표 [0] 2 7" xfId="122"/>
    <cellStyle name="쉼표 [0] 2 8" xfId="134"/>
    <cellStyle name="쉼표 [0] 2 9" xfId="254"/>
    <cellStyle name="쉼표 [0] 20" xfId="230"/>
    <cellStyle name="쉼표 [0] 21" xfId="199"/>
    <cellStyle name="쉼표 [0] 24" xfId="326"/>
    <cellStyle name="쉼표 [0] 25" xfId="200"/>
    <cellStyle name="쉼표 [0] 26" xfId="235"/>
    <cellStyle name="쉼표 [0] 27" xfId="327"/>
    <cellStyle name="쉼표 [0] 28" xfId="328"/>
    <cellStyle name="쉼표 [0] 3" xfId="162"/>
    <cellStyle name="쉼표 [0] 3 6" xfId="248"/>
    <cellStyle name="쉼표 [0] 3 6 2" xfId="272"/>
    <cellStyle name="쉼표 [0] 30" xfId="249"/>
    <cellStyle name="쉼표 [0] 30 2" xfId="273"/>
    <cellStyle name="쉼표 [0] 31" xfId="247"/>
    <cellStyle name="쉼표 [0] 31 2" xfId="274"/>
    <cellStyle name="쉼표 [0] 32" xfId="250"/>
    <cellStyle name="쉼표 [0] 32 2" xfId="275"/>
    <cellStyle name="쉼표 [0] 33" xfId="255"/>
    <cellStyle name="쉼표 [0] 33 2" xfId="276"/>
    <cellStyle name="쉼표 [0] 34" xfId="257"/>
    <cellStyle name="쉼표 [0] 34 2" xfId="277"/>
    <cellStyle name="쉼표 [0] 4" xfId="158"/>
    <cellStyle name="쉼표 [0] 5" xfId="30"/>
    <cellStyle name="쉼표 [0] 5 10" xfId="171"/>
    <cellStyle name="쉼표 [0] 5 10 2" xfId="278"/>
    <cellStyle name="쉼표 [0] 5 11" xfId="172"/>
    <cellStyle name="쉼표 [0] 5 11 2" xfId="279"/>
    <cellStyle name="쉼표 [0] 5 12" xfId="236"/>
    <cellStyle name="쉼표 [0] 5 12 2" xfId="280"/>
    <cellStyle name="쉼표 [0] 5 2" xfId="31"/>
    <cellStyle name="쉼표 [0] 5 2 2" xfId="281"/>
    <cellStyle name="쉼표 [0] 5 3" xfId="62"/>
    <cellStyle name="쉼표 [0] 5 3 2" xfId="282"/>
    <cellStyle name="쉼표 [0] 5 4" xfId="87"/>
    <cellStyle name="쉼표 [0] 5 4 2" xfId="283"/>
    <cellStyle name="쉼표 [0] 5 5" xfId="93"/>
    <cellStyle name="쉼표 [0] 5 5 2" xfId="284"/>
    <cellStyle name="쉼표 [0] 5 6" xfId="107"/>
    <cellStyle name="쉼표 [0] 5 6 2" xfId="285"/>
    <cellStyle name="쉼표 [0] 5 7" xfId="121"/>
    <cellStyle name="쉼표 [0] 5 7 2" xfId="286"/>
    <cellStyle name="쉼표 [0] 5 8" xfId="133"/>
    <cellStyle name="쉼표 [0] 5 8 2" xfId="287"/>
    <cellStyle name="쉼표 [0] 5 9" xfId="145"/>
    <cellStyle name="쉼표 [0] 5 9 2" xfId="288"/>
    <cellStyle name="쉼표 [0] 6" xfId="260"/>
    <cellStyle name="쉼표 [0] 7" xfId="32"/>
    <cellStyle name="쉼표 [0] 7 10" xfId="173"/>
    <cellStyle name="쉼표 [0] 7 10 2" xfId="289"/>
    <cellStyle name="쉼표 [0] 7 11" xfId="174"/>
    <cellStyle name="쉼표 [0] 7 11 2" xfId="290"/>
    <cellStyle name="쉼표 [0] 7 12" xfId="237"/>
    <cellStyle name="쉼표 [0] 7 12 2" xfId="291"/>
    <cellStyle name="쉼표 [0] 7 2" xfId="33"/>
    <cellStyle name="쉼표 [0] 7 2 2" xfId="292"/>
    <cellStyle name="쉼표 [0] 7 3" xfId="63"/>
    <cellStyle name="쉼표 [0] 7 3 2" xfId="293"/>
    <cellStyle name="쉼표 [0] 7 4" xfId="89"/>
    <cellStyle name="쉼표 [0] 7 4 2" xfId="294"/>
    <cellStyle name="쉼표 [0] 7 5" xfId="90"/>
    <cellStyle name="쉼표 [0] 7 5 2" xfId="295"/>
    <cellStyle name="쉼표 [0] 7 6" xfId="88"/>
    <cellStyle name="쉼표 [0] 7 6 2" xfId="296"/>
    <cellStyle name="쉼표 [0] 7 7" xfId="91"/>
    <cellStyle name="쉼표 [0] 7 7 2" xfId="297"/>
    <cellStyle name="쉼표 [0] 7 8" xfId="105"/>
    <cellStyle name="쉼표 [0] 7 8 2" xfId="298"/>
    <cellStyle name="쉼표 [0] 7 9" xfId="119"/>
    <cellStyle name="쉼표 [0] 7 9 2" xfId="299"/>
    <cellStyle name="쉼표 [0] 8" xfId="329"/>
    <cellStyle name="쉼표 [0] 8 2" xfId="34"/>
    <cellStyle name="쉼표 [0] 8 2 2" xfId="300"/>
    <cellStyle name="쉼표 [0] 8 3" xfId="175"/>
    <cellStyle name="쉼표 [0] 8 3 2" xfId="301"/>
    <cellStyle name="쉼표 [0] 8 4" xfId="176"/>
    <cellStyle name="쉼표 [0] 8 4 2" xfId="302"/>
    <cellStyle name="쉼표 [0] 8 5" xfId="177"/>
    <cellStyle name="쉼표 [0] 8 5 2" xfId="303"/>
    <cellStyle name="쉼표 [0] 8 6" xfId="178"/>
    <cellStyle name="쉼표 [0] 8 6 2" xfId="304"/>
    <cellStyle name="쉼표 [0] 8 7" xfId="179"/>
    <cellStyle name="쉼표 [0] 8 7 2" xfId="305"/>
    <cellStyle name="쉼표 [0] 8 8" xfId="180"/>
    <cellStyle name="쉼표 [0] 8 8 2" xfId="306"/>
    <cellStyle name="쉼표 [0] 8 9" xfId="238"/>
    <cellStyle name="쉼표 [0] 8 9 2" xfId="307"/>
    <cellStyle name="쉼표 [0] 9" xfId="35"/>
    <cellStyle name="쉼표 [0] 9 10" xfId="181"/>
    <cellStyle name="쉼표 [0] 9 10 2" xfId="308"/>
    <cellStyle name="쉼표 [0] 9 11" xfId="182"/>
    <cellStyle name="쉼표 [0] 9 11 2" xfId="309"/>
    <cellStyle name="쉼표 [0] 9 12" xfId="239"/>
    <cellStyle name="쉼표 [0] 9 12 2" xfId="310"/>
    <cellStyle name="쉼표 [0] 9 2" xfId="36"/>
    <cellStyle name="쉼표 [0] 9 2 2" xfId="311"/>
    <cellStyle name="쉼표 [0] 9 3" xfId="65"/>
    <cellStyle name="쉼표 [0] 9 3 2" xfId="312"/>
    <cellStyle name="쉼표 [0] 9 4" xfId="92"/>
    <cellStyle name="쉼표 [0] 9 4 2" xfId="313"/>
    <cellStyle name="쉼표 [0] 9 5" xfId="106"/>
    <cellStyle name="쉼표 [0] 9 5 2" xfId="314"/>
    <cellStyle name="쉼표 [0] 9 6" xfId="120"/>
    <cellStyle name="쉼표 [0] 9 6 2" xfId="315"/>
    <cellStyle name="쉼표 [0] 9 7" xfId="132"/>
    <cellStyle name="쉼표 [0] 9 7 2" xfId="316"/>
    <cellStyle name="쉼표 [0] 9 8" xfId="144"/>
    <cellStyle name="쉼표 [0] 9 8 2" xfId="317"/>
    <cellStyle name="쉼표 [0] 9 9" xfId="154"/>
    <cellStyle name="쉼표 [0] 9 9 2" xfId="318"/>
    <cellStyle name="표준" xfId="0" builtinId="0"/>
    <cellStyle name="표준 10" xfId="5"/>
    <cellStyle name="표준 10 2" xfId="53"/>
    <cellStyle name="표준 10 3" xfId="68"/>
    <cellStyle name="표준 10 4" xfId="101"/>
    <cellStyle name="표준 10 5" xfId="115"/>
    <cellStyle name="표준 10 6" xfId="128"/>
    <cellStyle name="표준 10 7" xfId="140"/>
    <cellStyle name="표준 10 8" xfId="150"/>
    <cellStyle name="표준 11" xfId="6"/>
    <cellStyle name="표준 11 10" xfId="159"/>
    <cellStyle name="표준 11 2" xfId="54"/>
    <cellStyle name="표준 11 2 10" xfId="201"/>
    <cellStyle name="표준 11 2 2" xfId="183"/>
    <cellStyle name="표준 11 2 3" xfId="213"/>
    <cellStyle name="표준 11 2 4" xfId="205"/>
    <cellStyle name="표준 11 2 5" xfId="217"/>
    <cellStyle name="표준 11 2 6" xfId="207"/>
    <cellStyle name="표준 11 2 7" xfId="208"/>
    <cellStyle name="표준 11 2 8" xfId="198"/>
    <cellStyle name="표준 11 2 9" xfId="211"/>
    <cellStyle name="표준 11 3" xfId="67"/>
    <cellStyle name="표준 11 3 10" xfId="193"/>
    <cellStyle name="표준 11 3 2" xfId="184"/>
    <cellStyle name="표준 11 3 3" xfId="214"/>
    <cellStyle name="표준 11 3 4" xfId="204"/>
    <cellStyle name="표준 11 3 5" xfId="218"/>
    <cellStyle name="표준 11 3 6" xfId="206"/>
    <cellStyle name="표준 11 3 7" xfId="209"/>
    <cellStyle name="표준 11 3 8" xfId="195"/>
    <cellStyle name="표준 11 3 9" xfId="212"/>
    <cellStyle name="표준 11 4" xfId="85"/>
    <cellStyle name="표준 11 4 10" xfId="192"/>
    <cellStyle name="표준 11 4 2" xfId="185"/>
    <cellStyle name="표준 11 4 3" xfId="215"/>
    <cellStyle name="표준 11 4 4" xfId="203"/>
    <cellStyle name="표준 11 4 5" xfId="219"/>
    <cellStyle name="표준 11 4 6" xfId="202"/>
    <cellStyle name="표준 11 4 7" xfId="210"/>
    <cellStyle name="표준 11 4 8" xfId="194"/>
    <cellStyle name="표준 11 4 9" xfId="216"/>
    <cellStyle name="표준 11 5" xfId="64"/>
    <cellStyle name="표준 11 6" xfId="72"/>
    <cellStyle name="표준 11 7" xfId="99"/>
    <cellStyle name="표준 11 8" xfId="113"/>
    <cellStyle name="표준 11 9" xfId="155"/>
    <cellStyle name="표준 12" xfId="7"/>
    <cellStyle name="표준 12 2" xfId="156"/>
    <cellStyle name="표준 12 3" xfId="160"/>
    <cellStyle name="표준 12 4" xfId="186"/>
    <cellStyle name="표준 13" xfId="8"/>
    <cellStyle name="표준 14" xfId="20"/>
    <cellStyle name="표준 15" xfId="21"/>
    <cellStyle name="표준 16" xfId="22"/>
    <cellStyle name="표준 17" xfId="23"/>
    <cellStyle name="표준 18" xfId="26"/>
    <cellStyle name="표준 18 2" xfId="320"/>
    <cellStyle name="표준 19" xfId="24"/>
    <cellStyle name="표준 2" xfId="1"/>
    <cellStyle name="표준 2 10" xfId="71"/>
    <cellStyle name="표준 2 11" xfId="104"/>
    <cellStyle name="표준 2 12" xfId="118"/>
    <cellStyle name="표준 2 13" xfId="131"/>
    <cellStyle name="표준 2 14" xfId="143"/>
    <cellStyle name="표준 2 15" xfId="153"/>
    <cellStyle name="표준 2 16" xfId="187"/>
    <cellStyle name="표준 2 17" xfId="188"/>
    <cellStyle name="표준 2 18" xfId="189"/>
    <cellStyle name="표준 2 19" xfId="190"/>
    <cellStyle name="표준 2 2" xfId="37"/>
    <cellStyle name="표준 2 20" xfId="191"/>
    <cellStyle name="표준 2 21" xfId="220"/>
    <cellStyle name="표준 2 22" xfId="221"/>
    <cellStyle name="표준 2 23" xfId="222"/>
    <cellStyle name="표준 2 24" xfId="223"/>
    <cellStyle name="표준 2 25" xfId="224"/>
    <cellStyle name="표준 2 26" xfId="225"/>
    <cellStyle name="표준 2 27" xfId="226"/>
    <cellStyle name="표준 2 28" xfId="240"/>
    <cellStyle name="표준 2 29" xfId="241"/>
    <cellStyle name="표준 2 3" xfId="38"/>
    <cellStyle name="표준 2 30" xfId="242"/>
    <cellStyle name="표준 2 31" xfId="243"/>
    <cellStyle name="표준 2 4" xfId="39"/>
    <cellStyle name="표준 2 5" xfId="40"/>
    <cellStyle name="표준 2 6" xfId="41"/>
    <cellStyle name="표준 2 7" xfId="42"/>
    <cellStyle name="표준 2 8" xfId="43"/>
    <cellStyle name="표준 2 9" xfId="50"/>
    <cellStyle name="표준 20" xfId="161"/>
    <cellStyle name="표준 21" xfId="157"/>
    <cellStyle name="표준 22" xfId="9"/>
    <cellStyle name="표준 23" xfId="10"/>
    <cellStyle name="표준 24" xfId="11"/>
    <cellStyle name="표준 25" xfId="12"/>
    <cellStyle name="표준 26" xfId="319"/>
    <cellStyle name="표준 27" xfId="13"/>
    <cellStyle name="표준 28" xfId="14"/>
    <cellStyle name="표준 29" xfId="15"/>
    <cellStyle name="표준 3" xfId="16"/>
    <cellStyle name="표준 3 2" xfId="55"/>
    <cellStyle name="표준 3 2 2" xfId="244"/>
    <cellStyle name="표준 3 3" xfId="73"/>
    <cellStyle name="표준 3 3 2" xfId="245"/>
    <cellStyle name="표준 3 4" xfId="98"/>
    <cellStyle name="표준 3 4 2" xfId="246"/>
    <cellStyle name="표준 3 5" xfId="112"/>
    <cellStyle name="표준 3 6" xfId="126"/>
    <cellStyle name="표준 3 7" xfId="138"/>
    <cellStyle name="표준 3 8" xfId="149"/>
    <cellStyle name="표준 30" xfId="44"/>
    <cellStyle name="표준 30 2" xfId="330"/>
    <cellStyle name="표준 31" xfId="227"/>
    <cellStyle name="표준 31 2" xfId="331"/>
    <cellStyle name="표준 32" xfId="28"/>
    <cellStyle name="표준 32 2" xfId="332"/>
    <cellStyle name="표준 33" xfId="228"/>
    <cellStyle name="표준 33 2" xfId="333"/>
    <cellStyle name="표준 35" xfId="45"/>
    <cellStyle name="표준 36" xfId="251"/>
    <cellStyle name="표준 37" xfId="252"/>
    <cellStyle name="표준 38" xfId="229"/>
    <cellStyle name="표준 38 2" xfId="253"/>
    <cellStyle name="표준 39" xfId="47"/>
    <cellStyle name="표준 39 2" xfId="258"/>
    <cellStyle name="표준 4" xfId="17"/>
    <cellStyle name="표준 4 2" xfId="56"/>
    <cellStyle name="표준 4 3" xfId="74"/>
    <cellStyle name="표준 4 4" xfId="97"/>
    <cellStyle name="표준 4 5" xfId="111"/>
    <cellStyle name="표준 4 6" xfId="125"/>
    <cellStyle name="표준 4 7" xfId="137"/>
    <cellStyle name="표준 4 8" xfId="148"/>
    <cellStyle name="표준 40" xfId="231"/>
    <cellStyle name="표준 40 2" xfId="259"/>
    <cellStyle name="표준 43" xfId="48"/>
    <cellStyle name="표준 44" xfId="46"/>
    <cellStyle name="표준 45" xfId="49"/>
    <cellStyle name="표준 5" xfId="18"/>
    <cellStyle name="표준 5 2" xfId="57"/>
    <cellStyle name="표준 5 3" xfId="75"/>
    <cellStyle name="표준 5 4" xfId="96"/>
    <cellStyle name="표준 5 5" xfId="110"/>
    <cellStyle name="표준 5 6" xfId="124"/>
    <cellStyle name="표준 5 7" xfId="136"/>
    <cellStyle name="표준 5 8" xfId="147"/>
    <cellStyle name="표준 6" xfId="25"/>
    <cellStyle name="표준 6 2" xfId="59"/>
    <cellStyle name="표준 6 3" xfId="82"/>
    <cellStyle name="표준 6 4" xfId="79"/>
    <cellStyle name="표준 6 5" xfId="81"/>
    <cellStyle name="표준 6 6" xfId="80"/>
    <cellStyle name="표준 6 7" xfId="83"/>
    <cellStyle name="표준 6 8" xfId="78"/>
    <cellStyle name="표준 7" xfId="3"/>
    <cellStyle name="표준 7 2" xfId="51"/>
    <cellStyle name="표준 7 3" xfId="70"/>
    <cellStyle name="표준 7 4" xfId="103"/>
    <cellStyle name="표준 7 5" xfId="117"/>
    <cellStyle name="표준 7 6" xfId="130"/>
    <cellStyle name="표준 7 7" xfId="142"/>
    <cellStyle name="표준 7 8" xfId="152"/>
    <cellStyle name="표준 8" xfId="4"/>
    <cellStyle name="표준 8 2" xfId="52"/>
    <cellStyle name="표준 8 3" xfId="69"/>
    <cellStyle name="표준 8 4" xfId="102"/>
    <cellStyle name="표준 8 5" xfId="116"/>
    <cellStyle name="표준 8 6" xfId="129"/>
    <cellStyle name="표준 8 7" xfId="141"/>
    <cellStyle name="표준 8 8" xfId="151"/>
    <cellStyle name="표준 9" xfId="19"/>
    <cellStyle name="표준 9 2" xfId="58"/>
    <cellStyle name="표준 9 3" xfId="76"/>
    <cellStyle name="표준 9 4" xfId="95"/>
    <cellStyle name="표준 9 5" xfId="109"/>
    <cellStyle name="표준 9 6" xfId="123"/>
    <cellStyle name="표준 9 7" xfId="135"/>
    <cellStyle name="표준 9 8" xfId="146"/>
    <cellStyle name="표준_최근 10년간 주요 지목별 변동 추이" xfId="2"/>
  </cellStyles>
  <dxfs count="0"/>
  <tableStyles count="0" defaultTableStyle="TableStyleMedium9" defaultPivotStyle="PivotStyleLight16"/>
  <colors>
    <mruColors>
      <color rgb="FFFF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3361111111111113"/>
          <c:y val="5.0925925925925923E-2"/>
          <c:w val="0.15833333333333544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20C-480A-93B9-584948BF0B3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20C-480A-93B9-584948BF0B3D}"/>
              </c:ext>
            </c:extLst>
          </c:dPt>
          <c:dLbls>
            <c:dLbl>
              <c:idx val="0"/>
              <c:tx>
                <c:strRef>
                  <c:f>'2.구별 면적 및 지번수 현황'!$H$28</c:f>
                  <c:strCache>
                    <c:ptCount val="1"/>
                    <c:pt idx="0">
                      <c:v>24.6
(4.1)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{FBCFCB67-97D1-4377-B6F5-8FACBEDF4DD4}</c15:txfldGUID>
                      <c15:f>'2.구별 면적 및 지번수 현황'!$H$28</c15:f>
                      <c15:dlblFieldTableCache>
                        <c:ptCount val="1"/>
                        <c:pt idx="0">
                          <c:v>24.6
(4.1)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920C-480A-93B9-584948BF0B3D}"/>
                </c:ext>
              </c:extLst>
            </c:dLbl>
            <c:dLbl>
              <c:idx val="1"/>
              <c:tx>
                <c:strRef>
                  <c:f>'2.구별 면적 및 지번수 현황'!$I$28</c:f>
                  <c:strCache>
                    <c:ptCount val="1"/>
                    <c:pt idx="0">
                      <c:v>30.4
(3.3)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{B9D0A244-D84A-4534-8E0A-04D88C1D192C}</c15:txfldGUID>
                      <c15:f>'2.구별 면적 및 지번수 현황'!$I$28</c15:f>
                      <c15:dlblFieldTableCache>
                        <c:ptCount val="1"/>
                        <c:pt idx="0">
                          <c:v>30.4
(3.3)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920C-480A-93B9-584948BF0B3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('2.구별 면적 및 지번수 현황'!$D$28,'2.구별 면적 및 지번수 현황'!$F$28)</c:f>
              <c:numCache>
                <c:formatCode>#,##0.0_ </c:formatCode>
                <c:ptCount val="2"/>
                <c:pt idx="0" formatCode="#,##0.0_);[Red]\(#,##0.0\)">
                  <c:v>24.590496600000002</c:v>
                </c:pt>
                <c:pt idx="1">
                  <c:v>30.413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20C-480A-93B9-584948BF0B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09771520"/>
        <c:axId val="229091968"/>
        <c:axId val="0"/>
      </c:bar3DChart>
      <c:catAx>
        <c:axId val="209771520"/>
        <c:scaling>
          <c:orientation val="minMax"/>
        </c:scaling>
        <c:delete val="1"/>
        <c:axPos val="b"/>
        <c:majorTickMark val="out"/>
        <c:minorTickMark val="none"/>
        <c:tickLblPos val="none"/>
        <c:crossAx val="229091968"/>
        <c:crosses val="autoZero"/>
        <c:auto val="1"/>
        <c:lblAlgn val="ctr"/>
        <c:lblOffset val="100"/>
        <c:noMultiLvlLbl val="0"/>
      </c:catAx>
      <c:valAx>
        <c:axId val="229091968"/>
        <c:scaling>
          <c:orientation val="minMax"/>
          <c:max val="100"/>
        </c:scaling>
        <c:delete val="1"/>
        <c:axPos val="l"/>
        <c:numFmt formatCode="#,##0.0_);[Red]\(#,##0.0\)" sourceLinked="1"/>
        <c:majorTickMark val="out"/>
        <c:minorTickMark val="none"/>
        <c:tickLblPos val="none"/>
        <c:crossAx val="209771520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522" l="0.70000000000000062" r="0.70000000000000062" t="0.750000000000005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5833333333333326"/>
          <c:y val="5.0925925925925923E-2"/>
          <c:w val="0.13333333333333341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02D-4E69-8F10-08692ABC55C6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02D-4E69-8F10-08692ABC55C6}"/>
              </c:ext>
            </c:extLst>
          </c:dPt>
          <c:dLbls>
            <c:dLbl>
              <c:idx val="0"/>
              <c:tx>
                <c:strRef>
                  <c:f>'2.구별 면적 및 지번수 현황'!$H$17</c:f>
                  <c:strCache>
                    <c:ptCount val="1"/>
                    <c:pt idx="0">
                      <c:v>23.9
(3.9)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{F4A8F85F-51F2-4E30-A610-BDD37C7F61AA}</c15:txfldGUID>
                      <c15:f>'2.구별 면적 및 지번수 현황'!$H$17</c15:f>
                      <c15:dlblFieldTableCache>
                        <c:ptCount val="1"/>
                        <c:pt idx="0">
                          <c:v>23.9
(3.9)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C02D-4E69-8F10-08692ABC55C6}"/>
                </c:ext>
              </c:extLst>
            </c:dLbl>
            <c:dLbl>
              <c:idx val="1"/>
              <c:tx>
                <c:strRef>
                  <c:f>'2.구별 면적 및 지번수 현황'!$I$17</c:f>
                  <c:strCache>
                    <c:ptCount val="1"/>
                    <c:pt idx="0">
                      <c:v>41.2
(4.5)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{47041D89-3BEF-4360-AF2F-68D00DB0BA5E}</c15:txfldGUID>
                      <c15:f>'2.구별 면적 및 지번수 현황'!$I$17</c15:f>
                      <c15:dlblFieldTableCache>
                        <c:ptCount val="1"/>
                        <c:pt idx="0">
                          <c:v>43.6
(4.7)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C02D-4E69-8F10-08692ABC55C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('2.구별 면적 및 지번수 현황'!$D$17,'2.구별 면적 및 지번수 현황'!$F$17)</c:f>
              <c:numCache>
                <c:formatCode>#,##0.0_ </c:formatCode>
                <c:ptCount val="2"/>
                <c:pt idx="0" formatCode="#,##0.0_);[Red]\(#,##0.0\)">
                  <c:v>23.853635699999998</c:v>
                </c:pt>
                <c:pt idx="1">
                  <c:v>41.201000000000001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02D-4E69-8F10-08692ABC55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88728448"/>
        <c:axId val="188740352"/>
        <c:axId val="0"/>
      </c:bar3DChart>
      <c:catAx>
        <c:axId val="188728448"/>
        <c:scaling>
          <c:orientation val="minMax"/>
        </c:scaling>
        <c:delete val="1"/>
        <c:axPos val="b"/>
        <c:majorTickMark val="out"/>
        <c:minorTickMark val="none"/>
        <c:tickLblPos val="none"/>
        <c:crossAx val="188740352"/>
        <c:crosses val="autoZero"/>
        <c:auto val="1"/>
        <c:lblAlgn val="ctr"/>
        <c:lblOffset val="100"/>
        <c:noMultiLvlLbl val="0"/>
      </c:catAx>
      <c:valAx>
        <c:axId val="188740352"/>
        <c:scaling>
          <c:orientation val="minMax"/>
          <c:max val="100"/>
        </c:scaling>
        <c:delete val="1"/>
        <c:axPos val="l"/>
        <c:numFmt formatCode="#,##0.0_);[Red]\(#,##0.0\)" sourceLinked="1"/>
        <c:majorTickMark val="out"/>
        <c:minorTickMark val="none"/>
        <c:tickLblPos val="none"/>
        <c:crossAx val="188728448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522" l="0.70000000000000062" r="0.70000000000000062" t="0.75000000000000522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2777777777778153"/>
          <c:y val="5.0925925925925923E-2"/>
          <c:w val="0.15277777777777779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D22-459B-B1D0-2576F923FACB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D22-459B-B1D0-2576F923FACB}"/>
              </c:ext>
            </c:extLst>
          </c:dPt>
          <c:dLbls>
            <c:dLbl>
              <c:idx val="0"/>
              <c:tx>
                <c:strRef>
                  <c:f>'2.구별 면적 및 지번수 현황'!$H$9</c:f>
                  <c:strCache>
                    <c:ptCount val="1"/>
                    <c:pt idx="0">
                      <c:v>14.2
(2.3)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{94925858-7BDE-4A10-A527-C2002FAEECBB}</c15:txfldGUID>
                      <c15:f>'2.구별 면적 및 지번수 현황'!$H$9</c15:f>
                      <c15:dlblFieldTableCache>
                        <c:ptCount val="1"/>
                        <c:pt idx="0">
                          <c:v>14.2
(2.3)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CD22-459B-B1D0-2576F923FACB}"/>
                </c:ext>
              </c:extLst>
            </c:dLbl>
            <c:dLbl>
              <c:idx val="1"/>
              <c:tx>
                <c:strRef>
                  <c:f>'2.구별 면적 및 지번수 현황'!$I$9</c:f>
                  <c:strCache>
                    <c:ptCount val="1"/>
                    <c:pt idx="0">
                      <c:v>40.9
(4.5)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{8FA10C2D-C7B7-4E68-982F-265E911D5C1C}</c15:txfldGUID>
                      <c15:f>'2.구별 면적 및 지번수 현황'!$I$9</c15:f>
                      <c15:dlblFieldTableCache>
                        <c:ptCount val="1"/>
                        <c:pt idx="0">
                          <c:v>41.5
(4.4)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CD22-459B-B1D0-2576F923FAC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('2.구별 면적 및 지번수 현황'!$D$9,'2.구별 면적 및 지번수 현황'!$F$9)</c:f>
              <c:numCache>
                <c:formatCode>#,##0.0_ </c:formatCode>
                <c:ptCount val="2"/>
                <c:pt idx="0" formatCode="#,##0.0_);[Red]\(#,##0.0\)">
                  <c:v>14.216010799999999</c:v>
                </c:pt>
                <c:pt idx="1">
                  <c:v>40.929000000000002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D22-459B-B1D0-2576F923FAC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88757888"/>
        <c:axId val="188761600"/>
        <c:axId val="0"/>
      </c:bar3DChart>
      <c:catAx>
        <c:axId val="188757888"/>
        <c:scaling>
          <c:orientation val="minMax"/>
        </c:scaling>
        <c:delete val="1"/>
        <c:axPos val="b"/>
        <c:majorTickMark val="out"/>
        <c:minorTickMark val="none"/>
        <c:tickLblPos val="none"/>
        <c:crossAx val="188761600"/>
        <c:crosses val="autoZero"/>
        <c:auto val="1"/>
        <c:lblAlgn val="ctr"/>
        <c:lblOffset val="100"/>
        <c:noMultiLvlLbl val="0"/>
      </c:catAx>
      <c:valAx>
        <c:axId val="188761600"/>
        <c:scaling>
          <c:orientation val="minMax"/>
          <c:max val="100"/>
        </c:scaling>
        <c:delete val="1"/>
        <c:axPos val="l"/>
        <c:numFmt formatCode="#,##0.0_);[Red]\(#,##0.0\)" sourceLinked="1"/>
        <c:majorTickMark val="out"/>
        <c:minorTickMark val="none"/>
        <c:tickLblPos val="none"/>
        <c:crossAx val="188757888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522" l="0.70000000000000062" r="0.70000000000000062" t="0.750000000000005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0555555555555556"/>
          <c:y val="5.0925925925925923E-2"/>
          <c:w val="0.14166666666666666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FC2-4BD1-8281-CF482235434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FC2-4BD1-8281-CF4822354348}"/>
              </c:ext>
            </c:extLst>
          </c:dPt>
          <c:dLbls>
            <c:dLbl>
              <c:idx val="0"/>
              <c:tx>
                <c:strRef>
                  <c:f>'2.구별 면적 및 지번수 현황'!$H$12</c:f>
                  <c:strCache>
                    <c:ptCount val="1"/>
                    <c:pt idx="0">
                      <c:v>23.6
(3.9)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{B52F6ABD-D33B-425A-AF09-8BAFD479AC70}</c15:txfldGUID>
                      <c15:f>'2.구별 면적 및 지번수 현황'!$H$12</c15:f>
                      <c15:dlblFieldTableCache>
                        <c:ptCount val="1"/>
                        <c:pt idx="0">
                          <c:v>23.6
(3.9)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8FC2-4BD1-8281-CF4822354348}"/>
                </c:ext>
              </c:extLst>
            </c:dLbl>
            <c:dLbl>
              <c:idx val="1"/>
              <c:layout>
                <c:manualLayout>
                  <c:x val="0"/>
                  <c:y val="1.3888888888889063E-2"/>
                </c:manualLayout>
              </c:layout>
              <c:tx>
                <c:strRef>
                  <c:f>'2.구별 면적 및 지번수 현황'!$I$12</c:f>
                  <c:strCache>
                    <c:ptCount val="1"/>
                    <c:pt idx="0">
                      <c:v>40.3
(4.4)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{F60F50E0-1320-4ACD-A2D3-841FDDE660D6}</c15:txfldGUID>
                      <c15:f>'2.구별 면적 및 지번수 현황'!$I$12</c15:f>
                      <c15:dlblFieldTableCache>
                        <c:ptCount val="1"/>
                        <c:pt idx="0">
                          <c:v>40.6
(4.3)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8FC2-4BD1-8281-CF482235434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('2.구별 면적 및 지번수 현황'!$D$12,'2.구별 면적 및 지번수 현황'!$F$12)</c:f>
              <c:numCache>
                <c:formatCode>#,##0.0_ </c:formatCode>
                <c:ptCount val="2"/>
                <c:pt idx="0" formatCode="#,##0.0_);[Red]\(#,##0.0\)">
                  <c:v>23.600401899999998</c:v>
                </c:pt>
                <c:pt idx="1">
                  <c:v>40.298999999999999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FC2-4BD1-8281-CF482235434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88783232"/>
        <c:axId val="188786944"/>
        <c:axId val="0"/>
      </c:bar3DChart>
      <c:catAx>
        <c:axId val="188783232"/>
        <c:scaling>
          <c:orientation val="minMax"/>
        </c:scaling>
        <c:delete val="1"/>
        <c:axPos val="b"/>
        <c:majorTickMark val="out"/>
        <c:minorTickMark val="none"/>
        <c:tickLblPos val="none"/>
        <c:crossAx val="188786944"/>
        <c:crosses val="autoZero"/>
        <c:auto val="1"/>
        <c:lblAlgn val="ctr"/>
        <c:lblOffset val="100"/>
        <c:noMultiLvlLbl val="0"/>
      </c:catAx>
      <c:valAx>
        <c:axId val="188786944"/>
        <c:scaling>
          <c:orientation val="minMax"/>
          <c:max val="100"/>
        </c:scaling>
        <c:delete val="1"/>
        <c:axPos val="l"/>
        <c:numFmt formatCode="#,##0.0_);[Red]\(#,##0.0\)" sourceLinked="1"/>
        <c:majorTickMark val="out"/>
        <c:minorTickMark val="none"/>
        <c:tickLblPos val="none"/>
        <c:crossAx val="188783232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522" l="0.70000000000000062" r="0.70000000000000062" t="0.75000000000000522" header="0.30000000000000032" footer="0.30000000000000032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53055555555555567"/>
          <c:y val="5.0925925925925923E-2"/>
          <c:w val="0.13333333333333341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1B7-432B-8A7B-D32FB730C50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1B7-432B-8A7B-D32FB730C50B}"/>
              </c:ext>
            </c:extLst>
          </c:dPt>
          <c:dLbls>
            <c:dLbl>
              <c:idx val="0"/>
              <c:tx>
                <c:strRef>
                  <c:f>'2.구별 면적 및 지번수 현황'!$H$22</c:f>
                  <c:strCache>
                    <c:ptCount val="1"/>
                    <c:pt idx="0">
                      <c:v>24.5
(4.1)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{17CF8099-5F93-44C4-BAA9-54C508D6212E}</c15:txfldGUID>
                      <c15:f>'2.구별 면적 및 지번수 현황'!$H$22</c15:f>
                      <c15:dlblFieldTableCache>
                        <c:ptCount val="1"/>
                        <c:pt idx="0">
                          <c:v>24.5
(4.1)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61B7-432B-8A7B-D32FB730C50B}"/>
                </c:ext>
              </c:extLst>
            </c:dLbl>
            <c:dLbl>
              <c:idx val="1"/>
              <c:tx>
                <c:strRef>
                  <c:f>'2.구별 면적 및 지번수 현황'!$I$22</c:f>
                  <c:strCache>
                    <c:ptCount val="1"/>
                    <c:pt idx="0">
                      <c:v>37.5
(4.1)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{DF828DE2-2B3A-453D-99CA-E68C097EBF97}</c15:txfldGUID>
                      <c15:f>'2.구별 면적 및 지번수 현황'!$I$22</c15:f>
                      <c15:dlblFieldTableCache>
                        <c:ptCount val="1"/>
                        <c:pt idx="0">
                          <c:v>39.0
(4.2)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61B7-432B-8A7B-D32FB730C50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('2.구별 면적 및 지번수 현황'!$D$22,'2.구별 면적 및 지번수 현황'!$F$22)</c:f>
              <c:numCache>
                <c:formatCode>#,##0.0_ </c:formatCode>
                <c:ptCount val="2"/>
                <c:pt idx="0" formatCode="#,##0.0_);[Red]\(#,##0.0\)">
                  <c:v>24.549897899999998</c:v>
                </c:pt>
                <c:pt idx="1">
                  <c:v>37.466000000000001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1B7-432B-8A7B-D32FB730C5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89480960"/>
        <c:axId val="189484416"/>
        <c:axId val="0"/>
      </c:bar3DChart>
      <c:catAx>
        <c:axId val="189480960"/>
        <c:scaling>
          <c:orientation val="minMax"/>
        </c:scaling>
        <c:delete val="1"/>
        <c:axPos val="b"/>
        <c:majorTickMark val="out"/>
        <c:minorTickMark val="none"/>
        <c:tickLblPos val="none"/>
        <c:crossAx val="189484416"/>
        <c:crosses val="autoZero"/>
        <c:auto val="1"/>
        <c:lblAlgn val="ctr"/>
        <c:lblOffset val="100"/>
        <c:noMultiLvlLbl val="0"/>
      </c:catAx>
      <c:valAx>
        <c:axId val="189484416"/>
        <c:scaling>
          <c:orientation val="minMax"/>
          <c:max val="100"/>
        </c:scaling>
        <c:delete val="1"/>
        <c:axPos val="l"/>
        <c:numFmt formatCode="#,##0.0_);[Red]\(#,##0.0\)" sourceLinked="1"/>
        <c:majorTickMark val="out"/>
        <c:minorTickMark val="none"/>
        <c:tickLblPos val="none"/>
        <c:crossAx val="189480960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522" l="0.70000000000000062" r="0.70000000000000062" t="0.75000000000000522" header="0.30000000000000032" footer="0.30000000000000032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73055555555555562"/>
          <c:y val="5.0925925925925923E-2"/>
          <c:w val="0.15555555555555556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ADC-4364-A585-C3EBBA26678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ADC-4364-A585-C3EBBA266787}"/>
              </c:ext>
            </c:extLst>
          </c:dPt>
          <c:dLbls>
            <c:dLbl>
              <c:idx val="0"/>
              <c:tx>
                <c:strRef>
                  <c:f>'2.구별 면적 및 지번수 현황'!$H$4</c:f>
                  <c:strCache>
                    <c:ptCount val="1"/>
                    <c:pt idx="0">
                      <c:v>23.9
(4.0)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{F047AD49-A03C-4FB6-A4A7-A57798F34F78}</c15:txfldGUID>
                      <c15:f>'2.구별 면적 및 지번수 현황'!$H$4</c15:f>
                      <c15:dlblFieldTableCache>
                        <c:ptCount val="1"/>
                        <c:pt idx="0">
                          <c:v>23.9
(4.0)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DADC-4364-A585-C3EBBA266787}"/>
                </c:ext>
              </c:extLst>
            </c:dLbl>
            <c:dLbl>
              <c:idx val="1"/>
              <c:tx>
                <c:strRef>
                  <c:f>'2.구별 면적 및 지번수 현황'!$I$4</c:f>
                  <c:strCache>
                    <c:ptCount val="1"/>
                    <c:pt idx="0">
                      <c:v>49.2
(5.4)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{84F5E40C-D532-411A-89B1-50872CEDD6B9}</c15:txfldGUID>
                      <c15:f>'2.구별 면적 및 지번수 현황'!$I$4</c15:f>
                      <c15:dlblFieldTableCache>
                        <c:ptCount val="1"/>
                        <c:pt idx="0">
                          <c:v>49.3
(5.3)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DADC-4364-A585-C3EBBA26678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('2.구별 면적 및 지번수 현황'!$D$4,'2.구별 면적 및 지번수 현황'!$F$4)</c:f>
              <c:numCache>
                <c:formatCode>#,##0.0_ </c:formatCode>
                <c:ptCount val="2"/>
                <c:pt idx="0" formatCode="#,##0.0_);[Red]\(#,##0.0\)">
                  <c:v>23.9131617</c:v>
                </c:pt>
                <c:pt idx="1">
                  <c:v>49.243000000000002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ADC-4364-A585-C3EBBA2667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91433728"/>
        <c:axId val="191439616"/>
        <c:axId val="0"/>
      </c:bar3DChart>
      <c:catAx>
        <c:axId val="191433728"/>
        <c:scaling>
          <c:orientation val="minMax"/>
        </c:scaling>
        <c:delete val="1"/>
        <c:axPos val="b"/>
        <c:majorTickMark val="out"/>
        <c:minorTickMark val="none"/>
        <c:tickLblPos val="none"/>
        <c:crossAx val="191439616"/>
        <c:crosses val="autoZero"/>
        <c:auto val="1"/>
        <c:lblAlgn val="ctr"/>
        <c:lblOffset val="100"/>
        <c:noMultiLvlLbl val="0"/>
      </c:catAx>
      <c:valAx>
        <c:axId val="191439616"/>
        <c:scaling>
          <c:orientation val="minMax"/>
          <c:max val="100"/>
        </c:scaling>
        <c:delete val="1"/>
        <c:axPos val="l"/>
        <c:numFmt formatCode="#,##0.0_);[Red]\(#,##0.0\)" sourceLinked="1"/>
        <c:majorTickMark val="out"/>
        <c:minorTickMark val="none"/>
        <c:tickLblPos val="none"/>
        <c:crossAx val="191433728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522" l="0.70000000000000062" r="0.70000000000000062" t="0.75000000000000522" header="0.30000000000000032" footer="0.30000000000000032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54444444444444462"/>
          <c:y val="5.0925925925925923E-2"/>
          <c:w val="0.14444444444444748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172-4864-AE70-470B5C97A7AA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172-4864-AE70-470B5C97A7AA}"/>
              </c:ext>
            </c:extLst>
          </c:dPt>
          <c:dLbls>
            <c:dLbl>
              <c:idx val="0"/>
              <c:tx>
                <c:strRef>
                  <c:f>'2.구별 면적 및 지번수 현황'!$H$5</c:f>
                  <c:strCache>
                    <c:ptCount val="1"/>
                    <c:pt idx="0">
                      <c:v>10.0
(1.6)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{C2EA005F-49CF-4C8C-AABA-B51B5FF6079A}</c15:txfldGUID>
                      <c15:f>'2.구별 면적 및 지번수 현황'!$H$5</c15:f>
                      <c15:dlblFieldTableCache>
                        <c:ptCount val="1"/>
                        <c:pt idx="0">
                          <c:v>10.0
(1.6)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5172-4864-AE70-470B5C97A7AA}"/>
                </c:ext>
              </c:extLst>
            </c:dLbl>
            <c:dLbl>
              <c:idx val="1"/>
              <c:tx>
                <c:strRef>
                  <c:f>'2.구별 면적 및 지번수 현황'!$I$5</c:f>
                  <c:strCache>
                    <c:ptCount val="1"/>
                    <c:pt idx="0">
                      <c:v>34.9
(3.8)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{2CC6062F-89BC-44E1-B0A7-5EA31F36C121}</c15:txfldGUID>
                      <c15:f>'2.구별 면적 및 지번수 현황'!$I$5</c15:f>
                      <c15:dlblFieldTableCache>
                        <c:ptCount val="1"/>
                        <c:pt idx="0">
                          <c:v>35.7
(3.8)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5172-4864-AE70-470B5C97A7A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('2.구별 면적 및 지번수 현황'!$D$5,'2.구별 면적 및 지번수 현황'!$F$5)</c:f>
              <c:numCache>
                <c:formatCode>#,##0.0_ </c:formatCode>
                <c:ptCount val="2"/>
                <c:pt idx="0" formatCode="#,##0.0_);[Red]\(#,##0.0\)">
                  <c:v>9.9602864999999987</c:v>
                </c:pt>
                <c:pt idx="1">
                  <c:v>34.914999999999999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172-4864-AE70-470B5C97A7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91448960"/>
        <c:axId val="191469056"/>
        <c:axId val="0"/>
      </c:bar3DChart>
      <c:catAx>
        <c:axId val="191448960"/>
        <c:scaling>
          <c:orientation val="minMax"/>
        </c:scaling>
        <c:delete val="1"/>
        <c:axPos val="b"/>
        <c:majorTickMark val="out"/>
        <c:minorTickMark val="none"/>
        <c:tickLblPos val="none"/>
        <c:crossAx val="191469056"/>
        <c:crosses val="autoZero"/>
        <c:auto val="1"/>
        <c:lblAlgn val="ctr"/>
        <c:lblOffset val="100"/>
        <c:noMultiLvlLbl val="0"/>
      </c:catAx>
      <c:valAx>
        <c:axId val="191469056"/>
        <c:scaling>
          <c:orientation val="minMax"/>
          <c:max val="100"/>
        </c:scaling>
        <c:delete val="1"/>
        <c:axPos val="l"/>
        <c:numFmt formatCode="#,##0.0_);[Red]\(#,##0.0\)" sourceLinked="1"/>
        <c:majorTickMark val="out"/>
        <c:minorTickMark val="none"/>
        <c:tickLblPos val="none"/>
        <c:crossAx val="191448960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522" l="0.70000000000000062" r="0.70000000000000062" t="0.75000000000000522" header="0.30000000000000032" footer="0.30000000000000032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37222222222222512"/>
          <c:y val="5.0925925925925923E-2"/>
          <c:w val="0.15000000000000024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485-4B12-92E9-BEB6082E424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485-4B12-92E9-BEB6082E424F}"/>
              </c:ext>
            </c:extLst>
          </c:dPt>
          <c:dLbls>
            <c:dLbl>
              <c:idx val="0"/>
              <c:tx>
                <c:strRef>
                  <c:f>'2.구별 면적 및 지번수 현황'!$H$6</c:f>
                  <c:strCache>
                    <c:ptCount val="1"/>
                    <c:pt idx="0">
                      <c:v>21.9
(3.6)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{0D70F595-CBFB-4BB8-9692-14A8FB09157C}</c15:txfldGUID>
                      <c15:f>'2.구별 면적 및 지번수 현황'!$H$6</c15:f>
                      <c15:dlblFieldTableCache>
                        <c:ptCount val="1"/>
                        <c:pt idx="0">
                          <c:v>21.9
(3.6)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3485-4B12-92E9-BEB6082E424F}"/>
                </c:ext>
              </c:extLst>
            </c:dLbl>
            <c:dLbl>
              <c:idx val="1"/>
              <c:tx>
                <c:strRef>
                  <c:f>'2.구별 면적 및 지번수 현황'!$I$6</c:f>
                  <c:strCache>
                    <c:ptCount val="1"/>
                    <c:pt idx="0">
                      <c:v>44.8
(4.9)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{3FA9E092-59B4-4388-B13E-5A2CBFF8F522}</c15:txfldGUID>
                      <c15:f>'2.구별 면적 및 지번수 현황'!$I$6</c15:f>
                      <c15:dlblFieldTableCache>
                        <c:ptCount val="1"/>
                        <c:pt idx="0">
                          <c:v>45.0
(4.8)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3485-4B12-92E9-BEB6082E424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('2.구별 면적 및 지번수 현황'!$D$6,'2.구별 면적 및 지번수 현황'!$F$6)</c:f>
              <c:numCache>
                <c:formatCode>#,##0.0_ </c:formatCode>
                <c:ptCount val="2"/>
                <c:pt idx="0" formatCode="#,##0.0_);[Red]\(#,##0.0\)">
                  <c:v>21.8676095</c:v>
                </c:pt>
                <c:pt idx="1">
                  <c:v>44.765000000000001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485-4B12-92E9-BEB6082E42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91482496"/>
        <c:axId val="191486208"/>
        <c:axId val="0"/>
      </c:bar3DChart>
      <c:catAx>
        <c:axId val="191482496"/>
        <c:scaling>
          <c:orientation val="minMax"/>
        </c:scaling>
        <c:delete val="1"/>
        <c:axPos val="b"/>
        <c:majorTickMark val="out"/>
        <c:minorTickMark val="none"/>
        <c:tickLblPos val="none"/>
        <c:crossAx val="191486208"/>
        <c:crosses val="autoZero"/>
        <c:auto val="1"/>
        <c:lblAlgn val="ctr"/>
        <c:lblOffset val="100"/>
        <c:noMultiLvlLbl val="0"/>
      </c:catAx>
      <c:valAx>
        <c:axId val="191486208"/>
        <c:scaling>
          <c:orientation val="minMax"/>
          <c:max val="100"/>
        </c:scaling>
        <c:delete val="1"/>
        <c:axPos val="l"/>
        <c:numFmt formatCode="#,##0.0_);[Red]\(#,##0.0\)" sourceLinked="1"/>
        <c:majorTickMark val="out"/>
        <c:minorTickMark val="none"/>
        <c:tickLblPos val="none"/>
        <c:crossAx val="191482496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522" l="0.70000000000000062" r="0.70000000000000062" t="0.75000000000000522" header="0.30000000000000032" footer="0.30000000000000032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35277777777778102"/>
          <c:y val="5.0925925925925923E-2"/>
          <c:w val="0.15000000000000024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4F81BD">
                <a:lumMod val="60000"/>
                <a:lumOff val="40000"/>
              </a:srgbClr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759-43A4-A68A-F9EB1FC0CB16}"/>
              </c:ext>
            </c:extLst>
          </c:dPt>
          <c:dLbls>
            <c:dLbl>
              <c:idx val="0"/>
              <c:tx>
                <c:strRef>
                  <c:f>'2.구별 면적 및 지번수 현황'!$H$10</c:f>
                  <c:strCache>
                    <c:ptCount val="1"/>
                    <c:pt idx="0">
                      <c:v>18.5
(3.1)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{B50C76D6-0B21-4FF8-A128-8274095C47B7}</c15:txfldGUID>
                      <c15:f>'2.구별 면적 및 지번수 현황'!$H$10</c15:f>
                      <c15:dlblFieldTableCache>
                        <c:ptCount val="1"/>
                        <c:pt idx="0">
                          <c:v>18.5
(3.1)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D759-43A4-A68A-F9EB1FC0CB16}"/>
                </c:ext>
              </c:extLst>
            </c:dLbl>
            <c:dLbl>
              <c:idx val="1"/>
              <c:tx>
                <c:strRef>
                  <c:f>'2.구별 면적 및 지번수 현황'!$I$10</c:f>
                  <c:strCache>
                    <c:ptCount val="1"/>
                    <c:pt idx="0">
                      <c:v>38.8
(4.2)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{B53FC729-978A-4A59-843B-E3098456B90E}</c15:txfldGUID>
                      <c15:f>'2.구별 면적 및 지번수 현황'!$I$10</c15:f>
                      <c15:dlblFieldTableCache>
                        <c:ptCount val="1"/>
                        <c:pt idx="0">
                          <c:v>40.3
(4.3)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D759-43A4-A68A-F9EB1FC0CB1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('2.구별 면적 및 지번수 현황'!$D$10,'2.구별 면적 및 지번수 현황'!$F$10)</c:f>
              <c:numCache>
                <c:formatCode>#,##0.0_ </c:formatCode>
                <c:ptCount val="2"/>
                <c:pt idx="0" formatCode="#,##0.0_);[Red]\(#,##0.0\)">
                  <c:v>18.497097199999999</c:v>
                </c:pt>
                <c:pt idx="1">
                  <c:v>38.755000000000003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759-43A4-A68A-F9EB1FC0CB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94190336"/>
        <c:axId val="194193664"/>
        <c:axId val="0"/>
      </c:bar3DChart>
      <c:catAx>
        <c:axId val="194190336"/>
        <c:scaling>
          <c:orientation val="minMax"/>
        </c:scaling>
        <c:delete val="1"/>
        <c:axPos val="b"/>
        <c:majorTickMark val="out"/>
        <c:minorTickMark val="none"/>
        <c:tickLblPos val="none"/>
        <c:crossAx val="194193664"/>
        <c:crosses val="autoZero"/>
        <c:auto val="1"/>
        <c:lblAlgn val="ctr"/>
        <c:lblOffset val="100"/>
        <c:noMultiLvlLbl val="0"/>
      </c:catAx>
      <c:valAx>
        <c:axId val="194193664"/>
        <c:scaling>
          <c:orientation val="minMax"/>
          <c:max val="100"/>
        </c:scaling>
        <c:delete val="1"/>
        <c:axPos val="l"/>
        <c:numFmt formatCode="#,##0.0_);[Red]\(#,##0.0\)" sourceLinked="1"/>
        <c:majorTickMark val="out"/>
        <c:minorTickMark val="none"/>
        <c:tickLblPos val="none"/>
        <c:crossAx val="194190336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522" l="0.70000000000000062" r="0.70000000000000062" t="0.75000000000000522" header="0.30000000000000032" footer="0.30000000000000032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1388888888889458"/>
          <c:y val="5.0925925925925923E-2"/>
          <c:w val="0.14444444444444748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FA3-487B-AEFC-93FCA60F13F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FA3-487B-AEFC-93FCA60F13F7}"/>
              </c:ext>
            </c:extLst>
          </c:dPt>
          <c:dLbls>
            <c:dLbl>
              <c:idx val="0"/>
              <c:tx>
                <c:strRef>
                  <c:f>'2.구별 면적 및 지번수 현황'!$H$18</c:f>
                  <c:strCache>
                    <c:ptCount val="1"/>
                    <c:pt idx="0">
                      <c:v>17.4
(2.9)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{02CA0EDE-CBF6-4162-B95C-051560FCFBA8}</c15:txfldGUID>
                      <c15:f>'2.구별 면적 및 지번수 현황'!$H$18</c15:f>
                      <c15:dlblFieldTableCache>
                        <c:ptCount val="1"/>
                        <c:pt idx="0">
                          <c:v>17.4
(2.9)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CFA3-487B-AEFC-93FCA60F13F7}"/>
                </c:ext>
              </c:extLst>
            </c:dLbl>
            <c:dLbl>
              <c:idx val="1"/>
              <c:tx>
                <c:strRef>
                  <c:f>'2.구별 면적 및 지번수 현황'!$I$18</c:f>
                  <c:strCache>
                    <c:ptCount val="1"/>
                    <c:pt idx="0">
                      <c:v>21.8
(2.4)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{232235DC-D46B-4D07-9FF7-C98539D388AE}</c15:txfldGUID>
                      <c15:f>'2.구별 면적 및 지번수 현황'!$I$18</c15:f>
                      <c15:dlblFieldTableCache>
                        <c:ptCount val="1"/>
                        <c:pt idx="0">
                          <c:v>22.7
(2.4)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CFA3-487B-AEFC-93FCA60F13F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('2.구별 면적 및 지번수 현황'!$D$18,'2.구별 면적 및 지번수 현황'!$F$18)</c:f>
              <c:numCache>
                <c:formatCode>#,##0.0_ </c:formatCode>
                <c:ptCount val="2"/>
                <c:pt idx="0" formatCode="#,##0.0_);[Red]\(#,##0.0\)">
                  <c:v>17.405693899999999</c:v>
                </c:pt>
                <c:pt idx="1">
                  <c:v>21.795000000000002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FA3-487B-AEFC-93FCA60F13F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94231680"/>
        <c:axId val="196697088"/>
        <c:axId val="0"/>
      </c:bar3DChart>
      <c:catAx>
        <c:axId val="194231680"/>
        <c:scaling>
          <c:orientation val="minMax"/>
        </c:scaling>
        <c:delete val="1"/>
        <c:axPos val="b"/>
        <c:majorTickMark val="out"/>
        <c:minorTickMark val="none"/>
        <c:tickLblPos val="none"/>
        <c:crossAx val="196697088"/>
        <c:crosses val="autoZero"/>
        <c:auto val="1"/>
        <c:lblAlgn val="ctr"/>
        <c:lblOffset val="100"/>
        <c:noMultiLvlLbl val="0"/>
      </c:catAx>
      <c:valAx>
        <c:axId val="196697088"/>
        <c:scaling>
          <c:orientation val="minMax"/>
          <c:max val="100"/>
        </c:scaling>
        <c:delete val="1"/>
        <c:axPos val="l"/>
        <c:numFmt formatCode="#,##0.0_);[Red]\(#,##0.0\)" sourceLinked="1"/>
        <c:majorTickMark val="out"/>
        <c:minorTickMark val="none"/>
        <c:tickLblPos val="none"/>
        <c:crossAx val="194231680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522" l="0.70000000000000062" r="0.70000000000000062" t="0.75000000000000522" header="0.30000000000000032" footer="0.30000000000000032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56388888888889399"/>
          <c:y val="5.0925925925925923E-2"/>
          <c:w val="0.14722222222222361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DE6-45CF-AC51-F2E726FA87B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DE6-45CF-AC51-F2E726FA87B0}"/>
              </c:ext>
            </c:extLst>
          </c:dPt>
          <c:dLbls>
            <c:dLbl>
              <c:idx val="0"/>
              <c:tx>
                <c:strRef>
                  <c:f>'2.구별 면적 및 지번수 현황'!$H$27</c:f>
                  <c:strCache>
                    <c:ptCount val="1"/>
                    <c:pt idx="0">
                      <c:v>33.9
(5.6)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{B88699B1-4CFF-4D7A-BF02-FD86F5318728}</c15:txfldGUID>
                      <c15:f>'2.구별 면적 및 지번수 현황'!$H$27</c15:f>
                      <c15:dlblFieldTableCache>
                        <c:ptCount val="1"/>
                        <c:pt idx="0">
                          <c:v>33.9
(5.6)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BDE6-45CF-AC51-F2E726FA87B0}"/>
                </c:ext>
              </c:extLst>
            </c:dLbl>
            <c:dLbl>
              <c:idx val="1"/>
              <c:tx>
                <c:strRef>
                  <c:f>'2.구별 면적 및 지번수 현황'!$I$27</c:f>
                  <c:strCache>
                    <c:ptCount val="1"/>
                    <c:pt idx="0">
                      <c:v>31.7
(3.5)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{C7DE14FC-9725-42BD-A10C-94308E2F6A5F}</c15:txfldGUID>
                      <c15:f>'2.구별 면적 및 지번수 현황'!$I$27</c15:f>
                      <c15:dlblFieldTableCache>
                        <c:ptCount val="1"/>
                        <c:pt idx="0">
                          <c:v>32.6
(3.5)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BDE6-45CF-AC51-F2E726FA87B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('2.구별 면적 및 지번수 현황'!$D$27,'2.구별 면적 및 지번수 현황'!$F$27)</c:f>
              <c:numCache>
                <c:formatCode>#,##0.0_ </c:formatCode>
                <c:ptCount val="2"/>
                <c:pt idx="0" formatCode="#,##0.0_);[Red]\(#,##0.0\)">
                  <c:v>33.875857099999998</c:v>
                </c:pt>
                <c:pt idx="1">
                  <c:v>31.670999999999999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DE6-45CF-AC51-F2E726FA87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96821376"/>
        <c:axId val="196825088"/>
        <c:axId val="0"/>
      </c:bar3DChart>
      <c:catAx>
        <c:axId val="196821376"/>
        <c:scaling>
          <c:orientation val="minMax"/>
        </c:scaling>
        <c:delete val="1"/>
        <c:axPos val="b"/>
        <c:majorTickMark val="out"/>
        <c:minorTickMark val="none"/>
        <c:tickLblPos val="none"/>
        <c:crossAx val="196825088"/>
        <c:crosses val="autoZero"/>
        <c:auto val="1"/>
        <c:lblAlgn val="ctr"/>
        <c:lblOffset val="100"/>
        <c:noMultiLvlLbl val="0"/>
      </c:catAx>
      <c:valAx>
        <c:axId val="196825088"/>
        <c:scaling>
          <c:orientation val="minMax"/>
          <c:max val="100"/>
        </c:scaling>
        <c:delete val="1"/>
        <c:axPos val="l"/>
        <c:numFmt formatCode="#,##0.0_);[Red]\(#,##0.0\)" sourceLinked="1"/>
        <c:majorTickMark val="out"/>
        <c:minorTickMark val="none"/>
        <c:tickLblPos val="none"/>
        <c:crossAx val="196821376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544" l="0.70000000000000062" r="0.70000000000000062" t="0.75000000000000544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2500000000000032"/>
          <c:y val="5.0925925925925923E-2"/>
          <c:w val="0.15277777777777779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2CA-4793-8324-0BD2DA62C0EB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2CA-4793-8324-0BD2DA62C0EB}"/>
              </c:ext>
            </c:extLst>
          </c:dPt>
          <c:dLbls>
            <c:dLbl>
              <c:idx val="0"/>
              <c:tx>
                <c:strRef>
                  <c:f>'2.구별 면적 및 지번수 현황'!$H$23</c:f>
                  <c:strCache>
                    <c:ptCount val="1"/>
                    <c:pt idx="0">
                      <c:v>16.4
(2.7)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{E068218C-24FE-4410-8325-D032D1297B8F}</c15:txfldGUID>
                      <c15:f>'2.구별 면적 및 지번수 현황'!$H$23</c15:f>
                      <c15:dlblFieldTableCache>
                        <c:ptCount val="1"/>
                        <c:pt idx="0">
                          <c:v>16.4
(2.7)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72CA-4793-8324-0BD2DA62C0EB}"/>
                </c:ext>
              </c:extLst>
            </c:dLbl>
            <c:dLbl>
              <c:idx val="1"/>
              <c:tx>
                <c:strRef>
                  <c:f>'2.구별 면적 및 지번수 현황'!$I$23</c:f>
                  <c:strCache>
                    <c:ptCount val="1"/>
                    <c:pt idx="0">
                      <c:v>38.4
(4.2)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{19955057-B745-451E-B29C-277980D0326D}</c15:txfldGUID>
                      <c15:f>'2.구별 면적 및 지번수 현황'!$I$23</c15:f>
                      <c15:dlblFieldTableCache>
                        <c:ptCount val="1"/>
                        <c:pt idx="0">
                          <c:v>38.9
(4.2)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72CA-4793-8324-0BD2DA62C0E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('2.구별 면적 및 지번수 현황'!$D$23,'2.구별 면적 및 지번수 현황'!$F$23)</c:f>
              <c:numCache>
                <c:formatCode>#,##0.0_ </c:formatCode>
                <c:ptCount val="2"/>
                <c:pt idx="0" formatCode="#,##0.0_);[Red]\(#,##0.0\)">
                  <c:v>16.356862899999999</c:v>
                </c:pt>
                <c:pt idx="1">
                  <c:v>38.392000000000003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2CA-4793-8324-0BD2DA62C0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38473216"/>
        <c:axId val="238641152"/>
        <c:axId val="0"/>
      </c:bar3DChart>
      <c:catAx>
        <c:axId val="238473216"/>
        <c:scaling>
          <c:orientation val="minMax"/>
        </c:scaling>
        <c:delete val="1"/>
        <c:axPos val="b"/>
        <c:majorTickMark val="out"/>
        <c:minorTickMark val="none"/>
        <c:tickLblPos val="none"/>
        <c:crossAx val="238641152"/>
        <c:crosses val="autoZero"/>
        <c:auto val="1"/>
        <c:lblAlgn val="ctr"/>
        <c:lblOffset val="100"/>
        <c:noMultiLvlLbl val="0"/>
      </c:catAx>
      <c:valAx>
        <c:axId val="238641152"/>
        <c:scaling>
          <c:orientation val="minMax"/>
          <c:max val="100"/>
        </c:scaling>
        <c:delete val="1"/>
        <c:axPos val="l"/>
        <c:numFmt formatCode="#,##0.0_);[Red]\(#,##0.0\)" sourceLinked="1"/>
        <c:majorTickMark val="out"/>
        <c:minorTickMark val="none"/>
        <c:tickLblPos val="none"/>
        <c:crossAx val="238473216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522" l="0.70000000000000062" r="0.70000000000000062" t="0.75000000000000522" header="0.30000000000000032" footer="0.30000000000000032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4.1666666666666664E-2"/>
          <c:y val="3.9576101374425E-2"/>
          <c:w val="0.92934472934472934"/>
          <c:h val="0.84144726353650812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8C2-405C-B3BE-6CE663350EB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8C2-405C-B3BE-6CE663350EB2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altLang="en-US"/>
                      <a:t>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8C2-405C-B3BE-6CE663350EB2}"/>
                </c:ext>
              </c:extLst>
            </c:dLbl>
            <c:dLbl>
              <c:idx val="1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8C2-405C-B3BE-6CE663350EB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('2.구별 면적 및 지번수 현황'!$D$27,'2.구별 면적 및 지번수 현황'!$F$27)</c:f>
              <c:numCache>
                <c:formatCode>#,##0.0_ </c:formatCode>
                <c:ptCount val="2"/>
                <c:pt idx="0" formatCode="#,##0.0_);[Red]\(#,##0.0\)">
                  <c:v>33.875857099999998</c:v>
                </c:pt>
                <c:pt idx="1">
                  <c:v>31.670999999999999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8C2-405C-B3BE-6CE663350E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96957312"/>
        <c:axId val="196969216"/>
        <c:axId val="0"/>
      </c:bar3DChart>
      <c:catAx>
        <c:axId val="196957312"/>
        <c:scaling>
          <c:orientation val="minMax"/>
        </c:scaling>
        <c:delete val="1"/>
        <c:axPos val="b"/>
        <c:majorTickMark val="out"/>
        <c:minorTickMark val="none"/>
        <c:tickLblPos val="none"/>
        <c:crossAx val="196969216"/>
        <c:crosses val="autoZero"/>
        <c:auto val="1"/>
        <c:lblAlgn val="ctr"/>
        <c:lblOffset val="100"/>
        <c:noMultiLvlLbl val="0"/>
      </c:catAx>
      <c:valAx>
        <c:axId val="196969216"/>
        <c:scaling>
          <c:orientation val="minMax"/>
          <c:max val="100"/>
        </c:scaling>
        <c:delete val="1"/>
        <c:axPos val="l"/>
        <c:numFmt formatCode="#,##0.0_);[Red]\(#,##0.0\)" sourceLinked="1"/>
        <c:majorTickMark val="out"/>
        <c:minorTickMark val="none"/>
        <c:tickLblPos val="none"/>
        <c:crossAx val="196957312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chemeClr val="tx1"/>
      </a:solidFill>
    </a:ln>
  </c:spPr>
  <c:printSettings>
    <c:headerFooter/>
    <c:pageMargins b="0.75000000000000544" l="0.70000000000000062" r="0.70000000000000062" t="0.75000000000000544" header="0.30000000000000032" footer="0.30000000000000032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2500000000000032"/>
          <c:y val="5.0925925925925923E-2"/>
          <c:w val="0.15833333333333544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9CD-412D-B142-F0C348C9680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9CD-412D-B142-F0C348C96804}"/>
              </c:ext>
            </c:extLst>
          </c:dPt>
          <c:dLbls>
            <c:dLbl>
              <c:idx val="0"/>
              <c:tx>
                <c:strRef>
                  <c:f>'2.구별 면적 및 지번수 현황'!$H$19</c:f>
                  <c:strCache>
                    <c:ptCount val="1"/>
                    <c:pt idx="0">
                      <c:v>41.5
(6.8)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{060B6835-CD8D-45A8-8622-E3C064EC969E}</c15:txfldGUID>
                      <c15:f>'2.구별 면적 및 지번수 현황'!$H$19</c15:f>
                      <c15:dlblFieldTableCache>
                        <c:ptCount val="1"/>
                        <c:pt idx="0">
                          <c:v>41.4
(6.8)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F9CD-412D-B142-F0C348C96804}"/>
                </c:ext>
              </c:extLst>
            </c:dLbl>
            <c:dLbl>
              <c:idx val="1"/>
              <c:tx>
                <c:strRef>
                  <c:f>'2.구별 면적 및 지번수 현황'!$I$19</c:f>
                  <c:strCache>
                    <c:ptCount val="1"/>
                    <c:pt idx="0">
                      <c:v>44.2
(4.8)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{1DFE4E86-BBA5-4EE4-8259-AE06D30FBC2F}</c15:txfldGUID>
                      <c15:f>'2.구별 면적 및 지번수 현황'!$I$19</c15:f>
                      <c15:dlblFieldTableCache>
                        <c:ptCount val="1"/>
                        <c:pt idx="0">
                          <c:v>47.5
(5.1)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F9CD-412D-B142-F0C348C968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('2.구별 면적 및 지번수 현황'!$D$19,'2.구별 면적 및 지번수 현황'!$F$19)</c:f>
              <c:numCache>
                <c:formatCode>#,##0.0_ </c:formatCode>
                <c:ptCount val="2"/>
                <c:pt idx="0" formatCode="#,##0.0_);[Red]\(#,##0.0\)">
                  <c:v>41.453337099999999</c:v>
                </c:pt>
                <c:pt idx="1">
                  <c:v>44.216000000000001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9CD-412D-B142-F0C348C968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97069440"/>
        <c:axId val="197073152"/>
        <c:axId val="0"/>
      </c:bar3DChart>
      <c:catAx>
        <c:axId val="197069440"/>
        <c:scaling>
          <c:orientation val="minMax"/>
        </c:scaling>
        <c:delete val="1"/>
        <c:axPos val="b"/>
        <c:majorTickMark val="out"/>
        <c:minorTickMark val="none"/>
        <c:tickLblPos val="none"/>
        <c:crossAx val="197073152"/>
        <c:crosses val="autoZero"/>
        <c:auto val="1"/>
        <c:lblAlgn val="ctr"/>
        <c:lblOffset val="100"/>
        <c:noMultiLvlLbl val="0"/>
      </c:catAx>
      <c:valAx>
        <c:axId val="197073152"/>
        <c:scaling>
          <c:orientation val="minMax"/>
          <c:max val="100"/>
        </c:scaling>
        <c:delete val="1"/>
        <c:axPos val="l"/>
        <c:numFmt formatCode="#,##0.0_);[Red]\(#,##0.0\)" sourceLinked="1"/>
        <c:majorTickMark val="out"/>
        <c:minorTickMark val="none"/>
        <c:tickLblPos val="none"/>
        <c:crossAx val="197069440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522" l="0.70000000000000062" r="0.70000000000000062" t="0.75000000000000522" header="0.30000000000000032" footer="0.30000000000000032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3055555555555558"/>
          <c:y val="5.0925925925925923E-2"/>
          <c:w val="0.14722222222222361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896-4AEC-81EF-FE5A4DAE09E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896-4AEC-81EF-FE5A4DAE09EF}"/>
              </c:ext>
            </c:extLst>
          </c:dPt>
          <c:dLbls>
            <c:dLbl>
              <c:idx val="0"/>
              <c:tx>
                <c:strRef>
                  <c:f>'2.구별 면적 및 지번수 현황'!$H$20</c:f>
                  <c:strCache>
                    <c:ptCount val="1"/>
                    <c:pt idx="0">
                      <c:v>20.1
(3.3)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{E9F52415-8270-4F23-A85B-A0C34D99F2C1}</c15:txfldGUID>
                      <c15:f>'2.구별 면적 및 지번수 현황'!$H$20</c15:f>
                      <c15:dlblFieldTableCache>
                        <c:ptCount val="1"/>
                        <c:pt idx="0">
                          <c:v>20.1
(3.3)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0896-4AEC-81EF-FE5A4DAE09EF}"/>
                </c:ext>
              </c:extLst>
            </c:dLbl>
            <c:dLbl>
              <c:idx val="1"/>
              <c:layout>
                <c:manualLayout>
                  <c:x val="8.4745762711865413E-3"/>
                  <c:y val="-9.2592592592593784E-3"/>
                </c:manualLayout>
              </c:layout>
              <c:tx>
                <c:strRef>
                  <c:f>'2.구별 면적 및 지번수 현황'!$I$20</c:f>
                  <c:strCache>
                    <c:ptCount val="1"/>
                    <c:pt idx="0">
                      <c:v>36.6
(4.0)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{36A0DF2F-EC5D-4645-9437-2B98DE9F30EF}</c15:txfldGUID>
                      <c15:f>'2.구별 면적 및 지번수 현황'!$I$20</c15:f>
                      <c15:dlblFieldTableCache>
                        <c:ptCount val="1"/>
                        <c:pt idx="0">
                          <c:v>36.6
(3.9)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0896-4AEC-81EF-FE5A4DAE09E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('2.구별 면적 및 지번수 현황'!$D$20,'2.구별 면적 및 지번수 현황'!$F$20)</c:f>
              <c:numCache>
                <c:formatCode>#,##0.0_ </c:formatCode>
                <c:ptCount val="2"/>
                <c:pt idx="0" formatCode="#,##0.0_);[Red]\(#,##0.0\)">
                  <c:v>20.121576300000001</c:v>
                </c:pt>
                <c:pt idx="1">
                  <c:v>36.631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896-4AEC-81EF-FE5A4DAE09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97135744"/>
        <c:axId val="197139456"/>
        <c:axId val="0"/>
      </c:bar3DChart>
      <c:catAx>
        <c:axId val="197135744"/>
        <c:scaling>
          <c:orientation val="minMax"/>
        </c:scaling>
        <c:delete val="1"/>
        <c:axPos val="b"/>
        <c:majorTickMark val="out"/>
        <c:minorTickMark val="none"/>
        <c:tickLblPos val="none"/>
        <c:crossAx val="197139456"/>
        <c:crosses val="autoZero"/>
        <c:auto val="1"/>
        <c:lblAlgn val="ctr"/>
        <c:lblOffset val="100"/>
        <c:noMultiLvlLbl val="0"/>
      </c:catAx>
      <c:valAx>
        <c:axId val="197139456"/>
        <c:scaling>
          <c:orientation val="minMax"/>
          <c:max val="100"/>
        </c:scaling>
        <c:delete val="1"/>
        <c:axPos val="l"/>
        <c:numFmt formatCode="#,##0.0_);[Red]\(#,##0.0\)" sourceLinked="1"/>
        <c:majorTickMark val="out"/>
        <c:minorTickMark val="none"/>
        <c:tickLblPos val="none"/>
        <c:crossAx val="197135744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544" l="0.70000000000000062" r="0.70000000000000062" t="0.75000000000000544" header="0.30000000000000032" footer="0.30000000000000032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5277777777778033"/>
          <c:y val="5.0925925925925923E-2"/>
          <c:w val="0.15000000000000024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3BA-4A58-9830-16CF27B091F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3BA-4A58-9830-16CF27B091FB}"/>
              </c:ext>
            </c:extLst>
          </c:dPt>
          <c:dLbls>
            <c:dLbl>
              <c:idx val="0"/>
              <c:tx>
                <c:strRef>
                  <c:f>'2.구별 면적 및 지번수 현황'!$H$24</c:f>
                  <c:strCache>
                    <c:ptCount val="1"/>
                    <c:pt idx="0">
                      <c:v>29.6
(4.9)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{A8DF60CF-91BD-4261-A576-917EBB4ED869}</c15:txfldGUID>
                      <c15:f>'2.구별 면적 및 지번수 현황'!$H$24</c15:f>
                      <c15:dlblFieldTableCache>
                        <c:ptCount val="1"/>
                        <c:pt idx="0">
                          <c:v>29.6
(4.9)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63BA-4A58-9830-16CF27B091FB}"/>
                </c:ext>
              </c:extLst>
            </c:dLbl>
            <c:dLbl>
              <c:idx val="1"/>
              <c:tx>
                <c:strRef>
                  <c:f>'2.구별 면적 및 지번수 현황'!$I$24</c:f>
                  <c:strCache>
                    <c:ptCount val="1"/>
                    <c:pt idx="0">
                      <c:v>45.4
(5.0)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{BDA7188B-7A17-4357-9752-8A542F96A59A}</c15:txfldGUID>
                      <c15:f>'2.구별 면적 및 지번수 현황'!$I$24</c15:f>
                      <c15:dlblFieldTableCache>
                        <c:ptCount val="1"/>
                        <c:pt idx="0">
                          <c:v>45.8
(4.9)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63BA-4A58-9830-16CF27B091F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('2.구별 면적 및 지번수 현황'!$D$24,'2.구별 면적 및 지번수 현황'!$F$24)</c:f>
              <c:numCache>
                <c:formatCode>#,##0.0_ </c:formatCode>
                <c:ptCount val="2"/>
                <c:pt idx="0" formatCode="#,##0.0_);[Red]\(#,##0.0\)">
                  <c:v>29.568308999999999</c:v>
                </c:pt>
                <c:pt idx="1">
                  <c:v>45.407000000000004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3BA-4A58-9830-16CF27B091F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97177728"/>
        <c:axId val="197181440"/>
        <c:axId val="0"/>
      </c:bar3DChart>
      <c:catAx>
        <c:axId val="197177728"/>
        <c:scaling>
          <c:orientation val="minMax"/>
        </c:scaling>
        <c:delete val="1"/>
        <c:axPos val="b"/>
        <c:majorTickMark val="out"/>
        <c:minorTickMark val="none"/>
        <c:tickLblPos val="none"/>
        <c:crossAx val="197181440"/>
        <c:crosses val="autoZero"/>
        <c:auto val="1"/>
        <c:lblAlgn val="ctr"/>
        <c:lblOffset val="100"/>
        <c:noMultiLvlLbl val="0"/>
      </c:catAx>
      <c:valAx>
        <c:axId val="197181440"/>
        <c:scaling>
          <c:orientation val="minMax"/>
          <c:max val="100"/>
        </c:scaling>
        <c:delete val="1"/>
        <c:axPos val="l"/>
        <c:numFmt formatCode="#,##0.0_);[Red]\(#,##0.0\)" sourceLinked="1"/>
        <c:majorTickMark val="out"/>
        <c:minorTickMark val="none"/>
        <c:tickLblPos val="none"/>
        <c:crossAx val="197177728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522" l="0.70000000000000062" r="0.70000000000000062" t="0.75000000000000522" header="0.30000000000000032" footer="0.30000000000000032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51111111111111107"/>
          <c:y val="5.0925925925925923E-2"/>
          <c:w val="0.14444444444444748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AD7-463A-851D-F8E3C519FD2C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AD7-463A-851D-F8E3C519FD2C}"/>
              </c:ext>
            </c:extLst>
          </c:dPt>
          <c:dLbls>
            <c:dLbl>
              <c:idx val="0"/>
              <c:tx>
                <c:strRef>
                  <c:f>'2.구별 면적 및 지번수 현황'!$H$21</c:f>
                  <c:strCache>
                    <c:ptCount val="1"/>
                    <c:pt idx="0">
                      <c:v>13.0
(2.2)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{9067648C-4F92-4154-B6A3-448496BE2A8C}</c15:txfldGUID>
                      <c15:f>'2.구별 면적 및 지번수 현황'!$H$21</c15:f>
                      <c15:dlblFieldTableCache>
                        <c:ptCount val="1"/>
                        <c:pt idx="0">
                          <c:v>13.0
(2.2)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DAD7-463A-851D-F8E3C519FD2C}"/>
                </c:ext>
              </c:extLst>
            </c:dLbl>
            <c:dLbl>
              <c:idx val="1"/>
              <c:tx>
                <c:strRef>
                  <c:f>'2.구별 면적 및 지번수 현황'!$I$21</c:f>
                  <c:strCache>
                    <c:ptCount val="1"/>
                    <c:pt idx="0">
                      <c:v>19.9
(2.2)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{45638119-D688-45EE-AD3E-BD0333382329}</c15:txfldGUID>
                      <c15:f>'2.구별 면적 및 지번수 현황'!$I$21</c15:f>
                      <c15:dlblFieldTableCache>
                        <c:ptCount val="1"/>
                        <c:pt idx="0">
                          <c:v>20.0
(2.1)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DAD7-463A-851D-F8E3C519FD2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('2.구별 면적 및 지번수 현황'!$D$21,'2.구별 면적 및 지번수 현황'!$F$21)</c:f>
              <c:numCache>
                <c:formatCode>#,##0.0_ </c:formatCode>
                <c:ptCount val="2"/>
                <c:pt idx="0" formatCode="#,##0.0_);[Red]\(#,##0.0\)">
                  <c:v>13.020501899999999</c:v>
                </c:pt>
                <c:pt idx="1">
                  <c:v>19.908999999999999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AD7-463A-851D-F8E3C519FD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00934528"/>
        <c:axId val="200942336"/>
        <c:axId val="0"/>
      </c:bar3DChart>
      <c:catAx>
        <c:axId val="200934528"/>
        <c:scaling>
          <c:orientation val="minMax"/>
        </c:scaling>
        <c:delete val="1"/>
        <c:axPos val="b"/>
        <c:majorTickMark val="out"/>
        <c:minorTickMark val="none"/>
        <c:tickLblPos val="none"/>
        <c:crossAx val="200942336"/>
        <c:crosses val="autoZero"/>
        <c:auto val="1"/>
        <c:lblAlgn val="ctr"/>
        <c:lblOffset val="100"/>
        <c:noMultiLvlLbl val="0"/>
      </c:catAx>
      <c:valAx>
        <c:axId val="200942336"/>
        <c:scaling>
          <c:orientation val="minMax"/>
          <c:max val="100"/>
        </c:scaling>
        <c:delete val="1"/>
        <c:axPos val="l"/>
        <c:numFmt formatCode="#,##0.0_);[Red]\(#,##0.0\)" sourceLinked="1"/>
        <c:majorTickMark val="out"/>
        <c:minorTickMark val="none"/>
        <c:tickLblPos val="none"/>
        <c:crossAx val="200934528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522" l="0.70000000000000062" r="0.70000000000000062" t="0.75000000000000522" header="0.30000000000000032" footer="0.30000000000000032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39444444444444904"/>
          <c:y val="5.0925925925925923E-2"/>
          <c:w val="0.13333333333333341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F15-4A58-BA36-41ACA4B1558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F15-4A58-BA36-41ACA4B1558D}"/>
              </c:ext>
            </c:extLst>
          </c:dPt>
          <c:dLbls>
            <c:dLbl>
              <c:idx val="0"/>
              <c:tx>
                <c:strRef>
                  <c:f>'2.구별 면적 및 지번수 현황'!$H$14</c:f>
                  <c:strCache>
                    <c:ptCount val="1"/>
                    <c:pt idx="0">
                      <c:v>35.4
(5.9)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{29939DC5-2E7D-404F-B0A7-FADA3C415D28}</c15:txfldGUID>
                      <c15:f>'2.구별 면적 및 지번수 현황'!$H$14</c15:f>
                      <c15:dlblFieldTableCache>
                        <c:ptCount val="1"/>
                        <c:pt idx="0">
                          <c:v>35.4
(5.9)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FF15-4A58-BA36-41ACA4B1558D}"/>
                </c:ext>
              </c:extLst>
            </c:dLbl>
            <c:dLbl>
              <c:idx val="1"/>
              <c:tx>
                <c:strRef>
                  <c:f>'2.구별 면적 및 지번수 현황'!$I$14</c:f>
                  <c:strCache>
                    <c:ptCount val="1"/>
                    <c:pt idx="0">
                      <c:v>20.8
(2.3)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{FCC6A907-48C2-4315-AF8A-8E3FAE0208DA}</c15:txfldGUID>
                      <c15:f>'2.구별 면적 및 지번수 현황'!$I$14</c15:f>
                      <c15:dlblFieldTableCache>
                        <c:ptCount val="1"/>
                        <c:pt idx="0">
                          <c:v>21.4
(2.3)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FF15-4A58-BA36-41ACA4B1558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('2.구별 면적 및 지번수 현황'!$D$14,'2.구별 면적 및 지번수 현황'!$F$14)</c:f>
              <c:numCache>
                <c:formatCode>#,##0.0_ </c:formatCode>
                <c:ptCount val="2"/>
                <c:pt idx="0" formatCode="#,##0.0_);[Red]\(#,##0.0\)">
                  <c:v>35.439055099999997</c:v>
                </c:pt>
                <c:pt idx="1">
                  <c:v>20.812000000000001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F15-4A58-BA36-41ACA4B1558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00955392"/>
        <c:axId val="200963200"/>
        <c:axId val="0"/>
      </c:bar3DChart>
      <c:catAx>
        <c:axId val="200955392"/>
        <c:scaling>
          <c:orientation val="minMax"/>
        </c:scaling>
        <c:delete val="1"/>
        <c:axPos val="b"/>
        <c:majorTickMark val="out"/>
        <c:minorTickMark val="none"/>
        <c:tickLblPos val="none"/>
        <c:crossAx val="200963200"/>
        <c:crosses val="autoZero"/>
        <c:auto val="1"/>
        <c:lblAlgn val="ctr"/>
        <c:lblOffset val="100"/>
        <c:noMultiLvlLbl val="0"/>
      </c:catAx>
      <c:valAx>
        <c:axId val="200963200"/>
        <c:scaling>
          <c:orientation val="minMax"/>
          <c:max val="100"/>
        </c:scaling>
        <c:delete val="1"/>
        <c:axPos val="l"/>
        <c:numFmt formatCode="#,##0.0_);[Red]\(#,##0.0\)" sourceLinked="1"/>
        <c:majorTickMark val="out"/>
        <c:minorTickMark val="none"/>
        <c:tickLblPos val="none"/>
        <c:crossAx val="200955392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544" l="0.70000000000000062" r="0.70000000000000062" t="0.75000000000000544" header="0.30000000000000032" footer="0.30000000000000032"/>
    <c:pageSetup orientation="portrait"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6666666666666956"/>
          <c:y val="5.0925925925925923E-2"/>
          <c:w val="0.13611111111111121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8D0-4E6B-8675-67B36EFD8F91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8D0-4E6B-8675-67B36EFD8F91}"/>
              </c:ext>
            </c:extLst>
          </c:dPt>
          <c:dLbls>
            <c:dLbl>
              <c:idx val="0"/>
              <c:tx>
                <c:strRef>
                  <c:f>'2.구별 면적 및 지번수 현황'!$H$13</c:f>
                  <c:strCache>
                    <c:ptCount val="1"/>
                    <c:pt idx="0">
                      <c:v>20.7
(3.4)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{9D369ACC-823A-447F-93E9-DFAD587E2CC2}</c15:txfldGUID>
                      <c15:f>'2.구별 면적 및 지번수 현황'!$H$13</c15:f>
                      <c15:dlblFieldTableCache>
                        <c:ptCount val="1"/>
                        <c:pt idx="0">
                          <c:v>20.7
(3.4)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B8D0-4E6B-8675-67B36EFD8F91}"/>
                </c:ext>
              </c:extLst>
            </c:dLbl>
            <c:dLbl>
              <c:idx val="1"/>
              <c:layout>
                <c:manualLayout>
                  <c:x val="8.771929824561403E-3"/>
                  <c:y val="0"/>
                </c:manualLayout>
              </c:layout>
              <c:tx>
                <c:strRef>
                  <c:f>'2.구별 면적 및 지번수 현황'!$I$13</c:f>
                  <c:strCache>
                    <c:ptCount val="1"/>
                    <c:pt idx="0">
                      <c:v>22.6
(2.5)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{62BAAC41-AE0D-4931-B597-3BEBF3D45460}</c15:txfldGUID>
                      <c15:f>'2.구별 면적 및 지번수 현황'!$I$13</c15:f>
                      <c15:dlblFieldTableCache>
                        <c:ptCount val="1"/>
                        <c:pt idx="0">
                          <c:v>22.6
(2.4)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B8D0-4E6B-8675-67B36EFD8F9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('2.구별 면적 및 지번수 현황'!$D$13,'2.구별 면적 및 지번수 현황'!$F$13)</c:f>
              <c:numCache>
                <c:formatCode>#,##0.0_ </c:formatCode>
                <c:ptCount val="2"/>
                <c:pt idx="0" formatCode="#,##0.0_);[Red]\(#,##0.0\)">
                  <c:v>20.651009999999999</c:v>
                </c:pt>
                <c:pt idx="1">
                  <c:v>22.576000000000001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8D0-4E6B-8675-67B36EFD8F9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00980736"/>
        <c:axId val="200984448"/>
        <c:axId val="0"/>
      </c:bar3DChart>
      <c:catAx>
        <c:axId val="200980736"/>
        <c:scaling>
          <c:orientation val="minMax"/>
        </c:scaling>
        <c:delete val="1"/>
        <c:axPos val="b"/>
        <c:majorTickMark val="out"/>
        <c:minorTickMark val="none"/>
        <c:tickLblPos val="none"/>
        <c:crossAx val="200984448"/>
        <c:crosses val="autoZero"/>
        <c:auto val="1"/>
        <c:lblAlgn val="ctr"/>
        <c:lblOffset val="100"/>
        <c:noMultiLvlLbl val="0"/>
      </c:catAx>
      <c:valAx>
        <c:axId val="200984448"/>
        <c:scaling>
          <c:orientation val="minMax"/>
          <c:max val="100"/>
        </c:scaling>
        <c:delete val="1"/>
        <c:axPos val="l"/>
        <c:numFmt formatCode="#,##0.0_);[Red]\(#,##0.0\)" sourceLinked="1"/>
        <c:majorTickMark val="out"/>
        <c:minorTickMark val="none"/>
        <c:tickLblPos val="none"/>
        <c:crossAx val="200980736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522" l="0.70000000000000062" r="0.70000000000000062" t="0.75000000000000522" header="0.30000000000000032" footer="0.30000000000000032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 sz="1300"/>
              <a:t>3-1 </a:t>
            </a:r>
            <a:r>
              <a:rPr lang="ko-KR" altLang="en-US" sz="1300"/>
              <a:t>토지ㆍ임야대장별 지적공부등록지 현황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'3.지적통계체계표'!$D$2</c:f>
              <c:strCache>
                <c:ptCount val="1"/>
                <c:pt idx="0">
                  <c:v>면적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EFD-4662-8811-D3712D95D406}"/>
              </c:ext>
            </c:extLst>
          </c:dPt>
          <c:dPt>
            <c:idx val="1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EFD-4662-8811-D3712D95D406}"/>
              </c:ext>
            </c:extLst>
          </c:dPt>
          <c:dLbls>
            <c:dLbl>
              <c:idx val="0"/>
              <c:layout/>
              <c:tx>
                <c:strRef>
                  <c:f>'3.지적통계체계표'!$D$35</c:f>
                  <c:strCache>
                    <c:ptCount val="1"/>
                    <c:pt idx="0">
                      <c:v>토지대장등록지
469,485,539.6㎡
(77.6%)
895,819필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{A8DAA437-7EA1-412D-9816-E69470500CBA}</c15:txfldGUID>
                      <c15:f>'3.지적통계체계표'!$D$35</c15:f>
                      <c15:dlblFieldTableCache>
                        <c:ptCount val="1"/>
                        <c:pt idx="0">
                          <c:v>토지대장등록지
468,557,273.7㎡
(77.4%)
916,610필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7EFD-4662-8811-D3712D95D406}"/>
                </c:ext>
              </c:extLst>
            </c:dLbl>
            <c:dLbl>
              <c:idx val="1"/>
              <c:layout>
                <c:manualLayout>
                  <c:x val="-4.6865846514352666E-3"/>
                  <c:y val="-9.6061479346782087E-3"/>
                </c:manualLayout>
              </c:layout>
              <c:tx>
                <c:strRef>
                  <c:f>'3.지적통계체계표'!$D$36</c:f>
                  <c:strCache>
                    <c:ptCount val="1"/>
                    <c:pt idx="0">
                      <c:v>임야대장등록지
135,722,609.0㎡
(22.4%)
17,149필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{4E56C4B8-9BF2-4076-B280-5E113E652A34}</c15:txfldGUID>
                      <c15:f>'3.지적통계체계표'!$D$36</c15:f>
                      <c15:dlblFieldTableCache>
                        <c:ptCount val="1"/>
                        <c:pt idx="0">
                          <c:v>임야대장등록지
136,671,267.0㎡
(22.6%)
17,276필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7EFD-4662-8811-D3712D95D406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('3.지적통계체계표'!$D$12,'3.지적통계체계표'!$D$22)</c:f>
              <c:numCache>
                <c:formatCode>_-* #,##0.0_-;\-* #,##0.0_-;_-* "-"_-;_-@_-</c:formatCode>
                <c:ptCount val="2"/>
                <c:pt idx="0">
                  <c:v>469485539.59999996</c:v>
                </c:pt>
                <c:pt idx="1">
                  <c:v>135722609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EFD-4662-8811-D3712D95D4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566" l="0.70000000000000062" r="0.70000000000000062" t="0.75000000000000566" header="0.30000000000000032" footer="0.30000000000000032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0322249044712144E-2"/>
          <c:y val="0.1624388816114648"/>
          <c:w val="0.8279162295724265"/>
          <c:h val="0.82137452196903149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FFFFCC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9CD-4E0E-BFC8-E7C8A5074520}"/>
              </c:ext>
            </c:extLst>
          </c:dPt>
          <c:dPt>
            <c:idx val="1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9CD-4E0E-BFC8-E7C8A5074520}"/>
              </c:ext>
            </c:extLst>
          </c:dPt>
          <c:dPt>
            <c:idx val="2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99CD-4E0E-BFC8-E7C8A5074520}"/>
              </c:ext>
            </c:extLst>
          </c:dPt>
          <c:dPt>
            <c:idx val="3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99CD-4E0E-BFC8-E7C8A5074520}"/>
              </c:ext>
            </c:extLst>
          </c:dPt>
          <c:dPt>
            <c:idx val="4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99CD-4E0E-BFC8-E7C8A5074520}"/>
              </c:ext>
            </c:extLst>
          </c:dPt>
          <c:dPt>
            <c:idx val="5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99CD-4E0E-BFC8-E7C8A5074520}"/>
              </c:ext>
            </c:extLst>
          </c:dPt>
          <c:dPt>
            <c:idx val="6"/>
            <c:bubble3D val="0"/>
            <c:spPr>
              <a:solidFill>
                <a:schemeClr val="bg2">
                  <a:lumMod val="9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99CD-4E0E-BFC8-E7C8A5074520}"/>
              </c:ext>
            </c:extLst>
          </c:dPt>
          <c:dLbls>
            <c:dLbl>
              <c:idx val="0"/>
              <c:layout>
                <c:manualLayout>
                  <c:x val="-0.16051398069623338"/>
                  <c:y val="7.4958660458675441E-2"/>
                </c:manualLayout>
              </c:layout>
              <c:tx>
                <c:strRef>
                  <c:f>'3.지적통계체계표'!$D$37</c:f>
                  <c:strCache>
                    <c:ptCount val="1"/>
                    <c:pt idx="0">
                      <c:v>개인
216,946,978.7㎡
(35.8%)
626,539필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{B8174F1A-BB3B-4DD0-A780-F34AE52B4687}</c15:txfldGUID>
                      <c15:f>'3.지적통계체계표'!$D$37</c15:f>
                      <c15:dlblFieldTableCache>
                        <c:ptCount val="1"/>
                        <c:pt idx="0">
                          <c:v>개인
217,205,592.0㎡
(35.9%)
643,480필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99CD-4E0E-BFC8-E7C8A5074520}"/>
                </c:ext>
              </c:extLst>
            </c:dLbl>
            <c:dLbl>
              <c:idx val="1"/>
              <c:layout>
                <c:manualLayout>
                  <c:x val="-7.8421826485172486E-2"/>
                  <c:y val="-0.23601312503771299"/>
                </c:manualLayout>
              </c:layout>
              <c:tx>
                <c:strRef>
                  <c:f>'3.지적통계체계표'!$D$38</c:f>
                  <c:strCache>
                    <c:ptCount val="1"/>
                    <c:pt idx="0">
                      <c:v>국유지
142,752,015.1㎡
(23.6%)
61,080필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{F5810249-F161-47E2-AC51-AC4110336564}</c15:txfldGUID>
                      <c15:f>'3.지적통계체계표'!$D$38</c15:f>
                      <c15:dlblFieldTableCache>
                        <c:ptCount val="1"/>
                        <c:pt idx="0">
                          <c:v>국유지
142,616,576.5㎡
(23.6%)
61,715필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99CD-4E0E-BFC8-E7C8A5074520}"/>
                </c:ext>
              </c:extLst>
            </c:dLbl>
            <c:dLbl>
              <c:idx val="2"/>
              <c:layout>
                <c:manualLayout>
                  <c:x val="0.14981273408239726"/>
                  <c:y val="-0.10037676428263639"/>
                </c:manualLayout>
              </c:layout>
              <c:tx>
                <c:strRef>
                  <c:f>'3.지적통계체계표'!$D$39</c:f>
                  <c:strCache>
                    <c:ptCount val="1"/>
                    <c:pt idx="0">
                      <c:v>도유지
102,371,311.8㎡
(16.9%)
56,582필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{1671D7A2-F87A-4BF8-8BFA-711EC6DA0CB1}</c15:txfldGUID>
                      <c15:f>'3.지적통계체계표'!$D$39</c15:f>
                      <c15:dlblFieldTableCache>
                        <c:ptCount val="1"/>
                        <c:pt idx="0">
                          <c:v>도유지
101,038,612.2㎡
(16.7%)
56,774필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99CD-4E0E-BFC8-E7C8A5074520}"/>
                </c:ext>
              </c:extLst>
            </c:dLbl>
            <c:dLbl>
              <c:idx val="3"/>
              <c:layout>
                <c:manualLayout>
                  <c:x val="5.9281353875709373E-3"/>
                  <c:y val="-9.3023720028451648E-2"/>
                </c:manualLayout>
              </c:layout>
              <c:tx>
                <c:strRef>
                  <c:f>'3.지적통계체계표'!$D$40</c:f>
                  <c:strCache>
                    <c:ptCount val="1"/>
                    <c:pt idx="0">
                      <c:v>군유지
44,001,056.2㎡
(7.3%)
74,018필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{4BDA8A40-C072-4CB9-A864-AA7E1FED1967}</c15:txfldGUID>
                      <c15:f>'3.지적통계체계표'!$D$40</c15:f>
                      <c15:dlblFieldTableCache>
                        <c:ptCount val="1"/>
                        <c:pt idx="0">
                          <c:v>군유지
42,726,757.0㎡
(7.1%)
72,557필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99CD-4E0E-BFC8-E7C8A5074520}"/>
                </c:ext>
              </c:extLst>
            </c:dLbl>
            <c:dLbl>
              <c:idx val="4"/>
              <c:layout>
                <c:manualLayout>
                  <c:x val="0.16469036876008478"/>
                  <c:y val="8.8430657757358033E-2"/>
                </c:manualLayout>
              </c:layout>
              <c:tx>
                <c:strRef>
                  <c:f>'3.지적통계체계표'!$D$41</c:f>
                  <c:strCache>
                    <c:ptCount val="1"/>
                    <c:pt idx="0">
                      <c:v>법인
85,043,634.3㎡
(14.1%)
80,824필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{F6B0917C-F7FB-4F16-956F-C437A871261F}</c15:txfldGUID>
                      <c15:f>'3.지적통계체계표'!$D$41</c15:f>
                      <c15:dlblFieldTableCache>
                        <c:ptCount val="1"/>
                        <c:pt idx="0">
                          <c:v>법인
87,882,657.5㎡
(14.5%)
86,125필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99CD-4E0E-BFC8-E7C8A5074520}"/>
                </c:ext>
              </c:extLst>
            </c:dLbl>
            <c:dLbl>
              <c:idx val="5"/>
              <c:layout>
                <c:manualLayout>
                  <c:x val="-0.19331740835766328"/>
                  <c:y val="-3.2877963479798995E-2"/>
                </c:manualLayout>
              </c:layout>
              <c:tx>
                <c:strRef>
                  <c:f>'3.지적통계체계표'!$D$42</c:f>
                  <c:strCache>
                    <c:ptCount val="1"/>
                    <c:pt idx="0">
                      <c:v>종중
5,521,570.6㎡
(0.9%)
1,303필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{5D7B7A03-B0CC-4C3A-A6CA-6436F030C59D}</c15:txfldGUID>
                      <c15:f>'3.지적통계체계표'!$D$42</c15:f>
                      <c15:dlblFieldTableCache>
                        <c:ptCount val="1"/>
                        <c:pt idx="0">
                          <c:v>종중
5,578,999.3㎡
(0.9%)
1,364필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99CD-4E0E-BFC8-E7C8A5074520}"/>
                </c:ext>
              </c:extLst>
            </c:dLbl>
            <c:dLbl>
              <c:idx val="6"/>
              <c:layout>
                <c:manualLayout>
                  <c:x val="-0.11024380379418865"/>
                  <c:y val="-0.10211445735033196"/>
                </c:manualLayout>
              </c:layout>
              <c:tx>
                <c:strRef>
                  <c:f>'3.지적통계체계표'!$D$43</c:f>
                  <c:strCache>
                    <c:ptCount val="1"/>
                    <c:pt idx="0">
                      <c:v>종교단체
4,714,282.4㎡
(0.8%)
5,890필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{222DEFC9-AEC9-4C4D-9B7C-611E45815C32}</c15:txfldGUID>
                      <c15:f>'3.지적통계체계표'!$D$43</c15:f>
                      <c15:dlblFieldTableCache>
                        <c:ptCount val="1"/>
                        <c:pt idx="0">
                          <c:v>종교단체
4,502,950.1㎡
(0.7%)
6,001필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99CD-4E0E-BFC8-E7C8A5074520}"/>
                </c:ext>
              </c:extLst>
            </c:dLbl>
            <c:dLbl>
              <c:idx val="7"/>
              <c:layout>
                <c:manualLayout>
                  <c:x val="3.2771409191828554E-2"/>
                  <c:y val="-9.4808801954798114E-2"/>
                </c:manualLayout>
              </c:layout>
              <c:tx>
                <c:strRef>
                  <c:f>'3.지적통계체계표'!$D$44</c:f>
                  <c:strCache>
                    <c:ptCount val="1"/>
                    <c:pt idx="0">
                      <c:v>기타단체
1,741,437.5㎡
(0.3%)
2,522필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{D7B8CCBA-DCE1-4A11-BDCB-681D64352A6C}</c15:txfldGUID>
                      <c15:f>'3.지적통계체계표'!$D$44</c15:f>
                      <c15:dlblFieldTableCache>
                        <c:ptCount val="1"/>
                        <c:pt idx="0">
                          <c:v>기타단체
1,619,778.5㎡
(0.3%)
1,831필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99CD-4E0E-BFC8-E7C8A5074520}"/>
                </c:ext>
              </c:extLst>
            </c:dLbl>
            <c:dLbl>
              <c:idx val="8"/>
              <c:layout>
                <c:manualLayout>
                  <c:x val="0.16135050534413531"/>
                  <c:y val="-1.769082472461132E-2"/>
                </c:manualLayout>
              </c:layout>
              <c:tx>
                <c:strRef>
                  <c:f>'3.지적통계체계표'!$D$45</c:f>
                  <c:strCache>
                    <c:ptCount val="1"/>
                    <c:pt idx="0">
                      <c:v>기타
2,115,862.0㎡
(0.3%)
4,210필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{03464486-193D-4E14-B4AE-897BEE8765FF}</c15:txfldGUID>
                      <c15:f>'3.지적통계체계표'!$D$45</c15:f>
                      <c15:dlblFieldTableCache>
                        <c:ptCount val="1"/>
                        <c:pt idx="0">
                          <c:v>기타
2,056,617.6㎡
(0.3%)
4,039필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99CD-4E0E-BFC8-E7C8A5074520}"/>
                </c:ext>
              </c:extLst>
            </c:dLbl>
            <c:dLbl>
              <c:idx val="9"/>
              <c:layout>
                <c:manualLayout>
                  <c:x val="6.6077358307739628E-2"/>
                  <c:y val="-7.2067034755806281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9CD-4E0E-BFC8-E7C8A507452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'3.지적통계체계표'!$C$23:$C$31</c:f>
              <c:strCache>
                <c:ptCount val="9"/>
                <c:pt idx="0">
                  <c:v>개인</c:v>
                </c:pt>
                <c:pt idx="1">
                  <c:v>국유지</c:v>
                </c:pt>
                <c:pt idx="2">
                  <c:v>도유지</c:v>
                </c:pt>
                <c:pt idx="3">
                  <c:v>군유지</c:v>
                </c:pt>
                <c:pt idx="4">
                  <c:v>법인</c:v>
                </c:pt>
                <c:pt idx="5">
                  <c:v>종중</c:v>
                </c:pt>
                <c:pt idx="6">
                  <c:v>종교단체</c:v>
                </c:pt>
                <c:pt idx="7">
                  <c:v>기타단체</c:v>
                </c:pt>
                <c:pt idx="8">
                  <c:v>기타</c:v>
                </c:pt>
              </c:strCache>
            </c:strRef>
          </c:cat>
          <c:val>
            <c:numRef>
              <c:f>'3.지적통계체계표'!$D$23:$D$31</c:f>
              <c:numCache>
                <c:formatCode>_-* #,##0.0_-;\-* #,##0.0_-;_-* "-"_-;_-@_-</c:formatCode>
                <c:ptCount val="9"/>
                <c:pt idx="0">
                  <c:v>216946978.69999999</c:v>
                </c:pt>
                <c:pt idx="1">
                  <c:v>142752015.09999999</c:v>
                </c:pt>
                <c:pt idx="2">
                  <c:v>102371311.8</c:v>
                </c:pt>
                <c:pt idx="3">
                  <c:v>44001056.200000003</c:v>
                </c:pt>
                <c:pt idx="4">
                  <c:v>85043634.299999997</c:v>
                </c:pt>
                <c:pt idx="5">
                  <c:v>5521570.5999999996</c:v>
                </c:pt>
                <c:pt idx="6">
                  <c:v>4714282.4000000004</c:v>
                </c:pt>
                <c:pt idx="7">
                  <c:v>1741437.5</c:v>
                </c:pt>
                <c:pt idx="8">
                  <c:v>2115862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99CD-4E0E-BFC8-E7C8A5074520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566" l="0.70000000000000062" r="0.70000000000000062" t="0.75000000000000566" header="0.30000000000000032" footer="0.30000000000000032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4.</a:t>
            </a:r>
            <a:r>
              <a:rPr lang="ko-KR" altLang="en-US"/>
              <a:t>지목별 현황</a:t>
            </a:r>
          </a:p>
        </c:rich>
      </c:tx>
      <c:layout>
        <c:manualLayout>
          <c:xMode val="edge"/>
          <c:yMode val="edge"/>
          <c:x val="6.1497496759393346E-2"/>
          <c:y val="4.1237113402061855E-2"/>
        </c:manualLayout>
      </c:layout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1.6493824559555472E-2"/>
                  <c:y val="-2.5453148253375545E-2"/>
                </c:manualLayout>
              </c:layout>
              <c:tx>
                <c:strRef>
                  <c:f>'4.지목별현황'!$P$6</c:f>
                  <c:strCache>
                    <c:ptCount val="1"/>
                    <c:pt idx="0">
                      <c:v>전
9.2㎢
(1.5%)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{4469CAD3-DBF3-45AF-9CB8-BE1DF32833B4}</c15:txfldGUID>
                      <c15:f>'4.지목별현황'!$P$6</c15:f>
                      <c15:dlblFieldTableCache>
                        <c:ptCount val="1"/>
                        <c:pt idx="0">
                          <c:v>전
20.4㎢
(2.7%)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C398-469A-85BB-15FD80133C8D}"/>
                </c:ext>
              </c:extLst>
            </c:dLbl>
            <c:dLbl>
              <c:idx val="1"/>
              <c:layout>
                <c:manualLayout>
                  <c:x val="5.8684386859669299E-2"/>
                  <c:y val="-5.9693156912087016E-3"/>
                </c:manualLayout>
              </c:layout>
              <c:tx>
                <c:strRef>
                  <c:f>'4.지목별현황'!$P$7</c:f>
                  <c:strCache>
                    <c:ptCount val="1"/>
                    <c:pt idx="0">
                      <c:v>답
7.8㎢
(1.3%)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{B82A0E5D-0033-483D-BDC8-C615D6289EDE}</c15:txfldGUID>
                      <c15:f>'4.지목별현황'!$P$7</c15:f>
                      <c15:dlblFieldTableCache>
                        <c:ptCount val="1"/>
                        <c:pt idx="0">
                          <c:v>답
67.5㎢
(8.8%)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C398-469A-85BB-15FD80133C8D}"/>
                </c:ext>
              </c:extLst>
            </c:dLbl>
            <c:dLbl>
              <c:idx val="2"/>
              <c:layout>
                <c:manualLayout>
                  <c:x val="2.652937613567535E-2"/>
                  <c:y val="-6.9511486321941721E-2"/>
                </c:manualLayout>
              </c:layout>
              <c:tx>
                <c:strRef>
                  <c:f>'4.지목별현황'!$P$8</c:f>
                  <c:strCache>
                    <c:ptCount val="1"/>
                    <c:pt idx="0">
                      <c:v>임야
137.4㎢
(22.7%)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{0F9C39C3-8EA3-48CF-9F00-EF6ED363DEDB}</c15:txfldGUID>
                      <c15:f>'4.지목별현황'!$P$8</c15:f>
                      <c15:dlblFieldTableCache>
                        <c:ptCount val="1"/>
                        <c:pt idx="0">
                          <c:v>임야
341.6㎢
(44.4%)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C398-469A-85BB-15FD80133C8D}"/>
                </c:ext>
              </c:extLst>
            </c:dLbl>
            <c:dLbl>
              <c:idx val="3"/>
              <c:layout>
                <c:manualLayout>
                  <c:x val="0.18139498804687745"/>
                  <c:y val="-0.21332359228292341"/>
                </c:manualLayout>
              </c:layout>
              <c:tx>
                <c:strRef>
                  <c:f>'4.지목별현황'!$P$9</c:f>
                  <c:strCache>
                    <c:ptCount val="1"/>
                    <c:pt idx="0">
                      <c:v>대
222.9㎢
(36.8%)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{08BC8C84-2E05-4D7D-A7CD-D8B3A55FA0DC}</c15:txfldGUID>
                      <c15:f>'4.지목별현황'!$P$9</c15:f>
                      <c15:dlblFieldTableCache>
                        <c:ptCount val="1"/>
                        <c:pt idx="0">
                          <c:v>대
110.9㎢
(14.4%)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C398-469A-85BB-15FD80133C8D}"/>
                </c:ext>
              </c:extLst>
            </c:dLbl>
            <c:dLbl>
              <c:idx val="4"/>
              <c:layout>
                <c:manualLayout>
                  <c:x val="-7.0221340442680885E-3"/>
                  <c:y val="-0.14158703357956545"/>
                </c:manualLayout>
              </c:layout>
              <c:tx>
                <c:strRef>
                  <c:f>'4.지목별현황'!$P$10</c:f>
                  <c:strCache>
                    <c:ptCount val="1"/>
                    <c:pt idx="0">
                      <c:v>도로
80.5㎢
(13.3%)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{15F91EED-63CC-4EFE-AB72-08793D31F21C}</c15:txfldGUID>
                      <c15:f>'4.지목별현황'!$P$10</c15:f>
                      <c15:dlblFieldTableCache>
                        <c:ptCount val="1"/>
                        <c:pt idx="0">
                          <c:v>도로
59.0㎢
(7.7%)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C398-469A-85BB-15FD80133C8D}"/>
                </c:ext>
              </c:extLst>
            </c:dLbl>
            <c:dLbl>
              <c:idx val="5"/>
              <c:layout>
                <c:manualLayout>
                  <c:x val="3.2392998119329573E-2"/>
                  <c:y val="-4.7967746299753769E-2"/>
                </c:manualLayout>
              </c:layout>
              <c:tx>
                <c:strRef>
                  <c:f>'4.지목별현황'!$P$11</c:f>
                  <c:strCache>
                    <c:ptCount val="1"/>
                    <c:pt idx="0">
                      <c:v>하천
52.1㎢
(8.6%)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{FA606FEA-0BF7-4D1D-91C9-E45D2100C2CA}</c15:txfldGUID>
                      <c15:f>'4.지목별현황'!$P$11</c15:f>
                      <c15:dlblFieldTableCache>
                        <c:ptCount val="1"/>
                        <c:pt idx="0">
                          <c:v>하천
43.9㎢
(5.7%)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C398-469A-85BB-15FD80133C8D}"/>
                </c:ext>
              </c:extLst>
            </c:dLbl>
            <c:dLbl>
              <c:idx val="6"/>
              <c:tx>
                <c:strRef>
                  <c:f>'4.지목별현황'!$P$12</c:f>
                  <c:strCache>
                    <c:ptCount val="1"/>
                    <c:pt idx="0">
                      <c:v>기타
95.3㎢
(15.7%)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{C3BB25B5-3739-4F36-823F-605403D0B915}</c15:txfldGUID>
                      <c15:f>'4.지목별현황'!$P$12</c15:f>
                      <c15:dlblFieldTableCache>
                        <c:ptCount val="1"/>
                        <c:pt idx="0">
                          <c:v>기타
126.8㎢
(16.5%)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C398-469A-85BB-15FD80133C8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('4.지목별현황'!$D$2,'4.지목별현황'!$F$2,'4.지목별현황'!$H$2,'4.지목별현황'!$J$2,'4.지목별현황'!$L$2,'4.지목별현황'!$N$2,'4.지목별현황'!$P$2)</c:f>
              <c:strCache>
                <c:ptCount val="7"/>
                <c:pt idx="0">
                  <c:v>전</c:v>
                </c:pt>
                <c:pt idx="1">
                  <c:v>답</c:v>
                </c:pt>
                <c:pt idx="2">
                  <c:v>임야</c:v>
                </c:pt>
                <c:pt idx="3">
                  <c:v>대</c:v>
                </c:pt>
                <c:pt idx="4">
                  <c:v>도로</c:v>
                </c:pt>
                <c:pt idx="5">
                  <c:v>하천</c:v>
                </c:pt>
                <c:pt idx="6">
                  <c:v>기타</c:v>
                </c:pt>
              </c:strCache>
            </c:strRef>
          </c:cat>
          <c:val>
            <c:numRef>
              <c:f>('4.지목별현황'!$D$4,'4.지목별현황'!$F$4,'4.지목별현황'!$H$4,'4.지목별현황'!$J$4,'4.지목별현황'!$L$4,'4.지목별현황'!$N$4,'4.지목별현황'!$P$4)</c:f>
              <c:numCache>
                <c:formatCode>#,##0.0_);[Red]\(#,##0.0\)</c:formatCode>
                <c:ptCount val="7"/>
                <c:pt idx="0">
                  <c:v>9.2054351999999984</c:v>
                </c:pt>
                <c:pt idx="1">
                  <c:v>7.8333034999999995</c:v>
                </c:pt>
                <c:pt idx="2">
                  <c:v>137.41585470000001</c:v>
                </c:pt>
                <c:pt idx="3">
                  <c:v>222.88359360000001</c:v>
                </c:pt>
                <c:pt idx="4">
                  <c:v>80.504986700000003</c:v>
                </c:pt>
                <c:pt idx="5">
                  <c:v>52.050090100000006</c:v>
                </c:pt>
                <c:pt idx="6">
                  <c:v>95.314884800000002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C398-469A-85BB-15FD80133C8D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</c:plotArea>
    <c:legend>
      <c:legendPos val="l"/>
      <c:overlay val="0"/>
    </c:legend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50555555555555554"/>
          <c:y val="5.0925925925925923E-2"/>
          <c:w val="0.14722222222222361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302-4746-A138-1BDC3691A21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302-4746-A138-1BDC3691A21F}"/>
              </c:ext>
            </c:extLst>
          </c:dPt>
          <c:dLbls>
            <c:dLbl>
              <c:idx val="0"/>
              <c:tx>
                <c:strRef>
                  <c:f>'2.구별 면적 및 지번수 현황'!$H$25</c:f>
                  <c:strCache>
                    <c:ptCount val="1"/>
                    <c:pt idx="0">
                      <c:v>47.0
(7.8)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{E92065D5-2A2C-42C6-A1C8-A1CA559228B5}</c15:txfldGUID>
                      <c15:f>'2.구별 면적 및 지번수 현황'!$H$25</c15:f>
                      <c15:dlblFieldTableCache>
                        <c:ptCount val="1"/>
                        <c:pt idx="0">
                          <c:v>47.0
(7.8)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0302-4746-A138-1BDC3691A21F}"/>
                </c:ext>
              </c:extLst>
            </c:dLbl>
            <c:dLbl>
              <c:idx val="1"/>
              <c:tx>
                <c:strRef>
                  <c:f>'2.구별 면적 및 지번수 현황'!$I$25</c:f>
                  <c:strCache>
                    <c:ptCount val="1"/>
                    <c:pt idx="0">
                      <c:v>35.2
(3.9)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{335F03A7-6D0E-470A-A26C-C90A4A8D5D17}</c15:txfldGUID>
                      <c15:f>'2.구별 면적 및 지번수 현황'!$I$25</c15:f>
                      <c15:dlblFieldTableCache>
                        <c:ptCount val="1"/>
                        <c:pt idx="0">
                          <c:v>35.1
(3.8)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0302-4746-A138-1BDC3691A21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('2.구별 면적 및 지번수 현황'!$D$25,'2.구별 면적 및 지번수 현황'!$F$25)</c:f>
              <c:numCache>
                <c:formatCode>#,##0.0_ </c:formatCode>
                <c:ptCount val="2"/>
                <c:pt idx="0" formatCode="#,##0.0_);[Red]\(#,##0.0\)">
                  <c:v>46.968018299999997</c:v>
                </c:pt>
                <c:pt idx="1">
                  <c:v>35.192999999999998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302-4746-A138-1BDC3691A21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38705664"/>
        <c:axId val="238885888"/>
        <c:axId val="0"/>
      </c:bar3DChart>
      <c:catAx>
        <c:axId val="238705664"/>
        <c:scaling>
          <c:orientation val="minMax"/>
        </c:scaling>
        <c:delete val="1"/>
        <c:axPos val="b"/>
        <c:majorTickMark val="out"/>
        <c:minorTickMark val="none"/>
        <c:tickLblPos val="none"/>
        <c:crossAx val="238885888"/>
        <c:crosses val="autoZero"/>
        <c:auto val="1"/>
        <c:lblAlgn val="ctr"/>
        <c:lblOffset val="100"/>
        <c:noMultiLvlLbl val="0"/>
      </c:catAx>
      <c:valAx>
        <c:axId val="238885888"/>
        <c:scaling>
          <c:orientation val="minMax"/>
          <c:max val="100"/>
        </c:scaling>
        <c:delete val="1"/>
        <c:axPos val="l"/>
        <c:numFmt formatCode="#,##0.0_);[Red]\(#,##0.0\)" sourceLinked="1"/>
        <c:majorTickMark val="out"/>
        <c:minorTickMark val="none"/>
        <c:tickLblPos val="none"/>
        <c:crossAx val="238705664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522" l="0.70000000000000062" r="0.70000000000000062" t="0.75000000000000522" header="0.30000000000000032" footer="0.30000000000000032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'4.지목별현황'!$A$7</c:f>
              <c:strCache>
                <c:ptCount val="1"/>
                <c:pt idx="0">
                  <c:v>전</c:v>
                </c:pt>
              </c:strCache>
            </c:strRef>
          </c:tx>
          <c:cat>
            <c:numRef>
              <c:f>'4.지목별현황'!$B$6:$L$6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'4.지목별현황'!$B$7:$L$7</c:f>
              <c:numCache>
                <c:formatCode>0.0</c:formatCode>
                <c:ptCount val="11"/>
                <c:pt idx="0" formatCode="General">
                  <c:v>100</c:v>
                </c:pt>
                <c:pt idx="1">
                  <c:v>95.635140167255969</c:v>
                </c:pt>
                <c:pt idx="2" formatCode="#,##0.0_ ">
                  <c:v>91.552879291178897</c:v>
                </c:pt>
                <c:pt idx="3" formatCode="#,##0.0_ ">
                  <c:v>90.300028571565278</c:v>
                </c:pt>
                <c:pt idx="4" formatCode="#,##0.0_ ">
                  <c:v>90.403703149077799</c:v>
                </c:pt>
                <c:pt idx="5" formatCode="#,##0.0_ ">
                  <c:v>85.810718303464895</c:v>
                </c:pt>
                <c:pt idx="6" formatCode="#,##0.0_ ">
                  <c:v>83.203706786281145</c:v>
                </c:pt>
                <c:pt idx="7" formatCode="#,##0.0_ ">
                  <c:v>82.072807114909295</c:v>
                </c:pt>
                <c:pt idx="8" formatCode="#,##0.0_ ">
                  <c:v>79.821195750118306</c:v>
                </c:pt>
                <c:pt idx="9" formatCode="#,##0.0_ ">
                  <c:v>75.947759064192013</c:v>
                </c:pt>
                <c:pt idx="10" formatCode="#,##0.0_ ">
                  <c:v>73.041098802938777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78-4CAE-9D52-259CF6B520BD}"/>
            </c:ext>
          </c:extLst>
        </c:ser>
        <c:ser>
          <c:idx val="1"/>
          <c:order val="1"/>
          <c:tx>
            <c:strRef>
              <c:f>'4.지목별현황'!$A$8</c:f>
              <c:strCache>
                <c:ptCount val="1"/>
                <c:pt idx="0">
                  <c:v>답</c:v>
                </c:pt>
              </c:strCache>
            </c:strRef>
          </c:tx>
          <c:cat>
            <c:numRef>
              <c:f>'4.지목별현황'!$B$6:$L$6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'4.지목별현황'!$B$8:$L$8</c:f>
              <c:numCache>
                <c:formatCode>#,##0.0_ </c:formatCode>
                <c:ptCount val="11"/>
                <c:pt idx="0" formatCode="General">
                  <c:v>100</c:v>
                </c:pt>
                <c:pt idx="1">
                  <c:v>94.792353504397255</c:v>
                </c:pt>
                <c:pt idx="2">
                  <c:v>88.816793952551421</c:v>
                </c:pt>
                <c:pt idx="3">
                  <c:v>88.121607898234203</c:v>
                </c:pt>
                <c:pt idx="4">
                  <c:v>87.159727472545697</c:v>
                </c:pt>
                <c:pt idx="5">
                  <c:v>84.939581668287119</c:v>
                </c:pt>
                <c:pt idx="6">
                  <c:v>83.785491603790661</c:v>
                </c:pt>
                <c:pt idx="7">
                  <c:v>82.928515412309551</c:v>
                </c:pt>
                <c:pt idx="8">
                  <c:v>80.227005387530497</c:v>
                </c:pt>
                <c:pt idx="9">
                  <c:v>61.799717872036183</c:v>
                </c:pt>
                <c:pt idx="10">
                  <c:v>56.199336956740787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278-4CAE-9D52-259CF6B520BD}"/>
            </c:ext>
          </c:extLst>
        </c:ser>
        <c:ser>
          <c:idx val="2"/>
          <c:order val="2"/>
          <c:tx>
            <c:strRef>
              <c:f>'4.지목별현황'!$A$9</c:f>
              <c:strCache>
                <c:ptCount val="1"/>
                <c:pt idx="0">
                  <c:v>임야</c:v>
                </c:pt>
              </c:strCache>
            </c:strRef>
          </c:tx>
          <c:cat>
            <c:numRef>
              <c:f>'4.지목별현황'!$B$6:$L$6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'4.지목별현황'!$B$9:$L$9</c:f>
              <c:numCache>
                <c:formatCode>#,##0.0_ </c:formatCode>
                <c:ptCount val="11"/>
                <c:pt idx="0" formatCode="General">
                  <c:v>100</c:v>
                </c:pt>
                <c:pt idx="1">
                  <c:v>99.069198625991532</c:v>
                </c:pt>
                <c:pt idx="2">
                  <c:v>98.293956726122985</c:v>
                </c:pt>
                <c:pt idx="3">
                  <c:v>97.836270353249546</c:v>
                </c:pt>
                <c:pt idx="4">
                  <c:v>97.488646819443375</c:v>
                </c:pt>
                <c:pt idx="5">
                  <c:v>97.092114985662221</c:v>
                </c:pt>
                <c:pt idx="6">
                  <c:v>96.658580541947359</c:v>
                </c:pt>
                <c:pt idx="7">
                  <c:v>96.334892079200074</c:v>
                </c:pt>
                <c:pt idx="8">
                  <c:v>96.135712146348993</c:v>
                </c:pt>
                <c:pt idx="9">
                  <c:v>95.648325162856437</c:v>
                </c:pt>
                <c:pt idx="10">
                  <c:v>95.328666403658374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278-4CAE-9D52-259CF6B520BD}"/>
            </c:ext>
          </c:extLst>
        </c:ser>
        <c:ser>
          <c:idx val="3"/>
          <c:order val="3"/>
          <c:tx>
            <c:strRef>
              <c:f>'4.지목별현황'!$A$10</c:f>
              <c:strCache>
                <c:ptCount val="1"/>
                <c:pt idx="0">
                  <c:v>대지</c:v>
                </c:pt>
              </c:strCache>
            </c:strRef>
          </c:tx>
          <c:cat>
            <c:numRef>
              <c:f>'4.지목별현황'!$B$6:$L$6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'4.지목별현황'!$B$10:$L$10</c:f>
              <c:numCache>
                <c:formatCode>#,##0.0_ </c:formatCode>
                <c:ptCount val="11"/>
                <c:pt idx="0" formatCode="General">
                  <c:v>100</c:v>
                </c:pt>
                <c:pt idx="1">
                  <c:v>100.32220560340548</c:v>
                </c:pt>
                <c:pt idx="2">
                  <c:v>100.66181272419439</c:v>
                </c:pt>
                <c:pt idx="3">
                  <c:v>100.76662534301357</c:v>
                </c:pt>
                <c:pt idx="4">
                  <c:v>100.75764279914874</c:v>
                </c:pt>
                <c:pt idx="5">
                  <c:v>101.06091206906294</c:v>
                </c:pt>
                <c:pt idx="6">
                  <c:v>101.33471719703917</c:v>
                </c:pt>
                <c:pt idx="7">
                  <c:v>101.42457009760599</c:v>
                </c:pt>
                <c:pt idx="8">
                  <c:v>101.63872165117374</c:v>
                </c:pt>
                <c:pt idx="9">
                  <c:v>102.70216294443124</c:v>
                </c:pt>
                <c:pt idx="10">
                  <c:v>103.04395735616777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278-4CAE-9D52-259CF6B520BD}"/>
            </c:ext>
          </c:extLst>
        </c:ser>
        <c:ser>
          <c:idx val="4"/>
          <c:order val="4"/>
          <c:tx>
            <c:strRef>
              <c:f>'4.지목별현황'!$A$11</c:f>
              <c:strCache>
                <c:ptCount val="1"/>
                <c:pt idx="0">
                  <c:v>도로</c:v>
                </c:pt>
              </c:strCache>
            </c:strRef>
          </c:tx>
          <c:cat>
            <c:numRef>
              <c:f>'4.지목별현황'!$B$6:$L$6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'4.지목별현황'!$B$11:$L$11</c:f>
              <c:numCache>
                <c:formatCode>#,##0.0_ </c:formatCode>
                <c:ptCount val="11"/>
                <c:pt idx="0" formatCode="General">
                  <c:v>100</c:v>
                </c:pt>
                <c:pt idx="1">
                  <c:v>100.63478276653011</c:v>
                </c:pt>
                <c:pt idx="2">
                  <c:v>100.93531305302228</c:v>
                </c:pt>
                <c:pt idx="3">
                  <c:v>101.08796757531839</c:v>
                </c:pt>
                <c:pt idx="4">
                  <c:v>101.19109332189069</c:v>
                </c:pt>
                <c:pt idx="5">
                  <c:v>101.47278860397167</c:v>
                </c:pt>
                <c:pt idx="6">
                  <c:v>101.83059163100705</c:v>
                </c:pt>
                <c:pt idx="7">
                  <c:v>102.0684530697952</c:v>
                </c:pt>
                <c:pt idx="8">
                  <c:v>102.41077859582029</c:v>
                </c:pt>
                <c:pt idx="9">
                  <c:v>103.32922585274937</c:v>
                </c:pt>
                <c:pt idx="10">
                  <c:v>103.64896335556826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278-4CAE-9D52-259CF6B520BD}"/>
            </c:ext>
          </c:extLst>
        </c:ser>
        <c:ser>
          <c:idx val="5"/>
          <c:order val="5"/>
          <c:tx>
            <c:strRef>
              <c:f>'4.지목별현황'!$A$12</c:f>
              <c:strCache>
                <c:ptCount val="1"/>
                <c:pt idx="0">
                  <c:v>하천</c:v>
                </c:pt>
              </c:strCache>
            </c:strRef>
          </c:tx>
          <c:cat>
            <c:numRef>
              <c:f>'4.지목별현황'!$B$6:$L$6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'4.지목별현황'!$B$12:$L$12</c:f>
              <c:numCache>
                <c:formatCode>#,##0.0_ </c:formatCode>
                <c:ptCount val="11"/>
                <c:pt idx="0" formatCode="General">
                  <c:v>100</c:v>
                </c:pt>
                <c:pt idx="1">
                  <c:v>99.986893809583677</c:v>
                </c:pt>
                <c:pt idx="2">
                  <c:v>100.06765534839714</c:v>
                </c:pt>
                <c:pt idx="3">
                  <c:v>100.43394757883262</c:v>
                </c:pt>
                <c:pt idx="4">
                  <c:v>100.43293709890959</c:v>
                </c:pt>
                <c:pt idx="5">
                  <c:v>100.53695450762565</c:v>
                </c:pt>
                <c:pt idx="6">
                  <c:v>100.48211911762699</c:v>
                </c:pt>
                <c:pt idx="7">
                  <c:v>100.4741398704268</c:v>
                </c:pt>
                <c:pt idx="8">
                  <c:v>100.48043215934142</c:v>
                </c:pt>
                <c:pt idx="9">
                  <c:v>100.35093278150984</c:v>
                </c:pt>
                <c:pt idx="10">
                  <c:v>100.25842744734217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278-4CAE-9D52-259CF6B520BD}"/>
            </c:ext>
          </c:extLst>
        </c:ser>
        <c:ser>
          <c:idx val="6"/>
          <c:order val="6"/>
          <c:tx>
            <c:strRef>
              <c:f>'4.지목별현황'!$A$13</c:f>
              <c:strCache>
                <c:ptCount val="1"/>
                <c:pt idx="0">
                  <c:v>기타</c:v>
                </c:pt>
              </c:strCache>
            </c:strRef>
          </c:tx>
          <c:cat>
            <c:numRef>
              <c:f>'4.지목별현황'!$B$6:$L$6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'4.지목별현황'!$B$13:$L$13</c:f>
              <c:numCache>
                <c:formatCode>#,##0.0_ </c:formatCode>
                <c:ptCount val="11"/>
                <c:pt idx="0" formatCode="General">
                  <c:v>100</c:v>
                </c:pt>
                <c:pt idx="1">
                  <c:v>101.64952221200276</c:v>
                </c:pt>
                <c:pt idx="2">
                  <c:v>99.584938659310154</c:v>
                </c:pt>
                <c:pt idx="3">
                  <c:v>103.77218021465286</c:v>
                </c:pt>
                <c:pt idx="4">
                  <c:v>104.34495653296622</c:v>
                </c:pt>
                <c:pt idx="5">
                  <c:v>104.99697357983577</c:v>
                </c:pt>
                <c:pt idx="6">
                  <c:v>105.30040927668354</c:v>
                </c:pt>
                <c:pt idx="7">
                  <c:v>105.69730659976729</c:v>
                </c:pt>
                <c:pt idx="8">
                  <c:v>105.93050575509673</c:v>
                </c:pt>
                <c:pt idx="9">
                  <c:v>106.86536050533182</c:v>
                </c:pt>
                <c:pt idx="10">
                  <c:v>107.57900776269682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1278-4CAE-9D52-259CF6B52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310592"/>
        <c:axId val="201312128"/>
      </c:lineChart>
      <c:catAx>
        <c:axId val="20131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312128"/>
        <c:crosses val="autoZero"/>
        <c:auto val="1"/>
        <c:lblAlgn val="ctr"/>
        <c:lblOffset val="100"/>
        <c:noMultiLvlLbl val="0"/>
      </c:catAx>
      <c:valAx>
        <c:axId val="201312128"/>
        <c:scaling>
          <c:orientation val="minMax"/>
          <c:max val="120"/>
          <c:min val="50"/>
        </c:scaling>
        <c:delete val="0"/>
        <c:axPos val="l"/>
        <c:majorGridlines>
          <c:spPr>
            <a:ln>
              <a:solidFill>
                <a:schemeClr val="tx1"/>
              </a:solidFill>
              <a:prstDash val="solid"/>
            </a:ln>
          </c:spPr>
        </c:majorGridlines>
        <c:minorGridlines>
          <c:spPr>
            <a:ln>
              <a:prstDash val="sysDot"/>
            </a:ln>
          </c:spPr>
        </c:minorGridlines>
        <c:numFmt formatCode="General" sourceLinked="1"/>
        <c:majorTickMark val="out"/>
        <c:minorTickMark val="none"/>
        <c:tickLblPos val="nextTo"/>
        <c:crossAx val="201310592"/>
        <c:crosses val="autoZero"/>
        <c:crossBetween val="between"/>
        <c:majorUnit val="10"/>
      </c:valAx>
      <c:spPr>
        <a:ln>
          <a:solidFill>
            <a:srgbClr val="4F81BD">
              <a:shade val="50000"/>
            </a:srgb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5-1 </a:t>
            </a:r>
            <a:r>
              <a:rPr lang="ko-KR" altLang="en-US"/>
              <a:t>토지대장등록지</a:t>
            </a:r>
          </a:p>
        </c:rich>
      </c:tx>
      <c:layout>
        <c:manualLayout>
          <c:xMode val="edge"/>
          <c:yMode val="edge"/>
          <c:x val="0.1084007080073961"/>
          <c:y val="2.9828486204325131E-2"/>
        </c:manualLayout>
      </c:layout>
      <c:overlay val="0"/>
      <c:spPr>
        <a:ln>
          <a:solidFill>
            <a:srgbClr val="4F81BD">
              <a:shade val="50000"/>
            </a:srgbClr>
          </a:solidFill>
        </a:ln>
      </c:spPr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1F497D">
                <a:lumMod val="40000"/>
                <a:lumOff val="60000"/>
              </a:srgbClr>
            </a:solidFill>
          </c:spPr>
          <c:invertIfNegative val="0"/>
          <c:dLbls>
            <c:dLbl>
              <c:idx val="0"/>
              <c:tx>
                <c:strRef>
                  <c:f>'5.구별 지적공부등록지 현황'!$E$5</c:f>
                  <c:strCache>
                    <c:ptCount val="1"/>
                    <c:pt idx="0">
                      <c:v>15.1
(3.2)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{F59494B4-FF99-4D44-958B-EE8157591C63}</c15:txfldGUID>
                      <c15:f>'5.구별 지적공부등록지 현황'!$E$5</c15:f>
                      <c15:dlblFieldTableCache>
                        <c:ptCount val="1"/>
                        <c:pt idx="0">
                          <c:v>15.1
(3.2)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BD8F-43D2-87A2-075B07BFD212}"/>
                </c:ext>
              </c:extLst>
            </c:dLbl>
            <c:dLbl>
              <c:idx val="1"/>
              <c:tx>
                <c:strRef>
                  <c:f>'5.구별 지적공부등록지 현황'!$E$6</c:f>
                  <c:strCache>
                    <c:ptCount val="1"/>
                    <c:pt idx="0">
                      <c:v>8.6
(1.8)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{D53244DD-E3D5-480D-87BA-50769AE75B0D}</c15:txfldGUID>
                      <c15:f>'5.구별 지적공부등록지 현황'!$E$6</c15:f>
                      <c15:dlblFieldTableCache>
                        <c:ptCount val="1"/>
                        <c:pt idx="0">
                          <c:v>8.6
(1.8)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BD8F-43D2-87A2-075B07BFD212}"/>
                </c:ext>
              </c:extLst>
            </c:dLbl>
            <c:dLbl>
              <c:idx val="2"/>
              <c:tx>
                <c:strRef>
                  <c:f>'5.구별 지적공부등록지 현황'!$E$7</c:f>
                  <c:strCache>
                    <c:ptCount val="1"/>
                    <c:pt idx="0">
                      <c:v>20.5
(4.4)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{D8132FEA-60C5-4B60-9E13-3170973EE9AD}</c15:txfldGUID>
                      <c15:f>'5.구별 지적공부등록지 현황'!$E$7</c15:f>
                      <c15:dlblFieldTableCache>
                        <c:ptCount val="1"/>
                        <c:pt idx="0">
                          <c:v>20.5
(4.4)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BD8F-43D2-87A2-075B07BFD212}"/>
                </c:ext>
              </c:extLst>
            </c:dLbl>
            <c:dLbl>
              <c:idx val="3"/>
              <c:tx>
                <c:strRef>
                  <c:f>'5.구별 지적공부등록지 현황'!$E$8</c:f>
                  <c:strCache>
                    <c:ptCount val="1"/>
                    <c:pt idx="0">
                      <c:v>16.5
(3.5)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{34A1CC75-E53F-4EE4-8EBF-F622C94E2574}</c15:txfldGUID>
                      <c15:f>'5.구별 지적공부등록지 현황'!$E$8</c15:f>
                      <c15:dlblFieldTableCache>
                        <c:ptCount val="1"/>
                        <c:pt idx="0">
                          <c:v>16.6
(3.5)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BD8F-43D2-87A2-075B07BFD212}"/>
                </c:ext>
              </c:extLst>
            </c:dLbl>
            <c:dLbl>
              <c:idx val="4"/>
              <c:tx>
                <c:strRef>
                  <c:f>'5.구별 지적공부등록지 현황'!$E$9</c:f>
                  <c:strCache>
                    <c:ptCount val="1"/>
                    <c:pt idx="0">
                      <c:v>17.1
(3.6)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{D9246848-E2AC-451B-8654-C09D580C67F4}</c15:txfldGUID>
                      <c15:f>'5.구별 지적공부등록지 현황'!$E$9</c15:f>
                      <c15:dlblFieldTableCache>
                        <c:ptCount val="1"/>
                        <c:pt idx="0">
                          <c:v>17.1
(3.6)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BD8F-43D2-87A2-075B07BFD212}"/>
                </c:ext>
              </c:extLst>
            </c:dLbl>
            <c:dLbl>
              <c:idx val="5"/>
              <c:tx>
                <c:strRef>
                  <c:f>'5.구별 지적공부등록지 현황'!$E$10</c:f>
                  <c:strCache>
                    <c:ptCount val="1"/>
                    <c:pt idx="0">
                      <c:v>13.5
(2.9)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{CCD30454-F27E-4E20-BB69-F84094EC2EEF}</c15:txfldGUID>
                      <c15:f>'5.구별 지적공부등록지 현황'!$E$10</c15:f>
                      <c15:dlblFieldTableCache>
                        <c:ptCount val="1"/>
                        <c:pt idx="0">
                          <c:v>13.5
(2.9)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BD8F-43D2-87A2-075B07BFD212}"/>
                </c:ext>
              </c:extLst>
            </c:dLbl>
            <c:dLbl>
              <c:idx val="6"/>
              <c:tx>
                <c:strRef>
                  <c:f>'5.구별 지적공부등록지 현황'!$E$11</c:f>
                  <c:strCache>
                    <c:ptCount val="1"/>
                    <c:pt idx="0">
                      <c:v>14.0
(3.0)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{7810F76E-A78A-4FC6-882B-EDEFB43A2849}</c15:txfldGUID>
                      <c15:f>'5.구별 지적공부등록지 현황'!$E$11</c15:f>
                      <c15:dlblFieldTableCache>
                        <c:ptCount val="1"/>
                        <c:pt idx="0">
                          <c:v>13.9
(3.0)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BD8F-43D2-87A2-075B07BFD212}"/>
                </c:ext>
              </c:extLst>
            </c:dLbl>
            <c:dLbl>
              <c:idx val="7"/>
              <c:tx>
                <c:strRef>
                  <c:f>'5.구별 지적공부등록지 현황'!$E$12</c:f>
                  <c:strCache>
                    <c:ptCount val="1"/>
                    <c:pt idx="0">
                      <c:v>17.1
(3.6)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{A7A4CD60-D9F7-45DF-924C-A713C183191D}</c15:txfldGUID>
                      <c15:f>'5.구별 지적공부등록지 현황'!$E$12</c15:f>
                      <c15:dlblFieldTableCache>
                        <c:ptCount val="1"/>
                        <c:pt idx="0">
                          <c:v>17.1
(3.6)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BD8F-43D2-87A2-075B07BFD212}"/>
                </c:ext>
              </c:extLst>
            </c:dLbl>
            <c:dLbl>
              <c:idx val="8"/>
              <c:tx>
                <c:strRef>
                  <c:f>'5.구별 지적공부등록지 현황'!$E$13</c:f>
                  <c:strCache>
                    <c:ptCount val="1"/>
                    <c:pt idx="0">
                      <c:v>11.0
(2.3)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{483E290A-CDBD-4E3D-95CF-19DC32C0D46E}</c15:txfldGUID>
                      <c15:f>'5.구별 지적공부등록지 현황'!$E$13</c15:f>
                      <c15:dlblFieldTableCache>
                        <c:ptCount val="1"/>
                        <c:pt idx="0">
                          <c:v>11.0
(2.3)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BD8F-43D2-87A2-075B07BFD212}"/>
                </c:ext>
              </c:extLst>
            </c:dLbl>
            <c:dLbl>
              <c:idx val="9"/>
              <c:tx>
                <c:strRef>
                  <c:f>'5.구별 지적공부등록지 현황'!$E$14</c:f>
                  <c:strCache>
                    <c:ptCount val="1"/>
                    <c:pt idx="0">
                      <c:v>10.9
(2.3)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{8AE8EC03-04A9-4214-9123-EDE23EE7D09F}</c15:txfldGUID>
                      <c15:f>'5.구별 지적공부등록지 현황'!$E$14</c15:f>
                      <c15:dlblFieldTableCache>
                        <c:ptCount val="1"/>
                        <c:pt idx="0">
                          <c:v>10.9
(2.3)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BD8F-43D2-87A2-075B07BFD212}"/>
                </c:ext>
              </c:extLst>
            </c:dLbl>
            <c:dLbl>
              <c:idx val="10"/>
              <c:tx>
                <c:strRef>
                  <c:f>'5.구별 지적공부등록지 현황'!$E$15</c:f>
                  <c:strCache>
                    <c:ptCount val="1"/>
                    <c:pt idx="0">
                      <c:v>20.2
(4.3)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{16B26594-A4BE-44A3-910E-93AAB95A6312}</c15:txfldGUID>
                      <c15:f>'5.구별 지적공부등록지 현황'!$E$15</c15:f>
                      <c15:dlblFieldTableCache>
                        <c:ptCount val="1"/>
                        <c:pt idx="0">
                          <c:v>20.2
(4.3)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BD8F-43D2-87A2-075B07BFD212}"/>
                </c:ext>
              </c:extLst>
            </c:dLbl>
            <c:dLbl>
              <c:idx val="11"/>
              <c:tx>
                <c:strRef>
                  <c:f>'5.구별 지적공부등록지 현황'!$E$16</c:f>
                  <c:strCache>
                    <c:ptCount val="1"/>
                    <c:pt idx="0">
                      <c:v>16.4
(3.5)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{0317E7E0-3311-427A-8C19-9C30B9C0A461}</c15:txfldGUID>
                      <c15:f>'5.구별 지적공부등록지 현황'!$E$16</c15:f>
                      <c15:dlblFieldTableCache>
                        <c:ptCount val="1"/>
                        <c:pt idx="0">
                          <c:v>16.2
(3.5)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BD8F-43D2-87A2-075B07BFD212}"/>
                </c:ext>
              </c:extLst>
            </c:dLbl>
            <c:dLbl>
              <c:idx val="12"/>
              <c:tx>
                <c:strRef>
                  <c:f>'5.구별 지적공부등록지 현황'!$E$17</c:f>
                  <c:strCache>
                    <c:ptCount val="1"/>
                    <c:pt idx="0">
                      <c:v>13.0
(2.8)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{A486F15F-F405-46BD-91C5-12ACDF4B45BD}</c15:txfldGUID>
                      <c15:f>'5.구별 지적공부등록지 현황'!$E$17</c15:f>
                      <c15:dlblFieldTableCache>
                        <c:ptCount val="1"/>
                        <c:pt idx="0">
                          <c:v>13.0
(2.8)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BD8F-43D2-87A2-075B07BFD212}"/>
                </c:ext>
              </c:extLst>
            </c:dLbl>
            <c:dLbl>
              <c:idx val="13"/>
              <c:tx>
                <c:strRef>
                  <c:f>'5.구별 지적공부등록지 현황'!$E$18</c:f>
                  <c:strCache>
                    <c:ptCount val="1"/>
                    <c:pt idx="0">
                      <c:v>23.5
(5.0)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{2847B89C-B78B-4165-AC4B-E3791E125B9A}</c15:txfldGUID>
                      <c15:f>'5.구별 지적공부등록지 현황'!$E$18</c15:f>
                      <c15:dlblFieldTableCache>
                        <c:ptCount val="1"/>
                        <c:pt idx="0">
                          <c:v>23.5
(5.0)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BD8F-43D2-87A2-075B07BFD212}"/>
                </c:ext>
              </c:extLst>
            </c:dLbl>
            <c:dLbl>
              <c:idx val="14"/>
              <c:tx>
                <c:strRef>
                  <c:f>'5.구별 지적공부등록지 현황'!$E$19</c:f>
                  <c:strCache>
                    <c:ptCount val="1"/>
                    <c:pt idx="0">
                      <c:v>17.0
(3.6)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{C5045E69-A949-407E-978C-83214188375A}</c15:txfldGUID>
                      <c15:f>'5.구별 지적공부등록지 현황'!$E$19</c15:f>
                      <c15:dlblFieldTableCache>
                        <c:ptCount val="1"/>
                        <c:pt idx="0">
                          <c:v>17.0
(3.6)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BD8F-43D2-87A2-075B07BFD212}"/>
                </c:ext>
              </c:extLst>
            </c:dLbl>
            <c:dLbl>
              <c:idx val="15"/>
              <c:tx>
                <c:strRef>
                  <c:f>'5.구별 지적공부등록지 현황'!$E$20</c:f>
                  <c:strCache>
                    <c:ptCount val="1"/>
                    <c:pt idx="0">
                      <c:v>38.4
(8.2)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{F6119C7B-0856-4BD5-9DCA-E2B4842E478A}</c15:txfldGUID>
                      <c15:f>'5.구별 지적공부등록지 현황'!$E$20</c15:f>
                      <c15:dlblFieldTableCache>
                        <c:ptCount val="1"/>
                        <c:pt idx="0">
                          <c:v>38.4
(8.2)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BD8F-43D2-87A2-075B07BFD212}"/>
                </c:ext>
              </c:extLst>
            </c:dLbl>
            <c:dLbl>
              <c:idx val="16"/>
              <c:tx>
                <c:strRef>
                  <c:f>'5.구별 지적공부등록지 현황'!$E$21</c:f>
                  <c:strCache>
                    <c:ptCount val="1"/>
                    <c:pt idx="0">
                      <c:v>16.8
(3.6)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{87D8D038-DD40-407A-B860-6E21109C554C}</c15:txfldGUID>
                      <c15:f>'5.구별 지적공부등록지 현황'!$E$21</c15:f>
                      <c15:dlblFieldTableCache>
                        <c:ptCount val="1"/>
                        <c:pt idx="0">
                          <c:v>16.7
(3.6)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BD8F-43D2-87A2-075B07BFD212}"/>
                </c:ext>
              </c:extLst>
            </c:dLbl>
            <c:dLbl>
              <c:idx val="17"/>
              <c:tx>
                <c:strRef>
                  <c:f>'5.구별 지적공부등록지 현황'!$E$22</c:f>
                  <c:strCache>
                    <c:ptCount val="1"/>
                    <c:pt idx="0">
                      <c:v>10.1
(2.1)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{FEC19FFA-5965-4068-A175-F80DB8D31B82}</c15:txfldGUID>
                      <c15:f>'5.구별 지적공부등록지 현황'!$E$22</c15:f>
                      <c15:dlblFieldTableCache>
                        <c:ptCount val="1"/>
                        <c:pt idx="0">
                          <c:v>10.1
(2.1)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BD8F-43D2-87A2-075B07BFD212}"/>
                </c:ext>
              </c:extLst>
            </c:dLbl>
            <c:dLbl>
              <c:idx val="18"/>
              <c:tx>
                <c:strRef>
                  <c:f>'5.구별 지적공부등록지 현황'!$E$23</c:f>
                  <c:strCache>
                    <c:ptCount val="1"/>
                    <c:pt idx="0">
                      <c:v>24.5
(5.2)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{02A9388C-0D47-4FA1-A29E-315DCE27323A}</c15:txfldGUID>
                      <c15:f>'5.구별 지적공부등록지 현황'!$E$23</c15:f>
                      <c15:dlblFieldTableCache>
                        <c:ptCount val="1"/>
                        <c:pt idx="0">
                          <c:v>24.5
(5.2)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BD8F-43D2-87A2-075B07BFD212}"/>
                </c:ext>
              </c:extLst>
            </c:dLbl>
            <c:dLbl>
              <c:idx val="19"/>
              <c:tx>
                <c:strRef>
                  <c:f>'5.구별 지적공부등록지 현황'!$E$24</c:f>
                  <c:strCache>
                    <c:ptCount val="1"/>
                    <c:pt idx="0">
                      <c:v>14.0
(3.0)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{8BD6DAB6-E437-41B6-A95D-5701DD5E4584}</c15:txfldGUID>
                      <c15:f>'5.구별 지적공부등록지 현황'!$E$24</c15:f>
                      <c15:dlblFieldTableCache>
                        <c:ptCount val="1"/>
                        <c:pt idx="0">
                          <c:v>14.0
(3.0)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BD8F-43D2-87A2-075B07BFD212}"/>
                </c:ext>
              </c:extLst>
            </c:dLbl>
            <c:dLbl>
              <c:idx val="20"/>
              <c:tx>
                <c:strRef>
                  <c:f>'5.구별 지적공부등록지 현황'!$E$25</c:f>
                  <c:strCache>
                    <c:ptCount val="1"/>
                    <c:pt idx="0">
                      <c:v>13.0
(2.8)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{C9EE70D3-252C-4482-9BD7-F2C9A92AFD9C}</c15:txfldGUID>
                      <c15:f>'5.구별 지적공부등록지 현황'!$E$25</c15:f>
                      <c15:dlblFieldTableCache>
                        <c:ptCount val="1"/>
                        <c:pt idx="0">
                          <c:v>13.0
(2.8)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BD8F-43D2-87A2-075B07BFD212}"/>
                </c:ext>
              </c:extLst>
            </c:dLbl>
            <c:dLbl>
              <c:idx val="21"/>
              <c:tx>
                <c:strRef>
                  <c:f>'5.구별 지적공부등록지 현황'!$E$26</c:f>
                  <c:strCache>
                    <c:ptCount val="1"/>
                    <c:pt idx="0">
                      <c:v>30.2
(6.4)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{35501ED4-E766-45E5-8711-B388A20E7BB4}</c15:txfldGUID>
                      <c15:f>'5.구별 지적공부등록지 현황'!$E$26</c15:f>
                      <c15:dlblFieldTableCache>
                        <c:ptCount val="1"/>
                        <c:pt idx="0">
                          <c:v>30.2
(6.4)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BD8F-43D2-87A2-075B07BFD212}"/>
                </c:ext>
              </c:extLst>
            </c:dLbl>
            <c:dLbl>
              <c:idx val="22"/>
              <c:tx>
                <c:strRef>
                  <c:f>'5.구별 지적공부등록지 현황'!$E$27</c:f>
                  <c:strCache>
                    <c:ptCount val="1"/>
                    <c:pt idx="0">
                      <c:v>33.6
(7.2)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{311744E1-36A5-435D-92B9-1BF0C607B4A5}</c15:txfldGUID>
                      <c15:f>'5.구별 지적공부등록지 현황'!$E$27</c15:f>
                      <c15:dlblFieldTableCache>
                        <c:ptCount val="1"/>
                        <c:pt idx="0">
                          <c:v>33.6
(7.2)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BD8F-43D2-87A2-075B07BFD212}"/>
                </c:ext>
              </c:extLst>
            </c:dLbl>
            <c:dLbl>
              <c:idx val="23"/>
              <c:tx>
                <c:strRef>
                  <c:f>'5.구별 지적공부등록지 현황'!$E$28</c:f>
                  <c:strCache>
                    <c:ptCount val="1"/>
                    <c:pt idx="0">
                      <c:v>33.0
(7.0)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{21C8266E-B36A-4BC9-9CBF-847A97C04A8C}</c15:txfldGUID>
                      <c15:f>'5.구별 지적공부등록지 현황'!$E$28</c15:f>
                      <c15:dlblFieldTableCache>
                        <c:ptCount val="1"/>
                        <c:pt idx="0">
                          <c:v>32.5
(6.9)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BD8F-43D2-87A2-075B07BFD212}"/>
                </c:ext>
              </c:extLst>
            </c:dLbl>
            <c:dLbl>
              <c:idx val="24"/>
              <c:tx>
                <c:strRef>
                  <c:f>'5.구별 지적공부등록지 현황'!$E$29</c:f>
                  <c:strCache>
                    <c:ptCount val="1"/>
                    <c:pt idx="0">
                      <c:v>21.5
(4.6)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{10399FCE-66EE-49CC-AB71-70FC534DF295}</c15:txfldGUID>
                      <c15:f>'5.구별 지적공부등록지 현황'!$E$29</c15:f>
                      <c15:dlblFieldTableCache>
                        <c:ptCount val="1"/>
                        <c:pt idx="0">
                          <c:v>21.5
(4.6)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BD8F-43D2-87A2-075B07BFD21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'5.구별 지적공부등록지 현황'!$A$5:$A$29</c:f>
              <c:strCache>
                <c:ptCount val="25"/>
                <c:pt idx="0">
                  <c:v>종로구</c:v>
                </c:pt>
                <c:pt idx="1">
                  <c:v>중구</c:v>
                </c:pt>
                <c:pt idx="2">
                  <c:v>용산구</c:v>
                </c:pt>
                <c:pt idx="3">
                  <c:v>성동구</c:v>
                </c:pt>
                <c:pt idx="4">
                  <c:v>광진구</c:v>
                </c:pt>
                <c:pt idx="5">
                  <c:v>동대문구</c:v>
                </c:pt>
                <c:pt idx="6">
                  <c:v>중랑구</c:v>
                </c:pt>
                <c:pt idx="7">
                  <c:v>성북구</c:v>
                </c:pt>
                <c:pt idx="8">
                  <c:v>강북구</c:v>
                </c:pt>
                <c:pt idx="9">
                  <c:v>도봉구</c:v>
                </c:pt>
                <c:pt idx="10">
                  <c:v>노원구</c:v>
                </c:pt>
                <c:pt idx="11">
                  <c:v>은평구</c:v>
                </c:pt>
                <c:pt idx="12">
                  <c:v>서대문구</c:v>
                </c:pt>
                <c:pt idx="13">
                  <c:v>마포구</c:v>
                </c:pt>
                <c:pt idx="14">
                  <c:v>양천구</c:v>
                </c:pt>
                <c:pt idx="15">
                  <c:v>강서구</c:v>
                </c:pt>
                <c:pt idx="16">
                  <c:v>구로구</c:v>
                </c:pt>
                <c:pt idx="17">
                  <c:v>금천구</c:v>
                </c:pt>
                <c:pt idx="18">
                  <c:v>영등포구</c:v>
                </c:pt>
                <c:pt idx="19">
                  <c:v>동작구</c:v>
                </c:pt>
                <c:pt idx="20">
                  <c:v>관악구</c:v>
                </c:pt>
                <c:pt idx="21">
                  <c:v>서초구</c:v>
                </c:pt>
                <c:pt idx="22">
                  <c:v>강남구</c:v>
                </c:pt>
                <c:pt idx="23">
                  <c:v>송파구</c:v>
                </c:pt>
                <c:pt idx="24">
                  <c:v>강동구</c:v>
                </c:pt>
              </c:strCache>
            </c:strRef>
          </c:cat>
          <c:val>
            <c:numRef>
              <c:f>'5.구별 지적공부등록지 현황'!$C$5:$C$29</c:f>
              <c:numCache>
                <c:formatCode>#,##0.0_ </c:formatCode>
                <c:ptCount val="25"/>
                <c:pt idx="0">
                  <c:v>15.091468699999998</c:v>
                </c:pt>
                <c:pt idx="1">
                  <c:v>8.5721755000000002</c:v>
                </c:pt>
                <c:pt idx="2">
                  <c:v>20.508419499999999</c:v>
                </c:pt>
                <c:pt idx="3">
                  <c:v>16.519414999999999</c:v>
                </c:pt>
                <c:pt idx="4">
                  <c:v>17.062836799999999</c:v>
                </c:pt>
                <c:pt idx="5">
                  <c:v>13.4944738</c:v>
                </c:pt>
                <c:pt idx="6">
                  <c:v>13.980226199999999</c:v>
                </c:pt>
                <c:pt idx="7">
                  <c:v>17.078980300000001</c:v>
                </c:pt>
                <c:pt idx="8">
                  <c:v>11.013843899999999</c:v>
                </c:pt>
                <c:pt idx="9">
                  <c:v>10.917857999999999</c:v>
                </c:pt>
                <c:pt idx="10">
                  <c:v>20.242661099999999</c:v>
                </c:pt>
                <c:pt idx="11">
                  <c:v>16.3898461</c:v>
                </c:pt>
                <c:pt idx="12">
                  <c:v>12.999476399999999</c:v>
                </c:pt>
                <c:pt idx="13">
                  <c:v>23.520664699999998</c:v>
                </c:pt>
                <c:pt idx="14">
                  <c:v>17.013351899999996</c:v>
                </c:pt>
                <c:pt idx="15">
                  <c:v>38.384840099999998</c:v>
                </c:pt>
                <c:pt idx="16">
                  <c:v>16.7799373</c:v>
                </c:pt>
                <c:pt idx="17">
                  <c:v>10.0743749</c:v>
                </c:pt>
                <c:pt idx="18">
                  <c:v>24.500316899999998</c:v>
                </c:pt>
                <c:pt idx="19">
                  <c:v>14.0345309</c:v>
                </c:pt>
                <c:pt idx="20">
                  <c:v>13.007852</c:v>
                </c:pt>
                <c:pt idx="21">
                  <c:v>30.1818153</c:v>
                </c:pt>
                <c:pt idx="22">
                  <c:v>33.620886599999999</c:v>
                </c:pt>
                <c:pt idx="23">
                  <c:v>32.9625731</c:v>
                </c:pt>
                <c:pt idx="24">
                  <c:v>21.532714600000002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9-BD8F-43D2-87A2-075B07BFD2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04697600"/>
        <c:axId val="204700288"/>
        <c:axId val="0"/>
      </c:bar3DChart>
      <c:catAx>
        <c:axId val="2046976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04700288"/>
        <c:crosses val="autoZero"/>
        <c:auto val="1"/>
        <c:lblAlgn val="ctr"/>
        <c:lblOffset val="100"/>
        <c:noMultiLvlLbl val="0"/>
      </c:catAx>
      <c:valAx>
        <c:axId val="204700288"/>
        <c:scaling>
          <c:orientation val="minMax"/>
          <c:max val="50"/>
        </c:scaling>
        <c:delete val="0"/>
        <c:axPos val="l"/>
        <c:numFmt formatCode="#,##0.0_ " sourceLinked="1"/>
        <c:majorTickMark val="none"/>
        <c:minorTickMark val="none"/>
        <c:tickLblPos val="nextTo"/>
        <c:crossAx val="204697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566" l="0.70000000000000062" r="0.70000000000000062" t="0.75000000000000566" header="0.30000000000000032" footer="0.30000000000000032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5-2 </a:t>
            </a:r>
            <a:r>
              <a:rPr lang="ko-KR" altLang="en-US"/>
              <a:t>임야대장등록지</a:t>
            </a:r>
          </a:p>
        </c:rich>
      </c:tx>
      <c:layout>
        <c:manualLayout>
          <c:xMode val="edge"/>
          <c:yMode val="edge"/>
          <c:x val="9.3810281290596251E-2"/>
          <c:y val="2.6522001205545508E-2"/>
        </c:manualLayout>
      </c:layout>
      <c:overlay val="0"/>
      <c:spPr>
        <a:ln>
          <a:solidFill>
            <a:srgbClr val="4F81BD">
              <a:shade val="50000"/>
            </a:srgbClr>
          </a:solidFill>
        </a:ln>
      </c:spPr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40000"/>
                <a:lumOff val="60000"/>
              </a:schemeClr>
            </a:solidFill>
          </c:spPr>
          <c:invertIfNegative val="0"/>
          <c:dLbls>
            <c:dLbl>
              <c:idx val="0"/>
              <c:tx>
                <c:strRef>
                  <c:f>'5.구별 지적공부등록지 현황'!$E$35</c:f>
                  <c:strCache>
                    <c:ptCount val="1"/>
                    <c:pt idx="0">
                      <c:v>8.8
(6.5)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{8B2ADC70-B68C-4407-99A2-F1F74D0C0BC8}</c15:txfldGUID>
                      <c15:f>'5.구별 지적공부등록지 현황'!$E$35</c15:f>
                      <c15:dlblFieldTableCache>
                        <c:ptCount val="1"/>
                        <c:pt idx="0">
                          <c:v>8.8
(6.5)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B826-4EF7-A75F-4217CD1AD998}"/>
                </c:ext>
              </c:extLst>
            </c:dLbl>
            <c:dLbl>
              <c:idx val="1"/>
              <c:tx>
                <c:strRef>
                  <c:f>'5.구별 지적공부등록지 현황'!$E$36</c:f>
                  <c:strCache>
                    <c:ptCount val="1"/>
                    <c:pt idx="0">
                      <c:v>1.4
(1.0)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{105E0586-D11B-499B-9BF9-39DA1DDF393E}</c15:txfldGUID>
                      <c15:f>'5.구별 지적공부등록지 현황'!$E$36</c15:f>
                      <c15:dlblFieldTableCache>
                        <c:ptCount val="1"/>
                        <c:pt idx="0">
                          <c:v>1.4
(1.0)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B826-4EF7-A75F-4217CD1AD998}"/>
                </c:ext>
              </c:extLst>
            </c:dLbl>
            <c:dLbl>
              <c:idx val="2"/>
              <c:tx>
                <c:strRef>
                  <c:f>'5.구별 지적공부등록지 현황'!$E$37</c:f>
                  <c:strCache>
                    <c:ptCount val="1"/>
                    <c:pt idx="0">
                      <c:v>1.4
(1.0)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{35A5F306-68C7-4C02-8E62-D52DF30A860E}</c15:txfldGUID>
                      <c15:f>'5.구별 지적공부등록지 현황'!$E$37</c15:f>
                      <c15:dlblFieldTableCache>
                        <c:ptCount val="1"/>
                        <c:pt idx="0">
                          <c:v>1.4
(1.0)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B826-4EF7-A75F-4217CD1AD998}"/>
                </c:ext>
              </c:extLst>
            </c:dLbl>
            <c:dLbl>
              <c:idx val="3"/>
              <c:tx>
                <c:strRef>
                  <c:f>'5.구별 지적공부등록지 현황'!$E$38</c:f>
                  <c:strCache>
                    <c:ptCount val="1"/>
                    <c:pt idx="0">
                      <c:v>0.3
(0.2)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{A3C62CEA-94FD-4CD3-9878-03576D0A0B1F}</c15:txfldGUID>
                      <c15:f>'5.구별 지적공부등록지 현황'!$E$38</c15:f>
                      <c15:dlblFieldTableCache>
                        <c:ptCount val="1"/>
                        <c:pt idx="0">
                          <c:v>0.3
(0.2)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B826-4EF7-A75F-4217CD1AD998}"/>
                </c:ext>
              </c:extLst>
            </c:dLbl>
            <c:dLbl>
              <c:idx val="4"/>
              <c:tx>
                <c:strRef>
                  <c:f>'5.구별 지적공부등록지 현황'!$E$39</c:f>
                  <c:strCache>
                    <c:ptCount val="1"/>
                    <c:pt idx="0">
                      <c:v>0.0
(0.0)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{D2520F6E-11BE-4815-9F63-2786D6A58F68}</c15:txfldGUID>
                      <c15:f>'5.구별 지적공부등록지 현황'!$E$39</c15:f>
                      <c15:dlblFieldTableCache>
                        <c:ptCount val="1"/>
                        <c:pt idx="0">
                          <c:v>0.0
(0.0)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B826-4EF7-A75F-4217CD1AD998}"/>
                </c:ext>
              </c:extLst>
            </c:dLbl>
            <c:dLbl>
              <c:idx val="5"/>
              <c:tx>
                <c:strRef>
                  <c:f>'5.구별 지적공부등록지 현황'!$E$40</c:f>
                  <c:strCache>
                    <c:ptCount val="1"/>
                    <c:pt idx="0">
                      <c:v>0.7
(0.5)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{C87F34B2-081A-400E-983F-08D0A5102AE5}</c15:txfldGUID>
                      <c15:f>'5.구별 지적공부등록지 현황'!$E$40</c15:f>
                      <c15:dlblFieldTableCache>
                        <c:ptCount val="1"/>
                        <c:pt idx="0">
                          <c:v>0.7
(0.5)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B826-4EF7-A75F-4217CD1AD998}"/>
                </c:ext>
              </c:extLst>
            </c:dLbl>
            <c:dLbl>
              <c:idx val="6"/>
              <c:tx>
                <c:strRef>
                  <c:f>'5.구별 지적공부등록지 현황'!$E$41</c:f>
                  <c:strCache>
                    <c:ptCount val="1"/>
                    <c:pt idx="0">
                      <c:v>4.5
(3.3)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{424E5E1D-2775-4B0D-B5B5-A495B9583235}</c15:txfldGUID>
                      <c15:f>'5.구별 지적공부등록지 현황'!$E$41</c15:f>
                      <c15:dlblFieldTableCache>
                        <c:ptCount val="1"/>
                        <c:pt idx="0">
                          <c:v>4.6
(3.4)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B826-4EF7-A75F-4217CD1AD998}"/>
                </c:ext>
              </c:extLst>
            </c:dLbl>
            <c:dLbl>
              <c:idx val="7"/>
              <c:tx>
                <c:strRef>
                  <c:f>'5.구별 지적공부등록지 현황'!$E$42</c:f>
                  <c:strCache>
                    <c:ptCount val="1"/>
                    <c:pt idx="0">
                      <c:v>7.5
(5.5)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{1909E37C-3B2B-4618-91F4-815184A49FBE}</c15:txfldGUID>
                      <c15:f>'5.구별 지적공부등록지 현황'!$E$42</c15:f>
                      <c15:dlblFieldTableCache>
                        <c:ptCount val="1"/>
                        <c:pt idx="0">
                          <c:v>7.5
(5.5)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B826-4EF7-A75F-4217CD1AD998}"/>
                </c:ext>
              </c:extLst>
            </c:dLbl>
            <c:dLbl>
              <c:idx val="8"/>
              <c:tx>
                <c:strRef>
                  <c:f>'5.구별 지적공부등록지 현황'!$E$43</c:f>
                  <c:strCache>
                    <c:ptCount val="1"/>
                    <c:pt idx="0">
                      <c:v>12.6
(9.3)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{D235B8AE-A396-4A17-8EDB-07CAABFC3C6F}</c15:txfldGUID>
                      <c15:f>'5.구별 지적공부등록지 현황'!$E$43</c15:f>
                      <c15:dlblFieldTableCache>
                        <c:ptCount val="1"/>
                        <c:pt idx="0">
                          <c:v>12.6
(9.2)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B826-4EF7-A75F-4217CD1AD998}"/>
                </c:ext>
              </c:extLst>
            </c:dLbl>
            <c:dLbl>
              <c:idx val="9"/>
              <c:tx>
                <c:strRef>
                  <c:f>'5.구별 지적공부등록지 현황'!$E$44</c:f>
                  <c:strCache>
                    <c:ptCount val="1"/>
                    <c:pt idx="0">
                      <c:v>9.7
(7.2)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{3B5097A8-98B1-4A64-84BF-438E4001BF21}</c15:txfldGUID>
                      <c15:f>'5.구별 지적공부등록지 현황'!$E$44</c15:f>
                      <c15:dlblFieldTableCache>
                        <c:ptCount val="1"/>
                        <c:pt idx="0">
                          <c:v>9.7
(7.1)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B826-4EF7-A75F-4217CD1AD998}"/>
                </c:ext>
              </c:extLst>
            </c:dLbl>
            <c:dLbl>
              <c:idx val="10"/>
              <c:tx>
                <c:strRef>
                  <c:f>'5.구별 지적공부등록지 현황'!$E$45</c:f>
                  <c:strCache>
                    <c:ptCount val="1"/>
                    <c:pt idx="0">
                      <c:v>15.2
(11.2)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{BD7BE27F-00B7-4925-B3E8-7F78CD658267}</c15:txfldGUID>
                      <c15:f>'5.구별 지적공부등록지 현황'!$E$45</c15:f>
                      <c15:dlblFieldTableCache>
                        <c:ptCount val="1"/>
                        <c:pt idx="0">
                          <c:v>15.2
(11.1)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B826-4EF7-A75F-4217CD1AD998}"/>
                </c:ext>
              </c:extLst>
            </c:dLbl>
            <c:dLbl>
              <c:idx val="11"/>
              <c:tx>
                <c:strRef>
                  <c:f>'5.구별 지적공부등록지 현황'!$E$46</c:f>
                  <c:strCache>
                    <c:ptCount val="1"/>
                    <c:pt idx="0">
                      <c:v>13.3
(9.8)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{8EF8DA52-D32E-44A7-9AE7-BFDC34BD160E}</c15:txfldGUID>
                      <c15:f>'5.구별 지적공부등록지 현황'!$E$46</c15:f>
                      <c15:dlblFieldTableCache>
                        <c:ptCount val="1"/>
                        <c:pt idx="0">
                          <c:v>13.5
(9.9)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B826-4EF7-A75F-4217CD1AD998}"/>
                </c:ext>
              </c:extLst>
            </c:dLbl>
            <c:dLbl>
              <c:idx val="12"/>
              <c:tx>
                <c:strRef>
                  <c:f>'5.구별 지적공부등록지 현황'!$E$47</c:f>
                  <c:strCache>
                    <c:ptCount val="1"/>
                    <c:pt idx="0">
                      <c:v>4.6
(3.4)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{29A6E45F-D97D-41A1-A4DB-89486649884A}</c15:txfldGUID>
                      <c15:f>'5.구별 지적공부등록지 현황'!$E$47</c15:f>
                      <c15:dlblFieldTableCache>
                        <c:ptCount val="1"/>
                        <c:pt idx="0">
                          <c:v>4.6
(3.4)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B826-4EF7-A75F-4217CD1AD998}"/>
                </c:ext>
              </c:extLst>
            </c:dLbl>
            <c:dLbl>
              <c:idx val="13"/>
              <c:tx>
                <c:strRef>
                  <c:f>'5.구별 지적공부등록지 현황'!$E$48</c:f>
                  <c:strCache>
                    <c:ptCount val="1"/>
                    <c:pt idx="0">
                      <c:v>0.3
(0.2)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{39DCE100-6FC9-4051-B3FA-D972E2480C95}</c15:txfldGUID>
                      <c15:f>'5.구별 지적공부등록지 현황'!$E$48</c15:f>
                      <c15:dlblFieldTableCache>
                        <c:ptCount val="1"/>
                        <c:pt idx="0">
                          <c:v>0.3
(0.2)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B826-4EF7-A75F-4217CD1AD998}"/>
                </c:ext>
              </c:extLst>
            </c:dLbl>
            <c:dLbl>
              <c:idx val="14"/>
              <c:tx>
                <c:strRef>
                  <c:f>'5.구별 지적공부등록지 현황'!$E$49</c:f>
                  <c:strCache>
                    <c:ptCount val="1"/>
                    <c:pt idx="0">
                      <c:v>0.4
(0.3)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{321768C4-A4B1-4AD0-8CE3-B9A1195F4983}</c15:txfldGUID>
                      <c15:f>'5.구별 지적공부등록지 현황'!$E$49</c15:f>
                      <c15:dlblFieldTableCache>
                        <c:ptCount val="1"/>
                        <c:pt idx="0">
                          <c:v>0.4
(0.3)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B826-4EF7-A75F-4217CD1AD998}"/>
                </c:ext>
              </c:extLst>
            </c:dLbl>
            <c:dLbl>
              <c:idx val="15"/>
              <c:tx>
                <c:strRef>
                  <c:f>'5.구별 지적공부등록지 현황'!$E$50</c:f>
                  <c:strCache>
                    <c:ptCount val="1"/>
                    <c:pt idx="0">
                      <c:v>3.1
(2.3)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{A3813E91-DAFD-48FD-91AA-A4175BF98F7C}</c15:txfldGUID>
                      <c15:f>'5.구별 지적공부등록지 현황'!$E$50</c15:f>
                      <c15:dlblFieldTableCache>
                        <c:ptCount val="1"/>
                        <c:pt idx="0">
                          <c:v>3.1
(2.3)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B826-4EF7-A75F-4217CD1AD998}"/>
                </c:ext>
              </c:extLst>
            </c:dLbl>
            <c:dLbl>
              <c:idx val="16"/>
              <c:tx>
                <c:strRef>
                  <c:f>'5.구별 지적공부등록지 현황'!$E$51</c:f>
                  <c:strCache>
                    <c:ptCount val="1"/>
                    <c:pt idx="0">
                      <c:v>3.3
(2.5)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{4DCAFBDD-43B6-4D7C-81AF-99CDB0929E3D}</c15:txfldGUID>
                      <c15:f>'5.구별 지적공부등록지 현황'!$E$51</c15:f>
                      <c15:dlblFieldTableCache>
                        <c:ptCount val="1"/>
                        <c:pt idx="0">
                          <c:v>3.4
(2.5)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B826-4EF7-A75F-4217CD1AD998}"/>
                </c:ext>
              </c:extLst>
            </c:dLbl>
            <c:dLbl>
              <c:idx val="17"/>
              <c:tx>
                <c:strRef>
                  <c:f>'5.구별 지적공부등록지 현황'!$E$52</c:f>
                  <c:strCache>
                    <c:ptCount val="1"/>
                    <c:pt idx="0">
                      <c:v>2.9
(2.2)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{CE1C7A0D-DD4B-4AF4-956E-F4ADBD5B293B}</c15:txfldGUID>
                      <c15:f>'5.구별 지적공부등록지 현황'!$E$52</c15:f>
                      <c15:dlblFieldTableCache>
                        <c:ptCount val="1"/>
                        <c:pt idx="0">
                          <c:v>2.9
(2.2)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B826-4EF7-A75F-4217CD1AD998}"/>
                </c:ext>
              </c:extLst>
            </c:dLbl>
            <c:dLbl>
              <c:idx val="18"/>
              <c:tx>
                <c:strRef>
                  <c:f>'5.구별 지적공부등록지 현황'!$E$53</c:f>
                  <c:strCache>
                    <c:ptCount val="1"/>
                    <c:pt idx="0">
                      <c:v>0.0
(0.0)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{C64BCB67-B41F-4035-AB76-1967D11F6A58}</c15:txfldGUID>
                      <c15:f>'5.구별 지적공부등록지 현황'!$E$53</c15:f>
                      <c15:dlblFieldTableCache>
                        <c:ptCount val="1"/>
                        <c:pt idx="0">
                          <c:v>0.1
(0.0)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B826-4EF7-A75F-4217CD1AD998}"/>
                </c:ext>
              </c:extLst>
            </c:dLbl>
            <c:dLbl>
              <c:idx val="19"/>
              <c:tx>
                <c:strRef>
                  <c:f>'5.구별 지적공부등록지 현황'!$E$54</c:f>
                  <c:strCache>
                    <c:ptCount val="1"/>
                    <c:pt idx="0">
                      <c:v>2.3
(1.7)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{7E8DFFA1-5541-459F-86CA-99F9177691E0}</c15:txfldGUID>
                      <c15:f>'5.구별 지적공부등록지 현황'!$E$54</c15:f>
                      <c15:dlblFieldTableCache>
                        <c:ptCount val="1"/>
                        <c:pt idx="0">
                          <c:v>2.3
(1.7)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B826-4EF7-A75F-4217CD1AD998}"/>
                </c:ext>
              </c:extLst>
            </c:dLbl>
            <c:dLbl>
              <c:idx val="20"/>
              <c:tx>
                <c:strRef>
                  <c:f>'5.구별 지적공부등록지 현황'!$E$55</c:f>
                  <c:strCache>
                    <c:ptCount val="1"/>
                    <c:pt idx="0">
                      <c:v>16.6
(12.2)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{5F2D0D77-06C7-4E55-884F-6E95608B362A}</c15:txfldGUID>
                      <c15:f>'5.구별 지적공부등록지 현황'!$E$55</c15:f>
                      <c15:dlblFieldTableCache>
                        <c:ptCount val="1"/>
                        <c:pt idx="0">
                          <c:v>16.6
(12.1)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B826-4EF7-A75F-4217CD1AD998}"/>
                </c:ext>
              </c:extLst>
            </c:dLbl>
            <c:dLbl>
              <c:idx val="21"/>
              <c:tx>
                <c:strRef>
                  <c:f>'5.구별 지적공부등록지 현황'!$E$56</c:f>
                  <c:strCache>
                    <c:ptCount val="1"/>
                    <c:pt idx="0">
                      <c:v>16.8
(12.4)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{CA3F9A9A-5147-41EA-8D99-AF4604DA839F}</c15:txfldGUID>
                      <c15:f>'5.구별 지적공부등록지 현황'!$E$56</c15:f>
                      <c15:dlblFieldTableCache>
                        <c:ptCount val="1"/>
                        <c:pt idx="0">
                          <c:v>16.8
(12.3)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B826-4EF7-A75F-4217CD1AD998}"/>
                </c:ext>
              </c:extLst>
            </c:dLbl>
            <c:dLbl>
              <c:idx val="22"/>
              <c:tx>
                <c:strRef>
                  <c:f>'5.구별 지적공부등록지 현황'!$E$57</c:f>
                  <c:strCache>
                    <c:ptCount val="1"/>
                    <c:pt idx="0">
                      <c:v>5.9
(4.3)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{FCE332D3-AD94-41C5-9AD5-A17405519E47}</c15:txfldGUID>
                      <c15:f>'5.구별 지적공부등록지 현황'!$E$57</c15:f>
                      <c15:dlblFieldTableCache>
                        <c:ptCount val="1"/>
                        <c:pt idx="0">
                          <c:v>5.9
(4.3)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B826-4EF7-A75F-4217CD1AD998}"/>
                </c:ext>
              </c:extLst>
            </c:dLbl>
            <c:dLbl>
              <c:idx val="23"/>
              <c:tx>
                <c:strRef>
                  <c:f>'5.구별 지적공부등록지 현황'!$E$58</c:f>
                  <c:strCache>
                    <c:ptCount val="1"/>
                    <c:pt idx="0">
                      <c:v>0.9
(0.7)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{B3C01B81-620B-4FB0-9127-9489CFB917EC}</c15:txfldGUID>
                      <c15:f>'5.구별 지적공부등록지 현황'!$E$58</c15:f>
                      <c15:dlblFieldTableCache>
                        <c:ptCount val="1"/>
                        <c:pt idx="0">
                          <c:v>1.3
(1.0)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B826-4EF7-A75F-4217CD1AD998}"/>
                </c:ext>
              </c:extLst>
            </c:dLbl>
            <c:dLbl>
              <c:idx val="24"/>
              <c:tx>
                <c:strRef>
                  <c:f>'5.구별 지적공부등록지 현황'!$E$59</c:f>
                  <c:strCache>
                    <c:ptCount val="1"/>
                    <c:pt idx="0">
                      <c:v>3.1
(2.3)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{60B1B777-062B-4E40-8F8D-76BE8DC78C7C}</c15:txfldGUID>
                      <c15:f>'5.구별 지적공부등록지 현황'!$E$59</c15:f>
                      <c15:dlblFieldTableCache>
                        <c:ptCount val="1"/>
                        <c:pt idx="0">
                          <c:v>3.1
(2.2)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B826-4EF7-A75F-4217CD1AD99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'5.구별 지적공부등록지 현황'!$A$35:$A$59</c:f>
              <c:strCache>
                <c:ptCount val="25"/>
                <c:pt idx="0">
                  <c:v>종로구</c:v>
                </c:pt>
                <c:pt idx="1">
                  <c:v>중구</c:v>
                </c:pt>
                <c:pt idx="2">
                  <c:v>용산구</c:v>
                </c:pt>
                <c:pt idx="3">
                  <c:v>성동구</c:v>
                </c:pt>
                <c:pt idx="4">
                  <c:v>광진구</c:v>
                </c:pt>
                <c:pt idx="5">
                  <c:v>동대문구</c:v>
                </c:pt>
                <c:pt idx="6">
                  <c:v>중랑구</c:v>
                </c:pt>
                <c:pt idx="7">
                  <c:v>성북구</c:v>
                </c:pt>
                <c:pt idx="8">
                  <c:v>강북구</c:v>
                </c:pt>
                <c:pt idx="9">
                  <c:v>도봉구</c:v>
                </c:pt>
                <c:pt idx="10">
                  <c:v>노원구</c:v>
                </c:pt>
                <c:pt idx="11">
                  <c:v>은평구</c:v>
                </c:pt>
                <c:pt idx="12">
                  <c:v>서대문구</c:v>
                </c:pt>
                <c:pt idx="13">
                  <c:v>마포구</c:v>
                </c:pt>
                <c:pt idx="14">
                  <c:v>양천구</c:v>
                </c:pt>
                <c:pt idx="15">
                  <c:v>강서구</c:v>
                </c:pt>
                <c:pt idx="16">
                  <c:v>구로구</c:v>
                </c:pt>
                <c:pt idx="17">
                  <c:v>금천구</c:v>
                </c:pt>
                <c:pt idx="18">
                  <c:v>영등포구</c:v>
                </c:pt>
                <c:pt idx="19">
                  <c:v>동작구</c:v>
                </c:pt>
                <c:pt idx="20">
                  <c:v>관악구</c:v>
                </c:pt>
                <c:pt idx="21">
                  <c:v>서초구</c:v>
                </c:pt>
                <c:pt idx="22">
                  <c:v>강남구</c:v>
                </c:pt>
                <c:pt idx="23">
                  <c:v>송파구</c:v>
                </c:pt>
                <c:pt idx="24">
                  <c:v>강동구</c:v>
                </c:pt>
              </c:strCache>
            </c:strRef>
          </c:cat>
          <c:val>
            <c:numRef>
              <c:f>'5.구별 지적공부등록지 현황'!$C$35:$C$59</c:f>
              <c:numCache>
                <c:formatCode>#,##0.0_ </c:formatCode>
                <c:ptCount val="25"/>
                <c:pt idx="0">
                  <c:v>8.8216929999999998</c:v>
                </c:pt>
                <c:pt idx="1">
                  <c:v>1.3881109999999999</c:v>
                </c:pt>
                <c:pt idx="2">
                  <c:v>1.3591899999999999</c:v>
                </c:pt>
                <c:pt idx="3">
                  <c:v>0.30085699999999999</c:v>
                </c:pt>
                <c:pt idx="4">
                  <c:v>0</c:v>
                </c:pt>
                <c:pt idx="5">
                  <c:v>0.72153699999999998</c:v>
                </c:pt>
                <c:pt idx="6">
                  <c:v>4.5168710000000001</c:v>
                </c:pt>
                <c:pt idx="7">
                  <c:v>7.4989169999999996</c:v>
                </c:pt>
                <c:pt idx="8">
                  <c:v>12.586558</c:v>
                </c:pt>
                <c:pt idx="9">
                  <c:v>9.7331519999999987</c:v>
                </c:pt>
                <c:pt idx="10">
                  <c:v>15.196394</c:v>
                </c:pt>
                <c:pt idx="11">
                  <c:v>13.323606</c:v>
                </c:pt>
                <c:pt idx="12">
                  <c:v>4.6275029999999999</c:v>
                </c:pt>
                <c:pt idx="13">
                  <c:v>0.33297099999999996</c:v>
                </c:pt>
                <c:pt idx="14">
                  <c:v>0.39234199999999997</c:v>
                </c:pt>
                <c:pt idx="15">
                  <c:v>3.0684969999999998</c:v>
                </c:pt>
                <c:pt idx="16">
                  <c:v>3.3416389999999998</c:v>
                </c:pt>
                <c:pt idx="17">
                  <c:v>2.9461269999999997</c:v>
                </c:pt>
                <c:pt idx="18">
                  <c:v>4.9581E-2</c:v>
                </c:pt>
                <c:pt idx="19">
                  <c:v>2.3223319999999998</c:v>
                </c:pt>
                <c:pt idx="20">
                  <c:v>16.560457</c:v>
                </c:pt>
                <c:pt idx="21">
                  <c:v>16.786203</c:v>
                </c:pt>
                <c:pt idx="22">
                  <c:v>5.8770049999999996</c:v>
                </c:pt>
                <c:pt idx="23">
                  <c:v>0.91328399999999998</c:v>
                </c:pt>
                <c:pt idx="24">
                  <c:v>3.057782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9-B826-4EF7-A75F-4217CD1AD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04740864"/>
        <c:axId val="204750848"/>
        <c:axId val="0"/>
      </c:bar3DChart>
      <c:catAx>
        <c:axId val="204740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4750848"/>
        <c:crosses val="autoZero"/>
        <c:auto val="1"/>
        <c:lblAlgn val="ctr"/>
        <c:lblOffset val="100"/>
        <c:noMultiLvlLbl val="0"/>
      </c:catAx>
      <c:valAx>
        <c:axId val="204750848"/>
        <c:scaling>
          <c:orientation val="minMax"/>
          <c:max val="30"/>
        </c:scaling>
        <c:delete val="0"/>
        <c:axPos val="l"/>
        <c:numFmt formatCode="#,##0.0_ " sourceLinked="1"/>
        <c:majorTickMark val="out"/>
        <c:minorTickMark val="none"/>
        <c:tickLblPos val="nextTo"/>
        <c:crossAx val="204740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566" l="0.70000000000000062" r="0.70000000000000062" t="0.75000000000000566" header="0.30000000000000032" footer="0.30000000000000032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6.1071956940920435E-2"/>
                  <c:y val="3.797468354430379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876-4900-9CBC-9A66A091ADC2}"/>
                </c:ext>
              </c:extLst>
            </c:dLbl>
            <c:dLbl>
              <c:idx val="3"/>
              <c:layout>
                <c:manualLayout>
                  <c:x val="-0.20842636567198874"/>
                  <c:y val="-0.2210478753446958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876-4900-9CBC-9A66A091ADC2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'6.구별 지목별 면적 현황'!$C$1:$I$1</c:f>
              <c:strCache>
                <c:ptCount val="7"/>
                <c:pt idx="0">
                  <c:v>전</c:v>
                </c:pt>
                <c:pt idx="1">
                  <c:v>답</c:v>
                </c:pt>
                <c:pt idx="2">
                  <c:v>임야</c:v>
                </c:pt>
                <c:pt idx="3">
                  <c:v>대</c:v>
                </c:pt>
                <c:pt idx="4">
                  <c:v>도로</c:v>
                </c:pt>
                <c:pt idx="5">
                  <c:v>하천</c:v>
                </c:pt>
                <c:pt idx="6">
                  <c:v>기타</c:v>
                </c:pt>
              </c:strCache>
            </c:strRef>
          </c:cat>
          <c:val>
            <c:numRef>
              <c:f>'6.구별 지목별 면적 현황'!$C$4:$I$4</c:f>
              <c:numCache>
                <c:formatCode>#,##0.0_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1.285766</c:v>
                </c:pt>
                <c:pt idx="3">
                  <c:v>5.2062102999999995</c:v>
                </c:pt>
                <c:pt idx="4">
                  <c:v>2.1386724999999998</c:v>
                </c:pt>
                <c:pt idx="5">
                  <c:v>2.9443199999999999E-2</c:v>
                </c:pt>
                <c:pt idx="6" formatCode="#,##0.0_);[Red]\(#,##0.0\)">
                  <c:v>1.3001945000000001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876-4900-9CBC-9A66A091ADC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3"/>
              <c:layout>
                <c:manualLayout>
                  <c:x val="-0.23237349876720134"/>
                  <c:y val="-0.1634534520412833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30C-44DC-9575-CD302622A2C0}"/>
                </c:ext>
              </c:extLst>
            </c:dLbl>
            <c:dLbl>
              <c:idx val="4"/>
              <c:layout>
                <c:manualLayout>
                  <c:x val="0.10652413902807679"/>
                  <c:y val="-0.21012116128481917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30C-44DC-9575-CD302622A2C0}"/>
                </c:ext>
              </c:extLst>
            </c:dLbl>
            <c:dLbl>
              <c:idx val="5"/>
              <c:layout>
                <c:manualLayout>
                  <c:x val="0.18127861290066014"/>
                  <c:y val="-1.002732936643788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30C-44DC-9575-CD302622A2C0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'6.구별 지목별 면적 현황'!$C$1:$I$1</c:f>
              <c:strCache>
                <c:ptCount val="7"/>
                <c:pt idx="0">
                  <c:v>전</c:v>
                </c:pt>
                <c:pt idx="1">
                  <c:v>답</c:v>
                </c:pt>
                <c:pt idx="2">
                  <c:v>임야</c:v>
                </c:pt>
                <c:pt idx="3">
                  <c:v>대</c:v>
                </c:pt>
                <c:pt idx="4">
                  <c:v>도로</c:v>
                </c:pt>
                <c:pt idx="5">
                  <c:v>하천</c:v>
                </c:pt>
                <c:pt idx="6">
                  <c:v>기타</c:v>
                </c:pt>
              </c:strCache>
            </c:strRef>
          </c:cat>
          <c:val>
            <c:numRef>
              <c:f>'6.구별 지목별 면적 현황'!$C$5:$I$5</c:f>
              <c:numCache>
                <c:formatCode>#,##0.0_ </c:formatCode>
                <c:ptCount val="7"/>
                <c:pt idx="0">
                  <c:v>3.6275499999999995E-2</c:v>
                </c:pt>
                <c:pt idx="1">
                  <c:v>0</c:v>
                </c:pt>
                <c:pt idx="2">
                  <c:v>1.6025039999999999</c:v>
                </c:pt>
                <c:pt idx="3">
                  <c:v>10.083252999999999</c:v>
                </c:pt>
                <c:pt idx="4">
                  <c:v>2.5159152000000002</c:v>
                </c:pt>
                <c:pt idx="5">
                  <c:v>4.7604877999999999</c:v>
                </c:pt>
                <c:pt idx="6" formatCode="#,##0.0_);[Red]\(#,##0.0\)">
                  <c:v>2.869174000000001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30C-44DC-9575-CD302622A2C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0.12598059736203859"/>
                  <c:y val="4.016059177106312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D2F-43F1-BC5A-D5BDDC9BCBD0}"/>
                </c:ext>
              </c:extLst>
            </c:dLbl>
            <c:dLbl>
              <c:idx val="1"/>
              <c:layout>
                <c:manualLayout>
                  <c:x val="-6.8012226319812416E-3"/>
                  <c:y val="3.370782540585048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D2F-43F1-BC5A-D5BDDC9BCBD0}"/>
                </c:ext>
              </c:extLst>
            </c:dLbl>
            <c:dLbl>
              <c:idx val="4"/>
              <c:layout>
                <c:manualLayout>
                  <c:x val="-9.7875012458885677E-2"/>
                  <c:y val="-0.3380724939790818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D2F-43F1-BC5A-D5BDDC9BCBD0}"/>
                </c:ext>
              </c:extLst>
            </c:dLbl>
            <c:dLbl>
              <c:idx val="5"/>
              <c:layout>
                <c:manualLayout>
                  <c:x val="0.16454101465164961"/>
                  <c:y val="-0.1798486167047823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D2F-43F1-BC5A-D5BDDC9BCBD0}"/>
                </c:ext>
              </c:extLst>
            </c:dLbl>
            <c:dLbl>
              <c:idx val="6"/>
              <c:layout>
                <c:manualLayout>
                  <c:x val="8.0272434300142873E-2"/>
                  <c:y val="0.1058810285159175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D2F-43F1-BC5A-D5BDDC9BCBD0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'6.구별 지목별 면적 현황'!$C$1:$I$1</c:f>
              <c:strCache>
                <c:ptCount val="7"/>
                <c:pt idx="0">
                  <c:v>전</c:v>
                </c:pt>
                <c:pt idx="1">
                  <c:v>답</c:v>
                </c:pt>
                <c:pt idx="2">
                  <c:v>임야</c:v>
                </c:pt>
                <c:pt idx="3">
                  <c:v>대</c:v>
                </c:pt>
                <c:pt idx="4">
                  <c:v>도로</c:v>
                </c:pt>
                <c:pt idx="5">
                  <c:v>하천</c:v>
                </c:pt>
                <c:pt idx="6">
                  <c:v>기타</c:v>
                </c:pt>
              </c:strCache>
            </c:strRef>
          </c:cat>
          <c:val>
            <c:numRef>
              <c:f>'6.구별 지목별 면적 현황'!$C$6:$I$6</c:f>
              <c:numCache>
                <c:formatCode>#,##0.0_ </c:formatCode>
                <c:ptCount val="7"/>
                <c:pt idx="0">
                  <c:v>0.16442829999999997</c:v>
                </c:pt>
                <c:pt idx="1">
                  <c:v>1.5066E-2</c:v>
                </c:pt>
                <c:pt idx="2">
                  <c:v>0.25741419999999998</c:v>
                </c:pt>
                <c:pt idx="3">
                  <c:v>6.2422635999999994</c:v>
                </c:pt>
                <c:pt idx="4">
                  <c:v>2.2778768999999999</c:v>
                </c:pt>
                <c:pt idx="5">
                  <c:v>3.7456669999999996</c:v>
                </c:pt>
                <c:pt idx="6" formatCode="#,##0.0_);[Red]\(#,##0.0\)">
                  <c:v>4.1175560000000004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FD2F-43F1-BC5A-D5BDDC9BCB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3"/>
              <c:layout>
                <c:manualLayout>
                  <c:x val="-0.2398144968721051"/>
                  <c:y val="-0.1773102583832769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72C-4526-8D4B-A21683324A85}"/>
                </c:ext>
              </c:extLst>
            </c:dLbl>
            <c:dLbl>
              <c:idx val="4"/>
              <c:layout>
                <c:manualLayout>
                  <c:x val="0.1446782310105974"/>
                  <c:y val="-0.1336599880417234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72C-4526-8D4B-A21683324A85}"/>
                </c:ext>
              </c:extLst>
            </c:dLbl>
            <c:dLbl>
              <c:idx val="5"/>
              <c:layout>
                <c:manualLayout>
                  <c:x val="9.8293765910840727E-2"/>
                  <c:y val="4.341853071958356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72C-4526-8D4B-A21683324A85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'6.구별 지목별 면적 현황'!$C$1:$I$1</c:f>
              <c:strCache>
                <c:ptCount val="7"/>
                <c:pt idx="0">
                  <c:v>전</c:v>
                </c:pt>
                <c:pt idx="1">
                  <c:v>답</c:v>
                </c:pt>
                <c:pt idx="2">
                  <c:v>임야</c:v>
                </c:pt>
                <c:pt idx="3">
                  <c:v>대</c:v>
                </c:pt>
                <c:pt idx="4">
                  <c:v>도로</c:v>
                </c:pt>
                <c:pt idx="5">
                  <c:v>하천</c:v>
                </c:pt>
                <c:pt idx="6">
                  <c:v>기타</c:v>
                </c:pt>
              </c:strCache>
            </c:strRef>
          </c:cat>
          <c:val>
            <c:numRef>
              <c:f>'6.구별 지목별 면적 현황'!$C$7:$I$7</c:f>
              <c:numCache>
                <c:formatCode>#,##0.0_ </c:formatCode>
                <c:ptCount val="7"/>
                <c:pt idx="0">
                  <c:v>2.6313E-2</c:v>
                </c:pt>
                <c:pt idx="1">
                  <c:v>1.1122E-2</c:v>
                </c:pt>
                <c:pt idx="2">
                  <c:v>2.4731293999999999</c:v>
                </c:pt>
                <c:pt idx="3">
                  <c:v>7.0103179999999998</c:v>
                </c:pt>
                <c:pt idx="4">
                  <c:v>2.5030509999999997</c:v>
                </c:pt>
                <c:pt idx="5">
                  <c:v>2.5244352000000001</c:v>
                </c:pt>
                <c:pt idx="6" formatCode="#,##0.0_);[Red]\(#,##0.0\)">
                  <c:v>2.5144681999999996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72C-4526-8D4B-A21683324A8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8.7680712208271186E-2"/>
                  <c:y val="3.571428571428571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D28-41E9-9B6C-71DA3E6061E9}"/>
                </c:ext>
              </c:extLst>
            </c:dLbl>
            <c:dLbl>
              <c:idx val="2"/>
              <c:layout>
                <c:manualLayout>
                  <c:x val="0.22789104064694621"/>
                  <c:y val="0.30555555555555558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D28-41E9-9B6C-71DA3E6061E9}"/>
                </c:ext>
              </c:extLst>
            </c:dLbl>
            <c:dLbl>
              <c:idx val="3"/>
              <c:layout>
                <c:manualLayout>
                  <c:x val="-0.22696176491452083"/>
                  <c:y val="-0.1239020122484689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D28-41E9-9B6C-71DA3E6061E9}"/>
                </c:ext>
              </c:extLst>
            </c:dLbl>
            <c:dLbl>
              <c:idx val="4"/>
              <c:layout>
                <c:manualLayout>
                  <c:x val="0.14078740157480543"/>
                  <c:y val="-0.1008948881389826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D28-41E9-9B6C-71DA3E6061E9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'6.구별 지목별 면적 현황'!$C$1:$I$1</c:f>
              <c:strCache>
                <c:ptCount val="7"/>
                <c:pt idx="0">
                  <c:v>전</c:v>
                </c:pt>
                <c:pt idx="1">
                  <c:v>답</c:v>
                </c:pt>
                <c:pt idx="2">
                  <c:v>임야</c:v>
                </c:pt>
                <c:pt idx="3">
                  <c:v>대</c:v>
                </c:pt>
                <c:pt idx="4">
                  <c:v>도로</c:v>
                </c:pt>
                <c:pt idx="5">
                  <c:v>하천</c:v>
                </c:pt>
                <c:pt idx="6">
                  <c:v>기타</c:v>
                </c:pt>
              </c:strCache>
            </c:strRef>
          </c:cat>
          <c:val>
            <c:numRef>
              <c:f>'6.구별 지목별 면적 현황'!$C$8:$I$8</c:f>
              <c:numCache>
                <c:formatCode>#,##0.0_ </c:formatCode>
                <c:ptCount val="7"/>
                <c:pt idx="0">
                  <c:v>3.9570000000000001E-2</c:v>
                </c:pt>
                <c:pt idx="1">
                  <c:v>1.5151999999999999E-2</c:v>
                </c:pt>
                <c:pt idx="2">
                  <c:v>0.73011799999999993</c:v>
                </c:pt>
                <c:pt idx="3">
                  <c:v>7.8011834999999996</c:v>
                </c:pt>
                <c:pt idx="4">
                  <c:v>2.6328957999999996</c:v>
                </c:pt>
                <c:pt idx="5">
                  <c:v>0.57393179999999999</c:v>
                </c:pt>
                <c:pt idx="6" formatCode="#,##0.0_);[Red]\(#,##0.0\)">
                  <c:v>2.4231596999999994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D28-41E9-9B6C-71DA3E6061E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2"/>
              <c:layout>
                <c:manualLayout>
                  <c:x val="-0.16379066253082147"/>
                  <c:y val="5.559605049368833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4EB-435A-88C2-2F2D209A8EC4}"/>
                </c:ext>
              </c:extLst>
            </c:dLbl>
            <c:dLbl>
              <c:idx val="4"/>
              <c:layout>
                <c:manualLayout>
                  <c:x val="0.14026564861210541"/>
                  <c:y val="-6.647169103862052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4EB-435A-88C2-2F2D209A8EC4}"/>
                </c:ext>
              </c:extLst>
            </c:dLbl>
            <c:dLbl>
              <c:idx val="6"/>
              <c:layout>
                <c:manualLayout>
                  <c:x val="0.17221983615684652"/>
                  <c:y val="4.940982377202850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4EB-435A-88C2-2F2D209A8EC4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'6.구별 지목별 면적 현황'!$C$1:$I$1</c:f>
              <c:strCache>
                <c:ptCount val="7"/>
                <c:pt idx="0">
                  <c:v>전</c:v>
                </c:pt>
                <c:pt idx="1">
                  <c:v>답</c:v>
                </c:pt>
                <c:pt idx="2">
                  <c:v>임야</c:v>
                </c:pt>
                <c:pt idx="3">
                  <c:v>대</c:v>
                </c:pt>
                <c:pt idx="4">
                  <c:v>도로</c:v>
                </c:pt>
                <c:pt idx="5">
                  <c:v>하천</c:v>
                </c:pt>
                <c:pt idx="6">
                  <c:v>기타</c:v>
                </c:pt>
              </c:strCache>
            </c:strRef>
          </c:cat>
          <c:val>
            <c:numRef>
              <c:f>'6.구별 지목별 면적 현황'!$C$9:$I$9</c:f>
              <c:numCache>
                <c:formatCode>#,##0.0_ </c:formatCode>
                <c:ptCount val="7"/>
                <c:pt idx="0">
                  <c:v>0.26012399999999997</c:v>
                </c:pt>
                <c:pt idx="1">
                  <c:v>0.124918</c:v>
                </c:pt>
                <c:pt idx="2">
                  <c:v>2.5148296000000001</c:v>
                </c:pt>
                <c:pt idx="3">
                  <c:v>7.2646693999999998</c:v>
                </c:pt>
                <c:pt idx="4">
                  <c:v>2.8754477999999999</c:v>
                </c:pt>
                <c:pt idx="5">
                  <c:v>0.90851789999999999</c:v>
                </c:pt>
                <c:pt idx="6" formatCode="#,##0.0_);[Red]\(#,##0.0\)">
                  <c:v>4.5485904999999995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4EB-435A-88C2-2F2D209A8EC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2.2937697370400821E-2"/>
                  <c:y val="0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965-45C3-8ED0-496026A4BB84}"/>
                </c:ext>
              </c:extLst>
            </c:dLbl>
            <c:dLbl>
              <c:idx val="1"/>
              <c:layout>
                <c:manualLayout>
                  <c:x val="0.25517876244877891"/>
                  <c:y val="3.488372093023255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965-45C3-8ED0-496026A4BB84}"/>
                </c:ext>
              </c:extLst>
            </c:dLbl>
            <c:dLbl>
              <c:idx val="2"/>
              <c:layout>
                <c:manualLayout>
                  <c:x val="-0.15449321138646344"/>
                  <c:y val="0.1032484892876762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965-45C3-8ED0-496026A4BB84}"/>
                </c:ext>
              </c:extLst>
            </c:dLbl>
            <c:dLbl>
              <c:idx val="3"/>
              <c:layout>
                <c:manualLayout>
                  <c:x val="0.15010233013102514"/>
                  <c:y val="-0.323100775193805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965-45C3-8ED0-496026A4BB84}"/>
                </c:ext>
              </c:extLst>
            </c:dLbl>
            <c:dLbl>
              <c:idx val="4"/>
              <c:layout>
                <c:manualLayout>
                  <c:x val="-7.4253521379219409E-2"/>
                  <c:y val="0.2326973081853157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965-45C3-8ED0-496026A4BB84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'6.구별 지목별 면적 현황'!$C$1:$I$1</c:f>
              <c:strCache>
                <c:ptCount val="7"/>
                <c:pt idx="0">
                  <c:v>전</c:v>
                </c:pt>
                <c:pt idx="1">
                  <c:v>답</c:v>
                </c:pt>
                <c:pt idx="2">
                  <c:v>임야</c:v>
                </c:pt>
                <c:pt idx="3">
                  <c:v>대</c:v>
                </c:pt>
                <c:pt idx="4">
                  <c:v>도로</c:v>
                </c:pt>
                <c:pt idx="5">
                  <c:v>하천</c:v>
                </c:pt>
                <c:pt idx="6">
                  <c:v>기타</c:v>
                </c:pt>
              </c:strCache>
            </c:strRef>
          </c:cat>
          <c:val>
            <c:numRef>
              <c:f>'6.구별 지목별 면적 현황'!$C$10:$I$10</c:f>
              <c:numCache>
                <c:formatCode>#,##0.0_ </c:formatCode>
                <c:ptCount val="7"/>
                <c:pt idx="0">
                  <c:v>6.0976999999999996E-2</c:v>
                </c:pt>
                <c:pt idx="1">
                  <c:v>5.0574999999999995E-2</c:v>
                </c:pt>
                <c:pt idx="2">
                  <c:v>8.0909841999999994</c:v>
                </c:pt>
                <c:pt idx="3">
                  <c:v>10.2201925</c:v>
                </c:pt>
                <c:pt idx="4">
                  <c:v>2.7362671999999999</c:v>
                </c:pt>
                <c:pt idx="5">
                  <c:v>0.52390840000000005</c:v>
                </c:pt>
                <c:pt idx="6" formatCode="#,##0.0_);[Red]\(#,##0.0\)">
                  <c:v>2.8949929999999999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965-45C3-8ED0-496026A4BB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38333333333333336"/>
          <c:y val="5.0925925925925923E-2"/>
          <c:w val="0.15833333333333544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DCB-47DE-A150-1F85864A0CDC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DCB-47DE-A150-1F85864A0CDC}"/>
              </c:ext>
            </c:extLst>
          </c:dPt>
          <c:dLbls>
            <c:dLbl>
              <c:idx val="0"/>
              <c:tx>
                <c:strRef>
                  <c:f>'2.구별 면적 및 지번수 현황'!$H$26</c:f>
                  <c:strCache>
                    <c:ptCount val="1"/>
                    <c:pt idx="0">
                      <c:v>39.5
(6.5)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{8C36F793-7461-4BEB-9A7E-749BF1798F82}</c15:txfldGUID>
                      <c15:f>'2.구별 면적 및 지번수 현황'!$H$26</c15:f>
                      <c15:dlblFieldTableCache>
                        <c:ptCount val="1"/>
                        <c:pt idx="0">
                          <c:v>39.5
(6.5)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1DCB-47DE-A150-1F85864A0CDC}"/>
                </c:ext>
              </c:extLst>
            </c:dLbl>
            <c:dLbl>
              <c:idx val="1"/>
              <c:tx>
                <c:strRef>
                  <c:f>'2.구별 면적 및 지번수 현황'!$I$26</c:f>
                  <c:strCache>
                    <c:ptCount val="1"/>
                    <c:pt idx="0">
                      <c:v>34.4
(3.8)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{A5801B37-BCFE-4C37-8E76-418903C90947}</c15:txfldGUID>
                      <c15:f>'2.구별 면적 및 지번수 현황'!$I$26</c15:f>
                      <c15:dlblFieldTableCache>
                        <c:ptCount val="1"/>
                        <c:pt idx="0">
                          <c:v>34.8
(3.7)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1DCB-47DE-A150-1F85864A0CD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('2.구별 면적 및 지번수 현황'!$D$26,'2.구별 면적 및 지번수 현황'!$F$26)</c:f>
              <c:numCache>
                <c:formatCode>#,##0.0_ </c:formatCode>
                <c:ptCount val="2"/>
                <c:pt idx="0" formatCode="#,##0.0_);[Red]\(#,##0.0\)">
                  <c:v>39.497891600000003</c:v>
                </c:pt>
                <c:pt idx="1">
                  <c:v>34.375999999999998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DCB-47DE-A150-1F85864A0CD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40123904"/>
        <c:axId val="240640000"/>
        <c:axId val="0"/>
      </c:bar3DChart>
      <c:catAx>
        <c:axId val="240123904"/>
        <c:scaling>
          <c:orientation val="minMax"/>
        </c:scaling>
        <c:delete val="1"/>
        <c:axPos val="b"/>
        <c:majorTickMark val="out"/>
        <c:minorTickMark val="none"/>
        <c:tickLblPos val="none"/>
        <c:crossAx val="240640000"/>
        <c:crosses val="autoZero"/>
        <c:auto val="1"/>
        <c:lblAlgn val="ctr"/>
        <c:lblOffset val="100"/>
        <c:noMultiLvlLbl val="0"/>
      </c:catAx>
      <c:valAx>
        <c:axId val="240640000"/>
        <c:scaling>
          <c:orientation val="minMax"/>
          <c:max val="100"/>
        </c:scaling>
        <c:delete val="1"/>
        <c:axPos val="l"/>
        <c:numFmt formatCode="#,##0.0_);[Red]\(#,##0.0\)" sourceLinked="1"/>
        <c:majorTickMark val="out"/>
        <c:minorTickMark val="none"/>
        <c:tickLblPos val="none"/>
        <c:crossAx val="240123904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522" l="0.70000000000000062" r="0.70000000000000062" t="0.75000000000000522" header="0.30000000000000032" footer="0.30000000000000032"/>
    <c:pageSetup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0.10197023069484638"/>
                  <c:y val="1.915708812260536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6BF-471D-8F9E-3E3605287660}"/>
                </c:ext>
              </c:extLst>
            </c:dLbl>
            <c:dLbl>
              <c:idx val="2"/>
              <c:layout>
                <c:manualLayout>
                  <c:x val="-0.24238451443569553"/>
                  <c:y val="-3.817298699731499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6BF-471D-8F9E-3E3605287660}"/>
                </c:ext>
              </c:extLst>
            </c:dLbl>
            <c:dLbl>
              <c:idx val="3"/>
              <c:layout>
                <c:manualLayout>
                  <c:x val="0.18468832020997372"/>
                  <c:y val="-0.1265164268259572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6BF-471D-8F9E-3E3605287660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'6.구별 지목별 면적 현황'!$C$1:$I$1</c:f>
              <c:strCache>
                <c:ptCount val="7"/>
                <c:pt idx="0">
                  <c:v>전</c:v>
                </c:pt>
                <c:pt idx="1">
                  <c:v>답</c:v>
                </c:pt>
                <c:pt idx="2">
                  <c:v>임야</c:v>
                </c:pt>
                <c:pt idx="3">
                  <c:v>대</c:v>
                </c:pt>
                <c:pt idx="4">
                  <c:v>도로</c:v>
                </c:pt>
                <c:pt idx="5">
                  <c:v>하천</c:v>
                </c:pt>
                <c:pt idx="6">
                  <c:v>기타</c:v>
                </c:pt>
              </c:strCache>
            </c:strRef>
          </c:cat>
          <c:val>
            <c:numRef>
              <c:f>'6.구별 지목별 면적 현황'!$C$11:$I$11</c:f>
              <c:numCache>
                <c:formatCode>#,##0.0_ </c:formatCode>
                <c:ptCount val="7"/>
                <c:pt idx="0">
                  <c:v>6.4160999999999996E-2</c:v>
                </c:pt>
                <c:pt idx="1">
                  <c:v>3.0067E-2</c:v>
                </c:pt>
                <c:pt idx="2">
                  <c:v>12.5190263</c:v>
                </c:pt>
                <c:pt idx="3">
                  <c:v>6.6780729999999995</c:v>
                </c:pt>
                <c:pt idx="4">
                  <c:v>1.9989636999999998</c:v>
                </c:pt>
                <c:pt idx="5">
                  <c:v>0.33306089999999999</c:v>
                </c:pt>
                <c:pt idx="6" formatCode="#,##0.0_);[Red]\(#,##0.0\)">
                  <c:v>1.97705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6BF-471D-8F9E-3E360528766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2"/>
              <c:layout>
                <c:manualLayout>
                  <c:x val="-0.24515789289496723"/>
                  <c:y val="1.370302116490781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C3F-4FF3-8FAD-DCB8A01C5D1A}"/>
                </c:ext>
              </c:extLst>
            </c:dLbl>
            <c:dLbl>
              <c:idx val="3"/>
              <c:layout>
                <c:manualLayout>
                  <c:x val="0.20388510093330078"/>
                  <c:y val="-0.2327547886301447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C3F-4FF3-8FAD-DCB8A01C5D1A}"/>
                </c:ext>
              </c:extLst>
            </c:dLbl>
            <c:dLbl>
              <c:idx val="4"/>
              <c:layout>
                <c:manualLayout>
                  <c:x val="0.10829530333317092"/>
                  <c:y val="2.8815546992796114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C3F-4FF3-8FAD-DCB8A01C5D1A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('6.구별 지목별 면적 현황'!$C$1,'6.구별 지목별 면적 현황'!$D$1,'6.구별 지목별 면적 현황'!$E$1,'6.구별 지목별 면적 현황'!$F$1,'6.구별 지목별 면적 현황'!$G$1,'6.구별 지목별 면적 현황'!$H$1,'6.구별 지목별 면적 현황'!$I$1)</c:f>
              <c:strCache>
                <c:ptCount val="7"/>
                <c:pt idx="0">
                  <c:v>전</c:v>
                </c:pt>
                <c:pt idx="1">
                  <c:v>답</c:v>
                </c:pt>
                <c:pt idx="2">
                  <c:v>임야</c:v>
                </c:pt>
                <c:pt idx="3">
                  <c:v>대</c:v>
                </c:pt>
                <c:pt idx="4">
                  <c:v>도로</c:v>
                </c:pt>
                <c:pt idx="5">
                  <c:v>하천</c:v>
                </c:pt>
                <c:pt idx="6">
                  <c:v>기타</c:v>
                </c:pt>
              </c:strCache>
            </c:strRef>
          </c:cat>
          <c:val>
            <c:numRef>
              <c:f>('6.구별 지목별 면적 현황'!$C$3,'6.구별 지목별 면적 현황'!$D$3,'6.구별 지목별 면적 현황'!$E$3,'6.구별 지목별 면적 현황'!$F$3,'6.구별 지목별 면적 현황'!$G$3,'6.구별 지목별 면적 현황'!$H$3,'6.구별 지목별 면적 현황'!$I$3)</c:f>
              <c:numCache>
                <c:formatCode>#,##0.0_ </c:formatCode>
                <c:ptCount val="7"/>
                <c:pt idx="0">
                  <c:v>0.79968949999999994</c:v>
                </c:pt>
                <c:pt idx="1">
                  <c:v>0</c:v>
                </c:pt>
                <c:pt idx="2">
                  <c:v>9.3593384999999998</c:v>
                </c:pt>
                <c:pt idx="3">
                  <c:v>8.1955470999999989</c:v>
                </c:pt>
                <c:pt idx="4">
                  <c:v>2.3868215999999998</c:v>
                </c:pt>
                <c:pt idx="5">
                  <c:v>0.27595120000000001</c:v>
                </c:pt>
                <c:pt idx="6" formatCode="#,##0.0_);[Red]\(#,##0.0\)">
                  <c:v>2.8958137999999995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C3F-4FF3-8FAD-DCB8A01C5D1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4"/>
              <c:layout>
                <c:manualLayout>
                  <c:x val="9.7980752405949181E-2"/>
                  <c:y val="5.802206762989581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7A7-4E43-BDD8-B464EDC25322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'6.구별 지목별 면적 현황'!$C$1:$I$1</c:f>
              <c:strCache>
                <c:ptCount val="7"/>
                <c:pt idx="0">
                  <c:v>전</c:v>
                </c:pt>
                <c:pt idx="1">
                  <c:v>답</c:v>
                </c:pt>
                <c:pt idx="2">
                  <c:v>임야</c:v>
                </c:pt>
                <c:pt idx="3">
                  <c:v>대</c:v>
                </c:pt>
                <c:pt idx="4">
                  <c:v>도로</c:v>
                </c:pt>
                <c:pt idx="5">
                  <c:v>하천</c:v>
                </c:pt>
                <c:pt idx="6">
                  <c:v>기타</c:v>
                </c:pt>
              </c:strCache>
            </c:strRef>
          </c:cat>
          <c:val>
            <c:numRef>
              <c:f>'6.구별 지목별 면적 현황'!$C$12:$I$12</c:f>
              <c:numCache>
                <c:formatCode>#,##0.0_ </c:formatCode>
                <c:ptCount val="7"/>
                <c:pt idx="0">
                  <c:v>0.23114499999999999</c:v>
                </c:pt>
                <c:pt idx="1">
                  <c:v>9.3344999999999997E-2</c:v>
                </c:pt>
                <c:pt idx="2">
                  <c:v>9.5737601999999988</c:v>
                </c:pt>
                <c:pt idx="3">
                  <c:v>6.1661435999999989</c:v>
                </c:pt>
                <c:pt idx="4">
                  <c:v>2.0853081000000002</c:v>
                </c:pt>
                <c:pt idx="5">
                  <c:v>0.47346279999999996</c:v>
                </c:pt>
                <c:pt idx="6" formatCode="#,##0.0_);[Red]\(#,##0.0\)">
                  <c:v>2.0278452999999996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7A7-4E43-BDD8-B464EDC2532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2"/>
              <c:layout>
                <c:manualLayout>
                  <c:x val="-0.20364094488188991"/>
                  <c:y val="5.935736980245893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03F-4F10-8C7F-7FA0D8C8E3AB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'6.구별 지목별 면적 현황'!$C$1:$I$1</c:f>
              <c:strCache>
                <c:ptCount val="7"/>
                <c:pt idx="0">
                  <c:v>전</c:v>
                </c:pt>
                <c:pt idx="1">
                  <c:v>답</c:v>
                </c:pt>
                <c:pt idx="2">
                  <c:v>임야</c:v>
                </c:pt>
                <c:pt idx="3">
                  <c:v>대</c:v>
                </c:pt>
                <c:pt idx="4">
                  <c:v>도로</c:v>
                </c:pt>
                <c:pt idx="5">
                  <c:v>하천</c:v>
                </c:pt>
                <c:pt idx="6">
                  <c:v>기타</c:v>
                </c:pt>
              </c:strCache>
            </c:strRef>
          </c:cat>
          <c:val>
            <c:numRef>
              <c:f>'6.구별 지목별 면적 현황'!$C$13:$I$13</c:f>
              <c:numCache>
                <c:formatCode>#,##0.0_ </c:formatCode>
                <c:ptCount val="7"/>
                <c:pt idx="0">
                  <c:v>0.191251</c:v>
                </c:pt>
                <c:pt idx="1">
                  <c:v>0.16172</c:v>
                </c:pt>
                <c:pt idx="2">
                  <c:v>15.385074599999999</c:v>
                </c:pt>
                <c:pt idx="3">
                  <c:v>9.3560172999999995</c:v>
                </c:pt>
                <c:pt idx="4">
                  <c:v>2.8733040999999999</c:v>
                </c:pt>
                <c:pt idx="5">
                  <c:v>1.1089689999999999</c:v>
                </c:pt>
                <c:pt idx="6" formatCode="#,##0.0_);[Red]\(#,##0.0\)">
                  <c:v>6.3627191000000005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03F-4F10-8C7F-7FA0D8C8E3A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2"/>
              <c:layout>
                <c:manualLayout>
                  <c:x val="-0.22487510489760221"/>
                  <c:y val="-5.806299212598452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5C6-4C66-9179-7F2A4F9CC7E6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'6.구별 지목별 면적 현황'!$C$1:$I$1</c:f>
              <c:strCache>
                <c:ptCount val="7"/>
                <c:pt idx="0">
                  <c:v>전</c:v>
                </c:pt>
                <c:pt idx="1">
                  <c:v>답</c:v>
                </c:pt>
                <c:pt idx="2">
                  <c:v>임야</c:v>
                </c:pt>
                <c:pt idx="3">
                  <c:v>대</c:v>
                </c:pt>
                <c:pt idx="4">
                  <c:v>도로</c:v>
                </c:pt>
                <c:pt idx="5">
                  <c:v>하천</c:v>
                </c:pt>
                <c:pt idx="6">
                  <c:v>기타</c:v>
                </c:pt>
              </c:strCache>
            </c:strRef>
          </c:cat>
          <c:val>
            <c:numRef>
              <c:f>'6.구별 지목별 면적 현황'!$C$14:$I$14</c:f>
              <c:numCache>
                <c:formatCode>#,##0.0_ </c:formatCode>
                <c:ptCount val="7"/>
                <c:pt idx="0">
                  <c:v>0.43947329999999996</c:v>
                </c:pt>
                <c:pt idx="1">
                  <c:v>0.24960949999999998</c:v>
                </c:pt>
                <c:pt idx="2">
                  <c:v>13.2204631</c:v>
                </c:pt>
                <c:pt idx="3">
                  <c:v>9.8633565000000001</c:v>
                </c:pt>
                <c:pt idx="4">
                  <c:v>2.9525266000000001</c:v>
                </c:pt>
                <c:pt idx="5">
                  <c:v>0.49747819999999998</c:v>
                </c:pt>
                <c:pt idx="6" formatCode="#,##0.0_);[Red]\(#,##0.0\)">
                  <c:v>2.4905448999999997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C6-4C66-9179-7F2A4F9CC7E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1"/>
              <c:layout>
                <c:manualLayout>
                  <c:x val="0.1947899802441197"/>
                  <c:y val="-3.380879768743708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31E-4617-B189-340E8058F378}"/>
                </c:ext>
              </c:extLst>
            </c:dLbl>
            <c:dLbl>
              <c:idx val="2"/>
              <c:layout>
                <c:manualLayout>
                  <c:x val="-0.18749130316319393"/>
                  <c:y val="0.1013759982129895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31E-4617-B189-340E8058F378}"/>
                </c:ext>
              </c:extLst>
            </c:dLbl>
            <c:dLbl>
              <c:idx val="3"/>
              <c:layout>
                <c:manualLayout>
                  <c:x val="-0.12459452951258672"/>
                  <c:y val="-0.29560283687943567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31E-4617-B189-340E8058F378}"/>
                </c:ext>
              </c:extLst>
            </c:dLbl>
            <c:dLbl>
              <c:idx val="4"/>
              <c:layout>
                <c:manualLayout>
                  <c:x val="0.12081999818355885"/>
                  <c:y val="-6.679734182163413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31E-4617-B189-340E8058F378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'6.구별 지목별 면적 현황'!$C$1:$I$1</c:f>
              <c:strCache>
                <c:ptCount val="7"/>
                <c:pt idx="0">
                  <c:v>전</c:v>
                </c:pt>
                <c:pt idx="1">
                  <c:v>답</c:v>
                </c:pt>
                <c:pt idx="2">
                  <c:v>임야</c:v>
                </c:pt>
                <c:pt idx="3">
                  <c:v>대</c:v>
                </c:pt>
                <c:pt idx="4">
                  <c:v>도로</c:v>
                </c:pt>
                <c:pt idx="5">
                  <c:v>하천</c:v>
                </c:pt>
                <c:pt idx="6">
                  <c:v>기타</c:v>
                </c:pt>
              </c:strCache>
            </c:strRef>
          </c:cat>
          <c:val>
            <c:numRef>
              <c:f>'6.구별 지목별 면적 현황'!$C$15:$I$15</c:f>
              <c:numCache>
                <c:formatCode>#,##0.0_ </c:formatCode>
                <c:ptCount val="7"/>
                <c:pt idx="0">
                  <c:v>7.3342999999999992E-2</c:v>
                </c:pt>
                <c:pt idx="1">
                  <c:v>4.3699999999999998E-3</c:v>
                </c:pt>
                <c:pt idx="2">
                  <c:v>4.6515234000000003</c:v>
                </c:pt>
                <c:pt idx="3">
                  <c:v>7.1672030999999992</c:v>
                </c:pt>
                <c:pt idx="4">
                  <c:v>2.1657827000000003</c:v>
                </c:pt>
                <c:pt idx="5">
                  <c:v>0.43871399999999999</c:v>
                </c:pt>
                <c:pt idx="6" formatCode="#,##0.0_);[Red]\(#,##0.0\)">
                  <c:v>3.1260432000000002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31E-4617-B189-340E8058F37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0.17360020320040639"/>
                  <c:y val="-1.5126680593497241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712-4EE3-95CF-03CCA438E6C8}"/>
                </c:ext>
              </c:extLst>
            </c:dLbl>
            <c:dLbl>
              <c:idx val="2"/>
              <c:layout>
                <c:manualLayout>
                  <c:x val="0.12367725002116672"/>
                  <c:y val="-3.7202294157675218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712-4EE3-95CF-03CCA438E6C8}"/>
                </c:ext>
              </c:extLst>
            </c:dLbl>
            <c:dLbl>
              <c:idx val="3"/>
              <c:layout>
                <c:manualLayout>
                  <c:x val="-0.17295744966185841"/>
                  <c:y val="5.839833974241659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712-4EE3-95CF-03CCA438E6C8}"/>
                </c:ext>
              </c:extLst>
            </c:dLbl>
            <c:dLbl>
              <c:idx val="4"/>
              <c:layout>
                <c:manualLayout>
                  <c:x val="-9.2978140506159365E-2"/>
                  <c:y val="-0.3107745834096369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712-4EE3-95CF-03CCA438E6C8}"/>
                </c:ext>
              </c:extLst>
            </c:dLbl>
            <c:dLbl>
              <c:idx val="5"/>
              <c:layout>
                <c:manualLayout>
                  <c:x val="0.19650286414928061"/>
                  <c:y val="-0.1052114997253250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712-4EE3-95CF-03CCA438E6C8}"/>
                </c:ext>
              </c:extLst>
            </c:dLbl>
            <c:dLbl>
              <c:idx val="6"/>
              <c:layout>
                <c:manualLayout>
                  <c:x val="0.12059007222637427"/>
                  <c:y val="6.652993957150704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712-4EE3-95CF-03CCA438E6C8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'6.구별 지목별 면적 현황'!$C$1:$I$1</c:f>
              <c:strCache>
                <c:ptCount val="7"/>
                <c:pt idx="0">
                  <c:v>전</c:v>
                </c:pt>
                <c:pt idx="1">
                  <c:v>답</c:v>
                </c:pt>
                <c:pt idx="2">
                  <c:v>임야</c:v>
                </c:pt>
                <c:pt idx="3">
                  <c:v>대</c:v>
                </c:pt>
                <c:pt idx="4">
                  <c:v>도로</c:v>
                </c:pt>
                <c:pt idx="5">
                  <c:v>하천</c:v>
                </c:pt>
                <c:pt idx="6">
                  <c:v>기타</c:v>
                </c:pt>
              </c:strCache>
            </c:strRef>
          </c:cat>
          <c:val>
            <c:numRef>
              <c:f>'6.구별 지목별 면적 현황'!$C$16:$I$16</c:f>
              <c:numCache>
                <c:formatCode>#,##0.0_ </c:formatCode>
                <c:ptCount val="7"/>
                <c:pt idx="0">
                  <c:v>0.27594209999999997</c:v>
                </c:pt>
                <c:pt idx="1">
                  <c:v>0.10283299999999999</c:v>
                </c:pt>
                <c:pt idx="2">
                  <c:v>0.31584649999999997</c:v>
                </c:pt>
                <c:pt idx="3">
                  <c:v>8.5483076999999987</c:v>
                </c:pt>
                <c:pt idx="4">
                  <c:v>3.5286252999999999</c:v>
                </c:pt>
                <c:pt idx="5">
                  <c:v>5.7654692000000001</c:v>
                </c:pt>
                <c:pt idx="6" formatCode="#,##0.0_);[Red]\(#,##0.0\)">
                  <c:v>5.3166118999999998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712-4EE3-95CF-03CCA438E6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1"/>
              <c:layout>
                <c:manualLayout>
                  <c:x val="0.12555784804974238"/>
                  <c:y val="2.7886401840219411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FDE-46F1-B141-DF96EC950B95}"/>
                </c:ext>
              </c:extLst>
            </c:dLbl>
            <c:dLbl>
              <c:idx val="4"/>
              <c:layout>
                <c:manualLayout>
                  <c:x val="7.7766042717714173E-2"/>
                  <c:y val="-7.683859742251353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FDE-46F1-B141-DF96EC950B95}"/>
                </c:ext>
              </c:extLst>
            </c:dLbl>
            <c:dLbl>
              <c:idx val="6"/>
              <c:layout>
                <c:manualLayout>
                  <c:x val="-0.14123317473016439"/>
                  <c:y val="-5.5182989766728594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FDE-46F1-B141-DF96EC950B95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'6.구별 지목별 면적 현황'!$C$1:$I$1</c:f>
              <c:strCache>
                <c:ptCount val="7"/>
                <c:pt idx="0">
                  <c:v>전</c:v>
                </c:pt>
                <c:pt idx="1">
                  <c:v>답</c:v>
                </c:pt>
                <c:pt idx="2">
                  <c:v>임야</c:v>
                </c:pt>
                <c:pt idx="3">
                  <c:v>대</c:v>
                </c:pt>
                <c:pt idx="4">
                  <c:v>도로</c:v>
                </c:pt>
                <c:pt idx="5">
                  <c:v>하천</c:v>
                </c:pt>
                <c:pt idx="6">
                  <c:v>기타</c:v>
                </c:pt>
              </c:strCache>
            </c:strRef>
          </c:cat>
          <c:val>
            <c:numRef>
              <c:f>'6.구별 지목별 면적 현황'!$C$17:$I$17</c:f>
              <c:numCache>
                <c:formatCode>#,##0.0_ </c:formatCode>
                <c:ptCount val="7"/>
                <c:pt idx="0">
                  <c:v>0.103436</c:v>
                </c:pt>
                <c:pt idx="1">
                  <c:v>1.3535E-2</c:v>
                </c:pt>
                <c:pt idx="2">
                  <c:v>1.0645438</c:v>
                </c:pt>
                <c:pt idx="3">
                  <c:v>8.6655525999999998</c:v>
                </c:pt>
                <c:pt idx="4">
                  <c:v>3.0957846999999998</c:v>
                </c:pt>
                <c:pt idx="5">
                  <c:v>0.44684599999999997</c:v>
                </c:pt>
                <c:pt idx="6" formatCode="#,##0.0_);[Red]\(#,##0.0\)">
                  <c:v>4.0159957999999998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FDE-46F1-B141-DF96EC950B9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2"/>
              <c:layout>
                <c:manualLayout>
                  <c:x val="1.3710786151731033E-2"/>
                  <c:y val="-3.319685039370078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2B4-40A4-854E-060299C58FA9}"/>
                </c:ext>
              </c:extLst>
            </c:dLbl>
            <c:dLbl>
              <c:idx val="3"/>
              <c:layout>
                <c:manualLayout>
                  <c:x val="-0.18777746531683703"/>
                  <c:y val="-0.1609829540538202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2B4-40A4-854E-060299C58FA9}"/>
                </c:ext>
              </c:extLst>
            </c:dLbl>
            <c:dLbl>
              <c:idx val="5"/>
              <c:layout>
                <c:manualLayout>
                  <c:x val="8.9157917760281119E-2"/>
                  <c:y val="-0.13446396123561477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2B4-40A4-854E-060299C58FA9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'6.구별 지목별 면적 현황'!$C$1:$I$1</c:f>
              <c:strCache>
                <c:ptCount val="7"/>
                <c:pt idx="0">
                  <c:v>전</c:v>
                </c:pt>
                <c:pt idx="1">
                  <c:v>답</c:v>
                </c:pt>
                <c:pt idx="2">
                  <c:v>임야</c:v>
                </c:pt>
                <c:pt idx="3">
                  <c:v>대</c:v>
                </c:pt>
                <c:pt idx="4">
                  <c:v>도로</c:v>
                </c:pt>
                <c:pt idx="5">
                  <c:v>하천</c:v>
                </c:pt>
                <c:pt idx="6">
                  <c:v>기타</c:v>
                </c:pt>
              </c:strCache>
            </c:strRef>
          </c:cat>
          <c:val>
            <c:numRef>
              <c:f>'6.구별 지목별 면적 현황'!$C$18:$I$18</c:f>
              <c:numCache>
                <c:formatCode>#,##0.0_ </c:formatCode>
                <c:ptCount val="7"/>
                <c:pt idx="0">
                  <c:v>1.3837088999999998</c:v>
                </c:pt>
                <c:pt idx="1">
                  <c:v>2.8746055999999998</c:v>
                </c:pt>
                <c:pt idx="2">
                  <c:v>2.7446961999999999</c:v>
                </c:pt>
                <c:pt idx="3">
                  <c:v>11.945459899999999</c:v>
                </c:pt>
                <c:pt idx="4">
                  <c:v>4.4011635999999994</c:v>
                </c:pt>
                <c:pt idx="5">
                  <c:v>3.652139</c:v>
                </c:pt>
                <c:pt idx="6" formatCode="#,##0.0_);[Red]\(#,##0.0\)">
                  <c:v>14.451563899999998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2B4-40A4-854E-060299C58F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1"/>
              <c:layout>
                <c:manualLayout>
                  <c:x val="4.113606537819136E-2"/>
                  <c:y val="1.483270901816901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9EC-423F-834F-8ACAC49F0341}"/>
                </c:ext>
              </c:extLst>
            </c:dLbl>
            <c:dLbl>
              <c:idx val="2"/>
              <c:layout>
                <c:manualLayout>
                  <c:x val="-0.11782182056788362"/>
                  <c:y val="8.789949799964326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9EC-423F-834F-8ACAC49F0341}"/>
                </c:ext>
              </c:extLst>
            </c:dLbl>
            <c:dLbl>
              <c:idx val="4"/>
              <c:layout>
                <c:manualLayout>
                  <c:x val="0.11302761870675257"/>
                  <c:y val="-0.1038789083403403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9EC-423F-834F-8ACAC49F0341}"/>
                </c:ext>
              </c:extLst>
            </c:dLbl>
            <c:dLbl>
              <c:idx val="6"/>
              <c:layout>
                <c:manualLayout>
                  <c:x val="0.14705171796707231"/>
                  <c:y val="0.1347858216752032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9EC-423F-834F-8ACAC49F0341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'6.구별 지목별 면적 현황'!$C$1:$I$1</c:f>
              <c:strCache>
                <c:ptCount val="7"/>
                <c:pt idx="0">
                  <c:v>전</c:v>
                </c:pt>
                <c:pt idx="1">
                  <c:v>답</c:v>
                </c:pt>
                <c:pt idx="2">
                  <c:v>임야</c:v>
                </c:pt>
                <c:pt idx="3">
                  <c:v>대</c:v>
                </c:pt>
                <c:pt idx="4">
                  <c:v>도로</c:v>
                </c:pt>
                <c:pt idx="5">
                  <c:v>하천</c:v>
                </c:pt>
                <c:pt idx="6">
                  <c:v>기타</c:v>
                </c:pt>
              </c:strCache>
            </c:strRef>
          </c:cat>
          <c:val>
            <c:numRef>
              <c:f>'6.구별 지목별 면적 현황'!$C$19:$I$19</c:f>
              <c:numCache>
                <c:formatCode>#,##0.0_ </c:formatCode>
                <c:ptCount val="7"/>
                <c:pt idx="0">
                  <c:v>0.371807</c:v>
                </c:pt>
                <c:pt idx="1">
                  <c:v>0.24179599999999998</c:v>
                </c:pt>
                <c:pt idx="2">
                  <c:v>2.9670323999999999</c:v>
                </c:pt>
                <c:pt idx="3">
                  <c:v>8.5237163000000002</c:v>
                </c:pt>
                <c:pt idx="4">
                  <c:v>2.8856861999999999</c:v>
                </c:pt>
                <c:pt idx="5">
                  <c:v>0.96816849999999999</c:v>
                </c:pt>
                <c:pt idx="6" formatCode="#,##0.0_);[Red]\(#,##0.0\)">
                  <c:v>4.1633699000000011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9EC-423F-834F-8ACAC49F034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1111111111111109"/>
          <c:y val="5.0925925925925923E-2"/>
          <c:w val="0.15833333333333544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3D4-4D6D-AD43-98D90C7B301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3D4-4D6D-AD43-98D90C7B3011}"/>
              </c:ext>
            </c:extLst>
          </c:dPt>
          <c:dLbls>
            <c:dLbl>
              <c:idx val="0"/>
              <c:tx>
                <c:strRef>
                  <c:f>'2.구별 면적 및 지번수 현황'!$H$8</c:f>
                  <c:strCache>
                    <c:ptCount val="1"/>
                    <c:pt idx="0">
                      <c:v>17.1
(2.8)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{D5CFC505-EF4A-4B9F-A173-FD19B2023FE6}</c15:txfldGUID>
                      <c15:f>'2.구별 면적 및 지번수 현황'!$H$8</c15:f>
                      <c15:dlblFieldTableCache>
                        <c:ptCount val="1"/>
                        <c:pt idx="0">
                          <c:v>17.1
(2.8)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A3D4-4D6D-AD43-98D90C7B3011}"/>
                </c:ext>
              </c:extLst>
            </c:dLbl>
            <c:dLbl>
              <c:idx val="1"/>
              <c:tx>
                <c:strRef>
                  <c:f>'2.구별 면적 및 지번수 현황'!$I$8</c:f>
                  <c:strCache>
                    <c:ptCount val="1"/>
                    <c:pt idx="0">
                      <c:v>32.7
(3.6)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{C288B1AB-409D-4BE7-B96C-839CCB803631}</c15:txfldGUID>
                      <c15:f>'2.구별 면적 및 지번수 현황'!$I$8</c15:f>
                      <c15:dlblFieldTableCache>
                        <c:ptCount val="1"/>
                        <c:pt idx="0">
                          <c:v>32.8
(3.5)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A3D4-4D6D-AD43-98D90C7B301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('2.구별 면적 및 지번수 현황'!$D$8,'2.구별 면적 및 지번수 현황'!$F$8)</c:f>
              <c:numCache>
                <c:formatCode>#,##0.0_ </c:formatCode>
                <c:ptCount val="2"/>
                <c:pt idx="0" formatCode="#,##0.0_);[Red]\(#,##0.0\)">
                  <c:v>17.062836799999999</c:v>
                </c:pt>
                <c:pt idx="1">
                  <c:v>32.679000000000002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3D4-4D6D-AD43-98D90C7B3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68358016"/>
        <c:axId val="268359936"/>
        <c:axId val="0"/>
      </c:bar3DChart>
      <c:catAx>
        <c:axId val="268358016"/>
        <c:scaling>
          <c:orientation val="minMax"/>
        </c:scaling>
        <c:delete val="1"/>
        <c:axPos val="b"/>
        <c:majorTickMark val="out"/>
        <c:minorTickMark val="none"/>
        <c:tickLblPos val="none"/>
        <c:crossAx val="268359936"/>
        <c:crosses val="autoZero"/>
        <c:auto val="1"/>
        <c:lblAlgn val="ctr"/>
        <c:lblOffset val="100"/>
        <c:noMultiLvlLbl val="0"/>
      </c:catAx>
      <c:valAx>
        <c:axId val="268359936"/>
        <c:scaling>
          <c:orientation val="minMax"/>
          <c:max val="100"/>
        </c:scaling>
        <c:delete val="1"/>
        <c:axPos val="l"/>
        <c:numFmt formatCode="#,##0.0_);[Red]\(#,##0.0\)" sourceLinked="1"/>
        <c:majorTickMark val="out"/>
        <c:minorTickMark val="none"/>
        <c:tickLblPos val="none"/>
        <c:crossAx val="268358016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522" l="0.70000000000000062" r="0.70000000000000062" t="0.75000000000000522" header="0.30000000000000032" footer="0.30000000000000032"/>
    <c:pageSetup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1"/>
              <c:layout>
                <c:manualLayout>
                  <c:x val="0.24024587000154393"/>
                  <c:y val="-1.549775974972843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BBD-4EE2-8223-974D7C747DBF}"/>
                </c:ext>
              </c:extLst>
            </c:dLbl>
            <c:dLbl>
              <c:idx val="2"/>
              <c:layout>
                <c:manualLayout>
                  <c:x val="-0.18673266944573141"/>
                  <c:y val="0.1177973965375540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BBD-4EE2-8223-974D7C747DBF}"/>
                </c:ext>
              </c:extLst>
            </c:dLbl>
            <c:dLbl>
              <c:idx val="4"/>
              <c:layout>
                <c:manualLayout>
                  <c:x val="0.11071059132314343"/>
                  <c:y val="-5.446697950635011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BBD-4EE2-8223-974D7C747DBF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'6.구별 지목별 면적 현황'!$C$1:$I$1</c:f>
              <c:strCache>
                <c:ptCount val="7"/>
                <c:pt idx="0">
                  <c:v>전</c:v>
                </c:pt>
                <c:pt idx="1">
                  <c:v>답</c:v>
                </c:pt>
                <c:pt idx="2">
                  <c:v>임야</c:v>
                </c:pt>
                <c:pt idx="3">
                  <c:v>대</c:v>
                </c:pt>
                <c:pt idx="4">
                  <c:v>도로</c:v>
                </c:pt>
                <c:pt idx="5">
                  <c:v>하천</c:v>
                </c:pt>
                <c:pt idx="6">
                  <c:v>기타</c:v>
                </c:pt>
              </c:strCache>
            </c:strRef>
          </c:cat>
          <c:val>
            <c:numRef>
              <c:f>'6.구별 지목별 면적 현황'!$C$20:$I$20</c:f>
              <c:numCache>
                <c:formatCode>#,##0.0_ </c:formatCode>
                <c:ptCount val="7"/>
                <c:pt idx="0">
                  <c:v>2.7904999999999999E-2</c:v>
                </c:pt>
                <c:pt idx="1">
                  <c:v>2.0702999999999999E-2</c:v>
                </c:pt>
                <c:pt idx="2">
                  <c:v>2.7141567999999996</c:v>
                </c:pt>
                <c:pt idx="3">
                  <c:v>5.0663039000000003</c:v>
                </c:pt>
                <c:pt idx="4">
                  <c:v>2.0345071999999997</c:v>
                </c:pt>
                <c:pt idx="5">
                  <c:v>0.62048499999999995</c:v>
                </c:pt>
                <c:pt idx="6" formatCode="#,##0.0_);[Red]\(#,##0.0\)">
                  <c:v>2.5364409999999995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BBD-4EE2-8223-974D7C747D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5.0959091896952392E-2"/>
                  <c:y val="1.3634076990376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3A7-4EBF-B415-74E3564CCC6F}"/>
                </c:ext>
              </c:extLst>
            </c:dLbl>
            <c:dLbl>
              <c:idx val="1"/>
              <c:layout>
                <c:manualLayout>
                  <c:x val="0.1089813932494107"/>
                  <c:y val="-2.548118985126861E-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3A7-4EBF-B415-74E3564CCC6F}"/>
                </c:ext>
              </c:extLst>
            </c:dLbl>
            <c:dLbl>
              <c:idx val="2"/>
              <c:layout>
                <c:manualLayout>
                  <c:x val="0.2653914439039069"/>
                  <c:y val="5.530074365704291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3A7-4EBF-B415-74E3564CCC6F}"/>
                </c:ext>
              </c:extLst>
            </c:dLbl>
            <c:dLbl>
              <c:idx val="3"/>
              <c:layout>
                <c:manualLayout>
                  <c:x val="-0.21532708093017044"/>
                  <c:y val="0.1056780402449702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3A7-4EBF-B415-74E3564CCC6F}"/>
                </c:ext>
              </c:extLst>
            </c:dLbl>
            <c:dLbl>
              <c:idx val="4"/>
              <c:layout>
                <c:manualLayout>
                  <c:x val="-8.9850711336242228E-2"/>
                  <c:y val="-0.307633420822397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3A7-4EBF-B415-74E3564CCC6F}"/>
                </c:ext>
              </c:extLst>
            </c:dLbl>
            <c:dLbl>
              <c:idx val="6"/>
              <c:layout>
                <c:manualLayout>
                  <c:x val="-6.9058963171004892E-2"/>
                  <c:y val="5.765748031496071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3A7-4EBF-B415-74E3564CCC6F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'6.구별 지목별 면적 현황'!$C$1:$I$1</c:f>
              <c:strCache>
                <c:ptCount val="7"/>
                <c:pt idx="0">
                  <c:v>전</c:v>
                </c:pt>
                <c:pt idx="1">
                  <c:v>답</c:v>
                </c:pt>
                <c:pt idx="2">
                  <c:v>임야</c:v>
                </c:pt>
                <c:pt idx="3">
                  <c:v>대</c:v>
                </c:pt>
                <c:pt idx="4">
                  <c:v>도로</c:v>
                </c:pt>
                <c:pt idx="5">
                  <c:v>하천</c:v>
                </c:pt>
                <c:pt idx="6">
                  <c:v>기타</c:v>
                </c:pt>
              </c:strCache>
            </c:strRef>
          </c:cat>
          <c:val>
            <c:numRef>
              <c:f>'6.구별 지목별 면적 현황'!$C$21:$I$21</c:f>
              <c:numCache>
                <c:formatCode>#,##0.0_ </c:formatCode>
                <c:ptCount val="7"/>
                <c:pt idx="0">
                  <c:v>2.9520999999999999E-2</c:v>
                </c:pt>
                <c:pt idx="1">
                  <c:v>3.7124999999999998E-2</c:v>
                </c:pt>
                <c:pt idx="2">
                  <c:v>6.2065599999999999E-2</c:v>
                </c:pt>
                <c:pt idx="3">
                  <c:v>9.5213813999999992</c:v>
                </c:pt>
                <c:pt idx="4">
                  <c:v>4.2654497999999998</c:v>
                </c:pt>
                <c:pt idx="5">
                  <c:v>8.0775132000000003</c:v>
                </c:pt>
                <c:pt idx="6" formatCode="#,##0.0_);[Red]\(#,##0.0\)">
                  <c:v>2.5568418999999998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3A7-4EBF-B415-74E3564CCC6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4"/>
              <c:layout>
                <c:manualLayout>
                  <c:x val="9.6565251828728493E-2"/>
                  <c:y val="-0.10627686390686319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276-4424-995F-CDC017DDF247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'6.구별 지목별 면적 현황'!$C$1:$I$1</c:f>
              <c:strCache>
                <c:ptCount val="7"/>
                <c:pt idx="0">
                  <c:v>전</c:v>
                </c:pt>
                <c:pt idx="1">
                  <c:v>답</c:v>
                </c:pt>
                <c:pt idx="2">
                  <c:v>임야</c:v>
                </c:pt>
                <c:pt idx="3">
                  <c:v>대</c:v>
                </c:pt>
                <c:pt idx="4">
                  <c:v>도로</c:v>
                </c:pt>
                <c:pt idx="5">
                  <c:v>하천</c:v>
                </c:pt>
                <c:pt idx="6">
                  <c:v>기타</c:v>
                </c:pt>
              </c:strCache>
            </c:strRef>
          </c:cat>
          <c:val>
            <c:numRef>
              <c:f>'6.구별 지목별 면적 현황'!$C$22:$I$22</c:f>
              <c:numCache>
                <c:formatCode>#,##0.0_ </c:formatCode>
                <c:ptCount val="7"/>
                <c:pt idx="0">
                  <c:v>2.9146999999999999E-2</c:v>
                </c:pt>
                <c:pt idx="1">
                  <c:v>2.9491999999999997E-2</c:v>
                </c:pt>
                <c:pt idx="2">
                  <c:v>2.3842497000000002</c:v>
                </c:pt>
                <c:pt idx="3">
                  <c:v>7.8364567999999997</c:v>
                </c:pt>
                <c:pt idx="4">
                  <c:v>2.3668054999999999</c:v>
                </c:pt>
                <c:pt idx="5">
                  <c:v>0.63694269999999997</c:v>
                </c:pt>
                <c:pt idx="6" formatCode="#,##0.0_);[Red]\(#,##0.0\)">
                  <c:v>3.0737692000000001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276-4424-995F-CDC017DDF24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6.3769685039370111E-2"/>
                  <c:y val="1.832756886697582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438-4ABE-BE67-14D7D5C4BC65}"/>
                </c:ext>
              </c:extLst>
            </c:dLbl>
            <c:dLbl>
              <c:idx val="1"/>
              <c:layout>
                <c:manualLayout>
                  <c:x val="0.25947112860892374"/>
                  <c:y val="2.199229769176061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438-4ABE-BE67-14D7D5C4BC65}"/>
                </c:ext>
              </c:extLst>
            </c:dLbl>
            <c:dLbl>
              <c:idx val="2"/>
              <c:layout>
                <c:manualLayout>
                  <c:x val="-0.31446564371761715"/>
                  <c:y val="-6.610640959599679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38-4ABE-BE67-14D7D5C4BC65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'6.구별 지목별 면적 현황'!$C$1:$I$1</c:f>
              <c:strCache>
                <c:ptCount val="7"/>
                <c:pt idx="0">
                  <c:v>전</c:v>
                </c:pt>
                <c:pt idx="1">
                  <c:v>답</c:v>
                </c:pt>
                <c:pt idx="2">
                  <c:v>임야</c:v>
                </c:pt>
                <c:pt idx="3">
                  <c:v>대</c:v>
                </c:pt>
                <c:pt idx="4">
                  <c:v>도로</c:v>
                </c:pt>
                <c:pt idx="5">
                  <c:v>하천</c:v>
                </c:pt>
                <c:pt idx="6">
                  <c:v>기타</c:v>
                </c:pt>
              </c:strCache>
            </c:strRef>
          </c:cat>
          <c:val>
            <c:numRef>
              <c:f>'6.구별 지목별 면적 현황'!$C$23:$I$23</c:f>
              <c:numCache>
                <c:formatCode>#,##0.0_ </c:formatCode>
                <c:ptCount val="7"/>
                <c:pt idx="0">
                  <c:v>0.1244685</c:v>
                </c:pt>
                <c:pt idx="1">
                  <c:v>5.5333E-2</c:v>
                </c:pt>
                <c:pt idx="2">
                  <c:v>16.063745900000001</c:v>
                </c:pt>
                <c:pt idx="3">
                  <c:v>8.2113116999999995</c:v>
                </c:pt>
                <c:pt idx="4">
                  <c:v>2.6133850999999999</c:v>
                </c:pt>
                <c:pt idx="5">
                  <c:v>0.54516319999999996</c:v>
                </c:pt>
                <c:pt idx="6" formatCode="#,##0.0_);[Red]\(#,##0.0\)">
                  <c:v>1.9549015999999995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438-4ABE-BE67-14D7D5C4BC6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3.0361278369615656E-2"/>
                  <c:y val="-5.5931243888632104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B5A-43E1-AB71-259C27F423DD}"/>
                </c:ext>
              </c:extLst>
            </c:dLbl>
            <c:dLbl>
              <c:idx val="4"/>
              <c:layout>
                <c:manualLayout>
                  <c:x val="8.4598733981781707E-2"/>
                  <c:y val="5.8730893932377026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B5A-43E1-AB71-259C27F423DD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'6.구별 지목별 면적 현황'!$C$1:$I$1</c:f>
              <c:strCache>
                <c:ptCount val="7"/>
                <c:pt idx="0">
                  <c:v>전</c:v>
                </c:pt>
                <c:pt idx="1">
                  <c:v>답</c:v>
                </c:pt>
                <c:pt idx="2">
                  <c:v>임야</c:v>
                </c:pt>
                <c:pt idx="3">
                  <c:v>대</c:v>
                </c:pt>
                <c:pt idx="4">
                  <c:v>도로</c:v>
                </c:pt>
                <c:pt idx="5">
                  <c:v>하천</c:v>
                </c:pt>
                <c:pt idx="6">
                  <c:v>기타</c:v>
                </c:pt>
              </c:strCache>
            </c:strRef>
          </c:cat>
          <c:val>
            <c:numRef>
              <c:f>'6.구별 지목별 면적 현황'!$C$24:$I$24</c:f>
              <c:numCache>
                <c:formatCode>#,##0.0_ </c:formatCode>
                <c:ptCount val="7"/>
                <c:pt idx="0">
                  <c:v>2.1821012999999998</c:v>
                </c:pt>
                <c:pt idx="1">
                  <c:v>1.551768</c:v>
                </c:pt>
                <c:pt idx="2">
                  <c:v>17.815827399999996</c:v>
                </c:pt>
                <c:pt idx="3">
                  <c:v>13.1538144</c:v>
                </c:pt>
                <c:pt idx="4">
                  <c:v>6.3011334999999997</c:v>
                </c:pt>
                <c:pt idx="5">
                  <c:v>2.4936134999999999</c:v>
                </c:pt>
                <c:pt idx="6" formatCode="#,##0.0_);[Red]\(#,##0.0\)">
                  <c:v>3.4697601999999996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B5A-43E1-AB71-259C27F423D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2"/>
              <c:layout>
                <c:manualLayout>
                  <c:x val="-0.19045739709365597"/>
                  <c:y val="6.028232957366815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ACB-403C-8566-7322FD7FC2FD}"/>
                </c:ext>
              </c:extLst>
            </c:dLbl>
            <c:dLbl>
              <c:idx val="3"/>
              <c:layout>
                <c:manualLayout>
                  <c:x val="-0.25787831066571232"/>
                  <c:y val="-0.3224024024024066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ACB-403C-8566-7322FD7FC2FD}"/>
                </c:ext>
              </c:extLst>
            </c:dLbl>
            <c:dLbl>
              <c:idx val="4"/>
              <c:layout>
                <c:manualLayout>
                  <c:x val="0.18019754109683694"/>
                  <c:y val="-0.12494289565155707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ACB-403C-8566-7322FD7FC2FD}"/>
                </c:ext>
              </c:extLst>
            </c:dLbl>
            <c:dLbl>
              <c:idx val="5"/>
              <c:layout>
                <c:manualLayout>
                  <c:x val="0.11106779335509891"/>
                  <c:y val="1.745146721524674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ACB-403C-8566-7322FD7FC2FD}"/>
                </c:ext>
              </c:extLst>
            </c:dLbl>
            <c:dLbl>
              <c:idx val="6"/>
              <c:layout>
                <c:manualLayout>
                  <c:x val="0.11318001408360542"/>
                  <c:y val="0.12768768768768768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ACB-403C-8566-7322FD7FC2FD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'6.구별 지목별 면적 현황'!$C$1:$I$1</c:f>
              <c:strCache>
                <c:ptCount val="7"/>
                <c:pt idx="0">
                  <c:v>전</c:v>
                </c:pt>
                <c:pt idx="1">
                  <c:v>답</c:v>
                </c:pt>
                <c:pt idx="2">
                  <c:v>임야</c:v>
                </c:pt>
                <c:pt idx="3">
                  <c:v>대</c:v>
                </c:pt>
                <c:pt idx="4">
                  <c:v>도로</c:v>
                </c:pt>
                <c:pt idx="5">
                  <c:v>하천</c:v>
                </c:pt>
                <c:pt idx="6">
                  <c:v>기타</c:v>
                </c:pt>
              </c:strCache>
            </c:strRef>
          </c:cat>
          <c:val>
            <c:numRef>
              <c:f>'6.구별 지목별 면적 현황'!$C$25:$I$25</c:f>
              <c:numCache>
                <c:formatCode>#,##0.0_ </c:formatCode>
                <c:ptCount val="7"/>
                <c:pt idx="0">
                  <c:v>0.63306209999999996</c:v>
                </c:pt>
                <c:pt idx="1">
                  <c:v>0.71699040000000003</c:v>
                </c:pt>
                <c:pt idx="2">
                  <c:v>6.0230559999999995</c:v>
                </c:pt>
                <c:pt idx="3">
                  <c:v>16.317505999999998</c:v>
                </c:pt>
                <c:pt idx="4">
                  <c:v>6.779150099999999</c:v>
                </c:pt>
                <c:pt idx="5">
                  <c:v>4.0089448999999995</c:v>
                </c:pt>
                <c:pt idx="6" formatCode="#,##0.0_);[Red]\(#,##0.0\)">
                  <c:v>5.0191821000000001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3ACB-403C-8566-7322FD7FC2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5"/>
              <c:layout>
                <c:manualLayout>
                  <c:x val="9.2657541639071028E-2"/>
                  <c:y val="1.3979333664373061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6F5-45C9-819B-91F3812F1873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'6.구별 지목별 면적 현황'!$C$1:$I$1</c:f>
              <c:strCache>
                <c:ptCount val="7"/>
                <c:pt idx="0">
                  <c:v>전</c:v>
                </c:pt>
                <c:pt idx="1">
                  <c:v>답</c:v>
                </c:pt>
                <c:pt idx="2">
                  <c:v>임야</c:v>
                </c:pt>
                <c:pt idx="3">
                  <c:v>대</c:v>
                </c:pt>
                <c:pt idx="4">
                  <c:v>도로</c:v>
                </c:pt>
                <c:pt idx="5">
                  <c:v>하천</c:v>
                </c:pt>
                <c:pt idx="6">
                  <c:v>기타</c:v>
                </c:pt>
              </c:strCache>
            </c:strRef>
          </c:cat>
          <c:val>
            <c:numRef>
              <c:f>'6.구별 지목별 면적 현황'!$C$26:$I$26</c:f>
              <c:numCache>
                <c:formatCode>#,##0.0_ </c:formatCode>
                <c:ptCount val="7"/>
                <c:pt idx="0">
                  <c:v>0.47353299999999998</c:v>
                </c:pt>
                <c:pt idx="1">
                  <c:v>0.573577</c:v>
                </c:pt>
                <c:pt idx="2">
                  <c:v>0.76807300000000001</c:v>
                </c:pt>
                <c:pt idx="3">
                  <c:v>14.8358855</c:v>
                </c:pt>
                <c:pt idx="4">
                  <c:v>6.2170542999999991</c:v>
                </c:pt>
                <c:pt idx="5">
                  <c:v>5.3353295999999997</c:v>
                </c:pt>
                <c:pt idx="6" formatCode="#,##0.0_);[Red]\(#,##0.0\)">
                  <c:v>5.6724047000000013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6F5-45C9-819B-91F3812F187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2"/>
              <c:layout>
                <c:manualLayout>
                  <c:x val="-0.11653378233381308"/>
                  <c:y val="3.795133716393601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29-4C09-8A37-F2ABFAC498AB}"/>
                </c:ext>
              </c:extLst>
            </c:dLbl>
            <c:dLbl>
              <c:idx val="4"/>
              <c:layout>
                <c:manualLayout>
                  <c:x val="0.1924726390333284"/>
                  <c:y val="-0.1746518171715022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229-4C09-8A37-F2ABFAC498AB}"/>
                </c:ext>
              </c:extLst>
            </c:dLbl>
            <c:dLbl>
              <c:idx val="5"/>
              <c:layout>
                <c:manualLayout>
                  <c:x val="0.15027946978325823"/>
                  <c:y val="9.1508831666312247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29-4C09-8A37-F2ABFAC498AB}"/>
                </c:ext>
              </c:extLst>
            </c:dLbl>
            <c:dLbl>
              <c:idx val="6"/>
              <c:layout>
                <c:manualLayout>
                  <c:x val="0.12344905000082537"/>
                  <c:y val="0.13321226738549799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229-4C09-8A37-F2ABFAC498AB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'6.구별 지목별 면적 현황'!$C$1:$I$1</c:f>
              <c:strCache>
                <c:ptCount val="7"/>
                <c:pt idx="0">
                  <c:v>전</c:v>
                </c:pt>
                <c:pt idx="1">
                  <c:v>답</c:v>
                </c:pt>
                <c:pt idx="2">
                  <c:v>임야</c:v>
                </c:pt>
                <c:pt idx="3">
                  <c:v>대</c:v>
                </c:pt>
                <c:pt idx="4">
                  <c:v>도로</c:v>
                </c:pt>
                <c:pt idx="5">
                  <c:v>하천</c:v>
                </c:pt>
                <c:pt idx="6">
                  <c:v>기타</c:v>
                </c:pt>
              </c:strCache>
            </c:strRef>
          </c:cat>
          <c:val>
            <c:numRef>
              <c:f>'6.구별 지목별 면적 현황'!$C$27:$I$27</c:f>
              <c:numCache>
                <c:formatCode>#,##0.0_ </c:formatCode>
                <c:ptCount val="7"/>
                <c:pt idx="0">
                  <c:v>1.1840526999999998</c:v>
                </c:pt>
                <c:pt idx="1">
                  <c:v>0.85960099999999995</c:v>
                </c:pt>
                <c:pt idx="2">
                  <c:v>2.8286298999999997</c:v>
                </c:pt>
                <c:pt idx="3">
                  <c:v>9.0034665</c:v>
                </c:pt>
                <c:pt idx="4">
                  <c:v>3.8734082000000001</c:v>
                </c:pt>
                <c:pt idx="5">
                  <c:v>3.3054478999999999</c:v>
                </c:pt>
                <c:pt idx="6" formatCode="#,##0.0_);[Red]\(#,##0.0\)">
                  <c:v>3.5358903999999991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229-4C09-8A37-F2ABFAC498A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0"/>
              <c:tx>
                <c:strRef>
                  <c:f>'6.구별 지목별 면적 현황'!$M$4</c:f>
                  <c:strCache>
                    <c:ptCount val="1"/>
                    <c:pt idx="0">
                      <c:v>전
9.2</c:v>
                    </c:pt>
                  </c:strCache>
                </c:strRef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{45A6D941-ED41-44BA-8523-B04A465BEDB9}</c15:txfldGUID>
                      <c15:f>'6.구별 지목별 면적 현황'!$M$4</c15:f>
                      <c15:dlblFieldTableCache>
                        <c:ptCount val="1"/>
                        <c:pt idx="0">
                          <c:v>전
10.1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59B0-4DD0-984C-40F1DCF26B36}"/>
                </c:ext>
              </c:extLst>
            </c:dLbl>
            <c:dLbl>
              <c:idx val="1"/>
              <c:layout>
                <c:manualLayout>
                  <c:x val="2.2005742871884604E-2"/>
                  <c:y val="3.9258063453365402E-3"/>
                </c:manualLayout>
              </c:layout>
              <c:tx>
                <c:strRef>
                  <c:f>'6.구별 지목별 면적 현황'!$M$5</c:f>
                  <c:strCache>
                    <c:ptCount val="1"/>
                    <c:pt idx="0">
                      <c:v>답
7.8</c:v>
                    </c:pt>
                  </c:strCache>
                </c:strRef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{7253C9E5-B37D-4A75-B69B-099A2183591B}</c15:txfldGUID>
                      <c15:f>'6.구별 지목별 면적 현황'!$M$5</c15:f>
                      <c15:dlblFieldTableCache>
                        <c:ptCount val="1"/>
                        <c:pt idx="0">
                          <c:v>답
11.2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59B0-4DD0-984C-40F1DCF26B36}"/>
                </c:ext>
              </c:extLst>
            </c:dLbl>
            <c:dLbl>
              <c:idx val="2"/>
              <c:layout>
                <c:manualLayout>
                  <c:x val="-6.8742176458711904E-2"/>
                  <c:y val="-2.4713207920139743E-2"/>
                </c:manualLayout>
              </c:layout>
              <c:tx>
                <c:strRef>
                  <c:f>'6.구별 지목별 면적 현황'!$M$6</c:f>
                  <c:strCache>
                    <c:ptCount val="1"/>
                    <c:pt idx="0">
                      <c:v>임야
137.4</c:v>
                    </c:pt>
                  </c:strCache>
                </c:strRef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{898656AF-5E4A-4AD9-B64C-02BE3EAD183E}</c15:txfldGUID>
                      <c15:f>'6.구별 지목별 면적 현황'!$M$6</c15:f>
                      <c15:dlblFieldTableCache>
                        <c:ptCount val="1"/>
                        <c:pt idx="0">
                          <c:v>임야
138.6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59B0-4DD0-984C-40F1DCF26B36}"/>
                </c:ext>
              </c:extLst>
            </c:dLbl>
            <c:dLbl>
              <c:idx val="3"/>
              <c:layout>
                <c:manualLayout>
                  <c:x val="-6.7042645310361873E-2"/>
                  <c:y val="-3.4934273383191182E-2"/>
                </c:manualLayout>
              </c:layout>
              <c:tx>
                <c:strRef>
                  <c:f>'6.구별 지목별 면적 현황'!$M$7</c:f>
                  <c:strCache>
                    <c:ptCount val="1"/>
                    <c:pt idx="0">
                      <c:v>대
222.9</c:v>
                    </c:pt>
                  </c:strCache>
                </c:strRef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{F41C7130-FE15-4E5D-8FCC-82062E2A4385}</c15:txfldGUID>
                      <c15:f>'6.구별 지목별 면적 현황'!$M$7</c15:f>
                      <c15:dlblFieldTableCache>
                        <c:ptCount val="1"/>
                        <c:pt idx="0">
                          <c:v>대
219.8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59B0-4DD0-984C-40F1DCF26B36}"/>
                </c:ext>
              </c:extLst>
            </c:dLbl>
            <c:dLbl>
              <c:idx val="4"/>
              <c:tx>
                <c:strRef>
                  <c:f>'6.구별 지목별 면적 현황'!$M$8</c:f>
                  <c:strCache>
                    <c:ptCount val="1"/>
                    <c:pt idx="0">
                      <c:v>도로
80.5</c:v>
                    </c:pt>
                  </c:strCache>
                </c:strRef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{4984F54F-255E-42DA-811C-29CA706E6DC4}</c15:txfldGUID>
                      <c15:f>'6.구별 지목별 면적 현황'!$M$8</c15:f>
                      <c15:dlblFieldTableCache>
                        <c:ptCount val="1"/>
                        <c:pt idx="0">
                          <c:v>도로
79.5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59B0-4DD0-984C-40F1DCF26B36}"/>
                </c:ext>
              </c:extLst>
            </c:dLbl>
            <c:dLbl>
              <c:idx val="5"/>
              <c:layout>
                <c:manualLayout>
                  <c:x val="1.1403638647733182E-2"/>
                  <c:y val="-3.1204823246466586E-2"/>
                </c:manualLayout>
              </c:layout>
              <c:tx>
                <c:strRef>
                  <c:f>'6.구별 지목별 면적 현황'!$M$9</c:f>
                  <c:strCache>
                    <c:ptCount val="1"/>
                    <c:pt idx="0">
                      <c:v>하천
52.1</c:v>
                    </c:pt>
                  </c:strCache>
                </c:strRef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{EED6D000-FAAC-4762-B511-04CA878B3AB2}</c15:txfldGUID>
                      <c15:f>'6.구별 지목별 면적 현황'!$M$9</c15:f>
                      <c15:dlblFieldTableCache>
                        <c:ptCount val="1"/>
                        <c:pt idx="0">
                          <c:v>하천
52.2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59B0-4DD0-984C-40F1DCF26B36}"/>
                </c:ext>
              </c:extLst>
            </c:dLbl>
            <c:dLbl>
              <c:idx val="6"/>
              <c:tx>
                <c:strRef>
                  <c:f>'6.구별 지목별 면적 현황'!$M$10</c:f>
                  <c:strCache>
                    <c:ptCount val="1"/>
                    <c:pt idx="0">
                      <c:v>기타
95.3</c:v>
                    </c:pt>
                  </c:strCache>
                </c:strRef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{21D0453D-0ED5-4919-BBF1-755FB68E3B42}</c15:txfldGUID>
                      <c15:f>'6.구별 지목별 면적 현황'!$M$10</c15:f>
                      <c15:dlblFieldTableCache>
                        <c:ptCount val="1"/>
                        <c:pt idx="0">
                          <c:v>기타
93.9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59B0-4DD0-984C-40F1DCF26B36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'6.구별 지목별 면적 현황'!$C$1:$I$1</c:f>
              <c:strCache>
                <c:ptCount val="7"/>
                <c:pt idx="0">
                  <c:v>전</c:v>
                </c:pt>
                <c:pt idx="1">
                  <c:v>답</c:v>
                </c:pt>
                <c:pt idx="2">
                  <c:v>임야</c:v>
                </c:pt>
                <c:pt idx="3">
                  <c:v>대</c:v>
                </c:pt>
                <c:pt idx="4">
                  <c:v>도로</c:v>
                </c:pt>
                <c:pt idx="5">
                  <c:v>하천</c:v>
                </c:pt>
                <c:pt idx="6">
                  <c:v>기타</c:v>
                </c:pt>
              </c:strCache>
            </c:strRef>
          </c:cat>
          <c:val>
            <c:numRef>
              <c:f>'6.구별 지목별 면적 현황'!$C$2:$I$2</c:f>
              <c:numCache>
                <c:formatCode>#,##0.0_ </c:formatCode>
                <c:ptCount val="7"/>
                <c:pt idx="0">
                  <c:v>9.2054351999999984</c:v>
                </c:pt>
                <c:pt idx="1">
                  <c:v>7.8333034999999995</c:v>
                </c:pt>
                <c:pt idx="2">
                  <c:v>137.41585470000001</c:v>
                </c:pt>
                <c:pt idx="3">
                  <c:v>222.88359360000001</c:v>
                </c:pt>
                <c:pt idx="4">
                  <c:v>80.504986700000003</c:v>
                </c:pt>
                <c:pt idx="5">
                  <c:v>52.050090100000006</c:v>
                </c:pt>
                <c:pt idx="6" formatCode="#,##0.0_);[Red]\(#,##0.0\)">
                  <c:v>95.314884800000002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59B0-4DD0-984C-40F1DCF26B36}"/>
            </c:ext>
          </c:extLst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'6.구별 지목별 면적 현황'!$C$1:$I$1</c:f>
              <c:strCache>
                <c:ptCount val="7"/>
                <c:pt idx="0">
                  <c:v>전</c:v>
                </c:pt>
                <c:pt idx="1">
                  <c:v>답</c:v>
                </c:pt>
                <c:pt idx="2">
                  <c:v>임야</c:v>
                </c:pt>
                <c:pt idx="3">
                  <c:v>대</c:v>
                </c:pt>
                <c:pt idx="4">
                  <c:v>도로</c:v>
                </c:pt>
                <c:pt idx="5">
                  <c:v>하천</c:v>
                </c:pt>
                <c:pt idx="6">
                  <c:v>기타</c:v>
                </c:pt>
              </c:strCache>
            </c:strRef>
          </c:cat>
          <c:val>
            <c:numRef>
              <c:f>'6.구별 지목별 면적 현황'!$AW$34</c:f>
              <c:numCache>
                <c:formatCode>#,##0.0_ </c:formatCode>
                <c:ptCount val="1"/>
                <c:pt idx="0">
                  <c:v>95314884.800000012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59B0-4DD0-984C-40F1DCF26B36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solidFill>
        <a:schemeClr val="accent1">
          <a:shade val="50000"/>
        </a:schemeClr>
      </a:solidFill>
    </a:ln>
  </c:spPr>
  <c:printSettings>
    <c:headerFooter/>
    <c:pageMargins b="0.75000000000000566" l="0.70000000000000062" r="0.70000000000000062" t="0.75000000000000566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472222222222223"/>
          <c:y val="5.0925925925925923E-2"/>
          <c:w val="0.14722222222222361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928-4417-A7AA-4343AB37769D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928-4417-A7AA-4343AB37769D}"/>
              </c:ext>
            </c:extLst>
          </c:dPt>
          <c:dLbls>
            <c:dLbl>
              <c:idx val="0"/>
              <c:tx>
                <c:strRef>
                  <c:f>'2.구별 면적 및 지번수 현황'!$H$7</c:f>
                  <c:strCache>
                    <c:ptCount val="1"/>
                    <c:pt idx="0">
                      <c:v>16.8
(2.8)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{AE88DD36-5243-4971-B149-B6983E8DEB90}</c15:txfldGUID>
                      <c15:f>'2.구별 면적 및 지번수 현황'!$H$7</c15:f>
                      <c15:dlblFieldTableCache>
                        <c:ptCount val="1"/>
                        <c:pt idx="0">
                          <c:v>16.9
(2.8)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B928-4417-A7AA-4343AB37769D}"/>
                </c:ext>
              </c:extLst>
            </c:dLbl>
            <c:dLbl>
              <c:idx val="1"/>
              <c:tx>
                <c:strRef>
                  <c:f>'2.구별 면적 및 지번수 현황'!$I$7</c:f>
                  <c:strCache>
                    <c:ptCount val="1"/>
                    <c:pt idx="0">
                      <c:v>26.8
(2.9)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{28A67DDB-D01A-41CD-84A2-F60A59535D1A}</c15:txfldGUID>
                      <c15:f>'2.구별 면적 및 지번수 현황'!$I$7</c15:f>
                      <c15:dlblFieldTableCache>
                        <c:ptCount val="1"/>
                        <c:pt idx="0">
                          <c:v>26.9
(2.9)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B928-4417-A7AA-4343AB37769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('2.구별 면적 및 지번수 현황'!$D$7,'2.구별 면적 및 지번수 현황'!$F$7)</c:f>
              <c:numCache>
                <c:formatCode>#,##0.0_ </c:formatCode>
                <c:ptCount val="2"/>
                <c:pt idx="0" formatCode="#,##0.0_);[Red]\(#,##0.0\)">
                  <c:v>16.820271999999999</c:v>
                </c:pt>
                <c:pt idx="1">
                  <c:v>26.844999999999999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928-4417-A7AA-4343AB3776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79521024"/>
        <c:axId val="179528832"/>
        <c:axId val="0"/>
      </c:bar3DChart>
      <c:catAx>
        <c:axId val="179521024"/>
        <c:scaling>
          <c:orientation val="minMax"/>
        </c:scaling>
        <c:delete val="1"/>
        <c:axPos val="b"/>
        <c:majorTickMark val="out"/>
        <c:minorTickMark val="none"/>
        <c:tickLblPos val="none"/>
        <c:crossAx val="179528832"/>
        <c:crosses val="autoZero"/>
        <c:auto val="1"/>
        <c:lblAlgn val="ctr"/>
        <c:lblOffset val="100"/>
        <c:noMultiLvlLbl val="0"/>
      </c:catAx>
      <c:valAx>
        <c:axId val="179528832"/>
        <c:scaling>
          <c:orientation val="minMax"/>
          <c:max val="100"/>
        </c:scaling>
        <c:delete val="1"/>
        <c:axPos val="l"/>
        <c:numFmt formatCode="#,##0.0_);[Red]\(#,##0.0\)" sourceLinked="1"/>
        <c:majorTickMark val="out"/>
        <c:minorTickMark val="none"/>
        <c:tickLblPos val="none"/>
        <c:crossAx val="179521024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522" l="0.70000000000000062" r="0.70000000000000062" t="0.750000000000005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5277777777778033"/>
          <c:y val="5.0925925925925923E-2"/>
          <c:w val="0.15000000000000024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716-4074-BE31-EF6A398700FD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716-4074-BE31-EF6A398700FD}"/>
              </c:ext>
            </c:extLst>
          </c:dPt>
          <c:dLbls>
            <c:dLbl>
              <c:idx val="0"/>
              <c:tx>
                <c:strRef>
                  <c:f>'2.구별 면적 및 지번수 현황'!$H$11</c:f>
                  <c:strCache>
                    <c:ptCount val="1"/>
                    <c:pt idx="0">
                      <c:v>24.6
(4.1)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{CA75057D-1A80-41A6-A47B-372589EE4E26}</c15:txfldGUID>
                      <c15:f>'2.구별 면적 및 지번수 현황'!$H$11</c15:f>
                      <c15:dlblFieldTableCache>
                        <c:ptCount val="1"/>
                        <c:pt idx="0">
                          <c:v>24.6
(4.1)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2716-4074-BE31-EF6A398700FD}"/>
                </c:ext>
              </c:extLst>
            </c:dLbl>
            <c:dLbl>
              <c:idx val="1"/>
              <c:tx>
                <c:strRef>
                  <c:f>'2.구별 면적 및 지번수 현황'!$I$11</c:f>
                  <c:strCache>
                    <c:ptCount val="1"/>
                    <c:pt idx="0">
                      <c:v>53.3
(5.8)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{EC308713-4DAA-434E-B087-5FB2C5D00507}</c15:txfldGUID>
                      <c15:f>'2.구별 면적 및 지번수 현황'!$I$11</c15:f>
                      <c15:dlblFieldTableCache>
                        <c:ptCount val="1"/>
                        <c:pt idx="0">
                          <c:v>55.5
(5.9)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2716-4074-BE31-EF6A398700F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('2.구별 면적 및 지번수 현황'!$D$11,'2.구별 면적 및 지번수 현황'!$F$11)</c:f>
              <c:numCache>
                <c:formatCode>#,##0.0_ </c:formatCode>
                <c:ptCount val="2"/>
                <c:pt idx="0" formatCode="#,##0.0_);[Red]\(#,##0.0\)">
                  <c:v>24.5778973</c:v>
                </c:pt>
                <c:pt idx="1">
                  <c:v>53.344999999999999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716-4074-BE31-EF6A398700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79542272"/>
        <c:axId val="179554176"/>
        <c:axId val="0"/>
      </c:bar3DChart>
      <c:catAx>
        <c:axId val="179542272"/>
        <c:scaling>
          <c:orientation val="minMax"/>
        </c:scaling>
        <c:delete val="1"/>
        <c:axPos val="b"/>
        <c:majorTickMark val="out"/>
        <c:minorTickMark val="none"/>
        <c:tickLblPos val="none"/>
        <c:crossAx val="179554176"/>
        <c:crosses val="autoZero"/>
        <c:auto val="1"/>
        <c:lblAlgn val="ctr"/>
        <c:lblOffset val="100"/>
        <c:noMultiLvlLbl val="0"/>
      </c:catAx>
      <c:valAx>
        <c:axId val="179554176"/>
        <c:scaling>
          <c:orientation val="minMax"/>
          <c:max val="100"/>
        </c:scaling>
        <c:delete val="1"/>
        <c:axPos val="l"/>
        <c:numFmt formatCode="#,##0.0_);[Red]\(#,##0.0\)" sourceLinked="1"/>
        <c:majorTickMark val="out"/>
        <c:minorTickMark val="none"/>
        <c:tickLblPos val="none"/>
        <c:crossAx val="179542272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522" l="0.70000000000000062" r="0.70000000000000062" t="0.75000000000000522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8055555555555557"/>
          <c:y val="5.0925925925925923E-2"/>
          <c:w val="0.14722222222222361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AAF-42DF-8383-8D88DD05BF17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AAF-42DF-8383-8D88DD05BF17}"/>
              </c:ext>
            </c:extLst>
          </c:dPt>
          <c:dLbls>
            <c:dLbl>
              <c:idx val="0"/>
              <c:tx>
                <c:strRef>
                  <c:f>'2.구별 면적 및 지번수 현황'!$H$15</c:f>
                  <c:strCache>
                    <c:ptCount val="1"/>
                    <c:pt idx="0">
                      <c:v>29.7
(4.9)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{A0EC0628-2B16-4CE3-972C-3807785D628E}</c15:txfldGUID>
                      <c15:f>'2.구별 면적 및 지번수 현황'!$H$15</c15:f>
                      <c15:dlblFieldTableCache>
                        <c:ptCount val="1"/>
                        <c:pt idx="0">
                          <c:v>29.7
(4.9)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1AAF-42DF-8383-8D88DD05BF17}"/>
                </c:ext>
              </c:extLst>
            </c:dLbl>
            <c:dLbl>
              <c:idx val="1"/>
              <c:tx>
                <c:strRef>
                  <c:f>'2.구별 면적 및 지번수 현황'!$I$15</c:f>
                  <c:strCache>
                    <c:ptCount val="1"/>
                    <c:pt idx="0">
                      <c:v>49.8
(5.5)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{C9C8F5D2-2EEA-4307-BF66-995339805010}</c15:txfldGUID>
                      <c15:f>'2.구별 면적 및 지번수 현황'!$I$15</c15:f>
                      <c15:dlblFieldTableCache>
                        <c:ptCount val="1"/>
                        <c:pt idx="0">
                          <c:v>53.8
(5.8)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1AAF-42DF-8383-8D88DD05BF1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('2.구별 면적 및 지번수 현황'!$D$15,'2.구별 면적 및 지번수 현황'!$F$15)</c:f>
              <c:numCache>
                <c:formatCode>#,##0.0_ </c:formatCode>
                <c:ptCount val="2"/>
                <c:pt idx="0" formatCode="#,##0.0_);[Red]\(#,##0.0\)">
                  <c:v>29.713452100000001</c:v>
                </c:pt>
                <c:pt idx="1">
                  <c:v>49.807000000000002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AAF-42DF-8383-8D88DD05BF1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79567616"/>
        <c:axId val="188680832"/>
        <c:axId val="0"/>
      </c:bar3DChart>
      <c:catAx>
        <c:axId val="179567616"/>
        <c:scaling>
          <c:orientation val="minMax"/>
        </c:scaling>
        <c:delete val="1"/>
        <c:axPos val="b"/>
        <c:majorTickMark val="out"/>
        <c:minorTickMark val="none"/>
        <c:tickLblPos val="none"/>
        <c:crossAx val="188680832"/>
        <c:crosses val="autoZero"/>
        <c:auto val="1"/>
        <c:lblAlgn val="ctr"/>
        <c:lblOffset val="100"/>
        <c:noMultiLvlLbl val="0"/>
      </c:catAx>
      <c:valAx>
        <c:axId val="188680832"/>
        <c:scaling>
          <c:orientation val="minMax"/>
          <c:max val="100"/>
        </c:scaling>
        <c:delete val="1"/>
        <c:axPos val="l"/>
        <c:numFmt formatCode="#,##0.0_);[Red]\(#,##0.0\)" sourceLinked="1"/>
        <c:majorTickMark val="out"/>
        <c:minorTickMark val="none"/>
        <c:tickLblPos val="none"/>
        <c:crossAx val="179567616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522" l="0.70000000000000062" r="0.70000000000000062" t="0.750000000000005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35555555555555557"/>
          <c:y val="5.0925925925925923E-2"/>
          <c:w val="0.15555555555555556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AE9-4B33-A103-4CA48AC3385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AE9-4B33-A103-4CA48AC33855}"/>
              </c:ext>
            </c:extLst>
          </c:dPt>
          <c:dLbls>
            <c:dLbl>
              <c:idx val="0"/>
              <c:tx>
                <c:strRef>
                  <c:f>'2.구별 면적 및 지번수 현황'!$H$16</c:f>
                  <c:strCache>
                    <c:ptCount val="1"/>
                    <c:pt idx="0">
                      <c:v>17.6
(2.9)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{52A4434B-F8CB-480F-A41E-A22969A25F65}</c15:txfldGUID>
                      <c15:f>'2.구별 면적 및 지번수 현황'!$H$16</c15:f>
                      <c15:dlblFieldTableCache>
                        <c:ptCount val="1"/>
                        <c:pt idx="0">
                          <c:v>17.6
(2.9)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8AE9-4B33-A103-4CA48AC33855}"/>
                </c:ext>
              </c:extLst>
            </c:dLbl>
            <c:dLbl>
              <c:idx val="1"/>
              <c:tx>
                <c:strRef>
                  <c:f>'2.구별 면적 및 지번수 현황'!$I$16</c:f>
                  <c:strCache>
                    <c:ptCount val="1"/>
                    <c:pt idx="0">
                      <c:v>41.3
(4.5)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{4EFED3BD-F9F8-4696-A389-DDA07DEDD80C}</c15:txfldGUID>
                      <c15:f>'2.구별 면적 및 지번수 현황'!$I$16</c15:f>
                      <c15:dlblFieldTableCache>
                        <c:ptCount val="1"/>
                        <c:pt idx="0">
                          <c:v>41.6
(4.5)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8AE9-4B33-A103-4CA48AC3385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('2.구별 면적 및 지번수 현황'!$D$16,'2.구별 면적 및 지번수 현황'!$F$16)</c:f>
              <c:numCache>
                <c:formatCode>#,##0.0_ </c:formatCode>
                <c:ptCount val="2"/>
                <c:pt idx="0" formatCode="#,##0.0_);[Red]\(#,##0.0\)">
                  <c:v>17.626979399999996</c:v>
                </c:pt>
                <c:pt idx="1">
                  <c:v>41.328000000000003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AE9-4B33-A103-4CA48AC3385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88694912"/>
        <c:axId val="188702720"/>
        <c:axId val="0"/>
      </c:bar3DChart>
      <c:catAx>
        <c:axId val="188694912"/>
        <c:scaling>
          <c:orientation val="minMax"/>
        </c:scaling>
        <c:delete val="1"/>
        <c:axPos val="b"/>
        <c:majorTickMark val="out"/>
        <c:minorTickMark val="none"/>
        <c:tickLblPos val="none"/>
        <c:crossAx val="188702720"/>
        <c:crosses val="autoZero"/>
        <c:auto val="1"/>
        <c:lblAlgn val="ctr"/>
        <c:lblOffset val="100"/>
        <c:noMultiLvlLbl val="0"/>
      </c:catAx>
      <c:valAx>
        <c:axId val="188702720"/>
        <c:scaling>
          <c:orientation val="minMax"/>
          <c:max val="100"/>
        </c:scaling>
        <c:delete val="1"/>
        <c:axPos val="l"/>
        <c:numFmt formatCode="#,##0.0_);[Red]\(#,##0.0\)" sourceLinked="1"/>
        <c:majorTickMark val="out"/>
        <c:minorTickMark val="none"/>
        <c:tickLblPos val="none"/>
        <c:crossAx val="188694912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522" l="0.70000000000000062" r="0.70000000000000062" t="0.75000000000000522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18" Type="http://schemas.openxmlformats.org/officeDocument/2006/relationships/chart" Target="../charts/chart17.xml"/><Relationship Id="rId26" Type="http://schemas.openxmlformats.org/officeDocument/2006/relationships/chart" Target="../charts/chart25.xml"/><Relationship Id="rId3" Type="http://schemas.openxmlformats.org/officeDocument/2006/relationships/chart" Target="../charts/chart2.xml"/><Relationship Id="rId21" Type="http://schemas.openxmlformats.org/officeDocument/2006/relationships/chart" Target="../charts/chart20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17" Type="http://schemas.openxmlformats.org/officeDocument/2006/relationships/chart" Target="../charts/chart16.xml"/><Relationship Id="rId25" Type="http://schemas.openxmlformats.org/officeDocument/2006/relationships/chart" Target="../charts/chart24.xml"/><Relationship Id="rId2" Type="http://schemas.openxmlformats.org/officeDocument/2006/relationships/chart" Target="../charts/chart1.xml"/><Relationship Id="rId16" Type="http://schemas.openxmlformats.org/officeDocument/2006/relationships/chart" Target="../charts/chart15.xml"/><Relationship Id="rId20" Type="http://schemas.openxmlformats.org/officeDocument/2006/relationships/chart" Target="../charts/chart19.xml"/><Relationship Id="rId1" Type="http://schemas.openxmlformats.org/officeDocument/2006/relationships/image" Target="../media/image2.jpeg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24" Type="http://schemas.openxmlformats.org/officeDocument/2006/relationships/chart" Target="../charts/chart23.xml"/><Relationship Id="rId5" Type="http://schemas.openxmlformats.org/officeDocument/2006/relationships/chart" Target="../charts/chart4.xml"/><Relationship Id="rId15" Type="http://schemas.openxmlformats.org/officeDocument/2006/relationships/chart" Target="../charts/chart14.xml"/><Relationship Id="rId23" Type="http://schemas.openxmlformats.org/officeDocument/2006/relationships/chart" Target="../charts/chart22.xml"/><Relationship Id="rId10" Type="http://schemas.openxmlformats.org/officeDocument/2006/relationships/chart" Target="../charts/chart9.xml"/><Relationship Id="rId19" Type="http://schemas.openxmlformats.org/officeDocument/2006/relationships/chart" Target="../charts/chart18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Relationship Id="rId22" Type="http://schemas.openxmlformats.org/officeDocument/2006/relationships/chart" Target="../charts/chart21.xml"/><Relationship Id="rId27" Type="http://schemas.openxmlformats.org/officeDocument/2006/relationships/chart" Target="../charts/chart26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3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/><Relationship Id="rId13" Type="http://schemas.openxmlformats.org/officeDocument/2006/relationships/chart" Target="../charts/chart44.xml"/><Relationship Id="rId18" Type="http://schemas.openxmlformats.org/officeDocument/2006/relationships/chart" Target="../charts/chart49.xml"/><Relationship Id="rId26" Type="http://schemas.openxmlformats.org/officeDocument/2006/relationships/chart" Target="../charts/chart57.xml"/><Relationship Id="rId3" Type="http://schemas.openxmlformats.org/officeDocument/2006/relationships/chart" Target="../charts/chart34.xml"/><Relationship Id="rId21" Type="http://schemas.openxmlformats.org/officeDocument/2006/relationships/chart" Target="../charts/chart52.xml"/><Relationship Id="rId7" Type="http://schemas.openxmlformats.org/officeDocument/2006/relationships/chart" Target="../charts/chart38.xml"/><Relationship Id="rId12" Type="http://schemas.openxmlformats.org/officeDocument/2006/relationships/chart" Target="../charts/chart43.xml"/><Relationship Id="rId17" Type="http://schemas.openxmlformats.org/officeDocument/2006/relationships/chart" Target="../charts/chart48.xml"/><Relationship Id="rId25" Type="http://schemas.openxmlformats.org/officeDocument/2006/relationships/chart" Target="../charts/chart56.xml"/><Relationship Id="rId2" Type="http://schemas.openxmlformats.org/officeDocument/2006/relationships/chart" Target="../charts/chart33.xml"/><Relationship Id="rId16" Type="http://schemas.openxmlformats.org/officeDocument/2006/relationships/chart" Target="../charts/chart47.xml"/><Relationship Id="rId20" Type="http://schemas.openxmlformats.org/officeDocument/2006/relationships/chart" Target="../charts/chart51.xml"/><Relationship Id="rId1" Type="http://schemas.openxmlformats.org/officeDocument/2006/relationships/image" Target="../media/image2.jpeg"/><Relationship Id="rId6" Type="http://schemas.openxmlformats.org/officeDocument/2006/relationships/chart" Target="../charts/chart37.xml"/><Relationship Id="rId11" Type="http://schemas.openxmlformats.org/officeDocument/2006/relationships/chart" Target="../charts/chart42.xml"/><Relationship Id="rId24" Type="http://schemas.openxmlformats.org/officeDocument/2006/relationships/chart" Target="../charts/chart55.xml"/><Relationship Id="rId5" Type="http://schemas.openxmlformats.org/officeDocument/2006/relationships/chart" Target="../charts/chart36.xml"/><Relationship Id="rId15" Type="http://schemas.openxmlformats.org/officeDocument/2006/relationships/chart" Target="../charts/chart46.xml"/><Relationship Id="rId23" Type="http://schemas.openxmlformats.org/officeDocument/2006/relationships/chart" Target="../charts/chart54.xml"/><Relationship Id="rId10" Type="http://schemas.openxmlformats.org/officeDocument/2006/relationships/chart" Target="../charts/chart41.xml"/><Relationship Id="rId19" Type="http://schemas.openxmlformats.org/officeDocument/2006/relationships/chart" Target="../charts/chart50.xml"/><Relationship Id="rId4" Type="http://schemas.openxmlformats.org/officeDocument/2006/relationships/chart" Target="../charts/chart35.xml"/><Relationship Id="rId9" Type="http://schemas.openxmlformats.org/officeDocument/2006/relationships/chart" Target="../charts/chart40.xml"/><Relationship Id="rId14" Type="http://schemas.openxmlformats.org/officeDocument/2006/relationships/chart" Target="../charts/chart45.xml"/><Relationship Id="rId22" Type="http://schemas.openxmlformats.org/officeDocument/2006/relationships/chart" Target="../charts/chart53.xml"/><Relationship Id="rId27" Type="http://schemas.openxmlformats.org/officeDocument/2006/relationships/chart" Target="../charts/chart5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333375</xdr:colOff>
      <xdr:row>39</xdr:row>
      <xdr:rowOff>190500</xdr:rowOff>
    </xdr:to>
    <xdr:pic>
      <xdr:nvPicPr>
        <xdr:cNvPr id="2" name="그림 1" descr="11000_서울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4735175" cy="8362950"/>
        </a:xfrm>
        <a:prstGeom prst="rect">
          <a:avLst/>
        </a:prstGeom>
      </xdr:spPr>
    </xdr:pic>
    <xdr:clientData/>
  </xdr:twoCellAnchor>
  <xdr:twoCellAnchor>
    <xdr:from>
      <xdr:col>10</xdr:col>
      <xdr:colOff>390525</xdr:colOff>
      <xdr:row>17</xdr:row>
      <xdr:rowOff>114299</xdr:rowOff>
    </xdr:from>
    <xdr:to>
      <xdr:col>11</xdr:col>
      <xdr:colOff>342900</xdr:colOff>
      <xdr:row>19</xdr:row>
      <xdr:rowOff>104774</xdr:rowOff>
    </xdr:to>
    <xdr:sp macro="" textlink="$AB$5">
      <xdr:nvSpPr>
        <xdr:cNvPr id="3" name="직사각형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7248525" y="3676649"/>
          <a:ext cx="638175" cy="4095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1EEBAED3-9CC4-438B-88DD-53F1A0790675}" type="TxLink">
            <a:rPr lang="en-US" altLang="ko-KR" sz="1000">
              <a:solidFill>
                <a:schemeClr val="tx1"/>
              </a:solidFill>
            </a:rPr>
            <a:pPr algn="ctr"/>
            <a:t>23.9
(49.2)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638175</xdr:colOff>
      <xdr:row>20</xdr:row>
      <xdr:rowOff>123824</xdr:rowOff>
    </xdr:from>
    <xdr:to>
      <xdr:col>12</xdr:col>
      <xdr:colOff>161925</xdr:colOff>
      <xdr:row>22</xdr:row>
      <xdr:rowOff>114299</xdr:rowOff>
    </xdr:to>
    <xdr:sp macro="" textlink="$AB$6">
      <xdr:nvSpPr>
        <xdr:cNvPr id="4" name="직사각형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/>
      </xdr:nvSpPr>
      <xdr:spPr>
        <a:xfrm>
          <a:off x="7496175" y="4314824"/>
          <a:ext cx="895350" cy="4095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BE47A9C5-38C3-40DE-A9B2-7B6F6B41C6FC}" type="TxLink">
            <a:rPr lang="en-US" altLang="ko-KR" sz="1000">
              <a:solidFill>
                <a:schemeClr val="tx1"/>
              </a:solidFill>
            </a:rPr>
            <a:pPr algn="ctr"/>
            <a:t>10.0
(34.9)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333375</xdr:colOff>
      <xdr:row>24</xdr:row>
      <xdr:rowOff>95250</xdr:rowOff>
    </xdr:from>
    <xdr:to>
      <xdr:col>11</xdr:col>
      <xdr:colOff>285750</xdr:colOff>
      <xdr:row>26</xdr:row>
      <xdr:rowOff>85725</xdr:rowOff>
    </xdr:to>
    <xdr:sp macro="" textlink="$AB$7">
      <xdr:nvSpPr>
        <xdr:cNvPr id="5" name="직사각형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/>
      </xdr:nvSpPr>
      <xdr:spPr>
        <a:xfrm>
          <a:off x="7191375" y="5124450"/>
          <a:ext cx="638175" cy="4095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FE5370D2-4338-432E-AAD9-DA1F5C28CF2E}" type="TxLink">
            <a:rPr lang="en-US" altLang="ko-KR" sz="1000">
              <a:solidFill>
                <a:schemeClr val="tx1"/>
              </a:solidFill>
            </a:rPr>
            <a:pPr algn="ctr"/>
            <a:t>21.9
(44.8)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352425</xdr:colOff>
      <xdr:row>21</xdr:row>
      <xdr:rowOff>190500</xdr:rowOff>
    </xdr:from>
    <xdr:to>
      <xdr:col>13</xdr:col>
      <xdr:colOff>304800</xdr:colOff>
      <xdr:row>23</xdr:row>
      <xdr:rowOff>180975</xdr:rowOff>
    </xdr:to>
    <xdr:sp macro="" textlink="$AB$8">
      <xdr:nvSpPr>
        <xdr:cNvPr id="6" name="직사각형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/>
      </xdr:nvSpPr>
      <xdr:spPr>
        <a:xfrm>
          <a:off x="8582025" y="4591050"/>
          <a:ext cx="638175" cy="4095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7AB57BDE-ADBF-497A-BEC6-35DDA2583CCD}" type="TxLink">
            <a:rPr lang="en-US" altLang="ko-KR" sz="1000">
              <a:solidFill>
                <a:schemeClr val="tx1"/>
              </a:solidFill>
            </a:rPr>
            <a:pPr algn="ctr"/>
            <a:t>16.8
(26.8)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581025</xdr:colOff>
      <xdr:row>22</xdr:row>
      <xdr:rowOff>104775</xdr:rowOff>
    </xdr:from>
    <xdr:to>
      <xdr:col>14</xdr:col>
      <xdr:colOff>533400</xdr:colOff>
      <xdr:row>24</xdr:row>
      <xdr:rowOff>95250</xdr:rowOff>
    </xdr:to>
    <xdr:sp macro="" textlink="$AB$9">
      <xdr:nvSpPr>
        <xdr:cNvPr id="7" name="직사각형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/>
      </xdr:nvSpPr>
      <xdr:spPr>
        <a:xfrm>
          <a:off x="9496425" y="4714875"/>
          <a:ext cx="638175" cy="4095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18C969CE-6AD6-4861-9A3A-3C422BB5F2C0}" type="TxLink">
            <a:rPr lang="en-US" altLang="ko-KR" sz="1000">
              <a:solidFill>
                <a:schemeClr val="tx1"/>
              </a:solidFill>
            </a:rPr>
            <a:pPr algn="ctr"/>
            <a:t>17.1
(32.7)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619125</xdr:colOff>
      <xdr:row>17</xdr:row>
      <xdr:rowOff>161925</xdr:rowOff>
    </xdr:from>
    <xdr:to>
      <xdr:col>14</xdr:col>
      <xdr:colOff>123825</xdr:colOff>
      <xdr:row>19</xdr:row>
      <xdr:rowOff>152400</xdr:rowOff>
    </xdr:to>
    <xdr:sp macro="" textlink="$AB$10">
      <xdr:nvSpPr>
        <xdr:cNvPr id="8" name="직사각형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/>
      </xdr:nvSpPr>
      <xdr:spPr>
        <a:xfrm>
          <a:off x="8848725" y="3724275"/>
          <a:ext cx="876300" cy="4095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65740D73-C521-434C-82A4-4E213761FAD5}" type="TxLink">
            <a:rPr lang="en-US" altLang="ko-KR" sz="1000">
              <a:solidFill>
                <a:schemeClr val="tx1"/>
              </a:solidFill>
            </a:rPr>
            <a:pPr algn="ctr"/>
            <a:t>14.2
(40.9)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66675</xdr:colOff>
      <xdr:row>15</xdr:row>
      <xdr:rowOff>142875</xdr:rowOff>
    </xdr:from>
    <xdr:to>
      <xdr:col>15</xdr:col>
      <xdr:colOff>19050</xdr:colOff>
      <xdr:row>17</xdr:row>
      <xdr:rowOff>133350</xdr:rowOff>
    </xdr:to>
    <xdr:sp macro="" textlink="$AB$11">
      <xdr:nvSpPr>
        <xdr:cNvPr id="9" name="직사각형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/>
      </xdr:nvSpPr>
      <xdr:spPr>
        <a:xfrm>
          <a:off x="9667875" y="3286125"/>
          <a:ext cx="638175" cy="4095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CA1F97AB-8945-4F5D-A0E9-04D11419E206}" type="TxLink">
            <a:rPr lang="en-US" altLang="ko-KR" sz="1000">
              <a:solidFill>
                <a:schemeClr val="tx1"/>
              </a:solidFill>
            </a:rPr>
            <a:pPr algn="ctr"/>
            <a:t>18.5
(38.8)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200025</xdr:colOff>
      <xdr:row>13</xdr:row>
      <xdr:rowOff>85725</xdr:rowOff>
    </xdr:from>
    <xdr:to>
      <xdr:col>12</xdr:col>
      <xdr:colOff>466725</xdr:colOff>
      <xdr:row>15</xdr:row>
      <xdr:rowOff>76200</xdr:rowOff>
    </xdr:to>
    <xdr:sp macro="" textlink="$AB$12">
      <xdr:nvSpPr>
        <xdr:cNvPr id="10" name="직사각형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/>
      </xdr:nvSpPr>
      <xdr:spPr>
        <a:xfrm>
          <a:off x="7743825" y="2809875"/>
          <a:ext cx="952500" cy="4095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2C49F458-0992-4035-97B1-E7F3C2F83DC6}" type="TxLink">
            <a:rPr lang="en-US" altLang="ko-KR" sz="1000">
              <a:solidFill>
                <a:schemeClr val="tx1"/>
              </a:solidFill>
            </a:rPr>
            <a:pPr algn="ctr"/>
            <a:t>24.6
(53.3)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171450</xdr:colOff>
      <xdr:row>6</xdr:row>
      <xdr:rowOff>76200</xdr:rowOff>
    </xdr:from>
    <xdr:to>
      <xdr:col>13</xdr:col>
      <xdr:colOff>123825</xdr:colOff>
      <xdr:row>8</xdr:row>
      <xdr:rowOff>66675</xdr:rowOff>
    </xdr:to>
    <xdr:sp macro="" textlink="$AB$14">
      <xdr:nvSpPr>
        <xdr:cNvPr id="11" name="직사각형 10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/>
      </xdr:nvSpPr>
      <xdr:spPr>
        <a:xfrm>
          <a:off x="8401050" y="1333500"/>
          <a:ext cx="638175" cy="4095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86060844-8956-410F-9BBE-BCA732DE0E95}" type="TxLink">
            <a:rPr lang="en-US" altLang="ko-KR" sz="1000">
              <a:solidFill>
                <a:schemeClr val="tx1"/>
              </a:solidFill>
            </a:rPr>
            <a:pPr algn="ctr"/>
            <a:t>20.7
(22.6)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390525</xdr:colOff>
      <xdr:row>8</xdr:row>
      <xdr:rowOff>123825</xdr:rowOff>
    </xdr:from>
    <xdr:to>
      <xdr:col>14</xdr:col>
      <xdr:colOff>342900</xdr:colOff>
      <xdr:row>10</xdr:row>
      <xdr:rowOff>114300</xdr:rowOff>
    </xdr:to>
    <xdr:sp macro="" textlink="$AB$15">
      <xdr:nvSpPr>
        <xdr:cNvPr id="12" name="직사각형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/>
      </xdr:nvSpPr>
      <xdr:spPr>
        <a:xfrm>
          <a:off x="9305925" y="1800225"/>
          <a:ext cx="638175" cy="4095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C3315D77-2725-44AA-9026-362B2CC0E149}" type="TxLink">
            <a:rPr lang="en-US" altLang="ko-KR" sz="1000">
              <a:solidFill>
                <a:schemeClr val="tx1"/>
              </a:solidFill>
            </a:rPr>
            <a:pPr algn="ctr"/>
            <a:t>35.4
(20.8)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542925</xdr:colOff>
      <xdr:row>12</xdr:row>
      <xdr:rowOff>171450</xdr:rowOff>
    </xdr:from>
    <xdr:to>
      <xdr:col>9</xdr:col>
      <xdr:colOff>495300</xdr:colOff>
      <xdr:row>14</xdr:row>
      <xdr:rowOff>161925</xdr:rowOff>
    </xdr:to>
    <xdr:sp macro="" textlink="$AB$16">
      <xdr:nvSpPr>
        <xdr:cNvPr id="13" name="직사각형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SpPr/>
      </xdr:nvSpPr>
      <xdr:spPr>
        <a:xfrm>
          <a:off x="6029325" y="2686050"/>
          <a:ext cx="638175" cy="4095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1E72643A-C36B-4118-AD99-6FDE6E63433E}" type="TxLink">
            <a:rPr lang="en-US" altLang="ko-KR" sz="1000">
              <a:solidFill>
                <a:schemeClr val="tx1"/>
              </a:solidFill>
            </a:rPr>
            <a:pPr algn="ctr"/>
            <a:t>29.7
(49.8)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123825</xdr:colOff>
      <xdr:row>18</xdr:row>
      <xdr:rowOff>85725</xdr:rowOff>
    </xdr:from>
    <xdr:to>
      <xdr:col>10</xdr:col>
      <xdr:colOff>76200</xdr:colOff>
      <xdr:row>20</xdr:row>
      <xdr:rowOff>76200</xdr:rowOff>
    </xdr:to>
    <xdr:sp macro="" textlink="$AB$17">
      <xdr:nvSpPr>
        <xdr:cNvPr id="14" name="직사각형 1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SpPr/>
      </xdr:nvSpPr>
      <xdr:spPr>
        <a:xfrm>
          <a:off x="6296025" y="3857625"/>
          <a:ext cx="638175" cy="4095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0C22094A-9B7D-4B72-8B8E-F611D87DFAC6}" type="TxLink">
            <a:rPr lang="en-US" altLang="ko-KR" sz="1000">
              <a:solidFill>
                <a:schemeClr val="tx1"/>
              </a:solidFill>
            </a:rPr>
            <a:pPr algn="ctr"/>
            <a:t>17.6
(41.3)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219075</xdr:colOff>
      <xdr:row>21</xdr:row>
      <xdr:rowOff>19050</xdr:rowOff>
    </xdr:from>
    <xdr:to>
      <xdr:col>9</xdr:col>
      <xdr:colOff>171450</xdr:colOff>
      <xdr:row>23</xdr:row>
      <xdr:rowOff>9525</xdr:rowOff>
    </xdr:to>
    <xdr:sp macro="" textlink="$AB$18">
      <xdr:nvSpPr>
        <xdr:cNvPr id="15" name="직사각형 14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SpPr/>
      </xdr:nvSpPr>
      <xdr:spPr>
        <a:xfrm>
          <a:off x="5705475" y="4419600"/>
          <a:ext cx="638175" cy="4095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81B924ED-6CA3-4768-B3CD-D6DDD19546AC}" type="TxLink">
            <a:rPr lang="en-US" altLang="ko-KR" sz="1000">
              <a:solidFill>
                <a:schemeClr val="tx1"/>
              </a:solidFill>
            </a:rPr>
            <a:pPr algn="ctr"/>
            <a:t>23.9
(41.2)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190500</xdr:colOff>
      <xdr:row>25</xdr:row>
      <xdr:rowOff>180975</xdr:rowOff>
    </xdr:from>
    <xdr:to>
      <xdr:col>7</xdr:col>
      <xdr:colOff>295275</xdr:colOff>
      <xdr:row>27</xdr:row>
      <xdr:rowOff>171450</xdr:rowOff>
    </xdr:to>
    <xdr:sp macro="" textlink="$AB$19">
      <xdr:nvSpPr>
        <xdr:cNvPr id="16" name="직사각형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/>
      </xdr:nvSpPr>
      <xdr:spPr>
        <a:xfrm>
          <a:off x="4305300" y="5419725"/>
          <a:ext cx="790575" cy="4095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7E67BEFB-4E2C-4F66-8641-7AFEEB6056A1}" type="TxLink">
            <a:rPr lang="en-US" altLang="ko-KR" sz="1000">
              <a:solidFill>
                <a:schemeClr val="tx1"/>
              </a:solidFill>
            </a:rPr>
            <a:pPr algn="ctr"/>
            <a:t>17.4
(21.8)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285750</xdr:colOff>
      <xdr:row>20</xdr:row>
      <xdr:rowOff>76200</xdr:rowOff>
    </xdr:from>
    <xdr:to>
      <xdr:col>6</xdr:col>
      <xdr:colOff>238125</xdr:colOff>
      <xdr:row>22</xdr:row>
      <xdr:rowOff>66675</xdr:rowOff>
    </xdr:to>
    <xdr:sp macro="" textlink="$AB$20">
      <xdr:nvSpPr>
        <xdr:cNvPr id="17" name="직사각형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SpPr/>
      </xdr:nvSpPr>
      <xdr:spPr>
        <a:xfrm>
          <a:off x="3714750" y="4267200"/>
          <a:ext cx="638175" cy="4095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DE612DA4-2DA3-4489-983B-2CAAF087A941}" type="TxLink">
            <a:rPr lang="en-US" altLang="ko-KR" sz="1000">
              <a:solidFill>
                <a:schemeClr val="tx1"/>
              </a:solidFill>
            </a:rPr>
            <a:pPr algn="ctr"/>
            <a:t>41.5
(44.2)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600075</xdr:colOff>
      <xdr:row>29</xdr:row>
      <xdr:rowOff>19050</xdr:rowOff>
    </xdr:from>
    <xdr:to>
      <xdr:col>6</xdr:col>
      <xdr:colOff>666750</xdr:colOff>
      <xdr:row>31</xdr:row>
      <xdr:rowOff>9525</xdr:rowOff>
    </xdr:to>
    <xdr:sp macro="" textlink="$AB$21">
      <xdr:nvSpPr>
        <xdr:cNvPr id="18" name="직사각형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SpPr/>
      </xdr:nvSpPr>
      <xdr:spPr>
        <a:xfrm>
          <a:off x="4029075" y="6096000"/>
          <a:ext cx="752475" cy="4095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34EDE55D-3AD8-4C80-B2CB-6DDF47BAC80C}" type="TxLink">
            <a:rPr lang="en-US" altLang="ko-KR" sz="1000">
              <a:solidFill>
                <a:schemeClr val="tx1"/>
              </a:solidFill>
            </a:rPr>
            <a:pPr algn="ctr"/>
            <a:t>20.1
(36.6)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34</xdr:row>
      <xdr:rowOff>38100</xdr:rowOff>
    </xdr:from>
    <xdr:to>
      <xdr:col>8</xdr:col>
      <xdr:colOff>638175</xdr:colOff>
      <xdr:row>36</xdr:row>
      <xdr:rowOff>28575</xdr:rowOff>
    </xdr:to>
    <xdr:sp macro="" textlink="$AB$22">
      <xdr:nvSpPr>
        <xdr:cNvPr id="19" name="직사각형 18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SpPr/>
      </xdr:nvSpPr>
      <xdr:spPr>
        <a:xfrm>
          <a:off x="5486400" y="7162800"/>
          <a:ext cx="638175" cy="4095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3E2512CD-330E-4428-B121-0A088817741B}" type="TxLink">
            <a:rPr lang="en-US" altLang="ko-KR" sz="1000">
              <a:solidFill>
                <a:schemeClr val="tx1"/>
              </a:solidFill>
            </a:rPr>
            <a:pPr algn="ctr"/>
            <a:t>13.0
(19.9)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276225</xdr:colOff>
      <xdr:row>25</xdr:row>
      <xdr:rowOff>123825</xdr:rowOff>
    </xdr:from>
    <xdr:to>
      <xdr:col>9</xdr:col>
      <xdr:colOff>228600</xdr:colOff>
      <xdr:row>27</xdr:row>
      <xdr:rowOff>114300</xdr:rowOff>
    </xdr:to>
    <xdr:sp macro="" textlink="$AB$23">
      <xdr:nvSpPr>
        <xdr:cNvPr id="20" name="직사각형 19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SpPr/>
      </xdr:nvSpPr>
      <xdr:spPr>
        <a:xfrm>
          <a:off x="5762625" y="5362575"/>
          <a:ext cx="638175" cy="4095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0ADDFB2B-2174-43C8-B7B9-D094CDDBE83C}" type="TxLink">
            <a:rPr lang="en-US" altLang="ko-KR" sz="1000">
              <a:solidFill>
                <a:schemeClr val="tx1"/>
              </a:solidFill>
            </a:rPr>
            <a:pPr algn="ctr"/>
            <a:t>24.5
(37.5)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266700</xdr:colOff>
      <xdr:row>27</xdr:row>
      <xdr:rowOff>190500</xdr:rowOff>
    </xdr:from>
    <xdr:to>
      <xdr:col>10</xdr:col>
      <xdr:colOff>304800</xdr:colOff>
      <xdr:row>29</xdr:row>
      <xdr:rowOff>180975</xdr:rowOff>
    </xdr:to>
    <xdr:sp macro="" textlink="$AB$24">
      <xdr:nvSpPr>
        <xdr:cNvPr id="21" name="직사각형 20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SpPr/>
      </xdr:nvSpPr>
      <xdr:spPr>
        <a:xfrm>
          <a:off x="6438900" y="5848350"/>
          <a:ext cx="723900" cy="4095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C728232D-A4B6-497F-99DC-2226CC091402}" type="TxLink">
            <a:rPr lang="en-US" altLang="ko-KR" sz="1000">
              <a:solidFill>
                <a:schemeClr val="tx1"/>
              </a:solidFill>
            </a:rPr>
            <a:pPr algn="ctr"/>
            <a:t>16.4
(38.4)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352425</xdr:colOff>
      <xdr:row>33</xdr:row>
      <xdr:rowOff>38100</xdr:rowOff>
    </xdr:from>
    <xdr:to>
      <xdr:col>10</xdr:col>
      <xdr:colOff>304800</xdr:colOff>
      <xdr:row>35</xdr:row>
      <xdr:rowOff>28575</xdr:rowOff>
    </xdr:to>
    <xdr:sp macro="" textlink="$AB$25">
      <xdr:nvSpPr>
        <xdr:cNvPr id="22" name="직사각형 21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SpPr/>
      </xdr:nvSpPr>
      <xdr:spPr>
        <a:xfrm>
          <a:off x="6524625" y="6953250"/>
          <a:ext cx="638175" cy="4095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A342DB58-21C2-475D-93C8-25396CDEA034}" type="TxLink">
            <a:rPr lang="en-US" altLang="ko-KR" sz="1000">
              <a:solidFill>
                <a:schemeClr val="tx1"/>
              </a:solidFill>
            </a:rPr>
            <a:pPr algn="ctr"/>
            <a:t>29.6
(45.4)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390525</xdr:colOff>
      <xdr:row>29</xdr:row>
      <xdr:rowOff>142875</xdr:rowOff>
    </xdr:from>
    <xdr:to>
      <xdr:col>12</xdr:col>
      <xdr:colOff>342900</xdr:colOff>
      <xdr:row>31</xdr:row>
      <xdr:rowOff>133350</xdr:rowOff>
    </xdr:to>
    <xdr:sp macro="" textlink="$AB$26">
      <xdr:nvSpPr>
        <xdr:cNvPr id="23" name="직사각형 22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SpPr/>
      </xdr:nvSpPr>
      <xdr:spPr>
        <a:xfrm>
          <a:off x="7934325" y="6219825"/>
          <a:ext cx="638175" cy="4095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48425524-55AF-48F8-B4DD-69B0B3F1D912}" type="TxLink">
            <a:rPr lang="en-US" altLang="ko-KR" sz="1000">
              <a:solidFill>
                <a:schemeClr val="tx1"/>
              </a:solidFill>
            </a:rPr>
            <a:pPr algn="ctr"/>
            <a:t>47.0
(35.2)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666750</xdr:colOff>
      <xdr:row>29</xdr:row>
      <xdr:rowOff>38100</xdr:rowOff>
    </xdr:from>
    <xdr:to>
      <xdr:col>13</xdr:col>
      <xdr:colOff>619125</xdr:colOff>
      <xdr:row>31</xdr:row>
      <xdr:rowOff>28575</xdr:rowOff>
    </xdr:to>
    <xdr:sp macro="" textlink="$AB$27">
      <xdr:nvSpPr>
        <xdr:cNvPr id="24" name="직사각형 23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SpPr/>
      </xdr:nvSpPr>
      <xdr:spPr>
        <a:xfrm>
          <a:off x="8896350" y="6115050"/>
          <a:ext cx="638175" cy="4095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0C02013F-3AB0-4576-A479-D23F7D92658B}" type="TxLink">
            <a:rPr lang="en-US" altLang="ko-KR" sz="1000">
              <a:solidFill>
                <a:schemeClr val="tx1"/>
              </a:solidFill>
            </a:rPr>
            <a:pPr algn="ctr"/>
            <a:t>39.5
(34.4)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361950</xdr:colOff>
      <xdr:row>27</xdr:row>
      <xdr:rowOff>66675</xdr:rowOff>
    </xdr:from>
    <xdr:to>
      <xdr:col>15</xdr:col>
      <xdr:colOff>314325</xdr:colOff>
      <xdr:row>29</xdr:row>
      <xdr:rowOff>57150</xdr:rowOff>
    </xdr:to>
    <xdr:sp macro="" textlink="$AB$28">
      <xdr:nvSpPr>
        <xdr:cNvPr id="25" name="직사각형 24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SpPr/>
      </xdr:nvSpPr>
      <xdr:spPr>
        <a:xfrm>
          <a:off x="9963150" y="5724525"/>
          <a:ext cx="638175" cy="4095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24EC1CAF-C82F-480F-973F-93CD894DFFAE}" type="TxLink">
            <a:rPr lang="en-US" altLang="ko-KR" sz="1000">
              <a:solidFill>
                <a:schemeClr val="tx1"/>
              </a:solidFill>
            </a:rPr>
            <a:pPr algn="ctr"/>
            <a:t>33.9
(31.7)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581025</xdr:colOff>
      <xdr:row>22</xdr:row>
      <xdr:rowOff>19050</xdr:rowOff>
    </xdr:from>
    <xdr:to>
      <xdr:col>16</xdr:col>
      <xdr:colOff>533400</xdr:colOff>
      <xdr:row>24</xdr:row>
      <xdr:rowOff>9525</xdr:rowOff>
    </xdr:to>
    <xdr:sp macro="" textlink="$AB$29">
      <xdr:nvSpPr>
        <xdr:cNvPr id="26" name="직사각형 25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SpPr/>
      </xdr:nvSpPr>
      <xdr:spPr>
        <a:xfrm>
          <a:off x="10868025" y="4629150"/>
          <a:ext cx="638175" cy="4095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E99A2044-BCA8-49FD-9990-E2C5E3BE4B30}" type="TxLink">
            <a:rPr lang="en-US" altLang="ko-KR" sz="1000">
              <a:solidFill>
                <a:schemeClr val="tx1"/>
              </a:solidFill>
            </a:rPr>
            <a:pPr algn="ctr"/>
            <a:t>24.6
(30.4)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295275</xdr:colOff>
      <xdr:row>9</xdr:row>
      <xdr:rowOff>142875</xdr:rowOff>
    </xdr:from>
    <xdr:to>
      <xdr:col>12</xdr:col>
      <xdr:colOff>247650</xdr:colOff>
      <xdr:row>11</xdr:row>
      <xdr:rowOff>133350</xdr:rowOff>
    </xdr:to>
    <xdr:sp macro="" textlink="$AB$13">
      <xdr:nvSpPr>
        <xdr:cNvPr id="27" name="직사각형 26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SpPr/>
      </xdr:nvSpPr>
      <xdr:spPr>
        <a:xfrm>
          <a:off x="7839075" y="2028825"/>
          <a:ext cx="638175" cy="4095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16363588-08C9-49D8-A303-673C24084D89}" type="TxLink">
            <a:rPr lang="en-US" altLang="ko-KR" sz="1000">
              <a:solidFill>
                <a:schemeClr val="tx1"/>
              </a:solidFill>
            </a:rPr>
            <a:pPr algn="ctr"/>
            <a:t>23.6
(40.3)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447675</xdr:colOff>
      <xdr:row>0</xdr:row>
      <xdr:rowOff>152400</xdr:rowOff>
    </xdr:from>
    <xdr:to>
      <xdr:col>21</xdr:col>
      <xdr:colOff>171446</xdr:colOff>
      <xdr:row>2</xdr:row>
      <xdr:rowOff>38097</xdr:rowOff>
    </xdr:to>
    <xdr:sp macro="" textlink="">
      <xdr:nvSpPr>
        <xdr:cNvPr id="28" name="TextBox 1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SpPr txBox="1"/>
      </xdr:nvSpPr>
      <xdr:spPr>
        <a:xfrm>
          <a:off x="13477875" y="152400"/>
          <a:ext cx="1095371" cy="304797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㎢</a:t>
          </a:r>
          <a:r>
            <a:rPr lang="en-US" altLang="ko-KR" sz="1000" b="0"/>
            <a:t>(</a:t>
          </a:r>
          <a:r>
            <a:rPr lang="ko-KR" altLang="en-US" sz="1000" b="0"/>
            <a:t>천필</a:t>
          </a:r>
          <a:r>
            <a:rPr lang="en-US" altLang="ko-KR" sz="1000" b="0"/>
            <a:t>)</a:t>
          </a:r>
          <a:endParaRPr lang="ko-KR" altLang="en-US" sz="1000" b="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66377</xdr:colOff>
      <xdr:row>1</xdr:row>
      <xdr:rowOff>163354</xdr:rowOff>
    </xdr:to>
    <xdr:sp macro="" textlink="">
      <xdr:nvSpPr>
        <xdr:cNvPr id="29" name="TextBox 1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SpPr txBox="1"/>
      </xdr:nvSpPr>
      <xdr:spPr>
        <a:xfrm>
          <a:off x="0" y="0"/>
          <a:ext cx="3495377" cy="372904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300" b="1"/>
            <a:t>1.</a:t>
          </a:r>
          <a:r>
            <a:rPr lang="ko-KR" altLang="en-US" sz="1300" b="1"/>
            <a:t>구별 면적 및 지번수</a:t>
          </a:r>
        </a:p>
      </xdr:txBody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0.7</cdr:x>
      <cdr:y>0.50347</cdr:y>
    </cdr:from>
    <cdr:to>
      <cdr:x>0.9087</cdr:x>
      <cdr:y>0.83681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67050" y="13811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0.57826</cdr:x>
      <cdr:y>0.47222</cdr:y>
    </cdr:from>
    <cdr:to>
      <cdr:x>0.71522</cdr:x>
      <cdr:y>0.62153</cdr:y>
    </cdr:to>
    <cdr:sp macro="" textlink="">
      <cdr:nvSpPr>
        <cdr:cNvPr id="3" name="직사각형 2"/>
        <cdr:cNvSpPr/>
      </cdr:nvSpPr>
      <cdr:spPr>
        <a:xfrm xmlns:a="http://schemas.openxmlformats.org/drawingml/2006/main">
          <a:off x="2533650" y="1295400"/>
          <a:ext cx="600075" cy="4095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ko-KR" altLang="en-US" sz="1000" b="1">
              <a:solidFill>
                <a:schemeClr val="tx1"/>
              </a:solidFill>
            </a:rPr>
            <a:t>은평구</a:t>
          </a:r>
          <a:endParaRPr lang="en-US" altLang="ko-KR" sz="1000" b="1">
            <a:solidFill>
              <a:schemeClr val="tx1"/>
            </a:solidFill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0.35307</cdr:x>
      <cdr:y>0.82292</cdr:y>
    </cdr:from>
    <cdr:to>
      <cdr:x>0.49936</cdr:x>
      <cdr:y>0.92402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33525" y="2257424"/>
          <a:ext cx="635374" cy="2773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000" b="1">
              <a:latin typeface="+mn-lt"/>
              <a:ea typeface="+mn-ea"/>
              <a:cs typeface="+mn-cs"/>
            </a:rPr>
            <a:t>서대문구</a:t>
          </a:r>
          <a:endParaRPr lang="en-US" sz="1000" b="1">
            <a:latin typeface="+mn-lt"/>
            <a:ea typeface="+mn-ea"/>
            <a:cs typeface="+mn-cs"/>
          </a:endParaRPr>
        </a:p>
        <a:p xmlns:a="http://schemas.openxmlformats.org/drawingml/2006/main">
          <a:endParaRPr lang="ko-KR" altLang="en-US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0.32974</cdr:x>
      <cdr:y>0.54861</cdr:y>
    </cdr:from>
    <cdr:to>
      <cdr:x>0.44612</cdr:x>
      <cdr:y>0.65972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57325" y="1504950"/>
          <a:ext cx="51435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000" b="1">
              <a:latin typeface="+mn-lt"/>
              <a:ea typeface="+mn-ea"/>
              <a:cs typeface="+mn-cs"/>
            </a:rPr>
            <a:t>마포구</a:t>
          </a:r>
          <a:endParaRPr lang="en-US" sz="1000" b="1">
            <a:latin typeface="+mn-lt"/>
            <a:ea typeface="+mn-ea"/>
            <a:cs typeface="+mn-cs"/>
          </a:endParaRPr>
        </a:p>
        <a:p xmlns:a="http://schemas.openxmlformats.org/drawingml/2006/main">
          <a:endParaRPr lang="ko-KR" altLang="en-US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0.42809</cdr:x>
      <cdr:y>0.83661</cdr:y>
    </cdr:from>
    <cdr:to>
      <cdr:x>0.5765</cdr:x>
      <cdr:y>0.93056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59357" y="2294981"/>
          <a:ext cx="644598" cy="257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000" b="1">
              <a:latin typeface="+mn-lt"/>
              <a:ea typeface="+mn-ea"/>
              <a:cs typeface="+mn-cs"/>
            </a:rPr>
            <a:t>동대문구</a:t>
          </a:r>
          <a:endParaRPr lang="en-US" sz="1000" b="1">
            <a:latin typeface="+mn-lt"/>
            <a:ea typeface="+mn-ea"/>
            <a:cs typeface="+mn-cs"/>
          </a:endParaRPr>
        </a:p>
        <a:p xmlns:a="http://schemas.openxmlformats.org/drawingml/2006/main">
          <a:endParaRPr lang="ko-KR" altLang="en-US" sz="11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0.63938</cdr:x>
      <cdr:y>0.11111</cdr:y>
    </cdr:from>
    <cdr:to>
      <cdr:x>0.85177</cdr:x>
      <cdr:y>0.44444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52725" y="3048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0.40498</cdr:x>
      <cdr:y>0.84028</cdr:y>
    </cdr:from>
    <cdr:to>
      <cdr:x>0.53148</cdr:x>
      <cdr:y>0.94873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744457" y="2305053"/>
          <a:ext cx="544904" cy="29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000" b="1">
              <a:latin typeface="+mn-lt"/>
              <a:ea typeface="+mn-ea"/>
              <a:cs typeface="+mn-cs"/>
            </a:rPr>
            <a:t>강북구</a:t>
          </a:r>
          <a:endParaRPr lang="en-US" sz="1000" b="1">
            <a:latin typeface="+mn-lt"/>
            <a:ea typeface="+mn-ea"/>
            <a:cs typeface="+mn-cs"/>
          </a:endParaRPr>
        </a:p>
        <a:p xmlns:a="http://schemas.openxmlformats.org/drawingml/2006/main">
          <a:endParaRPr lang="ko-KR" altLang="en-US" sz="1100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0.61458</cdr:x>
      <cdr:y>0.51736</cdr:y>
    </cdr:from>
    <cdr:to>
      <cdr:x>0.7875</cdr:x>
      <cdr:y>0.66667</cdr:y>
    </cdr:to>
    <cdr:sp macro="" textlink="">
      <cdr:nvSpPr>
        <cdr:cNvPr id="2" name="직사각형 1"/>
        <cdr:cNvSpPr/>
      </cdr:nvSpPr>
      <cdr:spPr>
        <a:xfrm xmlns:a="http://schemas.openxmlformats.org/drawingml/2006/main">
          <a:off x="2809875" y="1419225"/>
          <a:ext cx="790575" cy="4095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1">
              <a:solidFill>
                <a:sysClr val="windowText" lastClr="000000"/>
              </a:solidFill>
            </a:rPr>
            <a:t>영등포구</a:t>
          </a:r>
          <a:endParaRPr lang="en-US" altLang="ko-KR" sz="1000" b="1">
            <a:solidFill>
              <a:sysClr val="windowText" lastClr="000000"/>
            </a:solidFill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0.68129</cdr:x>
      <cdr:y>0.41811</cdr:y>
    </cdr:from>
    <cdr:to>
      <cdr:x>0.79996</cdr:x>
      <cdr:y>0.50973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90805" y="1158917"/>
          <a:ext cx="503530" cy="253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000" b="1">
              <a:latin typeface="+mn-lt"/>
              <a:ea typeface="+mn-ea"/>
              <a:cs typeface="+mn-cs"/>
            </a:rPr>
            <a:t>종로구</a:t>
          </a:r>
          <a:endParaRPr lang="en-US" sz="1000" b="1">
            <a:latin typeface="+mn-lt"/>
            <a:ea typeface="+mn-ea"/>
            <a:cs typeface="+mn-cs"/>
          </a:endParaRPr>
        </a:p>
        <a:p xmlns:a="http://schemas.openxmlformats.org/drawingml/2006/main">
          <a:endParaRPr lang="ko-KR" altLang="en-US" sz="1100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0.44716</cdr:x>
      <cdr:y>0.68373</cdr:y>
    </cdr:from>
    <cdr:to>
      <cdr:x>0.53591</cdr:x>
      <cdr:y>0.77308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32680" y="1875609"/>
          <a:ext cx="383576" cy="2451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000" b="1">
              <a:latin typeface="+mn-lt"/>
              <a:ea typeface="+mn-ea"/>
              <a:cs typeface="+mn-cs"/>
            </a:rPr>
            <a:t>중구</a:t>
          </a:r>
          <a:endParaRPr lang="en-US" sz="1000" b="1">
            <a:latin typeface="+mn-lt"/>
            <a:ea typeface="+mn-ea"/>
            <a:cs typeface="+mn-cs"/>
          </a:endParaRP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0.48009</cdr:x>
      <cdr:y>0.60417</cdr:y>
    </cdr:from>
    <cdr:to>
      <cdr:x>0.60398</cdr:x>
      <cdr:y>0.70833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66925" y="1657350"/>
          <a:ext cx="5334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000" b="1">
              <a:latin typeface="+mn-lt"/>
              <a:ea typeface="+mn-ea"/>
              <a:cs typeface="+mn-cs"/>
            </a:rPr>
            <a:t>용산구</a:t>
          </a:r>
          <a:endParaRPr lang="en-US" sz="1000" b="1">
            <a:latin typeface="+mn-lt"/>
            <a:ea typeface="+mn-ea"/>
            <a:cs typeface="+mn-cs"/>
          </a:endParaRPr>
        </a:p>
        <a:p xmlns:a="http://schemas.openxmlformats.org/drawingml/2006/main">
          <a:endParaRPr lang="ko-KR" altLang="en-US" sz="1100"/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0.36753</cdr:x>
      <cdr:y>0.85208</cdr:y>
    </cdr:from>
    <cdr:to>
      <cdr:x>0.49085</cdr:x>
      <cdr:y>0.95547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97146" y="2337435"/>
          <a:ext cx="535896" cy="2836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000" b="1">
              <a:latin typeface="+mn-lt"/>
              <a:ea typeface="+mn-ea"/>
              <a:cs typeface="+mn-cs"/>
            </a:rPr>
            <a:t>중랑구</a:t>
          </a:r>
          <a:endParaRPr lang="en-US" sz="1000" b="1">
            <a:latin typeface="+mn-lt"/>
            <a:ea typeface="+mn-ea"/>
            <a:cs typeface="+mn-cs"/>
          </a:endParaRPr>
        </a:p>
        <a:p xmlns:a="http://schemas.openxmlformats.org/drawingml/2006/main">
          <a:endParaRPr lang="ko-KR" altLang="en-US" sz="1100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76200</xdr:rowOff>
    </xdr:from>
    <xdr:to>
      <xdr:col>21</xdr:col>
      <xdr:colOff>95250</xdr:colOff>
      <xdr:row>83</xdr:row>
      <xdr:rowOff>57150</xdr:rowOff>
    </xdr:to>
    <xdr:pic>
      <xdr:nvPicPr>
        <xdr:cNvPr id="2" name="그림 1" descr="11000_서울 copy.jpg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4819650"/>
          <a:ext cx="14563725" cy="8362950"/>
        </a:xfrm>
        <a:prstGeom prst="rect">
          <a:avLst/>
        </a:prstGeom>
      </xdr:spPr>
    </xdr:pic>
    <xdr:clientData/>
  </xdr:twoCellAnchor>
  <xdr:twoCellAnchor>
    <xdr:from>
      <xdr:col>13</xdr:col>
      <xdr:colOff>161925</xdr:colOff>
      <xdr:row>47</xdr:row>
      <xdr:rowOff>45944</xdr:rowOff>
    </xdr:from>
    <xdr:to>
      <xdr:col>19</xdr:col>
      <xdr:colOff>390525</xdr:colOff>
      <xdr:row>64</xdr:row>
      <xdr:rowOff>66675</xdr:rowOff>
    </xdr:to>
    <xdr:graphicFrame macro="">
      <xdr:nvGraphicFramePr>
        <xdr:cNvPr id="80" name="차트 79">
          <a:extLst>
            <a:ext uri="{FF2B5EF4-FFF2-40B4-BE49-F238E27FC236}">
              <a16:creationId xmlns:a16="http://schemas.microsoft.com/office/drawing/2014/main" xmlns="" id="{00000000-0008-0000-0100-00005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190500</xdr:colOff>
      <xdr:row>53</xdr:row>
      <xdr:rowOff>28575</xdr:rowOff>
    </xdr:from>
    <xdr:to>
      <xdr:col>12</xdr:col>
      <xdr:colOff>552450</xdr:colOff>
      <xdr:row>71</xdr:row>
      <xdr:rowOff>28575</xdr:rowOff>
    </xdr:to>
    <xdr:graphicFrame macro="">
      <xdr:nvGraphicFramePr>
        <xdr:cNvPr id="75" name="차트 74">
          <a:extLst>
            <a:ext uri="{FF2B5EF4-FFF2-40B4-BE49-F238E27FC236}">
              <a16:creationId xmlns:a16="http://schemas.microsoft.com/office/drawing/2014/main" xmlns="" id="{00000000-0008-0000-0100-00004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76200</xdr:colOff>
      <xdr:row>58</xdr:row>
      <xdr:rowOff>66675</xdr:rowOff>
    </xdr:from>
    <xdr:to>
      <xdr:col>14</xdr:col>
      <xdr:colOff>304800</xdr:colOff>
      <xdr:row>76</xdr:row>
      <xdr:rowOff>66675</xdr:rowOff>
    </xdr:to>
    <xdr:graphicFrame macro="">
      <xdr:nvGraphicFramePr>
        <xdr:cNvPr id="77" name="차트 76">
          <a:extLst>
            <a:ext uri="{FF2B5EF4-FFF2-40B4-BE49-F238E27FC236}">
              <a16:creationId xmlns:a16="http://schemas.microsoft.com/office/drawing/2014/main" xmlns="" id="{00000000-0008-0000-0100-00004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150720</xdr:colOff>
      <xdr:row>56</xdr:row>
      <xdr:rowOff>61632</xdr:rowOff>
    </xdr:from>
    <xdr:to>
      <xdr:col>16</xdr:col>
      <xdr:colOff>379320</xdr:colOff>
      <xdr:row>74</xdr:row>
      <xdr:rowOff>99732</xdr:rowOff>
    </xdr:to>
    <xdr:graphicFrame macro="">
      <xdr:nvGraphicFramePr>
        <xdr:cNvPr id="78" name="차트 77">
          <a:extLst>
            <a:ext uri="{FF2B5EF4-FFF2-40B4-BE49-F238E27FC236}">
              <a16:creationId xmlns:a16="http://schemas.microsoft.com/office/drawing/2014/main" xmlns="" id="{00000000-0008-0000-0100-00004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680197</xdr:colOff>
      <xdr:row>46</xdr:row>
      <xdr:rowOff>68917</xdr:rowOff>
    </xdr:from>
    <xdr:to>
      <xdr:col>17</xdr:col>
      <xdr:colOff>222997</xdr:colOff>
      <xdr:row>64</xdr:row>
      <xdr:rowOff>68916</xdr:rowOff>
    </xdr:to>
    <xdr:graphicFrame macro="">
      <xdr:nvGraphicFramePr>
        <xdr:cNvPr id="48" name="차트 47">
          <a:extLst>
            <a:ext uri="{FF2B5EF4-FFF2-40B4-BE49-F238E27FC236}">
              <a16:creationId xmlns:a16="http://schemas.microsoft.com/office/drawing/2014/main" xmlns="" id="{00000000-0008-0000-0100-00003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186578</xdr:colOff>
      <xdr:row>45</xdr:row>
      <xdr:rowOff>103655</xdr:rowOff>
    </xdr:from>
    <xdr:to>
      <xdr:col>15</xdr:col>
      <xdr:colOff>374837</xdr:colOff>
      <xdr:row>63</xdr:row>
      <xdr:rowOff>103654</xdr:rowOff>
    </xdr:to>
    <xdr:graphicFrame macro="">
      <xdr:nvGraphicFramePr>
        <xdr:cNvPr id="46" name="차트 45">
          <a:extLst>
            <a:ext uri="{FF2B5EF4-FFF2-40B4-BE49-F238E27FC236}">
              <a16:creationId xmlns:a16="http://schemas.microsoft.com/office/drawing/2014/main" xmlns="" id="{00000000-0008-0000-0100-00002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371475</xdr:colOff>
      <xdr:row>35</xdr:row>
      <xdr:rowOff>147917</xdr:rowOff>
    </xdr:from>
    <xdr:to>
      <xdr:col>14</xdr:col>
      <xdr:colOff>600075</xdr:colOff>
      <xdr:row>53</xdr:row>
      <xdr:rowOff>147917</xdr:rowOff>
    </xdr:to>
    <xdr:graphicFrame macro="">
      <xdr:nvGraphicFramePr>
        <xdr:cNvPr id="54" name="차트 53">
          <a:extLst>
            <a:ext uri="{FF2B5EF4-FFF2-40B4-BE49-F238E27FC236}">
              <a16:creationId xmlns:a16="http://schemas.microsoft.com/office/drawing/2014/main" xmlns="" id="{00000000-0008-0000-0100-00003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487456</xdr:colOff>
      <xdr:row>35</xdr:row>
      <xdr:rowOff>10085</xdr:rowOff>
    </xdr:from>
    <xdr:to>
      <xdr:col>11</xdr:col>
      <xdr:colOff>477931</xdr:colOff>
      <xdr:row>53</xdr:row>
      <xdr:rowOff>10086</xdr:rowOff>
    </xdr:to>
    <xdr:graphicFrame macro="">
      <xdr:nvGraphicFramePr>
        <xdr:cNvPr id="62" name="차트 61">
          <a:extLst>
            <a:ext uri="{FF2B5EF4-FFF2-40B4-BE49-F238E27FC236}">
              <a16:creationId xmlns:a16="http://schemas.microsoft.com/office/drawing/2014/main" xmlns="" id="{00000000-0008-0000-0100-00003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419100</xdr:colOff>
      <xdr:row>40</xdr:row>
      <xdr:rowOff>27455</xdr:rowOff>
    </xdr:from>
    <xdr:to>
      <xdr:col>13</xdr:col>
      <xdr:colOff>95250</xdr:colOff>
      <xdr:row>58</xdr:row>
      <xdr:rowOff>27454</xdr:rowOff>
    </xdr:to>
    <xdr:graphicFrame macro="">
      <xdr:nvGraphicFramePr>
        <xdr:cNvPr id="64" name="차트 63">
          <a:extLst>
            <a:ext uri="{FF2B5EF4-FFF2-40B4-BE49-F238E27FC236}">
              <a16:creationId xmlns:a16="http://schemas.microsoft.com/office/drawing/2014/main" xmlns="" id="{00000000-0008-0000-0100-00004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200025</xdr:colOff>
      <xdr:row>43</xdr:row>
      <xdr:rowOff>85725</xdr:rowOff>
    </xdr:from>
    <xdr:to>
      <xdr:col>11</xdr:col>
      <xdr:colOff>228600</xdr:colOff>
      <xdr:row>61</xdr:row>
      <xdr:rowOff>85725</xdr:rowOff>
    </xdr:to>
    <xdr:graphicFrame macro="">
      <xdr:nvGraphicFramePr>
        <xdr:cNvPr id="66" name="차트 65">
          <a:extLst>
            <a:ext uri="{FF2B5EF4-FFF2-40B4-BE49-F238E27FC236}">
              <a16:creationId xmlns:a16="http://schemas.microsoft.com/office/drawing/2014/main" xmlns="" id="{00000000-0008-0000-0100-00004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39220</xdr:colOff>
      <xdr:row>38</xdr:row>
      <xdr:rowOff>114300</xdr:rowOff>
    </xdr:from>
    <xdr:to>
      <xdr:col>16</xdr:col>
      <xdr:colOff>267820</xdr:colOff>
      <xdr:row>56</xdr:row>
      <xdr:rowOff>114301</xdr:rowOff>
    </xdr:to>
    <xdr:graphicFrame macro="">
      <xdr:nvGraphicFramePr>
        <xdr:cNvPr id="50" name="차트 49">
          <a:extLst>
            <a:ext uri="{FF2B5EF4-FFF2-40B4-BE49-F238E27FC236}">
              <a16:creationId xmlns:a16="http://schemas.microsoft.com/office/drawing/2014/main" xmlns="" id="{00000000-0008-0000-0100-00003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272864</xdr:colOff>
      <xdr:row>27</xdr:row>
      <xdr:rowOff>73959</xdr:rowOff>
    </xdr:from>
    <xdr:to>
      <xdr:col>14</xdr:col>
      <xdr:colOff>465605</xdr:colOff>
      <xdr:row>45</xdr:row>
      <xdr:rowOff>112059</xdr:rowOff>
    </xdr:to>
    <xdr:graphicFrame macro="">
      <xdr:nvGraphicFramePr>
        <xdr:cNvPr id="56" name="차트 55">
          <a:extLst>
            <a:ext uri="{FF2B5EF4-FFF2-40B4-BE49-F238E27FC236}">
              <a16:creationId xmlns:a16="http://schemas.microsoft.com/office/drawing/2014/main" xmlns="" id="{00000000-0008-0000-0100-00003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542925</xdr:colOff>
      <xdr:row>52</xdr:row>
      <xdr:rowOff>73960</xdr:rowOff>
    </xdr:from>
    <xdr:to>
      <xdr:col>10</xdr:col>
      <xdr:colOff>654983</xdr:colOff>
      <xdr:row>70</xdr:row>
      <xdr:rowOff>73960</xdr:rowOff>
    </xdr:to>
    <xdr:graphicFrame macro="">
      <xdr:nvGraphicFramePr>
        <xdr:cNvPr id="74" name="차트 73">
          <a:extLst>
            <a:ext uri="{FF2B5EF4-FFF2-40B4-BE49-F238E27FC236}">
              <a16:creationId xmlns:a16="http://schemas.microsoft.com/office/drawing/2014/main" xmlns="" id="{00000000-0008-0000-0100-00004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200026</xdr:colOff>
      <xdr:row>29</xdr:row>
      <xdr:rowOff>85725</xdr:rowOff>
    </xdr:from>
    <xdr:to>
      <xdr:col>19</xdr:col>
      <xdr:colOff>533400</xdr:colOff>
      <xdr:row>30</xdr:row>
      <xdr:rowOff>142875</xdr:rowOff>
    </xdr:to>
    <xdr:sp macro="" textlink="">
      <xdr:nvSpPr>
        <xdr:cNvPr id="36" name="TextBox 1">
          <a:extLst>
            <a:ext uri="{FF2B5EF4-FFF2-40B4-BE49-F238E27FC236}">
              <a16:creationId xmlns:a16="http://schemas.microsoft.com/office/drawing/2014/main" xmlns="" id="{00000000-0008-0000-0100-000024000000}"/>
            </a:ext>
          </a:extLst>
        </xdr:cNvPr>
        <xdr:cNvSpPr txBox="1"/>
      </xdr:nvSpPr>
      <xdr:spPr>
        <a:xfrm>
          <a:off x="11925301" y="4981575"/>
          <a:ext cx="1704974" cy="2095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㎢</a:t>
          </a:r>
          <a:r>
            <a:rPr lang="en-US" altLang="ko-KR" sz="1000" b="0"/>
            <a:t>(%), </a:t>
          </a:r>
          <a:r>
            <a:rPr lang="ko-KR" altLang="en-US" sz="1000" b="0"/>
            <a:t>천필</a:t>
          </a:r>
          <a:r>
            <a:rPr lang="en-US" altLang="ko-KR" sz="1000" b="0"/>
            <a:t>(%)</a:t>
          </a:r>
          <a:endParaRPr lang="ko-KR" altLang="en-US" sz="1000" b="0"/>
        </a:p>
      </xdr:txBody>
    </xdr:sp>
    <xdr:clientData/>
  </xdr:twoCellAnchor>
  <xdr:twoCellAnchor>
    <xdr:from>
      <xdr:col>0</xdr:col>
      <xdr:colOff>104775</xdr:colOff>
      <xdr:row>28</xdr:row>
      <xdr:rowOff>95249</xdr:rowOff>
    </xdr:from>
    <xdr:to>
      <xdr:col>3</xdr:col>
      <xdr:colOff>371475</xdr:colOff>
      <xdr:row>31</xdr:row>
      <xdr:rowOff>47624</xdr:rowOff>
    </xdr:to>
    <xdr:sp macro="" textlink="">
      <xdr:nvSpPr>
        <xdr:cNvPr id="37" name="TextBox 1">
          <a:extLst>
            <a:ext uri="{FF2B5EF4-FFF2-40B4-BE49-F238E27FC236}">
              <a16:creationId xmlns:a16="http://schemas.microsoft.com/office/drawing/2014/main" xmlns="" id="{00000000-0008-0000-0100-000025000000}"/>
            </a:ext>
          </a:extLst>
        </xdr:cNvPr>
        <xdr:cNvSpPr txBox="1"/>
      </xdr:nvSpPr>
      <xdr:spPr>
        <a:xfrm>
          <a:off x="104775" y="4362449"/>
          <a:ext cx="2590800" cy="40957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300" b="1"/>
            <a:t>2. </a:t>
          </a:r>
          <a:r>
            <a:rPr lang="ko-KR" altLang="en-US" sz="1300" b="1"/>
            <a:t>구별 면적 및 지번수 현황</a:t>
          </a:r>
        </a:p>
      </xdr:txBody>
    </xdr:sp>
    <xdr:clientData/>
  </xdr:twoCellAnchor>
  <xdr:twoCellAnchor>
    <xdr:from>
      <xdr:col>5</xdr:col>
      <xdr:colOff>90767</xdr:colOff>
      <xdr:row>38</xdr:row>
      <xdr:rowOff>104776</xdr:rowOff>
    </xdr:from>
    <xdr:to>
      <xdr:col>11</xdr:col>
      <xdr:colOff>495300</xdr:colOff>
      <xdr:row>56</xdr:row>
      <xdr:rowOff>133350</xdr:rowOff>
    </xdr:to>
    <xdr:graphicFrame macro="">
      <xdr:nvGraphicFramePr>
        <xdr:cNvPr id="38" name="차트 37">
          <a:extLst>
            <a:ext uri="{FF2B5EF4-FFF2-40B4-BE49-F238E27FC236}">
              <a16:creationId xmlns:a16="http://schemas.microsoft.com/office/drawing/2014/main" xmlns="" id="{00000000-0008-0000-0100-00002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436469</xdr:colOff>
      <xdr:row>42</xdr:row>
      <xdr:rowOff>136711</xdr:rowOff>
    </xdr:from>
    <xdr:to>
      <xdr:col>13</xdr:col>
      <xdr:colOff>643778</xdr:colOff>
      <xdr:row>60</xdr:row>
      <xdr:rowOff>136711</xdr:rowOff>
    </xdr:to>
    <xdr:graphicFrame macro="">
      <xdr:nvGraphicFramePr>
        <xdr:cNvPr id="41" name="차트 40">
          <a:extLst>
            <a:ext uri="{FF2B5EF4-FFF2-40B4-BE49-F238E27FC236}">
              <a16:creationId xmlns:a16="http://schemas.microsoft.com/office/drawing/2014/main" xmlns="" id="{00000000-0008-0000-0100-00002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552450</xdr:colOff>
      <xdr:row>50</xdr:row>
      <xdr:rowOff>85725</xdr:rowOff>
    </xdr:from>
    <xdr:to>
      <xdr:col>14</xdr:col>
      <xdr:colOff>57150</xdr:colOff>
      <xdr:row>68</xdr:row>
      <xdr:rowOff>85725</xdr:rowOff>
    </xdr:to>
    <xdr:graphicFrame macro="">
      <xdr:nvGraphicFramePr>
        <xdr:cNvPr id="44" name="차트 43">
          <a:extLst>
            <a:ext uri="{FF2B5EF4-FFF2-40B4-BE49-F238E27FC236}">
              <a16:creationId xmlns:a16="http://schemas.microsoft.com/office/drawing/2014/main" xmlns="" id="{00000000-0008-0000-0100-00002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543484</xdr:colOff>
      <xdr:row>38</xdr:row>
      <xdr:rowOff>7844</xdr:rowOff>
    </xdr:from>
    <xdr:to>
      <xdr:col>18</xdr:col>
      <xdr:colOff>88526</xdr:colOff>
      <xdr:row>56</xdr:row>
      <xdr:rowOff>7845</xdr:rowOff>
    </xdr:to>
    <xdr:graphicFrame macro="">
      <xdr:nvGraphicFramePr>
        <xdr:cNvPr id="52" name="차트 51">
          <a:extLst>
            <a:ext uri="{FF2B5EF4-FFF2-40B4-BE49-F238E27FC236}">
              <a16:creationId xmlns:a16="http://schemas.microsoft.com/office/drawing/2014/main" xmlns="" id="{00000000-0008-0000-0100-00003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38100</xdr:colOff>
      <xdr:row>50</xdr:row>
      <xdr:rowOff>47625</xdr:rowOff>
    </xdr:from>
    <xdr:to>
      <xdr:col>10</xdr:col>
      <xdr:colOff>190500</xdr:colOff>
      <xdr:row>68</xdr:row>
      <xdr:rowOff>66674</xdr:rowOff>
    </xdr:to>
    <xdr:graphicFrame macro="">
      <xdr:nvGraphicFramePr>
        <xdr:cNvPr id="68" name="차트 67">
          <a:extLst>
            <a:ext uri="{FF2B5EF4-FFF2-40B4-BE49-F238E27FC236}">
              <a16:creationId xmlns:a16="http://schemas.microsoft.com/office/drawing/2014/main" xmlns="" id="{00000000-0008-0000-0100-00004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123825</xdr:colOff>
      <xdr:row>55</xdr:row>
      <xdr:rowOff>28575</xdr:rowOff>
    </xdr:from>
    <xdr:to>
      <xdr:col>17</xdr:col>
      <xdr:colOff>333375</xdr:colOff>
      <xdr:row>73</xdr:row>
      <xdr:rowOff>28575</xdr:rowOff>
    </xdr:to>
    <xdr:graphicFrame macro="">
      <xdr:nvGraphicFramePr>
        <xdr:cNvPr id="79" name="차트 78">
          <a:extLst>
            <a:ext uri="{FF2B5EF4-FFF2-40B4-BE49-F238E27FC236}">
              <a16:creationId xmlns:a16="http://schemas.microsoft.com/office/drawing/2014/main" xmlns="" id="{00000000-0008-0000-0100-00004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295275</xdr:colOff>
      <xdr:row>31</xdr:row>
      <xdr:rowOff>104775</xdr:rowOff>
    </xdr:from>
    <xdr:to>
      <xdr:col>1</xdr:col>
      <xdr:colOff>800100</xdr:colOff>
      <xdr:row>40</xdr:row>
      <xdr:rowOff>19050</xdr:rowOff>
    </xdr:to>
    <xdr:graphicFrame macro="">
      <xdr:nvGraphicFramePr>
        <xdr:cNvPr id="81" name="차트 80">
          <a:extLst>
            <a:ext uri="{FF2B5EF4-FFF2-40B4-BE49-F238E27FC236}">
              <a16:creationId xmlns:a16="http://schemas.microsoft.com/office/drawing/2014/main" xmlns="" id="{00000000-0008-0000-0100-00005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800100</xdr:colOff>
      <xdr:row>43</xdr:row>
      <xdr:rowOff>57150</xdr:rowOff>
    </xdr:from>
    <xdr:to>
      <xdr:col>8</xdr:col>
      <xdr:colOff>609600</xdr:colOff>
      <xdr:row>61</xdr:row>
      <xdr:rowOff>57150</xdr:rowOff>
    </xdr:to>
    <xdr:graphicFrame macro="">
      <xdr:nvGraphicFramePr>
        <xdr:cNvPr id="70" name="차트 69">
          <a:extLst>
            <a:ext uri="{FF2B5EF4-FFF2-40B4-BE49-F238E27FC236}">
              <a16:creationId xmlns:a16="http://schemas.microsoft.com/office/drawing/2014/main" xmlns="" id="{00000000-0008-0000-0100-00004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76200</xdr:colOff>
      <xdr:row>58</xdr:row>
      <xdr:rowOff>90768</xdr:rowOff>
    </xdr:from>
    <xdr:to>
      <xdr:col>9</xdr:col>
      <xdr:colOff>228600</xdr:colOff>
      <xdr:row>76</xdr:row>
      <xdr:rowOff>90768</xdr:rowOff>
    </xdr:to>
    <xdr:graphicFrame macro="">
      <xdr:nvGraphicFramePr>
        <xdr:cNvPr id="72" name="차트 71">
          <a:extLst>
            <a:ext uri="{FF2B5EF4-FFF2-40B4-BE49-F238E27FC236}">
              <a16:creationId xmlns:a16="http://schemas.microsoft.com/office/drawing/2014/main" xmlns="" id="{00000000-0008-0000-0100-00004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66675</xdr:colOff>
      <xdr:row>62</xdr:row>
      <xdr:rowOff>95250</xdr:rowOff>
    </xdr:from>
    <xdr:to>
      <xdr:col>12</xdr:col>
      <xdr:colOff>428625</xdr:colOff>
      <xdr:row>80</xdr:row>
      <xdr:rowOff>95250</xdr:rowOff>
    </xdr:to>
    <xdr:graphicFrame macro="">
      <xdr:nvGraphicFramePr>
        <xdr:cNvPr id="76" name="차트 75">
          <a:extLst>
            <a:ext uri="{FF2B5EF4-FFF2-40B4-BE49-F238E27FC236}">
              <a16:creationId xmlns:a16="http://schemas.microsoft.com/office/drawing/2014/main" xmlns="" id="{00000000-0008-0000-0100-00004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</xdr:col>
      <xdr:colOff>447675</xdr:colOff>
      <xdr:row>61</xdr:row>
      <xdr:rowOff>133350</xdr:rowOff>
    </xdr:from>
    <xdr:to>
      <xdr:col>10</xdr:col>
      <xdr:colOff>561975</xdr:colOff>
      <xdr:row>79</xdr:row>
      <xdr:rowOff>133350</xdr:rowOff>
    </xdr:to>
    <xdr:graphicFrame macro="">
      <xdr:nvGraphicFramePr>
        <xdr:cNvPr id="73" name="차트 72">
          <a:extLst>
            <a:ext uri="{FF2B5EF4-FFF2-40B4-BE49-F238E27FC236}">
              <a16:creationId xmlns:a16="http://schemas.microsoft.com/office/drawing/2014/main" xmlns="" id="{00000000-0008-0000-0100-00004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609600</xdr:colOff>
      <xdr:row>27</xdr:row>
      <xdr:rowOff>152400</xdr:rowOff>
    </xdr:from>
    <xdr:to>
      <xdr:col>17</xdr:col>
      <xdr:colOff>152400</xdr:colOff>
      <xdr:row>46</xdr:row>
      <xdr:rowOff>0</xdr:rowOff>
    </xdr:to>
    <xdr:graphicFrame macro="">
      <xdr:nvGraphicFramePr>
        <xdr:cNvPr id="60" name="차트 59">
          <a:extLst>
            <a:ext uri="{FF2B5EF4-FFF2-40B4-BE49-F238E27FC236}">
              <a16:creationId xmlns:a16="http://schemas.microsoft.com/office/drawing/2014/main" xmlns="" id="{00000000-0008-0000-0100-00003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9</xdr:col>
      <xdr:colOff>66675</xdr:colOff>
      <xdr:row>24</xdr:row>
      <xdr:rowOff>114300</xdr:rowOff>
    </xdr:from>
    <xdr:to>
      <xdr:col>15</xdr:col>
      <xdr:colOff>295275</xdr:colOff>
      <xdr:row>43</xdr:row>
      <xdr:rowOff>0</xdr:rowOff>
    </xdr:to>
    <xdr:graphicFrame macro="">
      <xdr:nvGraphicFramePr>
        <xdr:cNvPr id="58" name="차트 57">
          <a:extLst>
            <a:ext uri="{FF2B5EF4-FFF2-40B4-BE49-F238E27FC236}">
              <a16:creationId xmlns:a16="http://schemas.microsoft.com/office/drawing/2014/main" xmlns="" id="{00000000-0008-0000-0100-00003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0.30556</cdr:x>
      <cdr:y>0.7</cdr:y>
    </cdr:from>
    <cdr:to>
      <cdr:x>0.42094</cdr:x>
      <cdr:y>0.80345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362094" y="1933578"/>
          <a:ext cx="514329" cy="2857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000" b="1">
              <a:latin typeface="+mn-ea"/>
              <a:ea typeface="+mn-ea"/>
              <a:cs typeface="+mn-cs"/>
            </a:rPr>
            <a:t>양천구</a:t>
          </a:r>
          <a:endParaRPr lang="en-US" sz="1000" b="1">
            <a:latin typeface="+mn-ea"/>
            <a:ea typeface="+mn-ea"/>
            <a:cs typeface="+mn-cs"/>
          </a:endParaRPr>
        </a:p>
        <a:p xmlns:a="http://schemas.openxmlformats.org/drawingml/2006/main">
          <a:endParaRPr lang="ko-KR" altLang="en-US" sz="1100"/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0.43599</cdr:x>
      <cdr:y>0.50694</cdr:y>
    </cdr:from>
    <cdr:to>
      <cdr:x>0.57557</cdr:x>
      <cdr:y>0.65625</cdr:y>
    </cdr:to>
    <cdr:sp macro="" textlink="">
      <cdr:nvSpPr>
        <cdr:cNvPr id="3" name="직사각형 1"/>
        <cdr:cNvSpPr/>
      </cdr:nvSpPr>
      <cdr:spPr>
        <a:xfrm xmlns:a="http://schemas.openxmlformats.org/drawingml/2006/main">
          <a:off x="1885355" y="1390641"/>
          <a:ext cx="603592" cy="4095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1">
              <a:solidFill>
                <a:sysClr val="windowText" lastClr="000000"/>
              </a:solidFill>
            </a:rPr>
            <a:t>송파구</a:t>
          </a:r>
          <a:endParaRPr lang="en-US" altLang="ko-KR" sz="1000" b="1">
            <a:solidFill>
              <a:sysClr val="windowText" lastClr="000000"/>
            </a:solidFill>
          </a:endParaRP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0.09567</cdr:x>
      <cdr:y>0.78519</cdr:y>
    </cdr:from>
    <cdr:to>
      <cdr:x>0.50427</cdr:x>
      <cdr:y>0.94398</cdr:y>
    </cdr:to>
    <cdr:sp macro="" textlink="">
      <cdr:nvSpPr>
        <cdr:cNvPr id="2" name="직사각형 1"/>
        <cdr:cNvSpPr/>
      </cdr:nvSpPr>
      <cdr:spPr>
        <a:xfrm xmlns:a="http://schemas.openxmlformats.org/drawingml/2006/main">
          <a:off x="106619" y="1009650"/>
          <a:ext cx="455355" cy="2041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1">
              <a:solidFill>
                <a:sysClr val="windowText" lastClr="000000"/>
              </a:solidFill>
            </a:rPr>
            <a:t>면적</a:t>
          </a:r>
          <a:endParaRPr lang="en-US" altLang="ko-KR" sz="10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0.38462</cdr:x>
      <cdr:y>0.74815</cdr:y>
    </cdr:from>
    <cdr:to>
      <cdr:x>1</cdr:x>
      <cdr:y>0.99259</cdr:y>
    </cdr:to>
    <cdr:sp macro="" textlink="">
      <cdr:nvSpPr>
        <cdr:cNvPr id="4" name="직사각형 3"/>
        <cdr:cNvSpPr/>
      </cdr:nvSpPr>
      <cdr:spPr>
        <a:xfrm xmlns:a="http://schemas.openxmlformats.org/drawingml/2006/main">
          <a:off x="428625" y="962025"/>
          <a:ext cx="685799" cy="314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ko-KR" altLang="en-US" sz="1000" b="1">
              <a:solidFill>
                <a:sysClr val="windowText" lastClr="000000"/>
              </a:solidFill>
            </a:rPr>
            <a:t>지번수</a:t>
          </a:r>
          <a:endParaRPr lang="en-US" altLang="ko-KR" sz="1000" b="1">
            <a:solidFill>
              <a:sysClr val="windowText" lastClr="000000"/>
            </a:solidFill>
          </a:endParaRP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0.56624</cdr:x>
      <cdr:y>0.625</cdr:y>
    </cdr:from>
    <cdr:to>
      <cdr:x>0.69444</cdr:x>
      <cdr:y>0.75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24125" y="1714500"/>
          <a:ext cx="57150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ko-KR" altLang="en-US" sz="1000" b="1"/>
            <a:t>강서구</a:t>
          </a: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0.53333</cdr:x>
      <cdr:y>0.57986</cdr:y>
    </cdr:from>
    <cdr:to>
      <cdr:x>0.67292</cdr:x>
      <cdr:y>0.72916</cdr:y>
    </cdr:to>
    <cdr:sp macro="" textlink="">
      <cdr:nvSpPr>
        <cdr:cNvPr id="2" name="직사각형 1"/>
        <cdr:cNvSpPr/>
      </cdr:nvSpPr>
      <cdr:spPr>
        <a:xfrm xmlns:a="http://schemas.openxmlformats.org/drawingml/2006/main">
          <a:off x="2397745" y="1590681"/>
          <a:ext cx="627569" cy="409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1">
              <a:solidFill>
                <a:sysClr val="windowText" lastClr="000000"/>
              </a:solidFill>
            </a:rPr>
            <a:t>구로구</a:t>
          </a:r>
          <a:endParaRPr lang="en-US" altLang="ko-KR" sz="1000" b="1">
            <a:solidFill>
              <a:sysClr val="windowText" lastClr="000000"/>
            </a:solidFill>
          </a:endParaRP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0.56667</cdr:x>
      <cdr:y>0.58681</cdr:y>
    </cdr:from>
    <cdr:to>
      <cdr:x>0.70625</cdr:x>
      <cdr:y>0.73611</cdr:y>
    </cdr:to>
    <cdr:sp macro="" textlink="">
      <cdr:nvSpPr>
        <cdr:cNvPr id="2" name="직사각형 1"/>
        <cdr:cNvSpPr/>
      </cdr:nvSpPr>
      <cdr:spPr>
        <a:xfrm xmlns:a="http://schemas.openxmlformats.org/drawingml/2006/main">
          <a:off x="2590800" y="1609725"/>
          <a:ext cx="638175" cy="4095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1">
              <a:solidFill>
                <a:sysClr val="windowText" lastClr="000000"/>
              </a:solidFill>
            </a:rPr>
            <a:t>관악구</a:t>
          </a:r>
          <a:endParaRPr lang="en-US" altLang="ko-KR" sz="1000" b="1">
            <a:solidFill>
              <a:sysClr val="windowText" lastClr="000000"/>
            </a:solidFill>
          </a:endParaRP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0.56667</cdr:x>
      <cdr:y>0.81944</cdr:y>
    </cdr:from>
    <cdr:to>
      <cdr:x>0.70625</cdr:x>
      <cdr:y>0.96875</cdr:y>
    </cdr:to>
    <cdr:sp macro="" textlink="">
      <cdr:nvSpPr>
        <cdr:cNvPr id="2" name="직사각형 1"/>
        <cdr:cNvSpPr/>
      </cdr:nvSpPr>
      <cdr:spPr>
        <a:xfrm xmlns:a="http://schemas.openxmlformats.org/drawingml/2006/main">
          <a:off x="2590800" y="2247900"/>
          <a:ext cx="638175" cy="4095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1">
              <a:solidFill>
                <a:sysClr val="windowText" lastClr="000000"/>
              </a:solidFill>
            </a:rPr>
            <a:t>금천구</a:t>
          </a:r>
          <a:endParaRPr lang="en-US" altLang="ko-KR" sz="1000" b="1">
            <a:solidFill>
              <a:sysClr val="windowText" lastClr="000000"/>
            </a:solidFill>
          </a:endParaRP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0.40351</cdr:x>
      <cdr:y>0.3125</cdr:y>
    </cdr:from>
    <cdr:to>
      <cdr:x>0.61404</cdr:x>
      <cdr:y>0.64583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52600" y="8572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000" b="1">
              <a:latin typeface="+mn-lt"/>
              <a:ea typeface="+mn-ea"/>
              <a:cs typeface="+mn-cs"/>
            </a:rPr>
            <a:t>노원구</a:t>
          </a:r>
          <a:endParaRPr lang="en-US" sz="1000" b="1">
            <a:latin typeface="+mn-lt"/>
            <a:ea typeface="+mn-ea"/>
            <a:cs typeface="+mn-cs"/>
          </a:endParaRPr>
        </a:p>
        <a:p xmlns:a="http://schemas.openxmlformats.org/drawingml/2006/main">
          <a:endParaRPr lang="ko-KR" altLang="en-US" sz="1100"/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0.45175</cdr:x>
      <cdr:y>0.45139</cdr:y>
    </cdr:from>
    <cdr:to>
      <cdr:x>0.66228</cdr:x>
      <cdr:y>0.78472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62144" y="1238259"/>
          <a:ext cx="914416" cy="914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000" b="1">
              <a:latin typeface="+mn-ea"/>
              <a:ea typeface="+mn-ea"/>
              <a:cs typeface="+mn-cs"/>
            </a:rPr>
            <a:t>도봉구</a:t>
          </a:r>
          <a:endParaRPr lang="en-US" sz="1000" b="1">
            <a:latin typeface="+mn-ea"/>
            <a:ea typeface="+mn-ea"/>
            <a:cs typeface="+mn-cs"/>
          </a:endParaRPr>
        </a:p>
        <a:p xmlns:a="http://schemas.openxmlformats.org/drawingml/2006/main">
          <a:endParaRPr lang="ko-KR" altLang="en-US" sz="1100"/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</xdr:colOff>
      <xdr:row>0</xdr:row>
      <xdr:rowOff>76200</xdr:rowOff>
    </xdr:from>
    <xdr:to>
      <xdr:col>14</xdr:col>
      <xdr:colOff>9524</xdr:colOff>
      <xdr:row>31</xdr:row>
      <xdr:rowOff>190500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171449</xdr:colOff>
      <xdr:row>0</xdr:row>
      <xdr:rowOff>85726</xdr:rowOff>
    </xdr:from>
    <xdr:to>
      <xdr:col>22</xdr:col>
      <xdr:colOff>619124</xdr:colOff>
      <xdr:row>31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0.46667</cdr:x>
      <cdr:y>0.52778</cdr:y>
    </cdr:from>
    <cdr:to>
      <cdr:x>0.60625</cdr:x>
      <cdr:y>0.67708</cdr:y>
    </cdr:to>
    <cdr:sp macro="" textlink="">
      <cdr:nvSpPr>
        <cdr:cNvPr id="2" name="직사각형 1"/>
        <cdr:cNvSpPr/>
      </cdr:nvSpPr>
      <cdr:spPr>
        <a:xfrm xmlns:a="http://schemas.openxmlformats.org/drawingml/2006/main">
          <a:off x="2133600" y="1447800"/>
          <a:ext cx="638175" cy="4095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1">
              <a:solidFill>
                <a:sysClr val="windowText" lastClr="000000"/>
              </a:solidFill>
            </a:rPr>
            <a:t>강동구</a:t>
          </a:r>
          <a:endParaRPr lang="en-US" altLang="ko-KR" sz="1000" b="1">
            <a:solidFill>
              <a:sysClr val="windowText" lastClr="000000"/>
            </a:solidFill>
          </a:endParaRP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0.0246</cdr:x>
      <cdr:y>0.8263</cdr:y>
    </cdr:from>
    <cdr:to>
      <cdr:x>0.29174</cdr:x>
      <cdr:y>0.97983</cdr:y>
    </cdr:to>
    <cdr:sp macro="" textlink="'3.지적통계체계표'!$D$46">
      <cdr:nvSpPr>
        <cdr:cNvPr id="2" name="TextBox 1"/>
        <cdr:cNvSpPr txBox="1"/>
      </cdr:nvSpPr>
      <cdr:spPr>
        <a:xfrm xmlns:a="http://schemas.openxmlformats.org/drawingml/2006/main">
          <a:off x="133341" y="5462120"/>
          <a:ext cx="1447825" cy="10148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fld id="{CFA86F01-35C1-45B7-AA4A-F9CCDFD0ACC5}" type="TxLink">
            <a:rPr lang="ko-KR" altLang="en-US" sz="1000" b="1"/>
            <a:pPr algn="ctr"/>
            <a:t>총계
605,208,148.6㎡
(100.0%)
912,968필</a:t>
          </a:fld>
          <a:endParaRPr lang="ko-KR" altLang="en-US" sz="1000" b="1"/>
        </a:p>
      </cdr:txBody>
    </cdr:sp>
  </cdr:relSizeAnchor>
  <cdr:relSizeAnchor xmlns:cdr="http://schemas.openxmlformats.org/drawingml/2006/chartDrawing">
    <cdr:from>
      <cdr:x>0.79613</cdr:x>
      <cdr:y>0.07651</cdr:y>
    </cdr:from>
    <cdr:to>
      <cdr:x>0.99824</cdr:x>
      <cdr:y>0.13345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14826" y="409575"/>
          <a:ext cx="1095376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㎡</a:t>
          </a:r>
          <a:r>
            <a:rPr lang="en-US" altLang="ko-KR" sz="1000" b="0"/>
            <a:t>(%), </a:t>
          </a:r>
          <a:r>
            <a:rPr lang="ko-KR" altLang="en-US" sz="1000" b="0"/>
            <a:t>필</a:t>
          </a:r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0.24825</cdr:x>
      <cdr:y>0.00859</cdr:y>
    </cdr:from>
    <cdr:to>
      <cdr:x>0.7795</cdr:x>
      <cdr:y>0.09324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73139" y="44749"/>
          <a:ext cx="3152478" cy="4410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altLang="ko-KR" sz="1300" b="1"/>
            <a:t>3-2</a:t>
          </a:r>
          <a:r>
            <a:rPr lang="en-US" altLang="ko-KR" sz="1300" b="1" baseline="0"/>
            <a:t> </a:t>
          </a:r>
          <a:r>
            <a:rPr lang="ko-KR" altLang="en-US" sz="1300" b="1" baseline="0"/>
            <a:t>소유구분별 지적공부등록지 현황</a:t>
          </a:r>
          <a:endParaRPr lang="ko-KR" altLang="en-US" sz="1300" b="1"/>
        </a:p>
      </cdr:txBody>
    </cdr:sp>
  </cdr:relSizeAnchor>
  <cdr:relSizeAnchor xmlns:cdr="http://schemas.openxmlformats.org/drawingml/2006/chartDrawing">
    <cdr:from>
      <cdr:x>0.80578</cdr:x>
      <cdr:y>0.05386</cdr:y>
    </cdr:from>
    <cdr:to>
      <cdr:x>0.99037</cdr:x>
      <cdr:y>0.11131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781550" y="285750"/>
          <a:ext cx="1095376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㎡</a:t>
          </a:r>
          <a:r>
            <a:rPr lang="en-US" altLang="ko-KR" sz="1000" b="0"/>
            <a:t>(%), </a:t>
          </a:r>
          <a:r>
            <a:rPr lang="ko-KR" altLang="en-US" sz="1000" b="0"/>
            <a:t>필</a:t>
          </a:r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13</xdr:row>
      <xdr:rowOff>104774</xdr:rowOff>
    </xdr:from>
    <xdr:to>
      <xdr:col>16</xdr:col>
      <xdr:colOff>380999</xdr:colOff>
      <xdr:row>40</xdr:row>
      <xdr:rowOff>95249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171450</xdr:colOff>
      <xdr:row>13</xdr:row>
      <xdr:rowOff>9525</xdr:rowOff>
    </xdr:from>
    <xdr:to>
      <xdr:col>28</xdr:col>
      <xdr:colOff>381000</xdr:colOff>
      <xdr:row>40</xdr:row>
      <xdr:rowOff>9525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0.7829</cdr:x>
      <cdr:y>0.02474</cdr:y>
    </cdr:from>
    <cdr:to>
      <cdr:x>0.99104</cdr:x>
      <cdr:y>0.08864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629400" y="114300"/>
          <a:ext cx="1762426" cy="2951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㎢</a:t>
          </a:r>
          <a:r>
            <a:rPr lang="en-US" altLang="ko-KR" sz="1000" b="0"/>
            <a:t>(%)</a:t>
          </a:r>
          <a:endParaRPr lang="ko-KR" altLang="en-US" sz="1000" b="0"/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257174</xdr:colOff>
      <xdr:row>3</xdr:row>
      <xdr:rowOff>161924</xdr:rowOff>
    </xdr:from>
    <xdr:to>
      <xdr:col>17</xdr:col>
      <xdr:colOff>95250</xdr:colOff>
      <xdr:row>28</xdr:row>
      <xdr:rowOff>133349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238125</xdr:colOff>
      <xdr:row>33</xdr:row>
      <xdr:rowOff>180974</xdr:rowOff>
    </xdr:from>
    <xdr:to>
      <xdr:col>17</xdr:col>
      <xdr:colOff>76200</xdr:colOff>
      <xdr:row>58</xdr:row>
      <xdr:rowOff>209549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0.89646</cdr:x>
      <cdr:y>0.01566</cdr:y>
    </cdr:from>
    <cdr:to>
      <cdr:x>0.99327</cdr:x>
      <cdr:y>0.08725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144125" y="66675"/>
          <a:ext cx="1095371" cy="304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㎢</a:t>
          </a:r>
          <a:r>
            <a:rPr lang="en-US" altLang="ko-KR" sz="1000" b="0"/>
            <a:t>(%)</a:t>
          </a:r>
          <a:endParaRPr lang="ko-KR" altLang="en-US" sz="1000" b="0"/>
        </a:p>
      </cdr:txBody>
    </cdr:sp>
  </cdr:relSizeAnchor>
  <cdr:relSizeAnchor xmlns:cdr="http://schemas.openxmlformats.org/drawingml/2006/chartDrawing">
    <cdr:from>
      <cdr:x>0.89646</cdr:x>
      <cdr:y>0.01566</cdr:y>
    </cdr:from>
    <cdr:to>
      <cdr:x>0.99327</cdr:x>
      <cdr:y>0.08725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0144125" y="66675"/>
          <a:ext cx="1095371" cy="304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㎢</a:t>
          </a:r>
          <a:r>
            <a:rPr lang="en-US" altLang="ko-KR" sz="1000" b="0"/>
            <a:t>(%)</a:t>
          </a:r>
          <a:endParaRPr lang="ko-KR" altLang="en-US" sz="1000" b="0"/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0.89815</cdr:x>
      <cdr:y>0.01266</cdr:y>
    </cdr:from>
    <cdr:to>
      <cdr:x>0.99495</cdr:x>
      <cdr:y>0.07052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163175" y="66675"/>
          <a:ext cx="1095371" cy="304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㎢</a:t>
          </a:r>
          <a:r>
            <a:rPr lang="en-US" altLang="ko-KR" sz="1000" b="0"/>
            <a:t>(%)</a:t>
          </a:r>
          <a:endParaRPr lang="ko-KR" altLang="en-US" sz="1000" b="0"/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20</xdr:col>
      <xdr:colOff>285750</xdr:colOff>
      <xdr:row>67</xdr:row>
      <xdr:rowOff>190500</xdr:rowOff>
    </xdr:to>
    <xdr:pic>
      <xdr:nvPicPr>
        <xdr:cNvPr id="2" name="그림 1" descr="11000_서울 copy.jpg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6267450"/>
          <a:ext cx="14735175" cy="8362950"/>
        </a:xfrm>
        <a:prstGeom prst="rect">
          <a:avLst/>
        </a:prstGeom>
      </xdr:spPr>
    </xdr:pic>
    <xdr:clientData/>
  </xdr:twoCellAnchor>
  <xdr:twoCellAnchor>
    <xdr:from>
      <xdr:col>9</xdr:col>
      <xdr:colOff>228601</xdr:colOff>
      <xdr:row>46</xdr:row>
      <xdr:rowOff>133350</xdr:rowOff>
    </xdr:from>
    <xdr:to>
      <xdr:col>11</xdr:col>
      <xdr:colOff>104775</xdr:colOff>
      <xdr:row>50</xdr:row>
      <xdr:rowOff>47625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619125</xdr:colOff>
      <xdr:row>50</xdr:row>
      <xdr:rowOff>161925</xdr:rowOff>
    </xdr:from>
    <xdr:to>
      <xdr:col>11</xdr:col>
      <xdr:colOff>133350</xdr:colOff>
      <xdr:row>55</xdr:row>
      <xdr:rowOff>28576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533400</xdr:colOff>
      <xdr:row>48</xdr:row>
      <xdr:rowOff>171450</xdr:rowOff>
    </xdr:from>
    <xdr:to>
      <xdr:col>12</xdr:col>
      <xdr:colOff>666750</xdr:colOff>
      <xdr:row>52</xdr:row>
      <xdr:rowOff>123826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419100</xdr:colOff>
      <xdr:row>48</xdr:row>
      <xdr:rowOff>1</xdr:rowOff>
    </xdr:from>
    <xdr:to>
      <xdr:col>14</xdr:col>
      <xdr:colOff>314325</xdr:colOff>
      <xdr:row>51</xdr:row>
      <xdr:rowOff>152400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85726</xdr:colOff>
      <xdr:row>43</xdr:row>
      <xdr:rowOff>180975</xdr:rowOff>
    </xdr:from>
    <xdr:to>
      <xdr:col>13</xdr:col>
      <xdr:colOff>123826</xdr:colOff>
      <xdr:row>47</xdr:row>
      <xdr:rowOff>142875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600075</xdr:colOff>
      <xdr:row>40</xdr:row>
      <xdr:rowOff>200025</xdr:rowOff>
    </xdr:from>
    <xdr:to>
      <xdr:col>14</xdr:col>
      <xdr:colOff>485775</xdr:colOff>
      <xdr:row>45</xdr:row>
      <xdr:rowOff>152400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638173</xdr:colOff>
      <xdr:row>41</xdr:row>
      <xdr:rowOff>9525</xdr:rowOff>
    </xdr:from>
    <xdr:to>
      <xdr:col>12</xdr:col>
      <xdr:colOff>142874</xdr:colOff>
      <xdr:row>44</xdr:row>
      <xdr:rowOff>200025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28575</xdr:colOff>
      <xdr:row>37</xdr:row>
      <xdr:rowOff>28575</xdr:rowOff>
    </xdr:from>
    <xdr:to>
      <xdr:col>12</xdr:col>
      <xdr:colOff>180975</xdr:colOff>
      <xdr:row>41</xdr:row>
      <xdr:rowOff>19050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723901</xdr:colOff>
      <xdr:row>43</xdr:row>
      <xdr:rowOff>28576</xdr:rowOff>
    </xdr:from>
    <xdr:to>
      <xdr:col>10</xdr:col>
      <xdr:colOff>552450</xdr:colOff>
      <xdr:row>47</xdr:row>
      <xdr:rowOff>85726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352425</xdr:colOff>
      <xdr:row>37</xdr:row>
      <xdr:rowOff>57151</xdr:rowOff>
    </xdr:from>
    <xdr:to>
      <xdr:col>13</xdr:col>
      <xdr:colOff>352425</xdr:colOff>
      <xdr:row>41</xdr:row>
      <xdr:rowOff>152401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666750</xdr:colOff>
      <xdr:row>33</xdr:row>
      <xdr:rowOff>152400</xdr:rowOff>
    </xdr:from>
    <xdr:to>
      <xdr:col>14</xdr:col>
      <xdr:colOff>276225</xdr:colOff>
      <xdr:row>38</xdr:row>
      <xdr:rowOff>9525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647700</xdr:colOff>
      <xdr:row>39</xdr:row>
      <xdr:rowOff>152401</xdr:rowOff>
    </xdr:from>
    <xdr:to>
      <xdr:col>9</xdr:col>
      <xdr:colOff>114300</xdr:colOff>
      <xdr:row>44</xdr:row>
      <xdr:rowOff>57151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590550</xdr:colOff>
      <xdr:row>45</xdr:row>
      <xdr:rowOff>47625</xdr:rowOff>
    </xdr:from>
    <xdr:to>
      <xdr:col>9</xdr:col>
      <xdr:colOff>419099</xdr:colOff>
      <xdr:row>49</xdr:row>
      <xdr:rowOff>190501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628650</xdr:colOff>
      <xdr:row>44</xdr:row>
      <xdr:rowOff>200025</xdr:rowOff>
    </xdr:from>
    <xdr:to>
      <xdr:col>8</xdr:col>
      <xdr:colOff>47625</xdr:colOff>
      <xdr:row>49</xdr:row>
      <xdr:rowOff>180975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5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447675</xdr:colOff>
      <xdr:row>52</xdr:row>
      <xdr:rowOff>9525</xdr:rowOff>
    </xdr:from>
    <xdr:to>
      <xdr:col>6</xdr:col>
      <xdr:colOff>666750</xdr:colOff>
      <xdr:row>56</xdr:row>
      <xdr:rowOff>19050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19050</xdr:colOff>
      <xdr:row>46</xdr:row>
      <xdr:rowOff>19051</xdr:rowOff>
    </xdr:from>
    <xdr:to>
      <xdr:col>6</xdr:col>
      <xdr:colOff>247650</xdr:colOff>
      <xdr:row>50</xdr:row>
      <xdr:rowOff>133351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5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104776</xdr:colOff>
      <xdr:row>55</xdr:row>
      <xdr:rowOff>123825</xdr:rowOff>
    </xdr:from>
    <xdr:to>
      <xdr:col>6</xdr:col>
      <xdr:colOff>409576</xdr:colOff>
      <xdr:row>60</xdr:row>
      <xdr:rowOff>57150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171450</xdr:colOff>
      <xdr:row>59</xdr:row>
      <xdr:rowOff>171450</xdr:rowOff>
    </xdr:from>
    <xdr:to>
      <xdr:col>8</xdr:col>
      <xdr:colOff>95250</xdr:colOff>
      <xdr:row>64</xdr:row>
      <xdr:rowOff>66675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342900</xdr:colOff>
      <xdr:row>50</xdr:row>
      <xdr:rowOff>123825</xdr:rowOff>
    </xdr:from>
    <xdr:to>
      <xdr:col>8</xdr:col>
      <xdr:colOff>466725</xdr:colOff>
      <xdr:row>54</xdr:row>
      <xdr:rowOff>200025</xdr:rowOff>
    </xdr:to>
    <xdr:graphicFrame macro="">
      <xdr:nvGraphicFramePr>
        <xdr:cNvPr id="22" name="차트 21">
          <a:extLst>
            <a:ext uri="{FF2B5EF4-FFF2-40B4-BE49-F238E27FC236}">
              <a16:creationId xmlns:a16="http://schemas.microsoft.com/office/drawing/2014/main" xmlns="" id="{00000000-0008-0000-05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542925</xdr:colOff>
      <xdr:row>53</xdr:row>
      <xdr:rowOff>171451</xdr:rowOff>
    </xdr:from>
    <xdr:to>
      <xdr:col>10</xdr:col>
      <xdr:colOff>0</xdr:colOff>
      <xdr:row>58</xdr:row>
      <xdr:rowOff>1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5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390525</xdr:colOff>
      <xdr:row>57</xdr:row>
      <xdr:rowOff>161925</xdr:rowOff>
    </xdr:from>
    <xdr:to>
      <xdr:col>9</xdr:col>
      <xdr:colOff>542925</xdr:colOff>
      <xdr:row>62</xdr:row>
      <xdr:rowOff>133350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5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457200</xdr:colOff>
      <xdr:row>55</xdr:row>
      <xdr:rowOff>47625</xdr:rowOff>
    </xdr:from>
    <xdr:to>
      <xdr:col>12</xdr:col>
      <xdr:colOff>19050</xdr:colOff>
      <xdr:row>59</xdr:row>
      <xdr:rowOff>180975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5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11</xdr:col>
      <xdr:colOff>66674</xdr:colOff>
      <xdr:row>52</xdr:row>
      <xdr:rowOff>66675</xdr:rowOff>
    </xdr:from>
    <xdr:to>
      <xdr:col>13</xdr:col>
      <xdr:colOff>266699</xdr:colOff>
      <xdr:row>57</xdr:row>
      <xdr:rowOff>76200</xdr:rowOff>
    </xdr:to>
    <xdr:graphicFrame macro="">
      <xdr:nvGraphicFramePr>
        <xdr:cNvPr id="26" name="차트 25">
          <a:extLst>
            <a:ext uri="{FF2B5EF4-FFF2-40B4-BE49-F238E27FC236}">
              <a16:creationId xmlns:a16="http://schemas.microsoft.com/office/drawing/2014/main" xmlns="" id="{00000000-0008-0000-05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12</xdr:col>
      <xdr:colOff>409575</xdr:colOff>
      <xdr:row>53</xdr:row>
      <xdr:rowOff>47625</xdr:rowOff>
    </xdr:from>
    <xdr:to>
      <xdr:col>15</xdr:col>
      <xdr:colOff>390525</xdr:colOff>
      <xdr:row>58</xdr:row>
      <xdr:rowOff>57150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5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14</xdr:col>
      <xdr:colOff>257175</xdr:colOff>
      <xdr:row>46</xdr:row>
      <xdr:rowOff>133350</xdr:rowOff>
    </xdr:from>
    <xdr:to>
      <xdr:col>16</xdr:col>
      <xdr:colOff>400050</xdr:colOff>
      <xdr:row>51</xdr:row>
      <xdr:rowOff>142875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5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9</xdr:col>
      <xdr:colOff>47625</xdr:colOff>
      <xdr:row>41</xdr:row>
      <xdr:rowOff>28575</xdr:rowOff>
    </xdr:from>
    <xdr:to>
      <xdr:col>9</xdr:col>
      <xdr:colOff>666750</xdr:colOff>
      <xdr:row>43</xdr:row>
      <xdr:rowOff>114300</xdr:rowOff>
    </xdr:to>
    <xdr:sp macro="" textlink="$J$3">
      <xdr:nvSpPr>
        <xdr:cNvPr id="29" name="직사각형 28">
          <a:extLst>
            <a:ext uri="{FF2B5EF4-FFF2-40B4-BE49-F238E27FC236}">
              <a16:creationId xmlns:a16="http://schemas.microsoft.com/office/drawing/2014/main" xmlns="" id="{00000000-0008-0000-0500-00001D000000}"/>
            </a:ext>
          </a:extLst>
        </xdr:cNvPr>
        <xdr:cNvSpPr/>
      </xdr:nvSpPr>
      <xdr:spPr>
        <a:xfrm>
          <a:off x="6753225" y="8629650"/>
          <a:ext cx="619125" cy="504825"/>
        </a:xfrm>
        <a:prstGeom prst="rect">
          <a:avLst/>
        </a:prstGeom>
        <a:noFill/>
        <a:ln w="952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8B83FD14-629F-47FC-9BE9-AA8521E235B2}" type="TxLink">
            <a:rPr lang="ko-KR" altLang="en-US" sz="1050" b="1">
              <a:solidFill>
                <a:srgbClr val="FF0000"/>
              </a:solidFill>
            </a:rPr>
            <a:pPr algn="ctr"/>
            <a:t>종로구
23.9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628650</xdr:colOff>
      <xdr:row>37</xdr:row>
      <xdr:rowOff>95250</xdr:rowOff>
    </xdr:from>
    <xdr:to>
      <xdr:col>8</xdr:col>
      <xdr:colOff>619125</xdr:colOff>
      <xdr:row>39</xdr:row>
      <xdr:rowOff>180975</xdr:rowOff>
    </xdr:to>
    <xdr:sp macro="" textlink="$J$14">
      <xdr:nvSpPr>
        <xdr:cNvPr id="30" name="직사각형 29">
          <a:extLst>
            <a:ext uri="{FF2B5EF4-FFF2-40B4-BE49-F238E27FC236}">
              <a16:creationId xmlns:a16="http://schemas.microsoft.com/office/drawing/2014/main" xmlns="" id="{00000000-0008-0000-0500-00001E000000}"/>
            </a:ext>
          </a:extLst>
        </xdr:cNvPr>
        <xdr:cNvSpPr/>
      </xdr:nvSpPr>
      <xdr:spPr>
        <a:xfrm>
          <a:off x="6096000" y="8248650"/>
          <a:ext cx="676275" cy="504825"/>
        </a:xfrm>
        <a:prstGeom prst="rect">
          <a:avLst/>
        </a:prstGeom>
        <a:noFill/>
        <a:ln w="952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1B2286DE-F7BC-484A-B0D1-C06E6AF89197}" type="TxLink">
            <a:rPr lang="ko-KR" altLang="en-US" sz="1050" b="1">
              <a:solidFill>
                <a:srgbClr val="FF0000"/>
              </a:solidFill>
            </a:rPr>
            <a:pPr algn="ctr"/>
            <a:t>은평구
29.7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285750</xdr:colOff>
      <xdr:row>47</xdr:row>
      <xdr:rowOff>76200</xdr:rowOff>
    </xdr:from>
    <xdr:to>
      <xdr:col>11</xdr:col>
      <xdr:colOff>276225</xdr:colOff>
      <xdr:row>49</xdr:row>
      <xdr:rowOff>161925</xdr:rowOff>
    </xdr:to>
    <xdr:sp macro="" textlink="$J$4">
      <xdr:nvSpPr>
        <xdr:cNvPr id="31" name="직사각형 30">
          <a:extLst>
            <a:ext uri="{FF2B5EF4-FFF2-40B4-BE49-F238E27FC236}">
              <a16:creationId xmlns:a16="http://schemas.microsoft.com/office/drawing/2014/main" xmlns="" id="{00000000-0008-0000-0500-00001F000000}"/>
            </a:ext>
          </a:extLst>
        </xdr:cNvPr>
        <xdr:cNvSpPr/>
      </xdr:nvSpPr>
      <xdr:spPr>
        <a:xfrm>
          <a:off x="7810500" y="10325100"/>
          <a:ext cx="676275" cy="504825"/>
        </a:xfrm>
        <a:prstGeom prst="rect">
          <a:avLst/>
        </a:prstGeom>
        <a:noFill/>
        <a:ln w="952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3D0B0CB9-C75C-4F1A-B974-FE8E6C2D2A50}" type="TxLink">
            <a:rPr lang="ko-KR" altLang="en-US" sz="1050" b="1">
              <a:solidFill>
                <a:srgbClr val="FF0000"/>
              </a:solidFill>
            </a:rPr>
            <a:pPr algn="ctr"/>
            <a:t>중구
10.0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238125</xdr:colOff>
      <xdr:row>49</xdr:row>
      <xdr:rowOff>66675</xdr:rowOff>
    </xdr:from>
    <xdr:to>
      <xdr:col>10</xdr:col>
      <xdr:colOff>228600</xdr:colOff>
      <xdr:row>51</xdr:row>
      <xdr:rowOff>152400</xdr:rowOff>
    </xdr:to>
    <xdr:sp macro="" textlink="$J$5">
      <xdr:nvSpPr>
        <xdr:cNvPr id="32" name="직사각형 31">
          <a:extLst>
            <a:ext uri="{FF2B5EF4-FFF2-40B4-BE49-F238E27FC236}">
              <a16:creationId xmlns:a16="http://schemas.microsoft.com/office/drawing/2014/main" xmlns="" id="{00000000-0008-0000-0500-000020000000}"/>
            </a:ext>
          </a:extLst>
        </xdr:cNvPr>
        <xdr:cNvSpPr/>
      </xdr:nvSpPr>
      <xdr:spPr>
        <a:xfrm>
          <a:off x="7077075" y="10734675"/>
          <a:ext cx="676275" cy="504825"/>
        </a:xfrm>
        <a:prstGeom prst="rect">
          <a:avLst/>
        </a:prstGeom>
        <a:noFill/>
        <a:ln w="952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6411170E-2901-486F-AFE1-934774C75AB5}" type="TxLink">
            <a:rPr lang="ko-KR" altLang="en-US" sz="1050" b="1">
              <a:solidFill>
                <a:srgbClr val="FF0000"/>
              </a:solidFill>
            </a:rPr>
            <a:pPr algn="ctr"/>
            <a:t>용산구
21.9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304800</xdr:colOff>
      <xdr:row>46</xdr:row>
      <xdr:rowOff>200025</xdr:rowOff>
    </xdr:from>
    <xdr:to>
      <xdr:col>12</xdr:col>
      <xdr:colOff>295275</xdr:colOff>
      <xdr:row>49</xdr:row>
      <xdr:rowOff>76200</xdr:rowOff>
    </xdr:to>
    <xdr:sp macro="" textlink="$J$6">
      <xdr:nvSpPr>
        <xdr:cNvPr id="33" name="직사각형 32">
          <a:extLst>
            <a:ext uri="{FF2B5EF4-FFF2-40B4-BE49-F238E27FC236}">
              <a16:creationId xmlns:a16="http://schemas.microsoft.com/office/drawing/2014/main" xmlns="" id="{00000000-0008-0000-0500-000021000000}"/>
            </a:ext>
          </a:extLst>
        </xdr:cNvPr>
        <xdr:cNvSpPr/>
      </xdr:nvSpPr>
      <xdr:spPr>
        <a:xfrm>
          <a:off x="8515350" y="10239375"/>
          <a:ext cx="676275" cy="504825"/>
        </a:xfrm>
        <a:prstGeom prst="rect">
          <a:avLst/>
        </a:prstGeom>
        <a:noFill/>
        <a:ln w="952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533F7573-F62B-49B0-9C07-1B3E3140A53C}" type="TxLink">
            <a:rPr lang="ko-KR" altLang="en-US" sz="1050" b="1">
              <a:solidFill>
                <a:srgbClr val="FF0000"/>
              </a:solidFill>
            </a:rPr>
            <a:pPr algn="ctr"/>
            <a:t>성동구
16.8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438150</xdr:colOff>
      <xdr:row>50</xdr:row>
      <xdr:rowOff>114300</xdr:rowOff>
    </xdr:from>
    <xdr:to>
      <xdr:col>13</xdr:col>
      <xdr:colOff>428625</xdr:colOff>
      <xdr:row>52</xdr:row>
      <xdr:rowOff>200025</xdr:rowOff>
    </xdr:to>
    <xdr:sp macro="" textlink="$J$7">
      <xdr:nvSpPr>
        <xdr:cNvPr id="34" name="직사각형 33">
          <a:extLst>
            <a:ext uri="{FF2B5EF4-FFF2-40B4-BE49-F238E27FC236}">
              <a16:creationId xmlns:a16="http://schemas.microsoft.com/office/drawing/2014/main" xmlns="" id="{00000000-0008-0000-0500-000022000000}"/>
            </a:ext>
          </a:extLst>
        </xdr:cNvPr>
        <xdr:cNvSpPr/>
      </xdr:nvSpPr>
      <xdr:spPr>
        <a:xfrm>
          <a:off x="9334500" y="10991850"/>
          <a:ext cx="676275" cy="504825"/>
        </a:xfrm>
        <a:prstGeom prst="rect">
          <a:avLst/>
        </a:prstGeom>
        <a:noFill/>
        <a:ln w="952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15A9ECE1-87C8-4464-A228-F83E75621D9B}" type="TxLink">
            <a:rPr lang="ko-KR" altLang="en-US" sz="1050" b="1">
              <a:solidFill>
                <a:srgbClr val="FF0000"/>
              </a:solidFill>
            </a:rPr>
            <a:pPr algn="ctr"/>
            <a:t>광진구
17.1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114300</xdr:colOff>
      <xdr:row>46</xdr:row>
      <xdr:rowOff>28575</xdr:rowOff>
    </xdr:from>
    <xdr:to>
      <xdr:col>13</xdr:col>
      <xdr:colOff>180975</xdr:colOff>
      <xdr:row>48</xdr:row>
      <xdr:rowOff>114300</xdr:rowOff>
    </xdr:to>
    <xdr:sp macro="" textlink="$J$8">
      <xdr:nvSpPr>
        <xdr:cNvPr id="35" name="직사각형 34">
          <a:extLst>
            <a:ext uri="{FF2B5EF4-FFF2-40B4-BE49-F238E27FC236}">
              <a16:creationId xmlns:a16="http://schemas.microsoft.com/office/drawing/2014/main" xmlns="" id="{00000000-0008-0000-0500-000023000000}"/>
            </a:ext>
          </a:extLst>
        </xdr:cNvPr>
        <xdr:cNvSpPr/>
      </xdr:nvSpPr>
      <xdr:spPr>
        <a:xfrm>
          <a:off x="9010650" y="10067925"/>
          <a:ext cx="752475" cy="504825"/>
        </a:xfrm>
        <a:prstGeom prst="rect">
          <a:avLst/>
        </a:prstGeom>
        <a:noFill/>
        <a:ln w="952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FD0FAF96-5148-4014-86D2-3739BD71D402}" type="TxLink">
            <a:rPr lang="ko-KR" altLang="en-US" sz="1050" b="1">
              <a:solidFill>
                <a:srgbClr val="FF0000"/>
              </a:solidFill>
            </a:rPr>
            <a:pPr algn="ctr"/>
            <a:t>동대문구
14.2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13</xdr:col>
      <xdr:colOff>57150</xdr:colOff>
      <xdr:row>44</xdr:row>
      <xdr:rowOff>76200</xdr:rowOff>
    </xdr:from>
    <xdr:to>
      <xdr:col>14</xdr:col>
      <xdr:colOff>47625</xdr:colOff>
      <xdr:row>46</xdr:row>
      <xdr:rowOff>161925</xdr:rowOff>
    </xdr:to>
    <xdr:sp macro="" textlink="$J$9">
      <xdr:nvSpPr>
        <xdr:cNvPr id="36" name="직사각형 35">
          <a:extLst>
            <a:ext uri="{FF2B5EF4-FFF2-40B4-BE49-F238E27FC236}">
              <a16:creationId xmlns:a16="http://schemas.microsoft.com/office/drawing/2014/main" xmlns="" id="{00000000-0008-0000-0500-000024000000}"/>
            </a:ext>
          </a:extLst>
        </xdr:cNvPr>
        <xdr:cNvSpPr/>
      </xdr:nvSpPr>
      <xdr:spPr>
        <a:xfrm>
          <a:off x="9639300" y="9696450"/>
          <a:ext cx="676275" cy="504825"/>
        </a:xfrm>
        <a:prstGeom prst="rect">
          <a:avLst/>
        </a:prstGeom>
        <a:noFill/>
        <a:ln w="952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426F496D-C2AF-45FC-97CC-A4B96AD0BD37}" type="TxLink">
            <a:rPr lang="ko-KR" altLang="en-US" sz="1050" b="1">
              <a:solidFill>
                <a:srgbClr val="FF0000"/>
              </a:solidFill>
            </a:rPr>
            <a:pPr algn="ctr"/>
            <a:t>중랑구
18.5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638175</xdr:colOff>
      <xdr:row>39</xdr:row>
      <xdr:rowOff>104775</xdr:rowOff>
    </xdr:from>
    <xdr:to>
      <xdr:col>10</xdr:col>
      <xdr:colOff>628650</xdr:colOff>
      <xdr:row>41</xdr:row>
      <xdr:rowOff>190500</xdr:rowOff>
    </xdr:to>
    <xdr:sp macro="" textlink="$J$10">
      <xdr:nvSpPr>
        <xdr:cNvPr id="37" name="직사각형 36">
          <a:extLst>
            <a:ext uri="{FF2B5EF4-FFF2-40B4-BE49-F238E27FC236}">
              <a16:creationId xmlns:a16="http://schemas.microsoft.com/office/drawing/2014/main" xmlns="" id="{00000000-0008-0000-0500-000025000000}"/>
            </a:ext>
          </a:extLst>
        </xdr:cNvPr>
        <xdr:cNvSpPr/>
      </xdr:nvSpPr>
      <xdr:spPr>
        <a:xfrm>
          <a:off x="7477125" y="8677275"/>
          <a:ext cx="676275" cy="504825"/>
        </a:xfrm>
        <a:prstGeom prst="rect">
          <a:avLst/>
        </a:prstGeom>
        <a:noFill/>
        <a:ln w="952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7B12487D-0A0C-4C6D-A395-B896B80D2EED}" type="TxLink">
            <a:rPr lang="ko-KR" altLang="en-US" sz="1050" b="1">
              <a:solidFill>
                <a:srgbClr val="FF0000"/>
              </a:solidFill>
            </a:rPr>
            <a:pPr algn="ctr"/>
            <a:t>성북구
24.6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57150</xdr:colOff>
      <xdr:row>35</xdr:row>
      <xdr:rowOff>9525</xdr:rowOff>
    </xdr:from>
    <xdr:to>
      <xdr:col>11</xdr:col>
      <xdr:colOff>47625</xdr:colOff>
      <xdr:row>37</xdr:row>
      <xdr:rowOff>95250</xdr:rowOff>
    </xdr:to>
    <xdr:sp macro="" textlink="$J$11">
      <xdr:nvSpPr>
        <xdr:cNvPr id="38" name="직사각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7581900" y="7743825"/>
          <a:ext cx="676275" cy="504825"/>
        </a:xfrm>
        <a:prstGeom prst="rect">
          <a:avLst/>
        </a:prstGeom>
        <a:noFill/>
        <a:ln w="952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A9BB3C99-F3AE-47CD-9212-2F96033F10E1}" type="TxLink">
            <a:rPr lang="ko-KR" altLang="en-US" sz="1050" b="1">
              <a:solidFill>
                <a:srgbClr val="FF0000"/>
              </a:solidFill>
            </a:rPr>
            <a:pPr algn="ctr"/>
            <a:t>강북구
23.6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314325</xdr:colOff>
      <xdr:row>34</xdr:row>
      <xdr:rowOff>190500</xdr:rowOff>
    </xdr:from>
    <xdr:to>
      <xdr:col>12</xdr:col>
      <xdr:colOff>304800</xdr:colOff>
      <xdr:row>37</xdr:row>
      <xdr:rowOff>66675</xdr:rowOff>
    </xdr:to>
    <xdr:sp macro="" textlink="$J$12">
      <xdr:nvSpPr>
        <xdr:cNvPr id="39" name="직사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>
          <a:off x="7648575" y="7715250"/>
          <a:ext cx="676275" cy="504825"/>
        </a:xfrm>
        <a:prstGeom prst="rect">
          <a:avLst/>
        </a:prstGeom>
        <a:noFill/>
        <a:ln w="952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C62A6626-E865-468E-932F-3333C97FACA8}" type="TxLink">
            <a:rPr lang="ko-KR" altLang="en-US" sz="1050" b="1">
              <a:solidFill>
                <a:srgbClr val="FF0000"/>
              </a:solidFill>
            </a:rPr>
            <a:pPr algn="ctr"/>
            <a:t>도봉구
20.7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361950</xdr:colOff>
      <xdr:row>31</xdr:row>
      <xdr:rowOff>95250</xdr:rowOff>
    </xdr:from>
    <xdr:to>
      <xdr:col>13</xdr:col>
      <xdr:colOff>352425</xdr:colOff>
      <xdr:row>33</xdr:row>
      <xdr:rowOff>180975</xdr:rowOff>
    </xdr:to>
    <xdr:sp macro="" textlink="$J$13">
      <xdr:nvSpPr>
        <xdr:cNvPr id="40" name="직사각형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SpPr/>
      </xdr:nvSpPr>
      <xdr:spPr>
        <a:xfrm>
          <a:off x="8382000" y="6991350"/>
          <a:ext cx="676275" cy="504825"/>
        </a:xfrm>
        <a:prstGeom prst="rect">
          <a:avLst/>
        </a:prstGeom>
        <a:noFill/>
        <a:ln w="952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8515FB27-9579-4BDA-A28C-D759D3B17C42}" type="TxLink">
            <a:rPr lang="ko-KR" altLang="en-US" sz="1050" b="1">
              <a:solidFill>
                <a:srgbClr val="FF0000"/>
              </a:solidFill>
            </a:rPr>
            <a:pPr algn="ctr"/>
            <a:t>노원구
35.4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114300</xdr:colOff>
      <xdr:row>43</xdr:row>
      <xdr:rowOff>114300</xdr:rowOff>
    </xdr:from>
    <xdr:to>
      <xdr:col>9</xdr:col>
      <xdr:colOff>180975</xdr:colOff>
      <xdr:row>45</xdr:row>
      <xdr:rowOff>200025</xdr:rowOff>
    </xdr:to>
    <xdr:sp macro="" textlink="$J$15">
      <xdr:nvSpPr>
        <xdr:cNvPr id="41" name="직사각형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SpPr/>
      </xdr:nvSpPr>
      <xdr:spPr>
        <a:xfrm>
          <a:off x="6267450" y="9525000"/>
          <a:ext cx="752475" cy="504825"/>
        </a:xfrm>
        <a:prstGeom prst="rect">
          <a:avLst/>
        </a:prstGeom>
        <a:noFill/>
        <a:ln w="952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914B71C6-0B1F-4A26-9A38-774666903014}" type="TxLink">
            <a:rPr lang="ko-KR" altLang="en-US" sz="1050" b="1">
              <a:solidFill>
                <a:srgbClr val="FF0000"/>
              </a:solidFill>
            </a:rPr>
            <a:pPr algn="ctr"/>
            <a:t>서대문구
17.6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190500</xdr:colOff>
      <xdr:row>48</xdr:row>
      <xdr:rowOff>9525</xdr:rowOff>
    </xdr:from>
    <xdr:to>
      <xdr:col>8</xdr:col>
      <xdr:colOff>180975</xdr:colOff>
      <xdr:row>50</xdr:row>
      <xdr:rowOff>95250</xdr:rowOff>
    </xdr:to>
    <xdr:sp macro="" textlink="$J$16">
      <xdr:nvSpPr>
        <xdr:cNvPr id="42" name="직사각형 41">
          <a:extLst>
            <a:ext uri="{FF2B5EF4-FFF2-40B4-BE49-F238E27FC236}">
              <a16:creationId xmlns:a16="http://schemas.microsoft.com/office/drawing/2014/main" xmlns="" id="{00000000-0008-0000-0500-00002A000000}"/>
            </a:ext>
          </a:extLst>
        </xdr:cNvPr>
        <xdr:cNvSpPr/>
      </xdr:nvSpPr>
      <xdr:spPr>
        <a:xfrm>
          <a:off x="5657850" y="10467975"/>
          <a:ext cx="676275" cy="504825"/>
        </a:xfrm>
        <a:prstGeom prst="rect">
          <a:avLst/>
        </a:prstGeom>
        <a:noFill/>
        <a:ln w="952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D793B087-7B02-4DB2-A1AB-714210C4E3A7}" type="TxLink">
            <a:rPr lang="ko-KR" altLang="en-US" sz="1050" b="1">
              <a:solidFill>
                <a:srgbClr val="FF0000"/>
              </a:solidFill>
            </a:rPr>
            <a:pPr algn="ctr"/>
            <a:t>마포구
23.9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123825</xdr:colOff>
      <xdr:row>52</xdr:row>
      <xdr:rowOff>200025</xdr:rowOff>
    </xdr:from>
    <xdr:to>
      <xdr:col>5</xdr:col>
      <xdr:colOff>114300</xdr:colOff>
      <xdr:row>55</xdr:row>
      <xdr:rowOff>76200</xdr:rowOff>
    </xdr:to>
    <xdr:sp macro="" textlink="$J$17">
      <xdr:nvSpPr>
        <xdr:cNvPr id="43" name="직사각형 42">
          <a:extLst>
            <a:ext uri="{FF2B5EF4-FFF2-40B4-BE49-F238E27FC236}">
              <a16:creationId xmlns:a16="http://schemas.microsoft.com/office/drawing/2014/main" xmlns="" id="{00000000-0008-0000-0500-00002B000000}"/>
            </a:ext>
          </a:extLst>
        </xdr:cNvPr>
        <xdr:cNvSpPr/>
      </xdr:nvSpPr>
      <xdr:spPr>
        <a:xfrm>
          <a:off x="3533775" y="11496675"/>
          <a:ext cx="676275" cy="504825"/>
        </a:xfrm>
        <a:prstGeom prst="rect">
          <a:avLst/>
        </a:prstGeom>
        <a:noFill/>
        <a:ln w="952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42677A22-070B-43C4-AD01-141A4EADF8D1}" type="TxLink">
            <a:rPr lang="ko-KR" altLang="en-US" sz="1050" b="1">
              <a:solidFill>
                <a:srgbClr val="FF0000"/>
              </a:solidFill>
            </a:rPr>
            <a:pPr algn="ctr"/>
            <a:t>양천구
17.4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476250</xdr:colOff>
      <xdr:row>47</xdr:row>
      <xdr:rowOff>9525</xdr:rowOff>
    </xdr:from>
    <xdr:to>
      <xdr:col>4</xdr:col>
      <xdr:colOff>466725</xdr:colOff>
      <xdr:row>49</xdr:row>
      <xdr:rowOff>95250</xdr:rowOff>
    </xdr:to>
    <xdr:sp macro="" textlink="$J$18">
      <xdr:nvSpPr>
        <xdr:cNvPr id="44" name="직사각형 43">
          <a:extLst>
            <a:ext uri="{FF2B5EF4-FFF2-40B4-BE49-F238E27FC236}">
              <a16:creationId xmlns:a16="http://schemas.microsoft.com/office/drawing/2014/main" xmlns="" id="{00000000-0008-0000-0500-00002C000000}"/>
            </a:ext>
          </a:extLst>
        </xdr:cNvPr>
        <xdr:cNvSpPr/>
      </xdr:nvSpPr>
      <xdr:spPr>
        <a:xfrm>
          <a:off x="2667000" y="9867900"/>
          <a:ext cx="714375" cy="504825"/>
        </a:xfrm>
        <a:prstGeom prst="rect">
          <a:avLst/>
        </a:prstGeom>
        <a:noFill/>
        <a:ln w="952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21143995-5ED3-4923-9928-2241535E6787}" type="TxLink">
            <a:rPr lang="ko-KR" altLang="en-US" sz="1050" b="1">
              <a:solidFill>
                <a:srgbClr val="FF0000"/>
              </a:solidFill>
            </a:rPr>
            <a:pPr algn="ctr"/>
            <a:t>강서구
41.5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66675</xdr:colOff>
      <xdr:row>55</xdr:row>
      <xdr:rowOff>123825</xdr:rowOff>
    </xdr:from>
    <xdr:to>
      <xdr:col>7</xdr:col>
      <xdr:colOff>57150</xdr:colOff>
      <xdr:row>58</xdr:row>
      <xdr:rowOff>0</xdr:rowOff>
    </xdr:to>
    <xdr:sp macro="" textlink="$J$19">
      <xdr:nvSpPr>
        <xdr:cNvPr id="45" name="직사각형 44">
          <a:extLst>
            <a:ext uri="{FF2B5EF4-FFF2-40B4-BE49-F238E27FC236}">
              <a16:creationId xmlns:a16="http://schemas.microsoft.com/office/drawing/2014/main" xmlns="" id="{00000000-0008-0000-0500-00002D000000}"/>
            </a:ext>
          </a:extLst>
        </xdr:cNvPr>
        <xdr:cNvSpPr/>
      </xdr:nvSpPr>
      <xdr:spPr>
        <a:xfrm>
          <a:off x="4848225" y="12049125"/>
          <a:ext cx="676275" cy="504825"/>
        </a:xfrm>
        <a:prstGeom prst="rect">
          <a:avLst/>
        </a:prstGeom>
        <a:noFill/>
        <a:ln w="952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9DF0CF50-0BA0-47CF-ABA6-EE01515547D2}" type="TxLink">
            <a:rPr lang="ko-KR" altLang="en-US" sz="1050" b="1">
              <a:solidFill>
                <a:srgbClr val="FF0000"/>
              </a:solidFill>
            </a:rPr>
            <a:pPr algn="ctr"/>
            <a:t>구로구
20.1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57150</xdr:colOff>
      <xdr:row>62</xdr:row>
      <xdr:rowOff>161925</xdr:rowOff>
    </xdr:from>
    <xdr:to>
      <xdr:col>8</xdr:col>
      <xdr:colOff>47625</xdr:colOff>
      <xdr:row>65</xdr:row>
      <xdr:rowOff>38100</xdr:rowOff>
    </xdr:to>
    <xdr:sp macro="" textlink="$J$20">
      <xdr:nvSpPr>
        <xdr:cNvPr id="46" name="직사각형 45">
          <a:extLst>
            <a:ext uri="{FF2B5EF4-FFF2-40B4-BE49-F238E27FC236}">
              <a16:creationId xmlns:a16="http://schemas.microsoft.com/office/drawing/2014/main" xmlns="" id="{00000000-0008-0000-0500-00002E000000}"/>
            </a:ext>
          </a:extLst>
        </xdr:cNvPr>
        <xdr:cNvSpPr/>
      </xdr:nvSpPr>
      <xdr:spPr>
        <a:xfrm>
          <a:off x="5524500" y="13554075"/>
          <a:ext cx="676275" cy="504825"/>
        </a:xfrm>
        <a:prstGeom prst="rect">
          <a:avLst/>
        </a:prstGeom>
        <a:noFill/>
        <a:ln w="952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6A67B239-63B4-4CA9-A4FC-5AC527CA4F84}" type="TxLink">
            <a:rPr lang="ko-KR" altLang="en-US" sz="1050" b="1">
              <a:solidFill>
                <a:srgbClr val="FF0000"/>
              </a:solidFill>
            </a:rPr>
            <a:pPr algn="ctr"/>
            <a:t>금천구
13.0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647700</xdr:colOff>
      <xdr:row>53</xdr:row>
      <xdr:rowOff>180975</xdr:rowOff>
    </xdr:from>
    <xdr:to>
      <xdr:col>8</xdr:col>
      <xdr:colOff>19050</xdr:colOff>
      <xdr:row>56</xdr:row>
      <xdr:rowOff>57150</xdr:rowOff>
    </xdr:to>
    <xdr:sp macro="" textlink="$J$21">
      <xdr:nvSpPr>
        <xdr:cNvPr id="47" name="직사각형 46">
          <a:extLst>
            <a:ext uri="{FF2B5EF4-FFF2-40B4-BE49-F238E27FC236}">
              <a16:creationId xmlns:a16="http://schemas.microsoft.com/office/drawing/2014/main" xmlns="" id="{00000000-0008-0000-0500-00002F000000}"/>
            </a:ext>
          </a:extLst>
        </xdr:cNvPr>
        <xdr:cNvSpPr/>
      </xdr:nvSpPr>
      <xdr:spPr>
        <a:xfrm>
          <a:off x="5429250" y="11687175"/>
          <a:ext cx="742950" cy="504825"/>
        </a:xfrm>
        <a:prstGeom prst="rect">
          <a:avLst/>
        </a:prstGeom>
        <a:noFill/>
        <a:ln w="952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E334E8C4-0C20-4D0E-8077-9E1170C9B0AF}" type="TxLink">
            <a:rPr lang="ko-KR" altLang="en-US" sz="1050" b="1">
              <a:solidFill>
                <a:srgbClr val="FF0000"/>
              </a:solidFill>
            </a:rPr>
            <a:pPr algn="ctr"/>
            <a:t>영등포구
24.5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123825</xdr:colOff>
      <xdr:row>56</xdr:row>
      <xdr:rowOff>28575</xdr:rowOff>
    </xdr:from>
    <xdr:to>
      <xdr:col>10</xdr:col>
      <xdr:colOff>114300</xdr:colOff>
      <xdr:row>58</xdr:row>
      <xdr:rowOff>114300</xdr:rowOff>
    </xdr:to>
    <xdr:sp macro="" textlink="$J$22">
      <xdr:nvSpPr>
        <xdr:cNvPr id="48" name="직사각형 47">
          <a:extLst>
            <a:ext uri="{FF2B5EF4-FFF2-40B4-BE49-F238E27FC236}">
              <a16:creationId xmlns:a16="http://schemas.microsoft.com/office/drawing/2014/main" xmlns="" id="{00000000-0008-0000-0500-000030000000}"/>
            </a:ext>
          </a:extLst>
        </xdr:cNvPr>
        <xdr:cNvSpPr/>
      </xdr:nvSpPr>
      <xdr:spPr>
        <a:xfrm>
          <a:off x="6962775" y="12163425"/>
          <a:ext cx="676275" cy="504825"/>
        </a:xfrm>
        <a:prstGeom prst="rect">
          <a:avLst/>
        </a:prstGeom>
        <a:noFill/>
        <a:ln w="952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0A3BEF5D-F0A0-49FA-92D4-B88C12BFB8A9}" type="TxLink">
            <a:rPr lang="ko-KR" altLang="en-US" sz="1050" b="1">
              <a:solidFill>
                <a:srgbClr val="FF0000"/>
              </a:solidFill>
            </a:rPr>
            <a:pPr algn="ctr"/>
            <a:t>동작구
16.4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257175</xdr:colOff>
      <xdr:row>61</xdr:row>
      <xdr:rowOff>133350</xdr:rowOff>
    </xdr:from>
    <xdr:to>
      <xdr:col>9</xdr:col>
      <xdr:colOff>247650</xdr:colOff>
      <xdr:row>64</xdr:row>
      <xdr:rowOff>9525</xdr:rowOff>
    </xdr:to>
    <xdr:sp macro="" textlink="$J$23">
      <xdr:nvSpPr>
        <xdr:cNvPr id="49" name="직사각형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SpPr/>
      </xdr:nvSpPr>
      <xdr:spPr>
        <a:xfrm>
          <a:off x="6410325" y="13315950"/>
          <a:ext cx="676275" cy="504825"/>
        </a:xfrm>
        <a:prstGeom prst="rect">
          <a:avLst/>
        </a:prstGeom>
        <a:noFill/>
        <a:ln w="952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690286C7-8F30-4CCF-AFF8-2970EDBE205A}" type="TxLink">
            <a:rPr lang="ko-KR" altLang="en-US" sz="1050" b="1">
              <a:solidFill>
                <a:srgbClr val="FF0000"/>
              </a:solidFill>
            </a:rPr>
            <a:pPr algn="ctr"/>
            <a:t>관악구
29.6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476250</xdr:colOff>
      <xdr:row>59</xdr:row>
      <xdr:rowOff>0</xdr:rowOff>
    </xdr:from>
    <xdr:to>
      <xdr:col>11</xdr:col>
      <xdr:colOff>466725</xdr:colOff>
      <xdr:row>61</xdr:row>
      <xdr:rowOff>85725</xdr:rowOff>
    </xdr:to>
    <xdr:sp macro="" textlink="$J$24">
      <xdr:nvSpPr>
        <xdr:cNvPr id="50" name="직사각형 49">
          <a:extLst>
            <a:ext uri="{FF2B5EF4-FFF2-40B4-BE49-F238E27FC236}">
              <a16:creationId xmlns:a16="http://schemas.microsoft.com/office/drawing/2014/main" xmlns="" id="{00000000-0008-0000-0500-000032000000}"/>
            </a:ext>
          </a:extLst>
        </xdr:cNvPr>
        <xdr:cNvSpPr/>
      </xdr:nvSpPr>
      <xdr:spPr>
        <a:xfrm>
          <a:off x="8001000" y="12763500"/>
          <a:ext cx="676275" cy="504825"/>
        </a:xfrm>
        <a:prstGeom prst="rect">
          <a:avLst/>
        </a:prstGeom>
        <a:noFill/>
        <a:ln w="952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ED39EFA3-6AB6-4C1E-83A4-ADA67429BF80}" type="TxLink">
            <a:rPr lang="ko-KR" altLang="en-US" sz="1050" b="1">
              <a:solidFill>
                <a:srgbClr val="FF0000"/>
              </a:solidFill>
            </a:rPr>
            <a:pPr algn="ctr"/>
            <a:t>서초구
47.0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419100</xdr:colOff>
      <xdr:row>57</xdr:row>
      <xdr:rowOff>66675</xdr:rowOff>
    </xdr:from>
    <xdr:to>
      <xdr:col>13</xdr:col>
      <xdr:colOff>409575</xdr:colOff>
      <xdr:row>59</xdr:row>
      <xdr:rowOff>152400</xdr:rowOff>
    </xdr:to>
    <xdr:sp macro="" textlink="$J$25">
      <xdr:nvSpPr>
        <xdr:cNvPr id="51" name="직사각형 50">
          <a:extLst>
            <a:ext uri="{FF2B5EF4-FFF2-40B4-BE49-F238E27FC236}">
              <a16:creationId xmlns:a16="http://schemas.microsoft.com/office/drawing/2014/main" xmlns="" id="{00000000-0008-0000-0500-000033000000}"/>
            </a:ext>
          </a:extLst>
        </xdr:cNvPr>
        <xdr:cNvSpPr/>
      </xdr:nvSpPr>
      <xdr:spPr>
        <a:xfrm>
          <a:off x="9182100" y="12020550"/>
          <a:ext cx="676275" cy="504825"/>
        </a:xfrm>
        <a:prstGeom prst="rect">
          <a:avLst/>
        </a:prstGeom>
        <a:noFill/>
        <a:ln w="952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91362532-930E-48CE-AA13-4BB8F0DB13DC}" type="TxLink">
            <a:rPr lang="ko-KR" altLang="en-US" sz="1050" b="1">
              <a:solidFill>
                <a:srgbClr val="FF0000"/>
              </a:solidFill>
            </a:rPr>
            <a:pPr algn="ctr"/>
            <a:t>강남구
39.5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361950</xdr:colOff>
      <xdr:row>56</xdr:row>
      <xdr:rowOff>76200</xdr:rowOff>
    </xdr:from>
    <xdr:to>
      <xdr:col>15</xdr:col>
      <xdr:colOff>352425</xdr:colOff>
      <xdr:row>58</xdr:row>
      <xdr:rowOff>161925</xdr:rowOff>
    </xdr:to>
    <xdr:sp macro="" textlink="$J$26">
      <xdr:nvSpPr>
        <xdr:cNvPr id="52" name="직사각형 51">
          <a:extLst>
            <a:ext uri="{FF2B5EF4-FFF2-40B4-BE49-F238E27FC236}">
              <a16:creationId xmlns:a16="http://schemas.microsoft.com/office/drawing/2014/main" xmlns="" id="{00000000-0008-0000-0500-000034000000}"/>
            </a:ext>
          </a:extLst>
        </xdr:cNvPr>
        <xdr:cNvSpPr/>
      </xdr:nvSpPr>
      <xdr:spPr>
        <a:xfrm>
          <a:off x="10629900" y="12211050"/>
          <a:ext cx="676275" cy="504825"/>
        </a:xfrm>
        <a:prstGeom prst="rect">
          <a:avLst/>
        </a:prstGeom>
        <a:noFill/>
        <a:ln w="952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513BAF3A-892B-4C15-B1F3-CAF4831CDF21}" type="TxLink">
            <a:rPr lang="ko-KR" altLang="en-US" sz="1050" b="1">
              <a:solidFill>
                <a:srgbClr val="FF0000"/>
              </a:solidFill>
            </a:rPr>
            <a:pPr algn="ctr"/>
            <a:t>송파구
33.9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457200</xdr:colOff>
      <xdr:row>50</xdr:row>
      <xdr:rowOff>85725</xdr:rowOff>
    </xdr:from>
    <xdr:to>
      <xdr:col>15</xdr:col>
      <xdr:colOff>447675</xdr:colOff>
      <xdr:row>52</xdr:row>
      <xdr:rowOff>171450</xdr:rowOff>
    </xdr:to>
    <xdr:sp macro="" textlink="$J$27">
      <xdr:nvSpPr>
        <xdr:cNvPr id="53" name="직사각형 52">
          <a:extLst>
            <a:ext uri="{FF2B5EF4-FFF2-40B4-BE49-F238E27FC236}">
              <a16:creationId xmlns:a16="http://schemas.microsoft.com/office/drawing/2014/main" xmlns="" id="{00000000-0008-0000-0500-000035000000}"/>
            </a:ext>
          </a:extLst>
        </xdr:cNvPr>
        <xdr:cNvSpPr/>
      </xdr:nvSpPr>
      <xdr:spPr>
        <a:xfrm>
          <a:off x="10725150" y="10963275"/>
          <a:ext cx="676275" cy="504825"/>
        </a:xfrm>
        <a:prstGeom prst="rect">
          <a:avLst/>
        </a:prstGeom>
        <a:noFill/>
        <a:ln w="952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1C38C9FA-DBF3-4406-9A8E-9E79369F9D26}" type="TxLink">
            <a:rPr lang="ko-KR" altLang="en-US" sz="1050" b="1">
              <a:solidFill>
                <a:srgbClr val="FF0000"/>
              </a:solidFill>
            </a:rPr>
            <a:pPr algn="ctr"/>
            <a:t>강동구
24.6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152400</xdr:colOff>
      <xdr:row>29</xdr:row>
      <xdr:rowOff>38100</xdr:rowOff>
    </xdr:from>
    <xdr:to>
      <xdr:col>3</xdr:col>
      <xdr:colOff>190500</xdr:colOff>
      <xdr:row>40</xdr:row>
      <xdr:rowOff>9525</xdr:rowOff>
    </xdr:to>
    <xdr:graphicFrame macro="">
      <xdr:nvGraphicFramePr>
        <xdr:cNvPr id="54" name="차트 53">
          <a:extLst>
            <a:ext uri="{FF2B5EF4-FFF2-40B4-BE49-F238E27FC236}">
              <a16:creationId xmlns:a16="http://schemas.microsoft.com/office/drawing/2014/main" xmlns="" id="{00000000-0008-0000-0500-00003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</xdr:col>
      <xdr:colOff>123824</xdr:colOff>
      <xdr:row>30</xdr:row>
      <xdr:rowOff>66675</xdr:rowOff>
    </xdr:from>
    <xdr:to>
      <xdr:col>10</xdr:col>
      <xdr:colOff>19050</xdr:colOff>
      <xdr:row>32</xdr:row>
      <xdr:rowOff>167134</xdr:rowOff>
    </xdr:to>
    <xdr:sp macro="" textlink="">
      <xdr:nvSpPr>
        <xdr:cNvPr id="59" name="TextBox 1">
          <a:extLst>
            <a:ext uri="{FF2B5EF4-FFF2-40B4-BE49-F238E27FC236}">
              <a16:creationId xmlns:a16="http://schemas.microsoft.com/office/drawing/2014/main" xmlns="" id="{00000000-0008-0000-0500-00003B000000}"/>
            </a:ext>
          </a:extLst>
        </xdr:cNvPr>
        <xdr:cNvSpPr txBox="1"/>
      </xdr:nvSpPr>
      <xdr:spPr>
        <a:xfrm>
          <a:off x="3533774" y="6753225"/>
          <a:ext cx="4010026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800" b="1">
              <a:solidFill>
                <a:schemeClr val="tx1"/>
              </a:solidFill>
              <a:latin typeface="+mn-ea"/>
              <a:ea typeface="+mn-ea"/>
            </a:rPr>
            <a:t>6. </a:t>
          </a:r>
          <a:r>
            <a:rPr lang="ko-KR" altLang="en-US" sz="1800" b="1">
              <a:solidFill>
                <a:schemeClr val="tx1"/>
              </a:solidFill>
              <a:latin typeface="+mn-ea"/>
              <a:ea typeface="+mn-ea"/>
            </a:rPr>
            <a:t>구별 지목별 면적 현황</a:t>
          </a:r>
        </a:p>
      </xdr:txBody>
    </xdr:sp>
    <xdr:clientData/>
  </xdr:twoCellAnchor>
  <xdr:twoCellAnchor>
    <xdr:from>
      <xdr:col>18</xdr:col>
      <xdr:colOff>504825</xdr:colOff>
      <xdr:row>28</xdr:row>
      <xdr:rowOff>57150</xdr:rowOff>
    </xdr:from>
    <xdr:to>
      <xdr:col>20</xdr:col>
      <xdr:colOff>228596</xdr:colOff>
      <xdr:row>29</xdr:row>
      <xdr:rowOff>152397</xdr:rowOff>
    </xdr:to>
    <xdr:sp macro="" textlink="">
      <xdr:nvSpPr>
        <xdr:cNvPr id="55" name="TextBox 1">
          <a:extLst>
            <a:ext uri="{FF2B5EF4-FFF2-40B4-BE49-F238E27FC236}">
              <a16:creationId xmlns:a16="http://schemas.microsoft.com/office/drawing/2014/main" xmlns="" id="{00000000-0008-0000-0500-000037000000}"/>
            </a:ext>
          </a:extLst>
        </xdr:cNvPr>
        <xdr:cNvSpPr txBox="1"/>
      </xdr:nvSpPr>
      <xdr:spPr>
        <a:xfrm>
          <a:off x="13515975" y="6324600"/>
          <a:ext cx="1095371" cy="304797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㎢</a:t>
          </a:r>
        </a:p>
      </xdr:txBody>
    </xdr:sp>
    <xdr:clientData/>
  </xdr:twoCell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0.19505</cdr:x>
      <cdr:y>0.68404</cdr:y>
    </cdr:from>
    <cdr:to>
      <cdr:x>0.39505</cdr:x>
      <cdr:y>0.91227</cdr:y>
    </cdr:to>
    <cdr:sp macro="" textlink="'6.구별 지목별 면적 현황'!$M$3">
      <cdr:nvSpPr>
        <cdr:cNvPr id="2" name="TextBox 1"/>
        <cdr:cNvSpPr txBox="1"/>
      </cdr:nvSpPr>
      <cdr:spPr>
        <a:xfrm xmlns:a="http://schemas.openxmlformats.org/drawingml/2006/main">
          <a:off x="435826" y="1582489"/>
          <a:ext cx="446890" cy="52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fld id="{5CE5B54A-DC8A-4C48-828E-632D2BCB0C6A}" type="TxLink">
            <a:rPr lang="ko-KR" altLang="en-US" sz="1050" b="1">
              <a:solidFill>
                <a:srgbClr val="FF0000"/>
              </a:solidFill>
            </a:rPr>
            <a:pPr algn="ctr"/>
            <a:t>총계
605.2</a:t>
          </a:fld>
          <a:endParaRPr lang="ko-KR" altLang="en-US" sz="1050" b="1">
            <a:solidFill>
              <a:srgbClr val="FF0000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0.52917</cdr:x>
      <cdr:y>0.71181</cdr:y>
    </cdr:from>
    <cdr:to>
      <cdr:x>0.66875</cdr:x>
      <cdr:y>0.86111</cdr:y>
    </cdr:to>
    <cdr:sp macro="" textlink="">
      <cdr:nvSpPr>
        <cdr:cNvPr id="2" name="직사각형 1"/>
        <cdr:cNvSpPr/>
      </cdr:nvSpPr>
      <cdr:spPr>
        <a:xfrm xmlns:a="http://schemas.openxmlformats.org/drawingml/2006/main">
          <a:off x="2419350" y="1952625"/>
          <a:ext cx="638175" cy="4095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1">
              <a:solidFill>
                <a:sysClr val="windowText" lastClr="000000"/>
              </a:solidFill>
            </a:rPr>
            <a:t>동작구</a:t>
          </a:r>
          <a:endParaRPr lang="en-US" altLang="ko-KR" sz="1000" b="1">
            <a:solidFill>
              <a:sysClr val="windowText" lastClr="000000"/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0.41294</cdr:x>
      <cdr:y>0.5382</cdr:y>
    </cdr:from>
    <cdr:to>
      <cdr:x>0.55252</cdr:x>
      <cdr:y>0.6875</cdr:y>
    </cdr:to>
    <cdr:sp macro="" textlink="">
      <cdr:nvSpPr>
        <cdr:cNvPr id="2" name="직사각형 1"/>
        <cdr:cNvSpPr/>
      </cdr:nvSpPr>
      <cdr:spPr>
        <a:xfrm xmlns:a="http://schemas.openxmlformats.org/drawingml/2006/main">
          <a:off x="1793558" y="1476387"/>
          <a:ext cx="606251" cy="409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1">
              <a:solidFill>
                <a:sysClr val="windowText" lastClr="000000"/>
              </a:solidFill>
            </a:rPr>
            <a:t>서초구</a:t>
          </a:r>
          <a:endParaRPr lang="en-US" altLang="ko-KR" sz="1000" b="1">
            <a:solidFill>
              <a:sysClr val="windowText" lastClr="000000"/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0.48333</cdr:x>
      <cdr:y>0.78125</cdr:y>
    </cdr:from>
    <cdr:to>
      <cdr:x>0.62292</cdr:x>
      <cdr:y>0.93056</cdr:y>
    </cdr:to>
    <cdr:sp macro="" textlink="">
      <cdr:nvSpPr>
        <cdr:cNvPr id="2" name="직사각형 1"/>
        <cdr:cNvSpPr/>
      </cdr:nvSpPr>
      <cdr:spPr>
        <a:xfrm xmlns:a="http://schemas.openxmlformats.org/drawingml/2006/main">
          <a:off x="2209800" y="2143125"/>
          <a:ext cx="638175" cy="4095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1">
              <a:solidFill>
                <a:sysClr val="windowText" lastClr="000000"/>
              </a:solidFill>
            </a:rPr>
            <a:t>강남구</a:t>
          </a:r>
          <a:endParaRPr lang="en-US" altLang="ko-KR" sz="1000" b="1">
            <a:solidFill>
              <a:sysClr val="windowText" lastClr="000000"/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0.38454</cdr:x>
      <cdr:y>0.84732</cdr:y>
    </cdr:from>
    <cdr:to>
      <cdr:x>0.50787</cdr:x>
      <cdr:y>0.94363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70200" y="2324364"/>
          <a:ext cx="535671" cy="2641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000" b="1">
              <a:latin typeface="+mn-lt"/>
              <a:ea typeface="+mn-ea"/>
              <a:cs typeface="+mn-cs"/>
            </a:rPr>
            <a:t>광진구</a:t>
          </a:r>
          <a:endParaRPr lang="en-US" sz="1000" b="1">
            <a:latin typeface="+mn-lt"/>
            <a:ea typeface="+mn-ea"/>
            <a:cs typeface="+mn-cs"/>
          </a:endParaRPr>
        </a:p>
        <a:p xmlns:a="http://schemas.openxmlformats.org/drawingml/2006/main">
          <a:endParaRPr lang="ko-KR" altLang="en-US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0.56426</cdr:x>
      <cdr:y>0.66915</cdr:y>
    </cdr:from>
    <cdr:to>
      <cdr:x>0.69375</cdr:x>
      <cdr:y>0.7643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428039" y="1835603"/>
          <a:ext cx="557208" cy="2610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000" b="1">
              <a:latin typeface="+mn-lt"/>
              <a:ea typeface="+mn-ea"/>
              <a:cs typeface="+mn-cs"/>
            </a:rPr>
            <a:t>성동구</a:t>
          </a:r>
          <a:endParaRPr lang="en-US" sz="1000" b="1">
            <a:latin typeface="+mn-lt"/>
            <a:ea typeface="+mn-ea"/>
            <a:cs typeface="+mn-cs"/>
          </a:endParaRPr>
        </a:p>
        <a:p xmlns:a="http://schemas.openxmlformats.org/drawingml/2006/main">
          <a:endParaRPr lang="ko-KR" altLang="en-US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0.35656</cdr:x>
      <cdr:y>0.67421</cdr:y>
    </cdr:from>
    <cdr:to>
      <cdr:x>0.48104</cdr:x>
      <cdr:y>0.78636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48699" y="1849484"/>
          <a:ext cx="540637" cy="30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000" b="1">
              <a:latin typeface="+mn-lt"/>
              <a:ea typeface="+mn-ea"/>
              <a:cs typeface="+mn-cs"/>
            </a:rPr>
            <a:t>성북구</a:t>
          </a:r>
          <a:endParaRPr lang="en-US" sz="1000" b="1">
            <a:latin typeface="+mn-lt"/>
            <a:ea typeface="+mn-ea"/>
            <a:cs typeface="+mn-cs"/>
          </a:endParaRPr>
        </a:p>
        <a:p xmlns:a="http://schemas.openxmlformats.org/drawingml/2006/main">
          <a:endParaRPr lang="ko-KR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W1:AC34"/>
  <sheetViews>
    <sheetView tabSelected="1" topLeftCell="E1" zoomScaleNormal="100" workbookViewId="0">
      <selection activeCell="X4" sqref="X4"/>
    </sheetView>
  </sheetViews>
  <sheetFormatPr defaultRowHeight="16.5"/>
  <cols>
    <col min="23" max="23" width="18.375" bestFit="1" customWidth="1"/>
    <col min="24" max="24" width="12.125" customWidth="1"/>
    <col min="25" max="25" width="8.625" customWidth="1"/>
    <col min="26" max="26" width="5.375" bestFit="1" customWidth="1"/>
    <col min="27" max="27" width="4.625" bestFit="1" customWidth="1"/>
    <col min="28" max="28" width="13.125" customWidth="1"/>
  </cols>
  <sheetData>
    <row r="1" spans="23:29">
      <c r="W1" s="16" t="s">
        <v>75</v>
      </c>
      <c r="X1" s="111"/>
      <c r="Y1" s="16"/>
      <c r="Z1" s="16"/>
      <c r="AA1" s="16"/>
    </row>
    <row r="2" spans="23:29">
      <c r="W2" s="17"/>
      <c r="X2" s="192" t="s">
        <v>10</v>
      </c>
      <c r="Y2" s="192"/>
      <c r="Z2" s="23"/>
      <c r="AA2" s="23"/>
    </row>
    <row r="3" spans="23:29">
      <c r="W3" s="17"/>
      <c r="X3" s="17" t="s">
        <v>1</v>
      </c>
      <c r="Y3" s="17" t="s">
        <v>2</v>
      </c>
      <c r="Z3" s="23"/>
      <c r="AA3" s="23"/>
      <c r="AB3" s="156" t="s">
        <v>98</v>
      </c>
    </row>
    <row r="4" spans="23:29">
      <c r="W4" s="19" t="s">
        <v>0</v>
      </c>
      <c r="X4" s="115">
        <v>605208148.60000002</v>
      </c>
      <c r="Y4" s="116">
        <v>912968</v>
      </c>
      <c r="Z4" s="21">
        <f>SUM(Z5:Z29)</f>
        <v>605.20814860000007</v>
      </c>
      <c r="AA4" s="22">
        <f>SUM(AA5:AA29)</f>
        <v>912.96800000000007</v>
      </c>
      <c r="AB4" s="151" t="str">
        <f>FIXED($Z4,1)&amp;CHAR(10)&amp;"("&amp;FIXED($AA4,1)&amp;")"</f>
        <v>605.2
(913.0)</v>
      </c>
    </row>
    <row r="5" spans="23:29">
      <c r="W5" s="20" t="s">
        <v>11</v>
      </c>
      <c r="X5" s="141">
        <v>23913161.699999999</v>
      </c>
      <c r="Y5" s="142">
        <v>49243</v>
      </c>
      <c r="Z5" s="103">
        <f>X5*0.000001</f>
        <v>23.9131617</v>
      </c>
      <c r="AA5" s="22">
        <f>Y5*0.001</f>
        <v>49.243000000000002</v>
      </c>
      <c r="AB5" s="151" t="str">
        <f t="shared" ref="AB5:AB29" si="0">FIXED($Z5,1)&amp;CHAR(10)&amp;"("&amp;FIXED($AA5,1)&amp;")"</f>
        <v>23.9
(49.2)</v>
      </c>
      <c r="AC5" s="106"/>
    </row>
    <row r="6" spans="23:29">
      <c r="W6" s="20" t="s">
        <v>12</v>
      </c>
      <c r="X6" s="141">
        <v>9960286.5</v>
      </c>
      <c r="Y6" s="142">
        <v>34915</v>
      </c>
      <c r="Z6" s="103">
        <f t="shared" ref="Z6:Z29" si="1">X6*0.000001</f>
        <v>9.9602864999999987</v>
      </c>
      <c r="AA6" s="22">
        <f t="shared" ref="AA6:AA29" si="2">Y6*0.001</f>
        <v>34.914999999999999</v>
      </c>
      <c r="AB6" s="151" t="str">
        <f t="shared" si="0"/>
        <v>10.0
(34.9)</v>
      </c>
      <c r="AC6" s="106"/>
    </row>
    <row r="7" spans="23:29">
      <c r="W7" s="20" t="s">
        <v>13</v>
      </c>
      <c r="X7" s="141">
        <v>21867609.5</v>
      </c>
      <c r="Y7" s="142">
        <v>44765</v>
      </c>
      <c r="Z7" s="103">
        <f t="shared" si="1"/>
        <v>21.8676095</v>
      </c>
      <c r="AA7" s="22">
        <f t="shared" si="2"/>
        <v>44.765000000000001</v>
      </c>
      <c r="AB7" s="151" t="str">
        <f t="shared" si="0"/>
        <v>21.9
(44.8)</v>
      </c>
      <c r="AC7" s="106"/>
    </row>
    <row r="8" spans="23:29">
      <c r="W8" s="20" t="s">
        <v>14</v>
      </c>
      <c r="X8" s="141">
        <v>16820272</v>
      </c>
      <c r="Y8" s="142">
        <v>26845</v>
      </c>
      <c r="Z8" s="103">
        <f t="shared" si="1"/>
        <v>16.820271999999999</v>
      </c>
      <c r="AA8" s="22">
        <f t="shared" si="2"/>
        <v>26.844999999999999</v>
      </c>
      <c r="AB8" s="151" t="str">
        <f t="shared" si="0"/>
        <v>16.8
(26.8)</v>
      </c>
      <c r="AC8" s="106"/>
    </row>
    <row r="9" spans="23:29">
      <c r="W9" s="20" t="s">
        <v>15</v>
      </c>
      <c r="X9" s="141">
        <v>17062836.800000001</v>
      </c>
      <c r="Y9" s="142">
        <v>32679</v>
      </c>
      <c r="Z9" s="103">
        <f t="shared" si="1"/>
        <v>17.062836799999999</v>
      </c>
      <c r="AA9" s="22">
        <f t="shared" si="2"/>
        <v>32.679000000000002</v>
      </c>
      <c r="AB9" s="151" t="str">
        <f t="shared" si="0"/>
        <v>17.1
(32.7)</v>
      </c>
      <c r="AC9" s="106"/>
    </row>
    <row r="10" spans="23:29">
      <c r="W10" s="20" t="s">
        <v>16</v>
      </c>
      <c r="X10" s="141">
        <v>14216010.800000001</v>
      </c>
      <c r="Y10" s="142">
        <v>40929</v>
      </c>
      <c r="Z10" s="103">
        <f t="shared" si="1"/>
        <v>14.216010799999999</v>
      </c>
      <c r="AA10" s="22">
        <f t="shared" si="2"/>
        <v>40.929000000000002</v>
      </c>
      <c r="AB10" s="151" t="str">
        <f t="shared" si="0"/>
        <v>14.2
(40.9)</v>
      </c>
      <c r="AC10" s="106"/>
    </row>
    <row r="11" spans="23:29">
      <c r="W11" s="20" t="s">
        <v>17</v>
      </c>
      <c r="X11" s="141">
        <v>18497097.199999999</v>
      </c>
      <c r="Y11" s="142">
        <v>38755</v>
      </c>
      <c r="Z11" s="103">
        <f t="shared" si="1"/>
        <v>18.497097199999999</v>
      </c>
      <c r="AA11" s="22">
        <f t="shared" si="2"/>
        <v>38.755000000000003</v>
      </c>
      <c r="AB11" s="151" t="str">
        <f t="shared" si="0"/>
        <v>18.5
(38.8)</v>
      </c>
      <c r="AC11" s="106"/>
    </row>
    <row r="12" spans="23:29">
      <c r="W12" s="20" t="s">
        <v>18</v>
      </c>
      <c r="X12" s="141">
        <v>24577897.300000001</v>
      </c>
      <c r="Y12" s="142">
        <v>53345</v>
      </c>
      <c r="Z12" s="103">
        <f t="shared" si="1"/>
        <v>24.5778973</v>
      </c>
      <c r="AA12" s="22">
        <f t="shared" si="2"/>
        <v>53.344999999999999</v>
      </c>
      <c r="AB12" s="151" t="str">
        <f t="shared" si="0"/>
        <v>24.6
(53.3)</v>
      </c>
      <c r="AC12" s="106"/>
    </row>
    <row r="13" spans="23:29">
      <c r="W13" s="20" t="s">
        <v>19</v>
      </c>
      <c r="X13" s="141">
        <v>23600401.899999999</v>
      </c>
      <c r="Y13" s="142">
        <v>40299</v>
      </c>
      <c r="Z13" s="103">
        <f t="shared" si="1"/>
        <v>23.600401899999998</v>
      </c>
      <c r="AA13" s="22">
        <f t="shared" si="2"/>
        <v>40.298999999999999</v>
      </c>
      <c r="AB13" s="151" t="str">
        <f t="shared" si="0"/>
        <v>23.6
(40.3)</v>
      </c>
      <c r="AC13" s="106"/>
    </row>
    <row r="14" spans="23:29">
      <c r="W14" s="20" t="s">
        <v>20</v>
      </c>
      <c r="X14" s="141">
        <v>20651010</v>
      </c>
      <c r="Y14" s="142">
        <v>22576</v>
      </c>
      <c r="Z14" s="103">
        <f t="shared" si="1"/>
        <v>20.651009999999999</v>
      </c>
      <c r="AA14" s="22">
        <f t="shared" si="2"/>
        <v>22.576000000000001</v>
      </c>
      <c r="AB14" s="151" t="str">
        <f t="shared" si="0"/>
        <v>20.7
(22.6)</v>
      </c>
      <c r="AC14" s="106"/>
    </row>
    <row r="15" spans="23:29">
      <c r="W15" s="20" t="s">
        <v>21</v>
      </c>
      <c r="X15" s="141">
        <v>35439055.100000001</v>
      </c>
      <c r="Y15" s="142">
        <v>20812</v>
      </c>
      <c r="Z15" s="103">
        <f t="shared" si="1"/>
        <v>35.439055099999997</v>
      </c>
      <c r="AA15" s="22">
        <f t="shared" si="2"/>
        <v>20.812000000000001</v>
      </c>
      <c r="AB15" s="151" t="str">
        <f t="shared" si="0"/>
        <v>35.4
(20.8)</v>
      </c>
      <c r="AC15" s="106"/>
    </row>
    <row r="16" spans="23:29">
      <c r="W16" s="20" t="s">
        <v>22</v>
      </c>
      <c r="X16" s="141">
        <v>29713452.100000001</v>
      </c>
      <c r="Y16" s="142">
        <v>49807</v>
      </c>
      <c r="Z16" s="103">
        <f t="shared" si="1"/>
        <v>29.713452100000001</v>
      </c>
      <c r="AA16" s="22">
        <f t="shared" si="2"/>
        <v>49.807000000000002</v>
      </c>
      <c r="AB16" s="151" t="str">
        <f t="shared" si="0"/>
        <v>29.7
(49.8)</v>
      </c>
      <c r="AC16" s="106"/>
    </row>
    <row r="17" spans="23:29">
      <c r="W17" s="20" t="s">
        <v>23</v>
      </c>
      <c r="X17" s="141">
        <v>17626979.399999999</v>
      </c>
      <c r="Y17" s="142">
        <v>41328</v>
      </c>
      <c r="Z17" s="103">
        <f t="shared" si="1"/>
        <v>17.626979399999996</v>
      </c>
      <c r="AA17" s="22">
        <f t="shared" si="2"/>
        <v>41.328000000000003</v>
      </c>
      <c r="AB17" s="151" t="str">
        <f t="shared" si="0"/>
        <v>17.6
(41.3)</v>
      </c>
      <c r="AC17" s="106"/>
    </row>
    <row r="18" spans="23:29">
      <c r="W18" s="20" t="s">
        <v>24</v>
      </c>
      <c r="X18" s="141">
        <v>23853635.699999999</v>
      </c>
      <c r="Y18" s="142">
        <v>41201</v>
      </c>
      <c r="Z18" s="103">
        <f t="shared" si="1"/>
        <v>23.853635699999998</v>
      </c>
      <c r="AA18" s="22">
        <f t="shared" si="2"/>
        <v>41.201000000000001</v>
      </c>
      <c r="AB18" s="151" t="str">
        <f t="shared" si="0"/>
        <v>23.9
(41.2)</v>
      </c>
      <c r="AC18" s="106"/>
    </row>
    <row r="19" spans="23:29">
      <c r="W19" s="20" t="s">
        <v>25</v>
      </c>
      <c r="X19" s="141">
        <v>17405693.899999999</v>
      </c>
      <c r="Y19" s="142">
        <v>21795</v>
      </c>
      <c r="Z19" s="103">
        <f t="shared" si="1"/>
        <v>17.405693899999999</v>
      </c>
      <c r="AA19" s="22">
        <f t="shared" si="2"/>
        <v>21.795000000000002</v>
      </c>
      <c r="AB19" s="151" t="str">
        <f t="shared" si="0"/>
        <v>17.4
(21.8)</v>
      </c>
      <c r="AC19" s="106"/>
    </row>
    <row r="20" spans="23:29">
      <c r="W20" s="20" t="s">
        <v>26</v>
      </c>
      <c r="X20" s="141">
        <v>41453337.100000001</v>
      </c>
      <c r="Y20" s="142">
        <v>44216</v>
      </c>
      <c r="Z20" s="103">
        <f t="shared" si="1"/>
        <v>41.453337099999999</v>
      </c>
      <c r="AA20" s="22">
        <f t="shared" si="2"/>
        <v>44.216000000000001</v>
      </c>
      <c r="AB20" s="151" t="str">
        <f t="shared" si="0"/>
        <v>41.5
(44.2)</v>
      </c>
      <c r="AC20" s="106"/>
    </row>
    <row r="21" spans="23:29">
      <c r="W21" s="24" t="s">
        <v>27</v>
      </c>
      <c r="X21" s="141">
        <v>20121576.300000001</v>
      </c>
      <c r="Y21" s="142">
        <v>36631</v>
      </c>
      <c r="Z21" s="103">
        <f t="shared" si="1"/>
        <v>20.121576300000001</v>
      </c>
      <c r="AA21" s="22">
        <f t="shared" si="2"/>
        <v>36.631</v>
      </c>
      <c r="AB21" s="151" t="str">
        <f t="shared" si="0"/>
        <v>20.1
(36.6)</v>
      </c>
      <c r="AC21" s="106"/>
    </row>
    <row r="22" spans="23:29">
      <c r="W22" s="24" t="s">
        <v>28</v>
      </c>
      <c r="X22" s="141">
        <v>13020501.9</v>
      </c>
      <c r="Y22" s="142">
        <v>19909</v>
      </c>
      <c r="Z22" s="103">
        <f t="shared" si="1"/>
        <v>13.020501899999999</v>
      </c>
      <c r="AA22" s="22">
        <f t="shared" si="2"/>
        <v>19.908999999999999</v>
      </c>
      <c r="AB22" s="151" t="str">
        <f t="shared" si="0"/>
        <v>13.0
(19.9)</v>
      </c>
      <c r="AC22" s="106"/>
    </row>
    <row r="23" spans="23:29">
      <c r="W23" s="24" t="s">
        <v>29</v>
      </c>
      <c r="X23" s="141">
        <v>24549897.899999999</v>
      </c>
      <c r="Y23" s="142">
        <v>37466</v>
      </c>
      <c r="Z23" s="103">
        <f t="shared" si="1"/>
        <v>24.549897899999998</v>
      </c>
      <c r="AA23" s="22">
        <f t="shared" si="2"/>
        <v>37.466000000000001</v>
      </c>
      <c r="AB23" s="151" t="str">
        <f t="shared" si="0"/>
        <v>24.5
(37.5)</v>
      </c>
      <c r="AC23" s="106"/>
    </row>
    <row r="24" spans="23:29">
      <c r="W24" s="24" t="s">
        <v>30</v>
      </c>
      <c r="X24" s="141">
        <v>16356862.9</v>
      </c>
      <c r="Y24" s="142">
        <v>38392</v>
      </c>
      <c r="Z24" s="103">
        <f t="shared" si="1"/>
        <v>16.356862899999999</v>
      </c>
      <c r="AA24" s="22">
        <f t="shared" si="2"/>
        <v>38.392000000000003</v>
      </c>
      <c r="AB24" s="151" t="str">
        <f t="shared" si="0"/>
        <v>16.4
(38.4)</v>
      </c>
      <c r="AC24" s="106"/>
    </row>
    <row r="25" spans="23:29">
      <c r="W25" s="24" t="s">
        <v>31</v>
      </c>
      <c r="X25" s="141">
        <v>29568309</v>
      </c>
      <c r="Y25" s="142">
        <v>45407</v>
      </c>
      <c r="Z25" s="103">
        <f t="shared" si="1"/>
        <v>29.568308999999999</v>
      </c>
      <c r="AA25" s="22">
        <f t="shared" si="2"/>
        <v>45.407000000000004</v>
      </c>
      <c r="AB25" s="151" t="str">
        <f t="shared" si="0"/>
        <v>29.6
(45.4)</v>
      </c>
      <c r="AC25" s="106"/>
    </row>
    <row r="26" spans="23:29">
      <c r="W26" s="24" t="s">
        <v>32</v>
      </c>
      <c r="X26" s="141">
        <v>46968018.299999997</v>
      </c>
      <c r="Y26" s="142">
        <v>35193</v>
      </c>
      <c r="Z26" s="103">
        <f t="shared" si="1"/>
        <v>46.968018299999997</v>
      </c>
      <c r="AA26" s="22">
        <f t="shared" si="2"/>
        <v>35.192999999999998</v>
      </c>
      <c r="AB26" s="151" t="str">
        <f t="shared" si="0"/>
        <v>47.0
(35.2)</v>
      </c>
      <c r="AC26" s="106"/>
    </row>
    <row r="27" spans="23:29">
      <c r="W27" s="24" t="s">
        <v>33</v>
      </c>
      <c r="X27" s="141">
        <v>39497891.600000001</v>
      </c>
      <c r="Y27" s="142">
        <v>34376</v>
      </c>
      <c r="Z27" s="103">
        <f t="shared" si="1"/>
        <v>39.497891600000003</v>
      </c>
      <c r="AA27" s="22">
        <f t="shared" si="2"/>
        <v>34.375999999999998</v>
      </c>
      <c r="AB27" s="151" t="str">
        <f t="shared" si="0"/>
        <v>39.5
(34.4)</v>
      </c>
      <c r="AC27" s="106"/>
    </row>
    <row r="28" spans="23:29">
      <c r="W28" s="24" t="s">
        <v>34</v>
      </c>
      <c r="X28" s="141">
        <v>33875857.100000001</v>
      </c>
      <c r="Y28" s="142">
        <v>31671</v>
      </c>
      <c r="Z28" s="103">
        <f t="shared" si="1"/>
        <v>33.875857099999998</v>
      </c>
      <c r="AA28" s="22">
        <f t="shared" si="2"/>
        <v>31.670999999999999</v>
      </c>
      <c r="AB28" s="151" t="str">
        <f t="shared" si="0"/>
        <v>33.9
(31.7)</v>
      </c>
      <c r="AC28" s="106"/>
    </row>
    <row r="29" spans="23:29">
      <c r="W29" s="24" t="s">
        <v>35</v>
      </c>
      <c r="X29" s="141">
        <v>24590496.600000001</v>
      </c>
      <c r="Y29" s="142">
        <v>30413</v>
      </c>
      <c r="Z29" s="103">
        <f t="shared" si="1"/>
        <v>24.590496600000002</v>
      </c>
      <c r="AA29" s="22">
        <f t="shared" si="2"/>
        <v>30.413</v>
      </c>
      <c r="AB29" s="151" t="str">
        <f t="shared" si="0"/>
        <v>24.6
(30.4)</v>
      </c>
      <c r="AC29" s="106"/>
    </row>
    <row r="30" spans="23:29">
      <c r="AB30" s="106"/>
    </row>
    <row r="31" spans="23:29">
      <c r="AB31" s="106"/>
    </row>
    <row r="32" spans="23:29">
      <c r="W32" s="147"/>
      <c r="X32" s="135"/>
      <c r="AB32" s="106"/>
    </row>
    <row r="33" spans="28:28">
      <c r="AB33" s="106"/>
    </row>
    <row r="34" spans="28:28">
      <c r="AB34" s="106"/>
    </row>
  </sheetData>
  <mergeCells count="1">
    <mergeCell ref="X2:Y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zoomScaleNormal="100" workbookViewId="0">
      <selection activeCell="C10" sqref="C10"/>
    </sheetView>
  </sheetViews>
  <sheetFormatPr defaultRowHeight="12"/>
  <cols>
    <col min="1" max="1" width="8" style="11" bestFit="1" customWidth="1"/>
    <col min="2" max="2" width="16.375" style="14" bestFit="1" customWidth="1"/>
    <col min="3" max="3" width="10" style="15" bestFit="1" customWidth="1"/>
    <col min="4" max="4" width="7.875" style="9" bestFit="1" customWidth="1"/>
    <col min="5" max="5" width="7.25" style="7" bestFit="1" customWidth="1"/>
    <col min="6" max="6" width="7.125" style="8" bestFit="1" customWidth="1"/>
    <col min="7" max="7" width="7.25" style="8" bestFit="1" customWidth="1"/>
    <col min="8" max="9" width="9" style="10"/>
    <col min="10" max="10" width="9" style="155"/>
    <col min="11" max="16384" width="9" style="10"/>
  </cols>
  <sheetData>
    <row r="1" spans="1:11">
      <c r="A1" s="193"/>
      <c r="B1" s="195" t="s">
        <v>76</v>
      </c>
      <c r="C1" s="196"/>
      <c r="D1" s="197"/>
      <c r="E1" s="198"/>
      <c r="F1" s="199"/>
      <c r="G1" s="200"/>
    </row>
    <row r="2" spans="1:11">
      <c r="A2" s="194"/>
      <c r="B2" s="30" t="s">
        <v>77</v>
      </c>
      <c r="C2" s="31" t="s">
        <v>2</v>
      </c>
      <c r="D2" s="30" t="s">
        <v>77</v>
      </c>
      <c r="E2" s="30" t="s">
        <v>78</v>
      </c>
      <c r="F2" s="30" t="s">
        <v>52</v>
      </c>
      <c r="G2" s="30" t="s">
        <v>51</v>
      </c>
      <c r="H2" s="201" t="s">
        <v>98</v>
      </c>
      <c r="I2" s="202"/>
    </row>
    <row r="3" spans="1:11">
      <c r="A3" s="32" t="s">
        <v>79</v>
      </c>
      <c r="B3" s="115">
        <v>605208148.60000002</v>
      </c>
      <c r="C3" s="116">
        <v>912968</v>
      </c>
      <c r="D3" s="25">
        <f>B3*0.000001</f>
        <v>605.20814859999996</v>
      </c>
      <c r="E3" s="26">
        <f>SUM(E4:E28)</f>
        <v>100.00000000000001</v>
      </c>
      <c r="F3" s="27">
        <f>C3*0.001</f>
        <v>912.96800000000007</v>
      </c>
      <c r="G3" s="26">
        <f>SUM(G4:G28)</f>
        <v>100</v>
      </c>
      <c r="H3" s="16" t="str">
        <f>FIXED($D3,1)&amp;CHAR(10)&amp;"("&amp;FIXED($E3,1)&amp;")"</f>
        <v>605.2
(100.0)</v>
      </c>
      <c r="I3" s="16" t="str">
        <f>FIXED($F3,1)&amp;CHAR(10)&amp;"("&amp;FIXED($G3,1)&amp;")"</f>
        <v>913.0
(100.0)</v>
      </c>
      <c r="K3" s="148"/>
    </row>
    <row r="4" spans="1:11" ht="13.5">
      <c r="A4" s="28" t="s">
        <v>11</v>
      </c>
      <c r="B4" s="136">
        <v>23913161.699999999</v>
      </c>
      <c r="C4" s="137">
        <v>49243</v>
      </c>
      <c r="D4" s="25">
        <f>B4*0.000001</f>
        <v>23.9131617</v>
      </c>
      <c r="E4" s="26">
        <f>B4/B3*100</f>
        <v>3.9512293010788451</v>
      </c>
      <c r="F4" s="27">
        <f>C4*0.001</f>
        <v>49.243000000000002</v>
      </c>
      <c r="G4" s="27">
        <f>C4/C3*100</f>
        <v>5.3937268337992128</v>
      </c>
      <c r="H4" s="16" t="str">
        <f t="shared" ref="H4:H28" si="0">FIXED($D4,1)&amp;CHAR(10)&amp;"("&amp;FIXED($E4,1)&amp;")"</f>
        <v>23.9
(4.0)</v>
      </c>
      <c r="I4" s="16" t="str">
        <f t="shared" ref="I4:I28" si="1">FIXED($F4,1)&amp;CHAR(10)&amp;"("&amp;FIXED($G4,1)&amp;")"</f>
        <v>49.2
(5.4)</v>
      </c>
    </row>
    <row r="5" spans="1:11" ht="13.5">
      <c r="A5" s="28" t="s">
        <v>12</v>
      </c>
      <c r="B5" s="136">
        <v>9960286.5</v>
      </c>
      <c r="C5" s="137">
        <v>34915</v>
      </c>
      <c r="D5" s="25">
        <f t="shared" ref="D5:D28" si="2">B5*0.000001</f>
        <v>9.9602864999999987</v>
      </c>
      <c r="E5" s="26">
        <f>B5/B3*100</f>
        <v>1.6457621271360392</v>
      </c>
      <c r="F5" s="27">
        <f>C5*0.001</f>
        <v>34.914999999999999</v>
      </c>
      <c r="G5" s="27">
        <f>C5/C3*100</f>
        <v>3.8243399549600863</v>
      </c>
      <c r="H5" s="16" t="str">
        <f t="shared" si="0"/>
        <v>10.0
(1.6)</v>
      </c>
      <c r="I5" s="16" t="str">
        <f t="shared" si="1"/>
        <v>34.9
(3.8)</v>
      </c>
    </row>
    <row r="6" spans="1:11" ht="13.5">
      <c r="A6" s="28" t="s">
        <v>13</v>
      </c>
      <c r="B6" s="136">
        <v>21867609.5</v>
      </c>
      <c r="C6" s="137">
        <v>44765</v>
      </c>
      <c r="D6" s="25">
        <f t="shared" si="2"/>
        <v>21.8676095</v>
      </c>
      <c r="E6" s="26">
        <f>B6/B3*100</f>
        <v>3.6132377844854418</v>
      </c>
      <c r="F6" s="27">
        <f t="shared" ref="F6:F28" si="3">C6*0.001</f>
        <v>44.765000000000001</v>
      </c>
      <c r="G6" s="27">
        <f>C6/C3*100</f>
        <v>4.9032386677298661</v>
      </c>
      <c r="H6" s="16" t="str">
        <f t="shared" si="0"/>
        <v>21.9
(3.6)</v>
      </c>
      <c r="I6" s="16" t="str">
        <f t="shared" si="1"/>
        <v>44.8
(4.9)</v>
      </c>
    </row>
    <row r="7" spans="1:11" ht="13.5">
      <c r="A7" s="28" t="s">
        <v>14</v>
      </c>
      <c r="B7" s="136">
        <v>16820272</v>
      </c>
      <c r="C7" s="137">
        <v>26845</v>
      </c>
      <c r="D7" s="25">
        <f t="shared" si="2"/>
        <v>16.820271999999999</v>
      </c>
      <c r="E7" s="26">
        <f>B7/B3*100</f>
        <v>2.7792540531566794</v>
      </c>
      <c r="F7" s="27">
        <f t="shared" si="3"/>
        <v>26.844999999999999</v>
      </c>
      <c r="G7" s="27">
        <f>C7/C3*100</f>
        <v>2.9404097405385512</v>
      </c>
      <c r="H7" s="16" t="str">
        <f t="shared" si="0"/>
        <v>16.8
(2.8)</v>
      </c>
      <c r="I7" s="16" t="str">
        <f t="shared" si="1"/>
        <v>26.8
(2.9)</v>
      </c>
    </row>
    <row r="8" spans="1:11" ht="13.5">
      <c r="A8" s="28" t="s">
        <v>15</v>
      </c>
      <c r="B8" s="136">
        <v>17062836.800000001</v>
      </c>
      <c r="C8" s="137">
        <v>32679</v>
      </c>
      <c r="D8" s="25">
        <f t="shared" si="2"/>
        <v>17.062836799999999</v>
      </c>
      <c r="E8" s="26">
        <f>B8/B3*100</f>
        <v>2.8193336192631695</v>
      </c>
      <c r="F8" s="27">
        <f t="shared" si="3"/>
        <v>32.679000000000002</v>
      </c>
      <c r="G8" s="27">
        <f>C8/C3*100</f>
        <v>3.5794244705181342</v>
      </c>
      <c r="H8" s="16" t="str">
        <f t="shared" si="0"/>
        <v>17.1
(2.8)</v>
      </c>
      <c r="I8" s="16" t="str">
        <f t="shared" si="1"/>
        <v>32.7
(3.6)</v>
      </c>
    </row>
    <row r="9" spans="1:11" ht="13.5">
      <c r="A9" s="28" t="s">
        <v>16</v>
      </c>
      <c r="B9" s="136">
        <v>14216010.800000001</v>
      </c>
      <c r="C9" s="137">
        <v>40929</v>
      </c>
      <c r="D9" s="25">
        <f t="shared" si="2"/>
        <v>14.216010799999999</v>
      </c>
      <c r="E9" s="26">
        <f>B9/B3*100</f>
        <v>2.3489457028768101</v>
      </c>
      <c r="F9" s="27">
        <f t="shared" si="3"/>
        <v>40.929000000000002</v>
      </c>
      <c r="G9" s="27">
        <f>C9/C3*100</f>
        <v>4.483070600502975</v>
      </c>
      <c r="H9" s="16" t="str">
        <f t="shared" si="0"/>
        <v>14.2
(2.3)</v>
      </c>
      <c r="I9" s="16" t="str">
        <f t="shared" si="1"/>
        <v>40.9
(4.5)</v>
      </c>
    </row>
    <row r="10" spans="1:11" ht="13.5">
      <c r="A10" s="28" t="s">
        <v>17</v>
      </c>
      <c r="B10" s="136">
        <v>18497097.199999999</v>
      </c>
      <c r="C10" s="137">
        <v>38755</v>
      </c>
      <c r="D10" s="25">
        <f t="shared" si="2"/>
        <v>18.497097199999999</v>
      </c>
      <c r="E10" s="26">
        <f>B10/B3*100</f>
        <v>3.0563199194836481</v>
      </c>
      <c r="F10" s="27">
        <f t="shared" si="3"/>
        <v>38.755000000000003</v>
      </c>
      <c r="G10" s="27">
        <f>C10/C3*100</f>
        <v>4.244946153643939</v>
      </c>
      <c r="H10" s="16" t="str">
        <f t="shared" si="0"/>
        <v>18.5
(3.1)</v>
      </c>
      <c r="I10" s="16" t="str">
        <f t="shared" si="1"/>
        <v>38.8
(4.2)</v>
      </c>
    </row>
    <row r="11" spans="1:11" ht="13.5">
      <c r="A11" s="28" t="s">
        <v>18</v>
      </c>
      <c r="B11" s="136">
        <v>24577897.300000001</v>
      </c>
      <c r="C11" s="137">
        <v>53345</v>
      </c>
      <c r="D11" s="25">
        <f t="shared" si="2"/>
        <v>24.5778973</v>
      </c>
      <c r="E11" s="26">
        <f>B11/B3*100</f>
        <v>4.0610651652418941</v>
      </c>
      <c r="F11" s="27">
        <f t="shared" si="3"/>
        <v>53.344999999999999</v>
      </c>
      <c r="G11" s="27">
        <f>C11/C3*100</f>
        <v>5.8430306429141003</v>
      </c>
      <c r="H11" s="16" t="str">
        <f t="shared" si="0"/>
        <v>24.6
(4.1)</v>
      </c>
      <c r="I11" s="16" t="str">
        <f t="shared" si="1"/>
        <v>53.3
(5.8)</v>
      </c>
    </row>
    <row r="12" spans="1:11" ht="13.5">
      <c r="A12" s="28" t="s">
        <v>19</v>
      </c>
      <c r="B12" s="136">
        <v>23600401.899999999</v>
      </c>
      <c r="C12" s="137">
        <v>40299</v>
      </c>
      <c r="D12" s="25">
        <f t="shared" si="2"/>
        <v>23.600401899999998</v>
      </c>
      <c r="E12" s="26">
        <f>B12/B3*100</f>
        <v>3.8995512460619892</v>
      </c>
      <c r="F12" s="27">
        <f t="shared" si="3"/>
        <v>40.298999999999999</v>
      </c>
      <c r="G12" s="27">
        <f>C12/C3*100</f>
        <v>4.4140648960314053</v>
      </c>
      <c r="H12" s="16" t="str">
        <f t="shared" si="0"/>
        <v>23.6
(3.9)</v>
      </c>
      <c r="I12" s="16" t="str">
        <f t="shared" si="1"/>
        <v>40.3
(4.4)</v>
      </c>
    </row>
    <row r="13" spans="1:11" ht="13.5">
      <c r="A13" s="28" t="s">
        <v>20</v>
      </c>
      <c r="B13" s="136">
        <v>20651010</v>
      </c>
      <c r="C13" s="137">
        <v>22576</v>
      </c>
      <c r="D13" s="25">
        <f t="shared" si="2"/>
        <v>20.651009999999999</v>
      </c>
      <c r="E13" s="26">
        <f>B13/B3*100</f>
        <v>3.412216118994932</v>
      </c>
      <c r="F13" s="27">
        <f t="shared" si="3"/>
        <v>22.576000000000001</v>
      </c>
      <c r="G13" s="27">
        <f>C13/C3*100</f>
        <v>2.4728139430954865</v>
      </c>
      <c r="H13" s="16" t="str">
        <f t="shared" si="0"/>
        <v>20.7
(3.4)</v>
      </c>
      <c r="I13" s="16" t="str">
        <f t="shared" si="1"/>
        <v>22.6
(2.5)</v>
      </c>
    </row>
    <row r="14" spans="1:11" ht="13.5">
      <c r="A14" s="28" t="s">
        <v>21</v>
      </c>
      <c r="B14" s="136">
        <v>35439055.100000001</v>
      </c>
      <c r="C14" s="137">
        <v>20812</v>
      </c>
      <c r="D14" s="25">
        <f t="shared" si="2"/>
        <v>35.439055099999997</v>
      </c>
      <c r="E14" s="26">
        <f>B14/B3*100</f>
        <v>5.8556804269703777</v>
      </c>
      <c r="F14" s="27">
        <f t="shared" si="3"/>
        <v>20.812000000000001</v>
      </c>
      <c r="G14" s="27">
        <f>C14/C3*100</f>
        <v>2.2795979705750913</v>
      </c>
      <c r="H14" s="16" t="str">
        <f t="shared" si="0"/>
        <v>35.4
(5.9)</v>
      </c>
      <c r="I14" s="16" t="str">
        <f t="shared" si="1"/>
        <v>20.8
(2.3)</v>
      </c>
    </row>
    <row r="15" spans="1:11" ht="13.5">
      <c r="A15" s="28" t="s">
        <v>22</v>
      </c>
      <c r="B15" s="136">
        <v>29713452.100000001</v>
      </c>
      <c r="C15" s="137">
        <v>49807</v>
      </c>
      <c r="D15" s="25">
        <f t="shared" si="2"/>
        <v>29.713452100000001</v>
      </c>
      <c r="E15" s="26">
        <f>B15/B3*100</f>
        <v>4.90962525351563</v>
      </c>
      <c r="F15" s="27">
        <f t="shared" si="3"/>
        <v>49.807000000000002</v>
      </c>
      <c r="G15" s="27">
        <f>C15/C3*100</f>
        <v>5.4555033692309038</v>
      </c>
      <c r="H15" s="16" t="str">
        <f t="shared" si="0"/>
        <v>29.7
(4.9)</v>
      </c>
      <c r="I15" s="16" t="str">
        <f t="shared" si="1"/>
        <v>49.8
(5.5)</v>
      </c>
    </row>
    <row r="16" spans="1:11" ht="13.5">
      <c r="A16" s="28" t="s">
        <v>23</v>
      </c>
      <c r="B16" s="136">
        <v>17626979.399999999</v>
      </c>
      <c r="C16" s="137">
        <v>41328</v>
      </c>
      <c r="D16" s="25">
        <f t="shared" si="2"/>
        <v>17.626979399999996</v>
      </c>
      <c r="E16" s="26">
        <f>B16/B3*100</f>
        <v>2.9125482597641281</v>
      </c>
      <c r="F16" s="27">
        <f t="shared" si="3"/>
        <v>41.328000000000003</v>
      </c>
      <c r="G16" s="27">
        <f>C16/C3*100</f>
        <v>4.5267742133349689</v>
      </c>
      <c r="H16" s="16" t="str">
        <f t="shared" si="0"/>
        <v>17.6
(2.9)</v>
      </c>
      <c r="I16" s="16" t="str">
        <f t="shared" si="1"/>
        <v>41.3
(4.5)</v>
      </c>
    </row>
    <row r="17" spans="1:9" ht="13.5">
      <c r="A17" s="28" t="s">
        <v>24</v>
      </c>
      <c r="B17" s="136">
        <v>23853635.699999999</v>
      </c>
      <c r="C17" s="137">
        <v>41201</v>
      </c>
      <c r="D17" s="25">
        <f t="shared" si="2"/>
        <v>23.853635699999998</v>
      </c>
      <c r="E17" s="26">
        <f>B17/B3*100</f>
        <v>3.9413936767341138</v>
      </c>
      <c r="F17" s="27">
        <f t="shared" si="3"/>
        <v>41.201000000000001</v>
      </c>
      <c r="G17" s="27">
        <f>C17/C3*100</f>
        <v>4.5128635395764141</v>
      </c>
      <c r="H17" s="16" t="str">
        <f t="shared" si="0"/>
        <v>23.9
(3.9)</v>
      </c>
      <c r="I17" s="16" t="str">
        <f t="shared" si="1"/>
        <v>41.2
(4.5)</v>
      </c>
    </row>
    <row r="18" spans="1:9" ht="13.5">
      <c r="A18" s="28" t="s">
        <v>25</v>
      </c>
      <c r="B18" s="136">
        <v>17405693.899999999</v>
      </c>
      <c r="C18" s="137">
        <v>21795</v>
      </c>
      <c r="D18" s="25">
        <f t="shared" si="2"/>
        <v>17.405693899999999</v>
      </c>
      <c r="E18" s="26">
        <f>B18/B3*100</f>
        <v>2.875984723646531</v>
      </c>
      <c r="F18" s="27">
        <f t="shared" si="3"/>
        <v>21.795000000000002</v>
      </c>
      <c r="G18" s="27">
        <f>C18/C3*100</f>
        <v>2.3872687761235878</v>
      </c>
      <c r="H18" s="16" t="str">
        <f t="shared" si="0"/>
        <v>17.4
(2.9)</v>
      </c>
      <c r="I18" s="16" t="str">
        <f t="shared" si="1"/>
        <v>21.8
(2.4)</v>
      </c>
    </row>
    <row r="19" spans="1:9" ht="13.5">
      <c r="A19" s="28" t="s">
        <v>26</v>
      </c>
      <c r="B19" s="136">
        <v>41453337.100000001</v>
      </c>
      <c r="C19" s="137">
        <v>44216</v>
      </c>
      <c r="D19" s="25">
        <f t="shared" si="2"/>
        <v>41.453337099999999</v>
      </c>
      <c r="E19" s="26">
        <f>B19/B3*100</f>
        <v>6.8494347268608466</v>
      </c>
      <c r="F19" s="27">
        <f t="shared" si="3"/>
        <v>44.216000000000001</v>
      </c>
      <c r="G19" s="27">
        <f>C19/C3*100</f>
        <v>4.8431051252617836</v>
      </c>
      <c r="H19" s="16" t="str">
        <f t="shared" si="0"/>
        <v>41.5
(6.8)</v>
      </c>
      <c r="I19" s="16" t="str">
        <f t="shared" si="1"/>
        <v>44.2
(4.8)</v>
      </c>
    </row>
    <row r="20" spans="1:9" ht="13.5">
      <c r="A20" s="29" t="s">
        <v>27</v>
      </c>
      <c r="B20" s="136">
        <v>20121576.300000001</v>
      </c>
      <c r="C20" s="137">
        <v>36631</v>
      </c>
      <c r="D20" s="25">
        <f t="shared" si="2"/>
        <v>20.121576300000001</v>
      </c>
      <c r="E20" s="26">
        <f>B20/B3*100</f>
        <v>3.3247365136352363</v>
      </c>
      <c r="F20" s="27">
        <f t="shared" si="3"/>
        <v>36.631</v>
      </c>
      <c r="G20" s="27">
        <f>C20/C3*100</f>
        <v>4.0122983499969331</v>
      </c>
      <c r="H20" s="16" t="str">
        <f t="shared" si="0"/>
        <v>20.1
(3.3)</v>
      </c>
      <c r="I20" s="16" t="str">
        <f t="shared" si="1"/>
        <v>36.6
(4.0)</v>
      </c>
    </row>
    <row r="21" spans="1:9" ht="13.5">
      <c r="A21" s="29" t="s">
        <v>28</v>
      </c>
      <c r="B21" s="136">
        <v>13020501.9</v>
      </c>
      <c r="C21" s="137">
        <v>19909</v>
      </c>
      <c r="D21" s="25">
        <f t="shared" si="2"/>
        <v>13.020501899999999</v>
      </c>
      <c r="E21" s="26">
        <f>B21/B3*100</f>
        <v>2.1514088880197209</v>
      </c>
      <c r="F21" s="27">
        <f t="shared" si="3"/>
        <v>19.908999999999999</v>
      </c>
      <c r="G21" s="27">
        <f>C21/C3*100</f>
        <v>2.1806897941658416</v>
      </c>
      <c r="H21" s="16" t="str">
        <f t="shared" si="0"/>
        <v>13.0
(2.2)</v>
      </c>
      <c r="I21" s="16" t="str">
        <f t="shared" si="1"/>
        <v>19.9
(2.2)</v>
      </c>
    </row>
    <row r="22" spans="1:9" ht="13.5">
      <c r="A22" s="29" t="s">
        <v>29</v>
      </c>
      <c r="B22" s="136">
        <v>24549897.899999999</v>
      </c>
      <c r="C22" s="137">
        <v>37466</v>
      </c>
      <c r="D22" s="25">
        <f t="shared" si="2"/>
        <v>24.549897899999998</v>
      </c>
      <c r="E22" s="26">
        <f>B22/B3*100</f>
        <v>4.0564387569450506</v>
      </c>
      <c r="F22" s="27">
        <f t="shared" si="3"/>
        <v>37.466000000000001</v>
      </c>
      <c r="G22" s="27">
        <f>C22/C3*100</f>
        <v>4.1037582916378232</v>
      </c>
      <c r="H22" s="16" t="str">
        <f t="shared" si="0"/>
        <v>24.5
(4.1)</v>
      </c>
      <c r="I22" s="16" t="str">
        <f t="shared" si="1"/>
        <v>37.5
(4.1)</v>
      </c>
    </row>
    <row r="23" spans="1:9" ht="13.5">
      <c r="A23" s="29" t="s">
        <v>30</v>
      </c>
      <c r="B23" s="136">
        <v>16356862.9</v>
      </c>
      <c r="C23" s="137">
        <v>38392</v>
      </c>
      <c r="D23" s="25">
        <f t="shared" si="2"/>
        <v>16.356862899999999</v>
      </c>
      <c r="E23" s="26">
        <f>B23/B3*100</f>
        <v>2.7026838514711962</v>
      </c>
      <c r="F23" s="27">
        <f t="shared" si="3"/>
        <v>38.392000000000003</v>
      </c>
      <c r="G23" s="27">
        <f>C23/C3*100</f>
        <v>4.2051857239246067</v>
      </c>
      <c r="H23" s="16" t="str">
        <f t="shared" si="0"/>
        <v>16.4
(2.7)</v>
      </c>
      <c r="I23" s="16" t="str">
        <f t="shared" si="1"/>
        <v>38.4
(4.2)</v>
      </c>
    </row>
    <row r="24" spans="1:9" ht="13.5">
      <c r="A24" s="29" t="s">
        <v>31</v>
      </c>
      <c r="B24" s="136">
        <v>29568309</v>
      </c>
      <c r="C24" s="137">
        <v>45407</v>
      </c>
      <c r="D24" s="25">
        <f t="shared" si="2"/>
        <v>29.568308999999999</v>
      </c>
      <c r="E24" s="26">
        <f>B24/B3*100</f>
        <v>4.8856429095343472</v>
      </c>
      <c r="F24" s="27">
        <f t="shared" si="3"/>
        <v>45.407000000000004</v>
      </c>
      <c r="G24" s="27">
        <f>C24/C3*100</f>
        <v>4.9735587665723227</v>
      </c>
      <c r="H24" s="16" t="str">
        <f t="shared" si="0"/>
        <v>29.6
(4.9)</v>
      </c>
      <c r="I24" s="16" t="str">
        <f t="shared" si="1"/>
        <v>45.4
(5.0)</v>
      </c>
    </row>
    <row r="25" spans="1:9" ht="13.5">
      <c r="A25" s="29" t="s">
        <v>32</v>
      </c>
      <c r="B25" s="136">
        <v>46968018.299999997</v>
      </c>
      <c r="C25" s="137">
        <v>35193</v>
      </c>
      <c r="D25" s="25">
        <f t="shared" si="2"/>
        <v>46.968018299999997</v>
      </c>
      <c r="E25" s="26">
        <f>B25/B3*100</f>
        <v>7.7606387833093358</v>
      </c>
      <c r="F25" s="27">
        <f t="shared" si="3"/>
        <v>35.192999999999998</v>
      </c>
      <c r="G25" s="27">
        <f>C25/C3*100</f>
        <v>3.8547900912189696</v>
      </c>
      <c r="H25" s="16" t="str">
        <f t="shared" si="0"/>
        <v>47.0
(7.8)</v>
      </c>
      <c r="I25" s="16" t="str">
        <f t="shared" si="1"/>
        <v>35.2
(3.9)</v>
      </c>
    </row>
    <row r="26" spans="1:9" ht="13.5">
      <c r="A26" s="29" t="s">
        <v>33</v>
      </c>
      <c r="B26" s="136">
        <v>39497891.600000001</v>
      </c>
      <c r="C26" s="137">
        <v>34376</v>
      </c>
      <c r="D26" s="25">
        <f>B26*0.000001</f>
        <v>39.497891600000003</v>
      </c>
      <c r="E26" s="26">
        <f>B26/B3*100</f>
        <v>6.5263317573249218</v>
      </c>
      <c r="F26" s="27">
        <f t="shared" si="3"/>
        <v>34.375999999999998</v>
      </c>
      <c r="G26" s="27">
        <f>C26/C3*100</f>
        <v>3.7653017411344103</v>
      </c>
      <c r="H26" s="16" t="str">
        <f t="shared" si="0"/>
        <v>39.5
(6.5)</v>
      </c>
      <c r="I26" s="16" t="str">
        <f t="shared" si="1"/>
        <v>34.4
(3.8)</v>
      </c>
    </row>
    <row r="27" spans="1:9" ht="13.5">
      <c r="A27" s="29" t="s">
        <v>34</v>
      </c>
      <c r="B27" s="136">
        <v>33875857.100000001</v>
      </c>
      <c r="C27" s="137">
        <v>31671</v>
      </c>
      <c r="D27" s="25">
        <f t="shared" si="2"/>
        <v>33.875857099999998</v>
      </c>
      <c r="E27" s="26">
        <f>B27/B3*100</f>
        <v>5.5973894565635725</v>
      </c>
      <c r="F27" s="27">
        <f t="shared" si="3"/>
        <v>31.670999999999999</v>
      </c>
      <c r="G27" s="27">
        <f>C27/C3*100</f>
        <v>3.4690153433636226</v>
      </c>
      <c r="H27" s="16" t="str">
        <f t="shared" si="0"/>
        <v>33.9
(5.6)</v>
      </c>
      <c r="I27" s="16" t="str">
        <f t="shared" si="1"/>
        <v>31.7
(3.5)</v>
      </c>
    </row>
    <row r="28" spans="1:9" ht="13.5">
      <c r="A28" s="29" t="s">
        <v>35</v>
      </c>
      <c r="B28" s="136">
        <v>24590496.600000001</v>
      </c>
      <c r="C28" s="137">
        <v>30413</v>
      </c>
      <c r="D28" s="25">
        <f t="shared" si="2"/>
        <v>24.590496600000002</v>
      </c>
      <c r="E28" s="26">
        <f>B28/B3*100</f>
        <v>4.0631469779255376</v>
      </c>
      <c r="F28" s="27">
        <f t="shared" si="3"/>
        <v>30.413</v>
      </c>
      <c r="G28" s="27">
        <f>C28/C3*100</f>
        <v>3.3312230001489649</v>
      </c>
      <c r="H28" s="16" t="str">
        <f t="shared" si="0"/>
        <v>24.6
(4.1)</v>
      </c>
      <c r="I28" s="16" t="str">
        <f t="shared" si="1"/>
        <v>30.4
(3.3)</v>
      </c>
    </row>
    <row r="29" spans="1:9">
      <c r="B29" s="12"/>
      <c r="C29" s="13"/>
    </row>
  </sheetData>
  <mergeCells count="5">
    <mergeCell ref="A1:A2"/>
    <mergeCell ref="B1:C1"/>
    <mergeCell ref="D1:E1"/>
    <mergeCell ref="F1:G1"/>
    <mergeCell ref="H2:I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"/>
  <sheetViews>
    <sheetView topLeftCell="A25" workbookViewId="0">
      <selection activeCell="E22" sqref="E22"/>
    </sheetView>
  </sheetViews>
  <sheetFormatPr defaultRowHeight="16.5"/>
  <cols>
    <col min="4" max="4" width="14.75" customWidth="1"/>
    <col min="5" max="5" width="9.75" customWidth="1"/>
    <col min="6" max="6" width="5.375" style="1" customWidth="1"/>
  </cols>
  <sheetData>
    <row r="1" spans="1:24">
      <c r="A1" s="209"/>
      <c r="B1" s="210"/>
      <c r="C1" s="210"/>
      <c r="D1" s="206" t="s">
        <v>0</v>
      </c>
      <c r="E1" s="207"/>
      <c r="F1" s="128"/>
    </row>
    <row r="2" spans="1:24">
      <c r="A2" s="210"/>
      <c r="B2" s="210"/>
      <c r="C2" s="210"/>
      <c r="D2" s="60" t="s">
        <v>1</v>
      </c>
      <c r="E2" s="61" t="s">
        <v>2</v>
      </c>
      <c r="F2" s="61" t="s">
        <v>80</v>
      </c>
    </row>
    <row r="3" spans="1:24">
      <c r="A3" s="208" t="s">
        <v>3</v>
      </c>
      <c r="B3" s="208" t="s">
        <v>4</v>
      </c>
      <c r="C3" s="122" t="s">
        <v>86</v>
      </c>
      <c r="D3" s="183">
        <v>187166633.69999999</v>
      </c>
      <c r="E3" s="184">
        <v>620797</v>
      </c>
      <c r="F3" s="59"/>
      <c r="X3" s="112"/>
    </row>
    <row r="4" spans="1:24">
      <c r="A4" s="208"/>
      <c r="B4" s="208"/>
      <c r="C4" s="122" t="s">
        <v>87</v>
      </c>
      <c r="D4" s="183">
        <v>84050815.099999994</v>
      </c>
      <c r="E4" s="184">
        <v>57862</v>
      </c>
      <c r="F4" s="59"/>
    </row>
    <row r="5" spans="1:24">
      <c r="A5" s="208"/>
      <c r="B5" s="208"/>
      <c r="C5" s="122" t="s">
        <v>91</v>
      </c>
      <c r="D5" s="183">
        <v>85584571.799999997</v>
      </c>
      <c r="E5" s="184">
        <v>52585</v>
      </c>
      <c r="F5" s="59"/>
    </row>
    <row r="6" spans="1:24">
      <c r="A6" s="208"/>
      <c r="B6" s="208"/>
      <c r="C6" s="122" t="s">
        <v>92</v>
      </c>
      <c r="D6" s="183">
        <v>42544083.200000003</v>
      </c>
      <c r="E6" s="184">
        <v>72979</v>
      </c>
      <c r="F6" s="59"/>
    </row>
    <row r="7" spans="1:24">
      <c r="A7" s="208"/>
      <c r="B7" s="208"/>
      <c r="C7" s="122" t="s">
        <v>93</v>
      </c>
      <c r="D7" s="183">
        <v>64106032.299999997</v>
      </c>
      <c r="E7" s="184">
        <v>78433</v>
      </c>
      <c r="F7" s="59"/>
    </row>
    <row r="8" spans="1:24">
      <c r="A8" s="208"/>
      <c r="B8" s="208"/>
      <c r="C8" s="122" t="s">
        <v>94</v>
      </c>
      <c r="D8" s="183">
        <v>638179.6</v>
      </c>
      <c r="E8" s="184">
        <v>1034</v>
      </c>
      <c r="F8" s="59"/>
    </row>
    <row r="9" spans="1:24">
      <c r="A9" s="208"/>
      <c r="B9" s="208"/>
      <c r="C9" s="122" t="s">
        <v>95</v>
      </c>
      <c r="D9" s="183">
        <v>2499577.4</v>
      </c>
      <c r="E9" s="184">
        <v>5599</v>
      </c>
      <c r="F9" s="59"/>
    </row>
    <row r="10" spans="1:24">
      <c r="A10" s="208"/>
      <c r="B10" s="208"/>
      <c r="C10" s="122" t="s">
        <v>88</v>
      </c>
      <c r="D10" s="183">
        <v>1670141.5</v>
      </c>
      <c r="E10" s="184">
        <v>2468</v>
      </c>
      <c r="F10" s="59"/>
    </row>
    <row r="11" spans="1:24">
      <c r="A11" s="208"/>
      <c r="B11" s="208"/>
      <c r="C11" s="122" t="s">
        <v>89</v>
      </c>
      <c r="D11" s="183">
        <v>1225505</v>
      </c>
      <c r="E11" s="184">
        <v>4062</v>
      </c>
      <c r="F11" s="59"/>
    </row>
    <row r="12" spans="1:24">
      <c r="A12" s="208"/>
      <c r="B12" s="208"/>
      <c r="C12" s="122" t="s">
        <v>90</v>
      </c>
      <c r="D12" s="185">
        <v>469485539.59999996</v>
      </c>
      <c r="E12" s="186">
        <v>895819</v>
      </c>
      <c r="F12" s="59">
        <f>D12/D32*100</f>
        <v>77.574226435324647</v>
      </c>
    </row>
    <row r="13" spans="1:24">
      <c r="A13" s="208"/>
      <c r="B13" s="208" t="s">
        <v>7</v>
      </c>
      <c r="C13" s="122" t="s">
        <v>86</v>
      </c>
      <c r="D13" s="187">
        <v>29780345</v>
      </c>
      <c r="E13" s="188">
        <v>5742</v>
      </c>
      <c r="F13" s="59"/>
    </row>
    <row r="14" spans="1:24">
      <c r="A14" s="208"/>
      <c r="B14" s="208"/>
      <c r="C14" s="122" t="s">
        <v>87</v>
      </c>
      <c r="D14" s="187">
        <v>58701200</v>
      </c>
      <c r="E14" s="183">
        <v>3218</v>
      </c>
      <c r="F14" s="59"/>
    </row>
    <row r="15" spans="1:24">
      <c r="A15" s="208"/>
      <c r="B15" s="208"/>
      <c r="C15" s="122" t="s">
        <v>91</v>
      </c>
      <c r="D15" s="187">
        <v>16786740</v>
      </c>
      <c r="E15" s="188">
        <v>3997</v>
      </c>
      <c r="F15" s="59"/>
    </row>
    <row r="16" spans="1:24">
      <c r="A16" s="208"/>
      <c r="B16" s="208"/>
      <c r="C16" s="122" t="s">
        <v>92</v>
      </c>
      <c r="D16" s="187">
        <v>1456973</v>
      </c>
      <c r="E16" s="188">
        <v>1039</v>
      </c>
      <c r="F16" s="59"/>
    </row>
    <row r="17" spans="1:6">
      <c r="A17" s="208"/>
      <c r="B17" s="208"/>
      <c r="C17" s="122" t="s">
        <v>93</v>
      </c>
      <c r="D17" s="187">
        <v>20937602</v>
      </c>
      <c r="E17" s="188">
        <v>2391</v>
      </c>
      <c r="F17" s="59"/>
    </row>
    <row r="18" spans="1:6">
      <c r="A18" s="208"/>
      <c r="B18" s="208"/>
      <c r="C18" s="122" t="s">
        <v>94</v>
      </c>
      <c r="D18" s="187">
        <v>4883391</v>
      </c>
      <c r="E18" s="188">
        <v>269</v>
      </c>
      <c r="F18" s="59"/>
    </row>
    <row r="19" spans="1:6">
      <c r="A19" s="208"/>
      <c r="B19" s="208"/>
      <c r="C19" s="122" t="s">
        <v>95</v>
      </c>
      <c r="D19" s="187">
        <v>2214705</v>
      </c>
      <c r="E19" s="188">
        <v>291</v>
      </c>
      <c r="F19" s="59"/>
    </row>
    <row r="20" spans="1:6">
      <c r="A20" s="208"/>
      <c r="B20" s="208"/>
      <c r="C20" s="122" t="s">
        <v>88</v>
      </c>
      <c r="D20" s="187">
        <v>71296</v>
      </c>
      <c r="E20" s="188">
        <v>54</v>
      </c>
      <c r="F20" s="59"/>
    </row>
    <row r="21" spans="1:6">
      <c r="A21" s="208"/>
      <c r="B21" s="208"/>
      <c r="C21" s="122" t="s">
        <v>89</v>
      </c>
      <c r="D21" s="187">
        <v>890357</v>
      </c>
      <c r="E21" s="188">
        <v>148</v>
      </c>
      <c r="F21" s="59"/>
    </row>
    <row r="22" spans="1:6">
      <c r="A22" s="208"/>
      <c r="B22" s="208"/>
      <c r="C22" s="122" t="s">
        <v>90</v>
      </c>
      <c r="D22" s="183">
        <v>135722609</v>
      </c>
      <c r="E22" s="186">
        <v>17149</v>
      </c>
      <c r="F22" s="59">
        <f>D22/D32*100</f>
        <v>22.425773564675371</v>
      </c>
    </row>
    <row r="23" spans="1:6">
      <c r="A23" s="208"/>
      <c r="B23" s="208" t="s">
        <v>6</v>
      </c>
      <c r="C23" s="122" t="s">
        <v>96</v>
      </c>
      <c r="D23" s="125">
        <f t="shared" ref="D23:E32" si="0">SUM(D3,D13)</f>
        <v>216946978.69999999</v>
      </c>
      <c r="E23" s="126">
        <f t="shared" si="0"/>
        <v>626539</v>
      </c>
      <c r="F23" s="127">
        <f>D23/D32*100</f>
        <v>35.846671794134529</v>
      </c>
    </row>
    <row r="24" spans="1:6">
      <c r="A24" s="208"/>
      <c r="B24" s="208"/>
      <c r="C24" s="122" t="s">
        <v>97</v>
      </c>
      <c r="D24" s="125">
        <f t="shared" si="0"/>
        <v>142752015.09999999</v>
      </c>
      <c r="E24" s="126">
        <f t="shared" si="0"/>
        <v>61080</v>
      </c>
      <c r="F24" s="127">
        <f>D24/D32*100</f>
        <v>23.587259264473165</v>
      </c>
    </row>
    <row r="25" spans="1:6">
      <c r="A25" s="208"/>
      <c r="B25" s="208"/>
      <c r="C25" s="122" t="s">
        <v>91</v>
      </c>
      <c r="D25" s="125">
        <f t="shared" si="0"/>
        <v>102371311.8</v>
      </c>
      <c r="E25" s="126">
        <f t="shared" si="0"/>
        <v>56582</v>
      </c>
      <c r="F25" s="127">
        <f>D25/D32*100</f>
        <v>16.91505840375924</v>
      </c>
    </row>
    <row r="26" spans="1:6">
      <c r="A26" s="208"/>
      <c r="B26" s="208"/>
      <c r="C26" s="122" t="s">
        <v>92</v>
      </c>
      <c r="D26" s="125">
        <f t="shared" si="0"/>
        <v>44001056.200000003</v>
      </c>
      <c r="E26" s="126">
        <f t="shared" si="0"/>
        <v>74018</v>
      </c>
      <c r="F26" s="127">
        <f>D26/D32*100</f>
        <v>7.2704004897795276</v>
      </c>
    </row>
    <row r="27" spans="1:6">
      <c r="A27" s="208"/>
      <c r="B27" s="208"/>
      <c r="C27" s="122" t="s">
        <v>93</v>
      </c>
      <c r="D27" s="125">
        <f t="shared" si="0"/>
        <v>85043634.299999997</v>
      </c>
      <c r="E27" s="126">
        <f t="shared" si="0"/>
        <v>80824</v>
      </c>
      <c r="F27" s="127">
        <f>D27/D32*100</f>
        <v>14.051964517782439</v>
      </c>
    </row>
    <row r="28" spans="1:6">
      <c r="A28" s="208"/>
      <c r="B28" s="208"/>
      <c r="C28" s="122" t="s">
        <v>94</v>
      </c>
      <c r="D28" s="125">
        <f t="shared" si="0"/>
        <v>5521570.5999999996</v>
      </c>
      <c r="E28" s="126">
        <f t="shared" si="0"/>
        <v>1303</v>
      </c>
      <c r="F28" s="127">
        <f>D28/D32*100</f>
        <v>0.91234240860318794</v>
      </c>
    </row>
    <row r="29" spans="1:6">
      <c r="A29" s="208"/>
      <c r="B29" s="208"/>
      <c r="C29" s="122" t="s">
        <v>95</v>
      </c>
      <c r="D29" s="125">
        <f t="shared" si="0"/>
        <v>4714282.4000000004</v>
      </c>
      <c r="E29" s="126">
        <f t="shared" si="0"/>
        <v>5890</v>
      </c>
      <c r="F29" s="127">
        <f>D29/D32*100</f>
        <v>0.77895223501291788</v>
      </c>
    </row>
    <row r="30" spans="1:6">
      <c r="A30" s="208"/>
      <c r="B30" s="208"/>
      <c r="C30" s="122" t="s">
        <v>88</v>
      </c>
      <c r="D30" s="114">
        <f t="shared" si="0"/>
        <v>1741437.5</v>
      </c>
      <c r="E30" s="113">
        <f t="shared" si="0"/>
        <v>2522</v>
      </c>
      <c r="F30" s="59">
        <f>D30/D32*100</f>
        <v>0.28774191227074308</v>
      </c>
    </row>
    <row r="31" spans="1:6">
      <c r="A31" s="208"/>
      <c r="B31" s="208"/>
      <c r="C31" s="122" t="s">
        <v>89</v>
      </c>
      <c r="D31" s="114">
        <f t="shared" si="0"/>
        <v>2115862</v>
      </c>
      <c r="E31" s="113">
        <f t="shared" si="0"/>
        <v>4210</v>
      </c>
      <c r="F31" s="59">
        <f>D31/D32*100</f>
        <v>0.34960897418425807</v>
      </c>
    </row>
    <row r="32" spans="1:6">
      <c r="A32" s="205" t="s">
        <v>8</v>
      </c>
      <c r="B32" s="205"/>
      <c r="C32" s="205"/>
      <c r="D32" s="123">
        <f>SUM(D12,D22)</f>
        <v>605208148.5999999</v>
      </c>
      <c r="E32" s="124">
        <f t="shared" si="0"/>
        <v>912968</v>
      </c>
      <c r="F32" s="59">
        <f>SUM(F23:F31)</f>
        <v>100.00000000000004</v>
      </c>
    </row>
    <row r="34" spans="1:8">
      <c r="E34" s="138"/>
    </row>
    <row r="35" spans="1:8" ht="16.5" customHeight="1">
      <c r="C35" s="203" t="s">
        <v>99</v>
      </c>
      <c r="D35" t="str">
        <f>B3&amp;CHAR(10)&amp;FIXED(D12,1)&amp;"㎡"&amp;CHAR(10)&amp;"("&amp;FIXED(F12,1)&amp;"%)"&amp;CHAR(10)&amp;FIXED(E12,0)&amp;"필"</f>
        <v>토지대장등록지
469,485,539.6㎡
(77.6%)
895,819필</v>
      </c>
      <c r="H35" s="138"/>
    </row>
    <row r="36" spans="1:8">
      <c r="A36" s="106"/>
      <c r="C36" s="204"/>
      <c r="D36" t="str">
        <f>B13&amp;CHAR(10)&amp;FIXED(D22,1)&amp;"㎡"&amp;CHAR(10)&amp;"("&amp;FIXED(F22,1)&amp;"%)"&amp;CHAR(10)&amp;FIXED(E22,0)&amp;"필"</f>
        <v>임야대장등록지
135,722,609.0㎡
(22.4%)
17,149필</v>
      </c>
      <c r="F36"/>
    </row>
    <row r="37" spans="1:8">
      <c r="C37" s="204"/>
      <c r="D37" t="str">
        <f>C23&amp;CHAR(10)&amp;FIXED(D23,1)&amp;"㎡"&amp;CHAR(10)&amp;"("&amp;FIXED(F23,1)&amp;"%)"&amp;CHAR(10)&amp;FIXED(E23,0)&amp;"필"</f>
        <v>개인
216,946,978.7㎡
(35.8%)
626,539필</v>
      </c>
    </row>
    <row r="38" spans="1:8">
      <c r="C38" s="204"/>
      <c r="D38" t="str">
        <f t="shared" ref="D38:D45" si="1">C24&amp;CHAR(10)&amp;FIXED(D24,1)&amp;"㎡"&amp;CHAR(10)&amp;"("&amp;FIXED(F24,1)&amp;"%)"&amp;CHAR(10)&amp;FIXED(E24,0)&amp;"필"</f>
        <v>국유지
142,752,015.1㎡
(23.6%)
61,080필</v>
      </c>
    </row>
    <row r="39" spans="1:8">
      <c r="C39" s="204"/>
      <c r="D39" t="str">
        <f t="shared" si="1"/>
        <v>도유지
102,371,311.8㎡
(16.9%)
56,582필</v>
      </c>
    </row>
    <row r="40" spans="1:8">
      <c r="C40" s="204"/>
      <c r="D40" t="str">
        <f t="shared" si="1"/>
        <v>군유지
44,001,056.2㎡
(7.3%)
74,018필</v>
      </c>
    </row>
    <row r="41" spans="1:8">
      <c r="C41" s="204"/>
      <c r="D41" t="str">
        <f t="shared" si="1"/>
        <v>법인
85,043,634.3㎡
(14.1%)
80,824필</v>
      </c>
    </row>
    <row r="42" spans="1:8">
      <c r="C42" s="204"/>
      <c r="D42" t="str">
        <f t="shared" si="1"/>
        <v>종중
5,521,570.6㎡
(0.9%)
1,303필</v>
      </c>
    </row>
    <row r="43" spans="1:8">
      <c r="C43" s="204"/>
      <c r="D43" t="str">
        <f t="shared" si="1"/>
        <v>종교단체
4,714,282.4㎡
(0.8%)
5,890필</v>
      </c>
    </row>
    <row r="44" spans="1:8">
      <c r="C44" s="204"/>
      <c r="D44" t="str">
        <f t="shared" si="1"/>
        <v>기타단체
1,741,437.5㎡
(0.3%)
2,522필</v>
      </c>
    </row>
    <row r="45" spans="1:8">
      <c r="C45" s="204"/>
      <c r="D45" t="str">
        <f t="shared" si="1"/>
        <v>기타
2,115,862.0㎡
(0.3%)
4,210필</v>
      </c>
    </row>
    <row r="46" spans="1:8">
      <c r="C46" s="204"/>
      <c r="D46" t="str">
        <f>A32&amp;CHAR(10)&amp;FIXED(D32,1)&amp;"㎡"&amp;CHAR(10)&amp;"("&amp;FIXED(F32,1)&amp;"%)"&amp;CHAR(10)&amp;FIXED(E32,0)&amp;"필"</f>
        <v>총계
605,208,148.6㎡
(100.0%)
912,968필</v>
      </c>
    </row>
  </sheetData>
  <mergeCells count="8">
    <mergeCell ref="C35:C46"/>
    <mergeCell ref="A32:C32"/>
    <mergeCell ref="D1:E1"/>
    <mergeCell ref="B3:B12"/>
    <mergeCell ref="B13:B22"/>
    <mergeCell ref="B23:B31"/>
    <mergeCell ref="A1:C2"/>
    <mergeCell ref="A3:A31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3"/>
  <sheetViews>
    <sheetView workbookViewId="0">
      <selection activeCell="V8" sqref="V8"/>
    </sheetView>
  </sheetViews>
  <sheetFormatPr defaultRowHeight="13.5"/>
  <cols>
    <col min="1" max="1" width="9" style="169"/>
    <col min="2" max="3" width="8.125" style="169" bestFit="1" customWidth="1"/>
    <col min="4" max="5" width="6.875" style="181" bestFit="1" customWidth="1"/>
    <col min="6" max="6" width="6" style="181" bestFit="1" customWidth="1"/>
    <col min="7" max="7" width="6.875" style="181" bestFit="1" customWidth="1"/>
    <col min="8" max="8" width="6.125" style="181" bestFit="1" customWidth="1"/>
    <col min="9" max="9" width="6.875" style="181" bestFit="1" customWidth="1"/>
    <col min="10" max="10" width="6" style="181" bestFit="1" customWidth="1"/>
    <col min="11" max="11" width="6.875" style="181" bestFit="1" customWidth="1"/>
    <col min="12" max="12" width="5.875" style="181" bestFit="1" customWidth="1"/>
    <col min="13" max="13" width="6.75" style="181" bestFit="1" customWidth="1"/>
    <col min="14" max="14" width="5.125" style="181" bestFit="1" customWidth="1"/>
    <col min="15" max="15" width="6.75" style="181" bestFit="1" customWidth="1"/>
    <col min="16" max="16" width="5.875" style="181" bestFit="1" customWidth="1"/>
    <col min="17" max="17" width="6.75" style="181" bestFit="1" customWidth="1"/>
    <col min="18" max="18" width="5" style="169" bestFit="1" customWidth="1"/>
    <col min="19" max="21" width="6.75" style="169" bestFit="1" customWidth="1"/>
    <col min="22" max="22" width="5.875" style="169" bestFit="1" customWidth="1"/>
    <col min="23" max="23" width="6.75" style="169" bestFit="1" customWidth="1"/>
    <col min="24" max="25" width="9" style="169"/>
    <col min="26" max="26" width="13.75" style="169" bestFit="1" customWidth="1"/>
    <col min="27" max="27" width="10" style="169" bestFit="1" customWidth="1"/>
    <col min="28" max="29" width="10.875" style="169" bestFit="1" customWidth="1"/>
    <col min="30" max="31" width="10" style="169" bestFit="1" customWidth="1"/>
    <col min="32" max="33" width="10.875" style="169" bestFit="1" customWidth="1"/>
    <col min="34" max="16384" width="9" style="169"/>
  </cols>
  <sheetData>
    <row r="1" spans="1:33">
      <c r="A1" s="211" t="s">
        <v>102</v>
      </c>
      <c r="B1" s="211"/>
      <c r="C1" s="211"/>
      <c r="D1" s="162"/>
      <c r="E1" s="162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7"/>
      <c r="Q1" s="163"/>
      <c r="R1" s="168"/>
      <c r="S1" s="168"/>
      <c r="T1" s="168"/>
      <c r="U1" s="168"/>
      <c r="V1" s="168"/>
      <c r="W1" s="168"/>
    </row>
    <row r="2" spans="1:33">
      <c r="A2" s="212"/>
      <c r="B2" s="213"/>
      <c r="C2" s="214"/>
      <c r="D2" s="56" t="s">
        <v>36</v>
      </c>
      <c r="E2" s="56"/>
      <c r="F2" s="56" t="s">
        <v>37</v>
      </c>
      <c r="G2" s="56"/>
      <c r="H2" s="56" t="s">
        <v>38</v>
      </c>
      <c r="I2" s="56"/>
      <c r="J2" s="56" t="s">
        <v>39</v>
      </c>
      <c r="K2" s="56"/>
      <c r="L2" s="56" t="s">
        <v>40</v>
      </c>
      <c r="M2" s="56"/>
      <c r="N2" s="56" t="s">
        <v>41</v>
      </c>
      <c r="O2" s="56"/>
      <c r="P2" s="56" t="s">
        <v>103</v>
      </c>
      <c r="Q2" s="56"/>
      <c r="R2" s="168"/>
      <c r="S2" s="170"/>
      <c r="T2" s="168"/>
      <c r="U2" s="171"/>
      <c r="V2" s="168"/>
      <c r="W2" s="168"/>
      <c r="Z2" s="164" t="s">
        <v>10</v>
      </c>
      <c r="AA2" s="164" t="s">
        <v>36</v>
      </c>
      <c r="AB2" s="164" t="s">
        <v>37</v>
      </c>
      <c r="AC2" s="164" t="s">
        <v>38</v>
      </c>
      <c r="AD2" s="164" t="s">
        <v>39</v>
      </c>
      <c r="AE2" s="164" t="s">
        <v>40</v>
      </c>
      <c r="AF2" s="164" t="s">
        <v>41</v>
      </c>
      <c r="AG2" s="164" t="s">
        <v>103</v>
      </c>
    </row>
    <row r="3" spans="1:33">
      <c r="A3" s="215"/>
      <c r="B3" s="216"/>
      <c r="C3" s="217"/>
      <c r="D3" s="165" t="s">
        <v>1</v>
      </c>
      <c r="E3" s="165" t="s">
        <v>104</v>
      </c>
      <c r="F3" s="165" t="s">
        <v>1</v>
      </c>
      <c r="G3" s="165" t="s">
        <v>104</v>
      </c>
      <c r="H3" s="165" t="s">
        <v>1</v>
      </c>
      <c r="I3" s="165" t="s">
        <v>104</v>
      </c>
      <c r="J3" s="165" t="s">
        <v>1</v>
      </c>
      <c r="K3" s="165" t="s">
        <v>104</v>
      </c>
      <c r="L3" s="165" t="s">
        <v>1</v>
      </c>
      <c r="M3" s="165" t="s">
        <v>104</v>
      </c>
      <c r="N3" s="165" t="s">
        <v>1</v>
      </c>
      <c r="O3" s="165" t="s">
        <v>104</v>
      </c>
      <c r="P3" s="165" t="s">
        <v>1</v>
      </c>
      <c r="Q3" s="165" t="s">
        <v>104</v>
      </c>
      <c r="R3" s="168"/>
      <c r="S3" s="168"/>
      <c r="T3" s="168"/>
      <c r="U3" s="168"/>
      <c r="V3" s="168"/>
      <c r="W3" s="168"/>
      <c r="Z3" s="166" t="s">
        <v>1</v>
      </c>
      <c r="AA3" s="166" t="s">
        <v>1</v>
      </c>
      <c r="AB3" s="166" t="s">
        <v>1</v>
      </c>
      <c r="AC3" s="166" t="s">
        <v>1</v>
      </c>
      <c r="AD3" s="166" t="s">
        <v>1</v>
      </c>
      <c r="AE3" s="166" t="s">
        <v>1</v>
      </c>
      <c r="AF3" s="166" t="s">
        <v>1</v>
      </c>
      <c r="AG3" s="166" t="s">
        <v>1</v>
      </c>
    </row>
    <row r="4" spans="1:33">
      <c r="A4" s="218" t="s">
        <v>8</v>
      </c>
      <c r="B4" s="219"/>
      <c r="C4" s="220"/>
      <c r="D4" s="172">
        <f>AA4*0.000001</f>
        <v>9.2054351999999984</v>
      </c>
      <c r="E4" s="172">
        <f>AA4/Z4*100</f>
        <v>1.5210362288238362</v>
      </c>
      <c r="F4" s="172">
        <f>AB4*0.000001</f>
        <v>7.8333034999999995</v>
      </c>
      <c r="G4" s="172">
        <f>AB4/Z4*100</f>
        <v>1.2943156033375325</v>
      </c>
      <c r="H4" s="172">
        <f>AC4*0.000001</f>
        <v>137.41585470000001</v>
      </c>
      <c r="I4" s="172">
        <f>AC4/Z4*100</f>
        <v>22.705552629765105</v>
      </c>
      <c r="J4" s="172">
        <f>AD4*0.000001</f>
        <v>222.88359360000001</v>
      </c>
      <c r="K4" s="172">
        <f>AD4/Z4*100</f>
        <v>36.827592972035539</v>
      </c>
      <c r="L4" s="172">
        <f>AE4*0.000001</f>
        <v>80.504986700000003</v>
      </c>
      <c r="M4" s="172">
        <f>AE4/Z4*100</f>
        <v>13.302032843779196</v>
      </c>
      <c r="N4" s="172">
        <f>AF4*0.000001</f>
        <v>52.050090100000006</v>
      </c>
      <c r="O4" s="172">
        <f>AF4/Z4*100</f>
        <v>8.6003617466825375</v>
      </c>
      <c r="P4" s="172">
        <f>AG4*0.000001</f>
        <v>95.314884800000002</v>
      </c>
      <c r="Q4" s="172">
        <f>AG4/Z4*100</f>
        <v>15.749107975576257</v>
      </c>
      <c r="R4" s="168"/>
      <c r="S4" s="173"/>
      <c r="T4" s="168"/>
      <c r="U4" s="168"/>
      <c r="V4" s="168"/>
      <c r="W4" s="168"/>
      <c r="Z4" s="174">
        <v>605208148.60000002</v>
      </c>
      <c r="AA4" s="174">
        <v>9205435.1999999993</v>
      </c>
      <c r="AB4" s="174">
        <v>7833303.5</v>
      </c>
      <c r="AC4" s="174">
        <v>137415854.70000002</v>
      </c>
      <c r="AD4" s="174">
        <v>222883593.60000002</v>
      </c>
      <c r="AE4" s="174">
        <v>80504986.700000003</v>
      </c>
      <c r="AF4" s="174">
        <v>52050090.100000009</v>
      </c>
      <c r="AG4" s="74">
        <v>95314884.800000012</v>
      </c>
    </row>
    <row r="5" spans="1:33">
      <c r="A5" s="168" t="s">
        <v>105</v>
      </c>
      <c r="B5" s="168"/>
      <c r="C5" s="168"/>
      <c r="D5" s="167"/>
      <c r="E5" s="167"/>
      <c r="F5" s="167"/>
      <c r="G5" s="167"/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8"/>
      <c r="S5" s="168"/>
      <c r="T5" s="168"/>
      <c r="U5" s="168"/>
      <c r="V5" s="168"/>
      <c r="W5" s="168"/>
      <c r="Z5" s="175"/>
    </row>
    <row r="6" spans="1:33">
      <c r="A6" s="105" t="s">
        <v>106</v>
      </c>
      <c r="B6" s="161">
        <v>2012</v>
      </c>
      <c r="C6" s="161">
        <v>2013</v>
      </c>
      <c r="D6" s="161">
        <v>2014</v>
      </c>
      <c r="E6" s="161">
        <v>2015</v>
      </c>
      <c r="F6" s="161">
        <v>2016</v>
      </c>
      <c r="G6" s="161">
        <v>2017</v>
      </c>
      <c r="H6" s="161">
        <v>2018</v>
      </c>
      <c r="I6" s="161">
        <v>2019</v>
      </c>
      <c r="J6" s="161">
        <v>2020</v>
      </c>
      <c r="K6" s="161">
        <v>2021</v>
      </c>
      <c r="L6" s="161">
        <v>2022</v>
      </c>
      <c r="M6" s="168"/>
      <c r="N6" s="221" t="s">
        <v>107</v>
      </c>
      <c r="O6" s="153" t="s">
        <v>36</v>
      </c>
      <c r="P6" s="176" t="str">
        <f>O6&amp;CHAR(10)&amp;FIXED(D4,1)&amp;"㎢"&amp;CHAR(10)&amp;"("&amp;FIXED(E4,1)&amp;"%"&amp;")"</f>
        <v>전
9.2㎢
(1.5%)</v>
      </c>
      <c r="Q6" s="168"/>
      <c r="R6" s="168"/>
      <c r="S6" s="168"/>
      <c r="T6" s="168"/>
      <c r="U6" s="168"/>
      <c r="V6" s="168"/>
      <c r="Z6" s="175"/>
    </row>
    <row r="7" spans="1:33">
      <c r="A7" s="177" t="s">
        <v>36</v>
      </c>
      <c r="B7" s="178">
        <v>100</v>
      </c>
      <c r="C7" s="182">
        <v>95.635140167255969</v>
      </c>
      <c r="D7" s="179">
        <v>91.552879291178897</v>
      </c>
      <c r="E7" s="179">
        <v>90.300028571565278</v>
      </c>
      <c r="F7" s="179">
        <v>90.403703149077799</v>
      </c>
      <c r="G7" s="179">
        <v>85.810718303464895</v>
      </c>
      <c r="H7" s="179">
        <v>83.203706786281145</v>
      </c>
      <c r="I7" s="179">
        <v>82.072807114909295</v>
      </c>
      <c r="J7" s="179">
        <v>79.821195750118306</v>
      </c>
      <c r="K7" s="179">
        <v>75.947759064192013</v>
      </c>
      <c r="L7" s="179">
        <v>73.041098802938777</v>
      </c>
      <c r="M7" s="167"/>
      <c r="N7" s="221"/>
      <c r="O7" s="153" t="s">
        <v>37</v>
      </c>
      <c r="P7" s="176" t="str">
        <f>O7&amp;CHAR(10)&amp;FIXED(F4,1)&amp;"㎢"&amp;CHAR(10)&amp;"("&amp;FIXED(G4,1)&amp;"%"&amp;")"</f>
        <v>답
7.8㎢
(1.3%)</v>
      </c>
      <c r="Q7" s="168"/>
      <c r="R7" s="168"/>
      <c r="S7" s="168"/>
      <c r="T7" s="168"/>
      <c r="U7" s="168"/>
      <c r="V7" s="168"/>
    </row>
    <row r="8" spans="1:33">
      <c r="A8" s="177" t="s">
        <v>37</v>
      </c>
      <c r="B8" s="178">
        <v>100</v>
      </c>
      <c r="C8" s="179">
        <v>94.792353504397255</v>
      </c>
      <c r="D8" s="179">
        <v>88.816793952551421</v>
      </c>
      <c r="E8" s="179">
        <v>88.121607898234203</v>
      </c>
      <c r="F8" s="179">
        <v>87.159727472545697</v>
      </c>
      <c r="G8" s="179">
        <v>84.939581668287119</v>
      </c>
      <c r="H8" s="179">
        <v>83.785491603790661</v>
      </c>
      <c r="I8" s="179">
        <v>82.928515412309551</v>
      </c>
      <c r="J8" s="179">
        <v>80.227005387530497</v>
      </c>
      <c r="K8" s="179">
        <v>61.799717872036183</v>
      </c>
      <c r="L8" s="179">
        <v>56.199336956740787</v>
      </c>
      <c r="M8" s="167"/>
      <c r="N8" s="221"/>
      <c r="O8" s="153" t="s">
        <v>38</v>
      </c>
      <c r="P8" s="176" t="str">
        <f>O8&amp;CHAR(10)&amp;FIXED(H4,1)&amp;"㎢"&amp;CHAR(10)&amp;"("&amp;FIXED(I4,1)&amp;"%"&amp;")"</f>
        <v>임야
137.4㎢
(22.7%)</v>
      </c>
      <c r="Q8" s="168"/>
      <c r="R8" s="168"/>
      <c r="S8" s="168"/>
      <c r="T8" s="168"/>
      <c r="U8" s="168"/>
      <c r="V8" s="168"/>
    </row>
    <row r="9" spans="1:33">
      <c r="A9" s="177" t="s">
        <v>38</v>
      </c>
      <c r="B9" s="178">
        <v>100</v>
      </c>
      <c r="C9" s="179">
        <v>99.069198625991532</v>
      </c>
      <c r="D9" s="179">
        <v>98.293956726122985</v>
      </c>
      <c r="E9" s="179">
        <v>97.836270353249546</v>
      </c>
      <c r="F9" s="179">
        <v>97.488646819443375</v>
      </c>
      <c r="G9" s="179">
        <v>97.092114985662221</v>
      </c>
      <c r="H9" s="179">
        <v>96.658580541947359</v>
      </c>
      <c r="I9" s="179">
        <v>96.334892079200074</v>
      </c>
      <c r="J9" s="179">
        <v>96.135712146348993</v>
      </c>
      <c r="K9" s="179">
        <v>95.648325162856437</v>
      </c>
      <c r="L9" s="179">
        <v>95.328666403658374</v>
      </c>
      <c r="M9" s="167"/>
      <c r="N9" s="221"/>
      <c r="O9" s="153" t="s">
        <v>39</v>
      </c>
      <c r="P9" s="176" t="str">
        <f>O9&amp;CHAR(10)&amp;FIXED(J4,1)&amp;"㎢"&amp;CHAR(10)&amp;"("&amp;FIXED(K4,1)&amp;"%"&amp;")"</f>
        <v>대
222.9㎢
(36.8%)</v>
      </c>
      <c r="Q9" s="168"/>
      <c r="R9" s="168"/>
      <c r="S9" s="168"/>
      <c r="T9" s="168"/>
      <c r="U9" s="168"/>
      <c r="V9" s="168"/>
    </row>
    <row r="10" spans="1:33">
      <c r="A10" s="177" t="s">
        <v>46</v>
      </c>
      <c r="B10" s="178">
        <v>100</v>
      </c>
      <c r="C10" s="179">
        <v>100.32220560340548</v>
      </c>
      <c r="D10" s="179">
        <v>100.66181272419439</v>
      </c>
      <c r="E10" s="179">
        <v>100.76662534301357</v>
      </c>
      <c r="F10" s="179">
        <v>100.75764279914874</v>
      </c>
      <c r="G10" s="179">
        <v>101.06091206906294</v>
      </c>
      <c r="H10" s="179">
        <v>101.33471719703917</v>
      </c>
      <c r="I10" s="179">
        <v>101.42457009760599</v>
      </c>
      <c r="J10" s="179">
        <v>101.63872165117374</v>
      </c>
      <c r="K10" s="179">
        <v>102.70216294443124</v>
      </c>
      <c r="L10" s="179">
        <v>103.04395735616777</v>
      </c>
      <c r="M10" s="167"/>
      <c r="N10" s="221"/>
      <c r="O10" s="153" t="s">
        <v>40</v>
      </c>
      <c r="P10" s="176" t="str">
        <f>O10&amp;CHAR(10)&amp;FIXED(L4,1)&amp;"㎢"&amp;CHAR(10)&amp;"("&amp;FIXED(M4,1)&amp;"%"&amp;")"</f>
        <v>도로
80.5㎢
(13.3%)</v>
      </c>
      <c r="Q10" s="168"/>
      <c r="R10" s="168"/>
      <c r="S10" s="168"/>
      <c r="T10" s="168"/>
      <c r="U10" s="168"/>
      <c r="V10" s="168"/>
    </row>
    <row r="11" spans="1:33">
      <c r="A11" s="177" t="s">
        <v>40</v>
      </c>
      <c r="B11" s="178">
        <v>100</v>
      </c>
      <c r="C11" s="179">
        <v>100.63478276653011</v>
      </c>
      <c r="D11" s="179">
        <v>100.93531305302228</v>
      </c>
      <c r="E11" s="179">
        <v>101.08796757531839</v>
      </c>
      <c r="F11" s="179">
        <v>101.19109332189069</v>
      </c>
      <c r="G11" s="179">
        <v>101.47278860397167</v>
      </c>
      <c r="H11" s="179">
        <v>101.83059163100705</v>
      </c>
      <c r="I11" s="179">
        <v>102.0684530697952</v>
      </c>
      <c r="J11" s="179">
        <v>102.41077859582029</v>
      </c>
      <c r="K11" s="179">
        <v>103.32922585274937</v>
      </c>
      <c r="L11" s="179">
        <v>103.64896335556826</v>
      </c>
      <c r="M11" s="167"/>
      <c r="N11" s="221"/>
      <c r="O11" s="153" t="s">
        <v>41</v>
      </c>
      <c r="P11" s="176" t="str">
        <f>O11&amp;CHAR(10)&amp;FIXED(N4,1)&amp;"㎢"&amp;CHAR(10)&amp;"("&amp;FIXED(O4,1)&amp;"%"&amp;")"</f>
        <v>하천
52.1㎢
(8.6%)</v>
      </c>
      <c r="Q11" s="168"/>
      <c r="R11" s="168"/>
      <c r="S11" s="168"/>
      <c r="T11" s="168"/>
      <c r="U11" s="168"/>
      <c r="V11" s="168"/>
    </row>
    <row r="12" spans="1:33">
      <c r="A12" s="177" t="s">
        <v>41</v>
      </c>
      <c r="B12" s="178">
        <v>100</v>
      </c>
      <c r="C12" s="179">
        <v>99.986893809583677</v>
      </c>
      <c r="D12" s="179">
        <v>100.06765534839714</v>
      </c>
      <c r="E12" s="179">
        <v>100.43394757883262</v>
      </c>
      <c r="F12" s="179">
        <v>100.43293709890959</v>
      </c>
      <c r="G12" s="179">
        <v>100.53695450762565</v>
      </c>
      <c r="H12" s="179">
        <v>100.48211911762699</v>
      </c>
      <c r="I12" s="179">
        <v>100.4741398704268</v>
      </c>
      <c r="J12" s="179">
        <v>100.48043215934142</v>
      </c>
      <c r="K12" s="179">
        <v>100.35093278150984</v>
      </c>
      <c r="L12" s="179">
        <v>100.25842744734217</v>
      </c>
      <c r="M12" s="167"/>
      <c r="N12" s="221"/>
      <c r="O12" s="153" t="s">
        <v>103</v>
      </c>
      <c r="P12" s="176" t="str">
        <f>O12&amp;CHAR(10)&amp;FIXED(P4,1)&amp;"㎢"&amp;CHAR(10)&amp;"("&amp;FIXED(Q4,1)&amp;"%"&amp;")"</f>
        <v>기타
95.3㎢
(15.7%)</v>
      </c>
      <c r="Q12" s="168"/>
      <c r="R12" s="168"/>
      <c r="S12" s="168"/>
      <c r="T12" s="168"/>
      <c r="U12" s="168"/>
      <c r="V12" s="168"/>
    </row>
    <row r="13" spans="1:33">
      <c r="A13" s="180" t="s">
        <v>5</v>
      </c>
      <c r="B13" s="178">
        <v>100</v>
      </c>
      <c r="C13" s="179">
        <v>101.64952221200276</v>
      </c>
      <c r="D13" s="179">
        <v>99.584938659310154</v>
      </c>
      <c r="E13" s="179">
        <v>103.77218021465286</v>
      </c>
      <c r="F13" s="179">
        <v>104.34495653296622</v>
      </c>
      <c r="G13" s="179">
        <v>104.99697357983577</v>
      </c>
      <c r="H13" s="179">
        <v>105.30040927668354</v>
      </c>
      <c r="I13" s="179">
        <v>105.69730659976729</v>
      </c>
      <c r="J13" s="179">
        <v>105.93050575509673</v>
      </c>
      <c r="K13" s="179">
        <v>106.86536050533182</v>
      </c>
      <c r="L13" s="179">
        <v>107.57900776269682</v>
      </c>
      <c r="M13" s="167"/>
      <c r="N13" s="167"/>
      <c r="O13" s="167"/>
      <c r="P13" s="167"/>
      <c r="Q13" s="168"/>
      <c r="R13" s="168"/>
      <c r="S13" s="168"/>
      <c r="T13" s="168"/>
      <c r="U13" s="168"/>
      <c r="V13" s="168"/>
    </row>
  </sheetData>
  <mergeCells count="4">
    <mergeCell ref="A1:C1"/>
    <mergeCell ref="A2:C3"/>
    <mergeCell ref="A4:C4"/>
    <mergeCell ref="N6:N1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workbookViewId="0">
      <selection activeCell="B7" sqref="B7"/>
    </sheetView>
  </sheetViews>
  <sheetFormatPr defaultRowHeight="16.5"/>
  <cols>
    <col min="1" max="1" width="9" style="4"/>
    <col min="2" max="2" width="16.375" style="4" bestFit="1" customWidth="1"/>
    <col min="3" max="3" width="9" style="5"/>
    <col min="4" max="4" width="9" style="2"/>
    <col min="5" max="6" width="13.625" bestFit="1" customWidth="1"/>
    <col min="7" max="10" width="9" style="4"/>
    <col min="11" max="12" width="9" style="5"/>
    <col min="13" max="16384" width="9" style="4"/>
  </cols>
  <sheetData>
    <row r="1" spans="1:18" ht="13.5">
      <c r="A1" s="36" t="s">
        <v>49</v>
      </c>
      <c r="B1" s="36"/>
      <c r="C1" s="18"/>
      <c r="D1" s="109"/>
      <c r="E1" s="4"/>
      <c r="F1" s="4"/>
      <c r="K1" s="4"/>
      <c r="L1" s="4"/>
    </row>
    <row r="2" spans="1:18" ht="13.5" customHeight="1">
      <c r="A2" s="222"/>
      <c r="B2" s="33" t="s">
        <v>10</v>
      </c>
      <c r="C2" s="18"/>
      <c r="D2" s="18"/>
      <c r="E2" s="4"/>
      <c r="F2" s="121"/>
      <c r="K2" s="4"/>
      <c r="L2" s="4"/>
    </row>
    <row r="3" spans="1:18" ht="13.5">
      <c r="A3" s="223"/>
      <c r="B3" s="33" t="s">
        <v>1</v>
      </c>
      <c r="C3" s="18"/>
      <c r="D3" s="18"/>
      <c r="E3" s="157" t="s">
        <v>98</v>
      </c>
      <c r="F3" s="4"/>
      <c r="K3" s="4"/>
      <c r="L3" s="4"/>
      <c r="R3" s="149"/>
    </row>
    <row r="4" spans="1:18" ht="13.5">
      <c r="A4" s="38" t="s">
        <v>0</v>
      </c>
      <c r="B4" s="115">
        <v>469485539.60000002</v>
      </c>
      <c r="C4" s="18">
        <f>SUM(C5:C29)</f>
        <v>469.48553959999998</v>
      </c>
      <c r="D4" s="18">
        <f>SUM(D5:D29)</f>
        <v>100</v>
      </c>
      <c r="E4" s="10" t="str">
        <f>FIXED($C4,1)&amp;CHAR(10)&amp;"("&amp;FIXED($D4,1)&amp;")"</f>
        <v>469.5
(100.0)</v>
      </c>
      <c r="F4" s="4"/>
      <c r="K4" s="4"/>
      <c r="L4" s="4"/>
      <c r="R4" s="149"/>
    </row>
    <row r="5" spans="1:18" ht="13.5">
      <c r="A5" s="34" t="s">
        <v>11</v>
      </c>
      <c r="B5" s="139">
        <v>15091468.699999999</v>
      </c>
      <c r="C5" s="143">
        <f>B5*0.000001</f>
        <v>15.091468699999998</v>
      </c>
      <c r="D5" s="143">
        <f>B5/B4*100</f>
        <v>3.2144693344246291</v>
      </c>
      <c r="E5" s="10" t="str">
        <f t="shared" ref="E5:E29" si="0">FIXED($C5,1)&amp;CHAR(10)&amp;"("&amp;FIXED($D5,1)&amp;")"</f>
        <v>15.1
(3.2)</v>
      </c>
      <c r="F5" s="4"/>
      <c r="K5" s="4"/>
      <c r="L5" s="4"/>
      <c r="R5" s="152"/>
    </row>
    <row r="6" spans="1:18" ht="13.5">
      <c r="A6" s="34" t="s">
        <v>12</v>
      </c>
      <c r="B6" s="139">
        <v>8572175.5</v>
      </c>
      <c r="C6" s="143">
        <f>B6*0.000001</f>
        <v>8.5721755000000002</v>
      </c>
      <c r="D6" s="143">
        <f>B6/B4*100</f>
        <v>1.8258657140544654</v>
      </c>
      <c r="E6" s="10" t="str">
        <f t="shared" si="0"/>
        <v>8.6
(1.8)</v>
      </c>
      <c r="F6" s="4"/>
      <c r="K6" s="4"/>
      <c r="L6" s="4"/>
      <c r="R6" s="149"/>
    </row>
    <row r="7" spans="1:18" ht="13.5">
      <c r="A7" s="34" t="s">
        <v>13</v>
      </c>
      <c r="B7" s="139">
        <v>20508419.5</v>
      </c>
      <c r="C7" s="143">
        <f t="shared" ref="C7:C29" si="1">B7*0.000001</f>
        <v>20.508419499999999</v>
      </c>
      <c r="D7" s="143">
        <f>B7/B4*100</f>
        <v>4.3682750095930745</v>
      </c>
      <c r="E7" s="10" t="str">
        <f t="shared" si="0"/>
        <v>20.5
(4.4)</v>
      </c>
      <c r="F7" s="4"/>
      <c r="K7" s="4"/>
      <c r="L7" s="4"/>
      <c r="R7" s="149"/>
    </row>
    <row r="8" spans="1:18" ht="13.5">
      <c r="A8" s="34" t="s">
        <v>14</v>
      </c>
      <c r="B8" s="139">
        <v>16519415</v>
      </c>
      <c r="C8" s="143">
        <f>B8*0.000001</f>
        <v>16.519414999999999</v>
      </c>
      <c r="D8" s="143">
        <f>B8/B4*100</f>
        <v>3.5186206190875402</v>
      </c>
      <c r="E8" s="10" t="str">
        <f t="shared" si="0"/>
        <v>16.5
(3.5)</v>
      </c>
      <c r="F8" s="4"/>
      <c r="K8" s="4"/>
      <c r="L8" s="4"/>
      <c r="R8" s="149"/>
    </row>
    <row r="9" spans="1:18" ht="13.5">
      <c r="A9" s="34" t="s">
        <v>15</v>
      </c>
      <c r="B9" s="139">
        <v>17062836.800000001</v>
      </c>
      <c r="C9" s="143">
        <f t="shared" si="1"/>
        <v>17.062836799999999</v>
      </c>
      <c r="D9" s="143">
        <f>B9/B4*100</f>
        <v>3.6343689764199079</v>
      </c>
      <c r="E9" s="10" t="str">
        <f t="shared" si="0"/>
        <v>17.1
(3.6)</v>
      </c>
      <c r="F9" s="4"/>
      <c r="K9" s="4"/>
      <c r="L9" s="4"/>
      <c r="R9" s="149"/>
    </row>
    <row r="10" spans="1:18" ht="13.5">
      <c r="A10" s="34" t="s">
        <v>16</v>
      </c>
      <c r="B10" s="139">
        <v>13494473.800000001</v>
      </c>
      <c r="C10" s="143">
        <f t="shared" si="1"/>
        <v>13.4944738</v>
      </c>
      <c r="D10" s="143">
        <f>B10/B4*100</f>
        <v>2.8743108491684843</v>
      </c>
      <c r="E10" s="10" t="str">
        <f t="shared" si="0"/>
        <v>13.5
(2.9)</v>
      </c>
      <c r="F10" s="4"/>
      <c r="K10" s="4"/>
      <c r="L10" s="4"/>
      <c r="R10" s="149"/>
    </row>
    <row r="11" spans="1:18" ht="13.5">
      <c r="A11" s="34" t="s">
        <v>17</v>
      </c>
      <c r="B11" s="139">
        <v>13980226.199999999</v>
      </c>
      <c r="C11" s="143">
        <f t="shared" si="1"/>
        <v>13.980226199999999</v>
      </c>
      <c r="D11" s="143">
        <f>B11/B4*100</f>
        <v>2.9777756758836706</v>
      </c>
      <c r="E11" s="10" t="str">
        <f t="shared" si="0"/>
        <v>14.0
(3.0)</v>
      </c>
      <c r="F11" s="4"/>
      <c r="K11" s="4"/>
      <c r="L11" s="4"/>
      <c r="R11" s="149"/>
    </row>
    <row r="12" spans="1:18" ht="13.5">
      <c r="A12" s="34" t="s">
        <v>18</v>
      </c>
      <c r="B12" s="139">
        <v>17078980.300000001</v>
      </c>
      <c r="C12" s="143">
        <f t="shared" si="1"/>
        <v>17.078980300000001</v>
      </c>
      <c r="D12" s="143">
        <f>B12/B4*100</f>
        <v>3.6378075274802351</v>
      </c>
      <c r="E12" s="10" t="str">
        <f t="shared" si="0"/>
        <v>17.1
(3.6)</v>
      </c>
      <c r="F12" s="4"/>
      <c r="K12" s="4"/>
      <c r="L12" s="4"/>
      <c r="R12" s="149"/>
    </row>
    <row r="13" spans="1:18" ht="13.5">
      <c r="A13" s="34" t="s">
        <v>19</v>
      </c>
      <c r="B13" s="139">
        <v>11013843.9</v>
      </c>
      <c r="C13" s="143">
        <f t="shared" si="1"/>
        <v>11.013843899999999</v>
      </c>
      <c r="D13" s="143">
        <f>B13/B4*100</f>
        <v>2.3459388992861752</v>
      </c>
      <c r="E13" s="10" t="str">
        <f t="shared" si="0"/>
        <v>11.0
(2.3)</v>
      </c>
      <c r="F13" s="4"/>
      <c r="K13" s="4"/>
      <c r="L13" s="4"/>
      <c r="R13" s="149"/>
    </row>
    <row r="14" spans="1:18" ht="13.5">
      <c r="A14" s="34" t="s">
        <v>20</v>
      </c>
      <c r="B14" s="139">
        <v>10917858</v>
      </c>
      <c r="C14" s="143">
        <f t="shared" si="1"/>
        <v>10.917857999999999</v>
      </c>
      <c r="D14" s="143">
        <f>B14/B4*100</f>
        <v>2.3254939884414703</v>
      </c>
      <c r="E14" s="10" t="str">
        <f t="shared" si="0"/>
        <v>10.9
(2.3)</v>
      </c>
      <c r="F14" s="4"/>
      <c r="K14" s="4"/>
      <c r="L14" s="4"/>
      <c r="R14" s="149"/>
    </row>
    <row r="15" spans="1:18" ht="13.5">
      <c r="A15" s="34" t="s">
        <v>21</v>
      </c>
      <c r="B15" s="139">
        <v>20242661.100000001</v>
      </c>
      <c r="C15" s="143">
        <f t="shared" si="1"/>
        <v>20.242661099999999</v>
      </c>
      <c r="D15" s="143">
        <f>B15/B4*100</f>
        <v>4.3116687081026335</v>
      </c>
      <c r="E15" s="10" t="str">
        <f t="shared" si="0"/>
        <v>20.2
(4.3)</v>
      </c>
      <c r="F15" s="4"/>
      <c r="K15" s="4"/>
      <c r="L15" s="4"/>
      <c r="R15" s="149"/>
    </row>
    <row r="16" spans="1:18" ht="13.5">
      <c r="A16" s="34" t="s">
        <v>22</v>
      </c>
      <c r="B16" s="139">
        <v>16389846.1</v>
      </c>
      <c r="C16" s="143">
        <f t="shared" si="1"/>
        <v>16.3898461</v>
      </c>
      <c r="D16" s="143">
        <f>B16/B4*100</f>
        <v>3.4910225592813973</v>
      </c>
      <c r="E16" s="10" t="str">
        <f t="shared" si="0"/>
        <v>16.4
(3.5)</v>
      </c>
      <c r="F16" s="4"/>
      <c r="K16" s="4"/>
      <c r="L16" s="4"/>
      <c r="R16" s="149"/>
    </row>
    <row r="17" spans="1:18" ht="13.5">
      <c r="A17" s="34" t="s">
        <v>23</v>
      </c>
      <c r="B17" s="139">
        <v>12999476.4</v>
      </c>
      <c r="C17" s="143">
        <f t="shared" si="1"/>
        <v>12.999476399999999</v>
      </c>
      <c r="D17" s="143">
        <f>B17/B4*100</f>
        <v>2.7688768457225557</v>
      </c>
      <c r="E17" s="10" t="str">
        <f t="shared" si="0"/>
        <v>13.0
(2.8)</v>
      </c>
      <c r="F17" s="4"/>
      <c r="K17" s="4"/>
      <c r="L17" s="4"/>
      <c r="R17" s="149"/>
    </row>
    <row r="18" spans="1:18" ht="13.5">
      <c r="A18" s="34" t="s">
        <v>24</v>
      </c>
      <c r="B18" s="139">
        <v>23520664.699999999</v>
      </c>
      <c r="C18" s="143">
        <f t="shared" si="1"/>
        <v>23.520664699999998</v>
      </c>
      <c r="D18" s="143">
        <f>B18/B4*100</f>
        <v>5.0098805428681619</v>
      </c>
      <c r="E18" s="10" t="str">
        <f t="shared" si="0"/>
        <v>23.5
(5.0)</v>
      </c>
      <c r="F18" s="4"/>
      <c r="K18" s="4"/>
      <c r="L18" s="4"/>
      <c r="R18" s="149"/>
    </row>
    <row r="19" spans="1:18" ht="13.5">
      <c r="A19" s="34" t="s">
        <v>25</v>
      </c>
      <c r="B19" s="139">
        <v>17013351.899999999</v>
      </c>
      <c r="C19" s="143">
        <f t="shared" si="1"/>
        <v>17.013351899999996</v>
      </c>
      <c r="D19" s="143">
        <f>B19/B4*100</f>
        <v>3.6238287369820403</v>
      </c>
      <c r="E19" s="10" t="str">
        <f t="shared" si="0"/>
        <v>17.0
(3.6)</v>
      </c>
      <c r="F19" s="4"/>
      <c r="K19" s="4"/>
      <c r="L19" s="4"/>
      <c r="R19" s="149"/>
    </row>
    <row r="20" spans="1:18" ht="13.5">
      <c r="A20" s="34" t="s">
        <v>26</v>
      </c>
      <c r="B20" s="139">
        <v>38384840.100000001</v>
      </c>
      <c r="C20" s="143">
        <f t="shared" si="1"/>
        <v>38.384840099999998</v>
      </c>
      <c r="D20" s="143">
        <f>B20/B4*100</f>
        <v>8.1759366076969577</v>
      </c>
      <c r="E20" s="10" t="str">
        <f t="shared" si="0"/>
        <v>38.4
(8.2)</v>
      </c>
      <c r="F20" s="4"/>
      <c r="K20" s="4"/>
      <c r="L20" s="4"/>
      <c r="R20" s="149"/>
    </row>
    <row r="21" spans="1:18" ht="13.5">
      <c r="A21" s="35" t="s">
        <v>27</v>
      </c>
      <c r="B21" s="139">
        <v>16779937.300000001</v>
      </c>
      <c r="C21" s="143">
        <f t="shared" si="1"/>
        <v>16.7799373</v>
      </c>
      <c r="D21" s="143">
        <f>B21/B4*100</f>
        <v>3.5741116359614495</v>
      </c>
      <c r="E21" s="10" t="str">
        <f t="shared" si="0"/>
        <v>16.8
(3.6)</v>
      </c>
      <c r="F21" s="4"/>
      <c r="K21" s="4"/>
      <c r="L21" s="4"/>
      <c r="R21" s="149"/>
    </row>
    <row r="22" spans="1:18" ht="13.5">
      <c r="A22" s="35" t="s">
        <v>28</v>
      </c>
      <c r="B22" s="139">
        <v>10074374.9</v>
      </c>
      <c r="C22" s="143">
        <f t="shared" si="1"/>
        <v>10.0743749</v>
      </c>
      <c r="D22" s="143">
        <f>B22/B4*100</f>
        <v>2.1458328426011439</v>
      </c>
      <c r="E22" s="10" t="str">
        <f t="shared" si="0"/>
        <v>10.1
(2.1)</v>
      </c>
      <c r="F22" s="4"/>
      <c r="K22" s="4"/>
      <c r="L22" s="4"/>
      <c r="R22" s="149"/>
    </row>
    <row r="23" spans="1:18" ht="13.5">
      <c r="A23" s="35" t="s">
        <v>29</v>
      </c>
      <c r="B23" s="139">
        <v>24500316.899999999</v>
      </c>
      <c r="C23" s="143">
        <f t="shared" si="1"/>
        <v>24.500316899999998</v>
      </c>
      <c r="D23" s="143">
        <f>B23/B4*100</f>
        <v>5.2185455852110332</v>
      </c>
      <c r="E23" s="10" t="str">
        <f t="shared" si="0"/>
        <v>24.5
(5.2)</v>
      </c>
      <c r="F23" s="4"/>
      <c r="K23" s="4"/>
      <c r="L23" s="4"/>
      <c r="R23" s="149"/>
    </row>
    <row r="24" spans="1:18" ht="13.5">
      <c r="A24" s="35" t="s">
        <v>30</v>
      </c>
      <c r="B24" s="139">
        <v>14034530.9</v>
      </c>
      <c r="C24" s="143">
        <f t="shared" si="1"/>
        <v>14.0345309</v>
      </c>
      <c r="D24" s="143">
        <f>B24/B4*100</f>
        <v>2.9893425284104316</v>
      </c>
      <c r="E24" s="10" t="str">
        <f t="shared" si="0"/>
        <v>14.0
(3.0)</v>
      </c>
      <c r="F24" s="4"/>
      <c r="K24" s="4"/>
      <c r="L24" s="4"/>
      <c r="R24" s="149"/>
    </row>
    <row r="25" spans="1:18" ht="13.5">
      <c r="A25" s="35" t="s">
        <v>31</v>
      </c>
      <c r="B25" s="139">
        <v>13007852</v>
      </c>
      <c r="C25" s="18">
        <f t="shared" si="1"/>
        <v>13.007852</v>
      </c>
      <c r="D25" s="18">
        <f>B25/B4*100</f>
        <v>2.7706608410309386</v>
      </c>
      <c r="E25" s="10" t="str">
        <f t="shared" si="0"/>
        <v>13.0
(2.8)</v>
      </c>
      <c r="F25" s="4"/>
      <c r="K25" s="4"/>
      <c r="L25" s="4"/>
      <c r="R25" s="149"/>
    </row>
    <row r="26" spans="1:18" ht="13.5">
      <c r="A26" s="35" t="s">
        <v>32</v>
      </c>
      <c r="B26" s="139">
        <v>30181815.300000001</v>
      </c>
      <c r="C26" s="18">
        <f t="shared" si="1"/>
        <v>30.1818153</v>
      </c>
      <c r="D26" s="18">
        <f>B26/B4*100</f>
        <v>6.4286996625529298</v>
      </c>
      <c r="E26" s="10" t="str">
        <f t="shared" si="0"/>
        <v>30.2
(6.4)</v>
      </c>
      <c r="F26" s="4"/>
      <c r="K26" s="4"/>
      <c r="L26" s="4"/>
      <c r="R26" s="149"/>
    </row>
    <row r="27" spans="1:18" ht="13.5">
      <c r="A27" s="35" t="s">
        <v>33</v>
      </c>
      <c r="B27" s="139">
        <v>33620886.600000001</v>
      </c>
      <c r="C27" s="18">
        <f t="shared" si="1"/>
        <v>33.620886599999999</v>
      </c>
      <c r="D27" s="18">
        <f>B27/B4*100</f>
        <v>7.1612187733502672</v>
      </c>
      <c r="E27" s="10" t="str">
        <f t="shared" si="0"/>
        <v>33.6
(7.2)</v>
      </c>
      <c r="F27" s="4"/>
      <c r="K27" s="4"/>
      <c r="L27" s="4"/>
      <c r="R27" s="149"/>
    </row>
    <row r="28" spans="1:18" ht="13.5">
      <c r="A28" s="35" t="s">
        <v>34</v>
      </c>
      <c r="B28" s="139">
        <v>32962573.100000001</v>
      </c>
      <c r="C28" s="18">
        <f t="shared" si="1"/>
        <v>32.9625731</v>
      </c>
      <c r="D28" s="18">
        <f>B28/B4*100</f>
        <v>7.0209985866836275</v>
      </c>
      <c r="E28" s="10" t="str">
        <f t="shared" si="0"/>
        <v>33.0
(7.0)</v>
      </c>
      <c r="F28" s="4"/>
      <c r="K28" s="4"/>
      <c r="L28" s="4"/>
      <c r="R28" s="149"/>
    </row>
    <row r="29" spans="1:18" ht="13.5">
      <c r="A29" s="35" t="s">
        <v>35</v>
      </c>
      <c r="B29" s="139">
        <v>21532714.600000001</v>
      </c>
      <c r="C29" s="18">
        <f t="shared" si="1"/>
        <v>21.532714600000002</v>
      </c>
      <c r="D29" s="18">
        <f>B29/B4*100</f>
        <v>4.586448949704776</v>
      </c>
      <c r="E29" s="10" t="str">
        <f t="shared" si="0"/>
        <v>21.5
(4.6)</v>
      </c>
      <c r="F29" s="4"/>
      <c r="K29" s="4"/>
      <c r="L29" s="4"/>
      <c r="R29" s="149"/>
    </row>
    <row r="30" spans="1:18" ht="13.5">
      <c r="D30" s="5"/>
      <c r="E30" s="4"/>
      <c r="F30" s="4"/>
      <c r="I30" s="3"/>
      <c r="J30" s="6"/>
      <c r="R30" s="149"/>
    </row>
    <row r="31" spans="1:18">
      <c r="A31" s="36" t="s">
        <v>50</v>
      </c>
      <c r="B31" s="36"/>
      <c r="C31" s="18"/>
      <c r="D31" s="18"/>
      <c r="E31" s="2">
        <f>SUM(B34,B4)</f>
        <v>605208148.60000002</v>
      </c>
      <c r="R31" s="149"/>
    </row>
    <row r="32" spans="1:18">
      <c r="A32" s="222"/>
      <c r="B32" s="37" t="s">
        <v>10</v>
      </c>
      <c r="C32" s="18"/>
      <c r="D32" s="18"/>
      <c r="F32" s="2"/>
      <c r="R32" s="149"/>
    </row>
    <row r="33" spans="1:18">
      <c r="A33" s="223"/>
      <c r="B33" s="33" t="s">
        <v>1</v>
      </c>
      <c r="C33" s="18"/>
      <c r="D33" s="18"/>
      <c r="E33" s="157" t="s">
        <v>98</v>
      </c>
      <c r="R33" s="149"/>
    </row>
    <row r="34" spans="1:18">
      <c r="A34" s="38" t="s">
        <v>0</v>
      </c>
      <c r="B34" s="115">
        <v>135722609</v>
      </c>
      <c r="C34" s="18">
        <f>SUM(C35:C59)</f>
        <v>135.72260900000001</v>
      </c>
      <c r="D34" s="18">
        <f>SUM(D35:D59)</f>
        <v>99.999999999999986</v>
      </c>
      <c r="E34" s="10" t="str">
        <f>FIXED($C34,1)&amp;CHAR(10)&amp;"("&amp;FIXED($D34,1)&amp;")"</f>
        <v>135.7
(100.0)</v>
      </c>
      <c r="R34" s="149"/>
    </row>
    <row r="35" spans="1:18">
      <c r="A35" s="34" t="s">
        <v>11</v>
      </c>
      <c r="B35" s="139">
        <v>8821693</v>
      </c>
      <c r="C35" s="143">
        <f>B35*0.000001</f>
        <v>8.8216929999999998</v>
      </c>
      <c r="D35" s="143">
        <f>B35/B34*100</f>
        <v>6.4997962130244638</v>
      </c>
      <c r="E35" s="10" t="str">
        <f t="shared" ref="E35:E59" si="2">FIXED($C35,1)&amp;CHAR(10)&amp;"("&amp;FIXED($D35,1)&amp;")"</f>
        <v>8.8
(6.5)</v>
      </c>
      <c r="R35" s="152"/>
    </row>
    <row r="36" spans="1:18">
      <c r="A36" s="34" t="s">
        <v>12</v>
      </c>
      <c r="B36" s="139">
        <v>1388111</v>
      </c>
      <c r="C36" s="143">
        <f t="shared" ref="C36:C59" si="3">B36*0.000001</f>
        <v>1.3881109999999999</v>
      </c>
      <c r="D36" s="143">
        <f>B36/B34*100</f>
        <v>1.0227559064974945</v>
      </c>
      <c r="E36" s="10" t="str">
        <f t="shared" si="2"/>
        <v>1.4
(1.0)</v>
      </c>
      <c r="R36" s="149"/>
    </row>
    <row r="37" spans="1:18">
      <c r="A37" s="34" t="s">
        <v>13</v>
      </c>
      <c r="B37" s="139">
        <v>1359190</v>
      </c>
      <c r="C37" s="143">
        <f t="shared" si="3"/>
        <v>1.3591899999999999</v>
      </c>
      <c r="D37" s="143">
        <f>B37/B34*100</f>
        <v>1.0014470028350251</v>
      </c>
      <c r="E37" s="10" t="str">
        <f t="shared" si="2"/>
        <v>1.4
(1.0)</v>
      </c>
      <c r="R37" s="149"/>
    </row>
    <row r="38" spans="1:18">
      <c r="A38" s="34" t="s">
        <v>14</v>
      </c>
      <c r="B38" s="139">
        <v>300857</v>
      </c>
      <c r="C38" s="143">
        <f t="shared" si="3"/>
        <v>0.30085699999999999</v>
      </c>
      <c r="D38" s="143">
        <f>B38/B34*100</f>
        <v>0.22167051032742821</v>
      </c>
      <c r="E38" s="10" t="str">
        <f t="shared" si="2"/>
        <v>0.3
(0.2)</v>
      </c>
      <c r="R38" s="149"/>
    </row>
    <row r="39" spans="1:18">
      <c r="A39" s="34" t="s">
        <v>15</v>
      </c>
      <c r="B39" s="140">
        <v>0</v>
      </c>
      <c r="C39" s="143">
        <f t="shared" si="3"/>
        <v>0</v>
      </c>
      <c r="D39" s="143">
        <f>B39/B34*100</f>
        <v>0</v>
      </c>
      <c r="E39" s="10" t="str">
        <f t="shared" si="2"/>
        <v>0.0
(0.0)</v>
      </c>
      <c r="R39" s="149"/>
    </row>
    <row r="40" spans="1:18">
      <c r="A40" s="34" t="s">
        <v>16</v>
      </c>
      <c r="B40" s="139">
        <v>721537</v>
      </c>
      <c r="C40" s="143">
        <f t="shared" si="3"/>
        <v>0.72153699999999998</v>
      </c>
      <c r="D40" s="143">
        <f>B40/B34*100</f>
        <v>0.53162623774790541</v>
      </c>
      <c r="E40" s="10" t="str">
        <f t="shared" si="2"/>
        <v>0.7
(0.5)</v>
      </c>
      <c r="R40" s="149"/>
    </row>
    <row r="41" spans="1:18">
      <c r="A41" s="34" t="s">
        <v>17</v>
      </c>
      <c r="B41" s="139">
        <v>4516871</v>
      </c>
      <c r="C41" s="143">
        <f t="shared" si="3"/>
        <v>4.5168710000000001</v>
      </c>
      <c r="D41" s="143">
        <f>B41/B34*100</f>
        <v>3.3280166313336932</v>
      </c>
      <c r="E41" s="10" t="str">
        <f t="shared" si="2"/>
        <v>4.5
(3.3)</v>
      </c>
      <c r="R41" s="149"/>
    </row>
    <row r="42" spans="1:18">
      <c r="A42" s="34" t="s">
        <v>18</v>
      </c>
      <c r="B42" s="139">
        <v>7498917</v>
      </c>
      <c r="C42" s="143">
        <f t="shared" si="3"/>
        <v>7.4989169999999996</v>
      </c>
      <c r="D42" s="143">
        <f>B42/B34*100</f>
        <v>5.5251789331577026</v>
      </c>
      <c r="E42" s="10" t="str">
        <f t="shared" si="2"/>
        <v>7.5
(5.5)</v>
      </c>
      <c r="R42" s="149"/>
    </row>
    <row r="43" spans="1:18">
      <c r="A43" s="34" t="s">
        <v>19</v>
      </c>
      <c r="B43" s="139">
        <v>12586558</v>
      </c>
      <c r="C43" s="143">
        <f t="shared" si="3"/>
        <v>12.586558</v>
      </c>
      <c r="D43" s="143">
        <f>B43/B34*100</f>
        <v>9.2737371413188789</v>
      </c>
      <c r="E43" s="10" t="str">
        <f t="shared" si="2"/>
        <v>12.6
(9.3)</v>
      </c>
      <c r="R43" s="149"/>
    </row>
    <row r="44" spans="1:18">
      <c r="A44" s="34" t="s">
        <v>20</v>
      </c>
      <c r="B44" s="139">
        <v>9733152</v>
      </c>
      <c r="C44" s="143">
        <f t="shared" si="3"/>
        <v>9.7331519999999987</v>
      </c>
      <c r="D44" s="143">
        <f>B44/B34*100</f>
        <v>7.1713563950130084</v>
      </c>
      <c r="E44" s="10" t="str">
        <f t="shared" si="2"/>
        <v>9.7
(7.2)</v>
      </c>
      <c r="R44" s="149"/>
    </row>
    <row r="45" spans="1:18">
      <c r="A45" s="34" t="s">
        <v>21</v>
      </c>
      <c r="B45" s="139">
        <v>15196394</v>
      </c>
      <c r="C45" s="143">
        <f t="shared" si="3"/>
        <v>15.196394</v>
      </c>
      <c r="D45" s="143">
        <f>B45/B34*100</f>
        <v>11.19665626233283</v>
      </c>
      <c r="E45" s="10" t="str">
        <f t="shared" si="2"/>
        <v>15.2
(11.2)</v>
      </c>
      <c r="R45" s="149"/>
    </row>
    <row r="46" spans="1:18">
      <c r="A46" s="34" t="s">
        <v>22</v>
      </c>
      <c r="B46" s="139">
        <v>13323606</v>
      </c>
      <c r="C46" s="143">
        <f t="shared" si="3"/>
        <v>13.323606</v>
      </c>
      <c r="D46" s="143">
        <f>B46/B34*100</f>
        <v>9.8167918360602702</v>
      </c>
      <c r="E46" s="10" t="str">
        <f t="shared" si="2"/>
        <v>13.3
(9.8)</v>
      </c>
      <c r="R46" s="149"/>
    </row>
    <row r="47" spans="1:18">
      <c r="A47" s="34" t="s">
        <v>23</v>
      </c>
      <c r="B47" s="139">
        <v>4627503</v>
      </c>
      <c r="C47" s="143">
        <f t="shared" si="3"/>
        <v>4.6275029999999999</v>
      </c>
      <c r="D47" s="143">
        <f>B47/B34*100</f>
        <v>3.4095299479543604</v>
      </c>
      <c r="E47" s="10" t="str">
        <f t="shared" si="2"/>
        <v>4.6
(3.4)</v>
      </c>
      <c r="R47" s="149"/>
    </row>
    <row r="48" spans="1:18">
      <c r="A48" s="34" t="s">
        <v>24</v>
      </c>
      <c r="B48" s="139">
        <v>332971</v>
      </c>
      <c r="C48" s="143">
        <f t="shared" si="3"/>
        <v>0.33297099999999996</v>
      </c>
      <c r="D48" s="143">
        <f>B48/B34*100</f>
        <v>0.24533200654873943</v>
      </c>
      <c r="E48" s="10" t="str">
        <f t="shared" si="2"/>
        <v>0.3
(0.2)</v>
      </c>
      <c r="R48" s="149"/>
    </row>
    <row r="49" spans="1:18">
      <c r="A49" s="34" t="s">
        <v>25</v>
      </c>
      <c r="B49" s="139">
        <v>392342</v>
      </c>
      <c r="C49" s="143">
        <f t="shared" si="3"/>
        <v>0.39234199999999997</v>
      </c>
      <c r="D49" s="143">
        <f>B49/B34*100</f>
        <v>0.28907637636114114</v>
      </c>
      <c r="E49" s="10" t="str">
        <f t="shared" si="2"/>
        <v>0.4
(0.3)</v>
      </c>
      <c r="R49" s="149"/>
    </row>
    <row r="50" spans="1:18">
      <c r="A50" s="34" t="s">
        <v>26</v>
      </c>
      <c r="B50" s="139">
        <v>3068497</v>
      </c>
      <c r="C50" s="143">
        <f t="shared" si="3"/>
        <v>3.0684969999999998</v>
      </c>
      <c r="D50" s="143">
        <f>B50/B34*100</f>
        <v>2.2608591321730338</v>
      </c>
      <c r="E50" s="10" t="str">
        <f t="shared" si="2"/>
        <v>3.1
(2.3)</v>
      </c>
      <c r="R50" s="149"/>
    </row>
    <row r="51" spans="1:18">
      <c r="A51" s="35" t="s">
        <v>27</v>
      </c>
      <c r="B51" s="139">
        <v>3341639</v>
      </c>
      <c r="C51" s="143">
        <f t="shared" si="3"/>
        <v>3.3416389999999998</v>
      </c>
      <c r="D51" s="143">
        <f>B51/B34*100</f>
        <v>2.4621093159209755</v>
      </c>
      <c r="E51" s="10" t="str">
        <f t="shared" si="2"/>
        <v>3.3
(2.5)</v>
      </c>
      <c r="R51" s="149"/>
    </row>
    <row r="52" spans="1:18">
      <c r="A52" s="35" t="s">
        <v>28</v>
      </c>
      <c r="B52" s="139">
        <v>2946127</v>
      </c>
      <c r="C52" s="143">
        <f t="shared" si="3"/>
        <v>2.9461269999999997</v>
      </c>
      <c r="D52" s="143">
        <f>B52/B34*100</f>
        <v>2.1706972933301039</v>
      </c>
      <c r="E52" s="10" t="str">
        <f t="shared" si="2"/>
        <v>2.9
(2.2)</v>
      </c>
      <c r="R52" s="149"/>
    </row>
    <row r="53" spans="1:18">
      <c r="A53" s="35" t="s">
        <v>29</v>
      </c>
      <c r="B53" s="139">
        <v>49581</v>
      </c>
      <c r="C53" s="18">
        <f t="shared" si="3"/>
        <v>4.9581E-2</v>
      </c>
      <c r="D53" s="18">
        <f>B53/B34*100</f>
        <v>3.6531127986200146E-2</v>
      </c>
      <c r="E53" s="10" t="str">
        <f t="shared" si="2"/>
        <v>0.0
(0.0)</v>
      </c>
      <c r="R53" s="149"/>
    </row>
    <row r="54" spans="1:18">
      <c r="A54" s="35" t="s">
        <v>30</v>
      </c>
      <c r="B54" s="139">
        <v>2322332</v>
      </c>
      <c r="C54" s="18">
        <f t="shared" si="3"/>
        <v>2.3223319999999998</v>
      </c>
      <c r="D54" s="18">
        <f>B54/B34*100</f>
        <v>1.7110870599311865</v>
      </c>
      <c r="E54" s="10" t="str">
        <f t="shared" si="2"/>
        <v>2.3
(1.7)</v>
      </c>
      <c r="R54" s="149"/>
    </row>
    <row r="55" spans="1:18">
      <c r="A55" s="35" t="s">
        <v>31</v>
      </c>
      <c r="B55" s="139">
        <v>16560457</v>
      </c>
      <c r="C55" s="18">
        <f t="shared" si="3"/>
        <v>16.560457</v>
      </c>
      <c r="D55" s="18">
        <f>B55/B34*100</f>
        <v>12.201693676548761</v>
      </c>
      <c r="E55" s="10" t="str">
        <f t="shared" si="2"/>
        <v>16.6
(12.2)</v>
      </c>
      <c r="R55" s="149"/>
    </row>
    <row r="56" spans="1:18">
      <c r="A56" s="35" t="s">
        <v>32</v>
      </c>
      <c r="B56" s="139">
        <v>16786203</v>
      </c>
      <c r="C56" s="18">
        <f t="shared" si="3"/>
        <v>16.786203</v>
      </c>
      <c r="D56" s="18">
        <f>B56/B34*100</f>
        <v>12.368022633576105</v>
      </c>
      <c r="E56" s="10" t="str">
        <f t="shared" si="2"/>
        <v>16.8
(12.4)</v>
      </c>
      <c r="R56" s="149"/>
    </row>
    <row r="57" spans="1:18">
      <c r="A57" s="35" t="s">
        <v>33</v>
      </c>
      <c r="B57" s="139">
        <v>5877005</v>
      </c>
      <c r="C57" s="18">
        <f t="shared" si="3"/>
        <v>5.8770049999999996</v>
      </c>
      <c r="D57" s="18">
        <f>B57/B34*100</f>
        <v>4.3301591704592122</v>
      </c>
      <c r="E57" s="10" t="str">
        <f t="shared" si="2"/>
        <v>5.9
(4.3)</v>
      </c>
      <c r="R57" s="149"/>
    </row>
    <row r="58" spans="1:18">
      <c r="A58" s="35" t="s">
        <v>34</v>
      </c>
      <c r="B58" s="139">
        <v>913284</v>
      </c>
      <c r="C58" s="18">
        <f t="shared" si="3"/>
        <v>0.91328399999999998</v>
      </c>
      <c r="D58" s="18">
        <f>B58/B34*100</f>
        <v>0.67290483636370413</v>
      </c>
      <c r="E58" s="10" t="str">
        <f t="shared" si="2"/>
        <v>0.9
(0.7)</v>
      </c>
      <c r="R58" s="149"/>
    </row>
    <row r="59" spans="1:18">
      <c r="A59" s="35" t="s">
        <v>35</v>
      </c>
      <c r="B59" s="139">
        <v>3057782</v>
      </c>
      <c r="C59" s="18">
        <f t="shared" si="3"/>
        <v>3.057782</v>
      </c>
      <c r="D59" s="18">
        <f>B59/B34*100</f>
        <v>2.2529643531977785</v>
      </c>
      <c r="E59" s="10" t="str">
        <f t="shared" si="2"/>
        <v>3.1
(2.3)</v>
      </c>
      <c r="R59" s="149"/>
    </row>
    <row r="60" spans="1:18">
      <c r="R60" s="149"/>
    </row>
  </sheetData>
  <mergeCells count="2">
    <mergeCell ref="A32:A33"/>
    <mergeCell ref="A2:A3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91"/>
  <sheetViews>
    <sheetView zoomScale="85" zoomScaleNormal="85" workbookViewId="0">
      <selection activeCell="N13" sqref="N13"/>
    </sheetView>
  </sheetViews>
  <sheetFormatPr defaultRowHeight="16.5"/>
  <cols>
    <col min="2" max="2" width="10.25" style="4" bestFit="1" customWidth="1"/>
    <col min="3" max="4" width="9.5" bestFit="1" customWidth="1"/>
    <col min="5" max="6" width="10.25" bestFit="1" customWidth="1"/>
    <col min="7" max="8" width="9.5" bestFit="1" customWidth="1"/>
    <col min="9" max="9" width="10.25" bestFit="1" customWidth="1"/>
    <col min="10" max="10" width="13" customWidth="1"/>
    <col min="12" max="12" width="7.625" customWidth="1"/>
    <col min="26" max="26" width="7" bestFit="1" customWidth="1"/>
    <col min="27" max="28" width="18" bestFit="1" customWidth="1"/>
    <col min="29" max="29" width="12.125" bestFit="1" customWidth="1"/>
    <col min="30" max="30" width="13" bestFit="1" customWidth="1"/>
    <col min="31" max="31" width="11.875" customWidth="1"/>
    <col min="32" max="32" width="12.125" bestFit="1" customWidth="1"/>
    <col min="33" max="33" width="13.625" customWidth="1"/>
    <col min="34" max="34" width="11.875" bestFit="1" customWidth="1"/>
    <col min="35" max="35" width="14.375" bestFit="1" customWidth="1"/>
    <col min="36" max="36" width="10.625" bestFit="1" customWidth="1"/>
    <col min="37" max="37" width="11.625" bestFit="1" customWidth="1"/>
    <col min="38" max="38" width="10.625" bestFit="1" customWidth="1"/>
    <col min="39" max="39" width="11.125" bestFit="1" customWidth="1"/>
    <col min="41" max="41" width="11.625" bestFit="1" customWidth="1"/>
    <col min="42" max="43" width="10.625" bestFit="1" customWidth="1"/>
    <col min="44" max="44" width="11.625" bestFit="1" customWidth="1"/>
    <col min="45" max="46" width="10.625" bestFit="1" customWidth="1"/>
    <col min="48" max="48" width="10.625" bestFit="1" customWidth="1"/>
    <col min="49" max="49" width="9.875" bestFit="1" customWidth="1"/>
    <col min="51" max="51" width="10.625" bestFit="1" customWidth="1"/>
    <col min="55" max="55" width="10.625" bestFit="1" customWidth="1"/>
    <col min="57" max="57" width="18" bestFit="1" customWidth="1"/>
    <col min="59" max="59" width="10.625" bestFit="1" customWidth="1"/>
    <col min="60" max="60" width="6" bestFit="1" customWidth="1"/>
    <col min="61" max="61" width="11.625" bestFit="1" customWidth="1"/>
    <col min="62" max="62" width="6.125" bestFit="1" customWidth="1"/>
  </cols>
  <sheetData>
    <row r="1" spans="1:49">
      <c r="A1" s="58"/>
      <c r="B1" s="53" t="s">
        <v>83</v>
      </c>
      <c r="C1" s="56" t="s">
        <v>36</v>
      </c>
      <c r="D1" s="56" t="s">
        <v>37</v>
      </c>
      <c r="E1" s="56" t="s">
        <v>38</v>
      </c>
      <c r="F1" s="56" t="s">
        <v>39</v>
      </c>
      <c r="G1" s="56" t="s">
        <v>40</v>
      </c>
      <c r="H1" s="56" t="s">
        <v>41</v>
      </c>
      <c r="I1" s="54" t="s">
        <v>5</v>
      </c>
      <c r="J1" s="158" t="s">
        <v>98</v>
      </c>
      <c r="L1" s="112"/>
    </row>
    <row r="2" spans="1:49">
      <c r="A2" s="57" t="s">
        <v>0</v>
      </c>
      <c r="B2" s="52">
        <f t="shared" ref="B2:B25" si="0">AA4*0.000001</f>
        <v>605.20814859999996</v>
      </c>
      <c r="C2" s="52">
        <f t="shared" ref="C2:C25" si="1">AB4*0.000001</f>
        <v>9.2054351999999984</v>
      </c>
      <c r="D2" s="52">
        <f t="shared" ref="D2:D25" si="2">AC4*0.000001</f>
        <v>7.8333034999999995</v>
      </c>
      <c r="E2" s="52">
        <f t="shared" ref="E2:E25" si="3">AD4*0.000001</f>
        <v>137.41585470000001</v>
      </c>
      <c r="F2" s="52">
        <f t="shared" ref="F2:F25" si="4">AE4*0.000001</f>
        <v>222.88359360000001</v>
      </c>
      <c r="G2" s="52">
        <f t="shared" ref="G2:G25" si="5">AF4*0.000001</f>
        <v>80.504986700000003</v>
      </c>
      <c r="H2" s="52">
        <f t="shared" ref="H2:H25" si="6">AG4*0.000001</f>
        <v>52.050090100000006</v>
      </c>
      <c r="I2" s="55">
        <f>AW34*0.000001</f>
        <v>95.314884800000002</v>
      </c>
      <c r="J2" s="154" t="str">
        <f>A2&amp;FIXED($B2,1)</f>
        <v>합계605.2</v>
      </c>
      <c r="M2" s="138"/>
      <c r="Z2" s="227"/>
      <c r="AA2" s="45" t="s">
        <v>10</v>
      </c>
      <c r="AB2" s="45" t="s">
        <v>36</v>
      </c>
      <c r="AC2" s="45" t="s">
        <v>37</v>
      </c>
      <c r="AD2" s="45" t="s">
        <v>38</v>
      </c>
      <c r="AE2" s="45" t="s">
        <v>39</v>
      </c>
      <c r="AF2" s="45" t="s">
        <v>40</v>
      </c>
      <c r="AG2" s="45" t="s">
        <v>41</v>
      </c>
      <c r="AH2" s="46" t="s">
        <v>82</v>
      </c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</row>
    <row r="3" spans="1:49" ht="21" customHeight="1">
      <c r="A3" s="34" t="s">
        <v>11</v>
      </c>
      <c r="B3" s="52">
        <f t="shared" si="0"/>
        <v>23.9131617</v>
      </c>
      <c r="C3" s="52">
        <f t="shared" si="1"/>
        <v>0.79968949999999994</v>
      </c>
      <c r="D3" s="52">
        <f t="shared" si="2"/>
        <v>0</v>
      </c>
      <c r="E3" s="52">
        <f t="shared" si="3"/>
        <v>9.3593384999999998</v>
      </c>
      <c r="F3" s="52">
        <f t="shared" si="4"/>
        <v>8.1955470999999989</v>
      </c>
      <c r="G3" s="52">
        <f t="shared" si="5"/>
        <v>2.3868215999999998</v>
      </c>
      <c r="H3" s="52">
        <f>AG5*0.000001</f>
        <v>0.27595120000000001</v>
      </c>
      <c r="I3" s="55">
        <f t="shared" ref="I3:I27" si="7">AW35*0.000001</f>
        <v>2.8958137999999995</v>
      </c>
      <c r="J3" s="154" t="str">
        <f>A3&amp;CHAR(10)&amp;FIXED($B3,1)</f>
        <v>종로구
23.9</v>
      </c>
      <c r="L3" s="224" t="s">
        <v>98</v>
      </c>
      <c r="M3" s="5" t="str">
        <f>"총계"&amp;CHAR(10)&amp;FIXED($B2,1)</f>
        <v>총계
605.2</v>
      </c>
      <c r="Z3" s="228"/>
      <c r="AA3" s="41" t="s">
        <v>1</v>
      </c>
      <c r="AB3" s="41" t="s">
        <v>1</v>
      </c>
      <c r="AC3" s="41" t="s">
        <v>1</v>
      </c>
      <c r="AD3" s="41" t="s">
        <v>1</v>
      </c>
      <c r="AE3" s="41" t="s">
        <v>1</v>
      </c>
      <c r="AF3" s="41" t="s">
        <v>1</v>
      </c>
      <c r="AG3" s="41" t="s">
        <v>1</v>
      </c>
      <c r="AH3" s="43" t="s">
        <v>1</v>
      </c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</row>
    <row r="4" spans="1:49">
      <c r="A4" s="34" t="s">
        <v>12</v>
      </c>
      <c r="B4" s="52">
        <f t="shared" si="0"/>
        <v>9.9602864999999987</v>
      </c>
      <c r="C4" s="52">
        <f t="shared" si="1"/>
        <v>0</v>
      </c>
      <c r="D4" s="52">
        <f t="shared" si="2"/>
        <v>0</v>
      </c>
      <c r="E4" s="52">
        <f t="shared" si="3"/>
        <v>1.285766</v>
      </c>
      <c r="F4" s="52">
        <f t="shared" si="4"/>
        <v>5.2062102999999995</v>
      </c>
      <c r="G4" s="52">
        <f t="shared" si="5"/>
        <v>2.1386724999999998</v>
      </c>
      <c r="H4" s="52">
        <f t="shared" si="6"/>
        <v>2.9443199999999999E-2</v>
      </c>
      <c r="I4" s="55">
        <f t="shared" si="7"/>
        <v>1.3001945000000001</v>
      </c>
      <c r="J4" s="154" t="str">
        <f t="shared" ref="J4:J27" si="8">A4&amp;CHAR(10)&amp;FIXED($B4,1)</f>
        <v>중구
10.0</v>
      </c>
      <c r="L4" s="224"/>
      <c r="M4" s="5" t="str">
        <f>C1&amp;CHAR(10)&amp;FIXED($C2,1)</f>
        <v>전
9.2</v>
      </c>
      <c r="Z4" s="42" t="s">
        <v>0</v>
      </c>
      <c r="AA4" s="108">
        <f>SUM(AA5:AA29)</f>
        <v>605208148.60000002</v>
      </c>
      <c r="AB4" s="108">
        <f t="shared" ref="AB4:AG4" si="9">SUM(AB5:AB29)</f>
        <v>9205435.1999999993</v>
      </c>
      <c r="AC4" s="108">
        <f t="shared" si="9"/>
        <v>7833303.5</v>
      </c>
      <c r="AD4" s="108">
        <f t="shared" si="9"/>
        <v>137415854.70000002</v>
      </c>
      <c r="AE4" s="108">
        <f t="shared" si="9"/>
        <v>222883593.60000002</v>
      </c>
      <c r="AF4" s="108">
        <f t="shared" si="9"/>
        <v>80504986.700000003</v>
      </c>
      <c r="AG4" s="108">
        <f t="shared" si="9"/>
        <v>52050090.100000009</v>
      </c>
      <c r="AH4" s="51">
        <f>AW34</f>
        <v>95314884.800000012</v>
      </c>
      <c r="AI4" s="102">
        <f>SUM(AB4:AH4)</f>
        <v>605208148.60000002</v>
      </c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</row>
    <row r="5" spans="1:49">
      <c r="A5" s="34" t="s">
        <v>13</v>
      </c>
      <c r="B5" s="52">
        <f t="shared" si="0"/>
        <v>21.8676095</v>
      </c>
      <c r="C5" s="52">
        <f t="shared" si="1"/>
        <v>3.6275499999999995E-2</v>
      </c>
      <c r="D5" s="52">
        <f t="shared" si="2"/>
        <v>0</v>
      </c>
      <c r="E5" s="52">
        <f t="shared" si="3"/>
        <v>1.6025039999999999</v>
      </c>
      <c r="F5" s="52">
        <f t="shared" si="4"/>
        <v>10.083252999999999</v>
      </c>
      <c r="G5" s="52">
        <f t="shared" si="5"/>
        <v>2.5159152000000002</v>
      </c>
      <c r="H5" s="52">
        <f t="shared" si="6"/>
        <v>4.7604877999999999</v>
      </c>
      <c r="I5" s="55">
        <f t="shared" si="7"/>
        <v>2.869174000000001</v>
      </c>
      <c r="J5" s="154" t="str">
        <f t="shared" si="8"/>
        <v>용산구
21.9</v>
      </c>
      <c r="L5" s="224"/>
      <c r="M5" s="5" t="str">
        <f>D1&amp;CHAR(10)&amp;FIXED($D2,1)</f>
        <v>답
7.8</v>
      </c>
      <c r="Z5" s="39" t="s">
        <v>11</v>
      </c>
      <c r="AA5" s="134">
        <f>AB65</f>
        <v>23913161.699999999</v>
      </c>
      <c r="AB5" s="134">
        <f>AC65</f>
        <v>799689.5</v>
      </c>
      <c r="AC5" s="134">
        <f>AD65</f>
        <v>0</v>
      </c>
      <c r="AD5" s="134">
        <f>AG65</f>
        <v>9359338.5</v>
      </c>
      <c r="AE5" s="134">
        <f>AJ65</f>
        <v>8195547.0999999996</v>
      </c>
      <c r="AF5" s="134">
        <f>AP65</f>
        <v>2386821.6</v>
      </c>
      <c r="AG5" s="134">
        <f>AS65</f>
        <v>275951.2</v>
      </c>
      <c r="AH5" s="47"/>
      <c r="AI5" s="146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</row>
    <row r="6" spans="1:49" ht="17.25">
      <c r="A6" s="34" t="s">
        <v>14</v>
      </c>
      <c r="B6" s="52">
        <f t="shared" si="0"/>
        <v>16.820271999999999</v>
      </c>
      <c r="C6" s="52">
        <f t="shared" si="1"/>
        <v>0.16442829999999997</v>
      </c>
      <c r="D6" s="52">
        <f t="shared" si="2"/>
        <v>1.5066E-2</v>
      </c>
      <c r="E6" s="52">
        <f t="shared" si="3"/>
        <v>0.25741419999999998</v>
      </c>
      <c r="F6" s="52">
        <f t="shared" si="4"/>
        <v>6.2422635999999994</v>
      </c>
      <c r="G6" s="52">
        <f t="shared" si="5"/>
        <v>2.2778768999999999</v>
      </c>
      <c r="H6" s="52">
        <f t="shared" si="6"/>
        <v>3.7456669999999996</v>
      </c>
      <c r="I6" s="55">
        <f t="shared" si="7"/>
        <v>4.1175560000000004</v>
      </c>
      <c r="J6" s="154" t="str">
        <f t="shared" si="8"/>
        <v>성동구
16.8</v>
      </c>
      <c r="K6" s="110"/>
      <c r="L6" s="224"/>
      <c r="M6" s="5" t="str">
        <f>E1&amp;CHAR(10)&amp;FIXED($E2,1)</f>
        <v>임야
137.4</v>
      </c>
      <c r="Z6" s="39" t="s">
        <v>12</v>
      </c>
      <c r="AA6" s="134">
        <f t="shared" ref="AA6:AC29" si="10">AB66</f>
        <v>9960286.5</v>
      </c>
      <c r="AB6" s="134">
        <f t="shared" si="10"/>
        <v>0</v>
      </c>
      <c r="AC6" s="134">
        <f t="shared" si="10"/>
        <v>0</v>
      </c>
      <c r="AD6" s="134">
        <f t="shared" ref="AD6:AD29" si="11">AG66</f>
        <v>1285766</v>
      </c>
      <c r="AE6" s="134">
        <f t="shared" ref="AE6:AE29" si="12">AJ66</f>
        <v>5206210.3</v>
      </c>
      <c r="AF6" s="134">
        <f t="shared" ref="AF6:AF29" si="13">AP66</f>
        <v>2138672.5</v>
      </c>
      <c r="AG6" s="134">
        <f t="shared" ref="AG6:AG29" si="14">AS66</f>
        <v>29443.200000000001</v>
      </c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</row>
    <row r="7" spans="1:49">
      <c r="A7" s="34" t="s">
        <v>15</v>
      </c>
      <c r="B7" s="52">
        <f t="shared" si="0"/>
        <v>17.062836799999999</v>
      </c>
      <c r="C7" s="52">
        <f t="shared" si="1"/>
        <v>2.6313E-2</v>
      </c>
      <c r="D7" s="52">
        <f t="shared" si="2"/>
        <v>1.1122E-2</v>
      </c>
      <c r="E7" s="52">
        <f t="shared" si="3"/>
        <v>2.4731293999999999</v>
      </c>
      <c r="F7" s="52">
        <f t="shared" si="4"/>
        <v>7.0103179999999998</v>
      </c>
      <c r="G7" s="52">
        <f t="shared" si="5"/>
        <v>2.5030509999999997</v>
      </c>
      <c r="H7" s="52">
        <f t="shared" si="6"/>
        <v>2.5244352000000001</v>
      </c>
      <c r="I7" s="55">
        <f t="shared" si="7"/>
        <v>2.5144681999999996</v>
      </c>
      <c r="J7" s="154" t="str">
        <f t="shared" si="8"/>
        <v>광진구
17.1</v>
      </c>
      <c r="L7" s="224"/>
      <c r="M7" s="5" t="str">
        <f>F1&amp;CHAR(10)&amp;FIXED($F2,1)</f>
        <v>대
222.9</v>
      </c>
      <c r="Z7" s="39" t="s">
        <v>13</v>
      </c>
      <c r="AA7" s="134">
        <f t="shared" si="10"/>
        <v>21867609.5</v>
      </c>
      <c r="AB7" s="134">
        <f t="shared" si="10"/>
        <v>36275.5</v>
      </c>
      <c r="AC7" s="134">
        <f t="shared" si="10"/>
        <v>0</v>
      </c>
      <c r="AD7" s="134">
        <f t="shared" si="11"/>
        <v>1602504</v>
      </c>
      <c r="AE7" s="134">
        <f t="shared" si="12"/>
        <v>10083253</v>
      </c>
      <c r="AF7" s="134">
        <f t="shared" si="13"/>
        <v>2515915.2000000002</v>
      </c>
      <c r="AG7" s="134">
        <f t="shared" si="14"/>
        <v>4760487.8</v>
      </c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</row>
    <row r="8" spans="1:49">
      <c r="A8" s="34" t="s">
        <v>16</v>
      </c>
      <c r="B8" s="52">
        <f t="shared" si="0"/>
        <v>14.216010799999999</v>
      </c>
      <c r="C8" s="52">
        <f t="shared" si="1"/>
        <v>3.9570000000000001E-2</v>
      </c>
      <c r="D8" s="52">
        <f t="shared" si="2"/>
        <v>1.5151999999999999E-2</v>
      </c>
      <c r="E8" s="52">
        <f t="shared" si="3"/>
        <v>0.73011799999999993</v>
      </c>
      <c r="F8" s="52">
        <f t="shared" si="4"/>
        <v>7.8011834999999996</v>
      </c>
      <c r="G8" s="52">
        <f t="shared" si="5"/>
        <v>2.6328957999999996</v>
      </c>
      <c r="H8" s="52">
        <f t="shared" si="6"/>
        <v>0.57393179999999999</v>
      </c>
      <c r="I8" s="55">
        <f t="shared" si="7"/>
        <v>2.4231596999999994</v>
      </c>
      <c r="J8" s="154" t="str">
        <f t="shared" si="8"/>
        <v>동대문구
14.2</v>
      </c>
      <c r="L8" s="224"/>
      <c r="M8" s="5" t="str">
        <f>G1&amp;CHAR(10)&amp;FIXED($G2,1)</f>
        <v>도로
80.5</v>
      </c>
      <c r="Z8" s="39" t="s">
        <v>14</v>
      </c>
      <c r="AA8" s="134">
        <f t="shared" si="10"/>
        <v>16820272</v>
      </c>
      <c r="AB8" s="134">
        <f t="shared" si="10"/>
        <v>164428.29999999999</v>
      </c>
      <c r="AC8" s="134">
        <f t="shared" si="10"/>
        <v>15066</v>
      </c>
      <c r="AD8" s="134">
        <f t="shared" si="11"/>
        <v>257414.2</v>
      </c>
      <c r="AE8" s="134">
        <f t="shared" si="12"/>
        <v>6242263.5999999996</v>
      </c>
      <c r="AF8" s="134">
        <f t="shared" si="13"/>
        <v>2277876.9</v>
      </c>
      <c r="AG8" s="134">
        <f t="shared" si="14"/>
        <v>3745667</v>
      </c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</row>
    <row r="9" spans="1:49">
      <c r="A9" s="34" t="s">
        <v>17</v>
      </c>
      <c r="B9" s="52">
        <f t="shared" si="0"/>
        <v>18.497097199999999</v>
      </c>
      <c r="C9" s="52">
        <f t="shared" si="1"/>
        <v>0.26012399999999997</v>
      </c>
      <c r="D9" s="52">
        <f t="shared" si="2"/>
        <v>0.124918</v>
      </c>
      <c r="E9" s="52">
        <f t="shared" si="3"/>
        <v>2.5148296000000001</v>
      </c>
      <c r="F9" s="52">
        <f t="shared" si="4"/>
        <v>7.2646693999999998</v>
      </c>
      <c r="G9" s="52">
        <f t="shared" si="5"/>
        <v>2.8754477999999999</v>
      </c>
      <c r="H9" s="52">
        <f t="shared" si="6"/>
        <v>0.90851789999999999</v>
      </c>
      <c r="I9" s="55">
        <f t="shared" si="7"/>
        <v>4.5485904999999995</v>
      </c>
      <c r="J9" s="154" t="str">
        <f t="shared" si="8"/>
        <v>중랑구
18.5</v>
      </c>
      <c r="L9" s="224"/>
      <c r="M9" s="5" t="str">
        <f>H1&amp;CHAR(10)&amp;FIXED($H2,1)</f>
        <v>하천
52.1</v>
      </c>
      <c r="Z9" s="39" t="s">
        <v>15</v>
      </c>
      <c r="AA9" s="134">
        <f t="shared" si="10"/>
        <v>17062836.800000001</v>
      </c>
      <c r="AB9" s="134">
        <f t="shared" si="10"/>
        <v>26313</v>
      </c>
      <c r="AC9" s="134">
        <f t="shared" si="10"/>
        <v>11122</v>
      </c>
      <c r="AD9" s="134">
        <f t="shared" si="11"/>
        <v>2473129.4</v>
      </c>
      <c r="AE9" s="134">
        <f t="shared" si="12"/>
        <v>7010318</v>
      </c>
      <c r="AF9" s="134">
        <f t="shared" si="13"/>
        <v>2503051</v>
      </c>
      <c r="AG9" s="134">
        <f t="shared" si="14"/>
        <v>2524435.2000000002</v>
      </c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</row>
    <row r="10" spans="1:49">
      <c r="A10" s="34" t="s">
        <v>18</v>
      </c>
      <c r="B10" s="52">
        <f t="shared" si="0"/>
        <v>24.5778973</v>
      </c>
      <c r="C10" s="52">
        <f t="shared" si="1"/>
        <v>6.0976999999999996E-2</v>
      </c>
      <c r="D10" s="52">
        <f t="shared" si="2"/>
        <v>5.0574999999999995E-2</v>
      </c>
      <c r="E10" s="52">
        <f t="shared" si="3"/>
        <v>8.0909841999999994</v>
      </c>
      <c r="F10" s="52">
        <f t="shared" si="4"/>
        <v>10.2201925</v>
      </c>
      <c r="G10" s="52">
        <f t="shared" si="5"/>
        <v>2.7362671999999999</v>
      </c>
      <c r="H10" s="52">
        <f t="shared" si="6"/>
        <v>0.52390840000000005</v>
      </c>
      <c r="I10" s="55">
        <f t="shared" si="7"/>
        <v>2.8949929999999999</v>
      </c>
      <c r="J10" s="154" t="str">
        <f t="shared" si="8"/>
        <v>성북구
24.6</v>
      </c>
      <c r="L10" s="224"/>
      <c r="M10" s="5" t="str">
        <f>I1&amp;CHAR(10)&amp;FIXED($I2,1)</f>
        <v>기타
95.3</v>
      </c>
      <c r="Z10" s="39" t="s">
        <v>16</v>
      </c>
      <c r="AA10" s="134">
        <f t="shared" si="10"/>
        <v>14216010.800000001</v>
      </c>
      <c r="AB10" s="134">
        <f t="shared" si="10"/>
        <v>39570</v>
      </c>
      <c r="AC10" s="134">
        <f t="shared" si="10"/>
        <v>15152</v>
      </c>
      <c r="AD10" s="134">
        <f t="shared" si="11"/>
        <v>730118</v>
      </c>
      <c r="AE10" s="134">
        <f t="shared" si="12"/>
        <v>7801183.5</v>
      </c>
      <c r="AF10" s="134">
        <f t="shared" si="13"/>
        <v>2632895.7999999998</v>
      </c>
      <c r="AG10" s="134">
        <f t="shared" si="14"/>
        <v>573931.80000000005</v>
      </c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</row>
    <row r="11" spans="1:49">
      <c r="A11" s="34" t="s">
        <v>19</v>
      </c>
      <c r="B11" s="52">
        <f t="shared" si="0"/>
        <v>23.600401899999998</v>
      </c>
      <c r="C11" s="52">
        <f t="shared" si="1"/>
        <v>6.4160999999999996E-2</v>
      </c>
      <c r="D11" s="52">
        <f t="shared" si="2"/>
        <v>3.0067E-2</v>
      </c>
      <c r="E11" s="52">
        <f t="shared" si="3"/>
        <v>12.5190263</v>
      </c>
      <c r="F11" s="52">
        <f t="shared" si="4"/>
        <v>6.6780729999999995</v>
      </c>
      <c r="G11" s="52">
        <f t="shared" si="5"/>
        <v>1.9989636999999998</v>
      </c>
      <c r="H11" s="52">
        <f t="shared" si="6"/>
        <v>0.33306089999999999</v>
      </c>
      <c r="I11" s="55">
        <f t="shared" si="7"/>
        <v>1.97705</v>
      </c>
      <c r="J11" s="154" t="str">
        <f t="shared" si="8"/>
        <v>강북구
23.6</v>
      </c>
      <c r="Z11" s="39" t="s">
        <v>17</v>
      </c>
      <c r="AA11" s="134">
        <f t="shared" si="10"/>
        <v>18497097.199999999</v>
      </c>
      <c r="AB11" s="134">
        <f t="shared" si="10"/>
        <v>260124</v>
      </c>
      <c r="AC11" s="134">
        <f t="shared" si="10"/>
        <v>124918</v>
      </c>
      <c r="AD11" s="134">
        <f t="shared" si="11"/>
        <v>2514829.6</v>
      </c>
      <c r="AE11" s="134">
        <f t="shared" si="12"/>
        <v>7264669.4000000004</v>
      </c>
      <c r="AF11" s="134">
        <f t="shared" si="13"/>
        <v>2875447.8</v>
      </c>
      <c r="AG11" s="134">
        <f t="shared" si="14"/>
        <v>908517.9</v>
      </c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</row>
    <row r="12" spans="1:49">
      <c r="A12" s="34" t="s">
        <v>20</v>
      </c>
      <c r="B12" s="52">
        <f t="shared" si="0"/>
        <v>20.651009999999999</v>
      </c>
      <c r="C12" s="52">
        <f t="shared" si="1"/>
        <v>0.23114499999999999</v>
      </c>
      <c r="D12" s="52">
        <f t="shared" si="2"/>
        <v>9.3344999999999997E-2</v>
      </c>
      <c r="E12" s="52">
        <f t="shared" si="3"/>
        <v>9.5737601999999988</v>
      </c>
      <c r="F12" s="52">
        <f t="shared" si="4"/>
        <v>6.1661435999999989</v>
      </c>
      <c r="G12" s="52">
        <f t="shared" si="5"/>
        <v>2.0853081000000002</v>
      </c>
      <c r="H12" s="52">
        <f t="shared" si="6"/>
        <v>0.47346279999999996</v>
      </c>
      <c r="I12" s="55">
        <f t="shared" si="7"/>
        <v>2.0278452999999996</v>
      </c>
      <c r="J12" s="154" t="str">
        <f t="shared" si="8"/>
        <v>도봉구
20.7</v>
      </c>
      <c r="Z12" s="39" t="s">
        <v>18</v>
      </c>
      <c r="AA12" s="134">
        <f t="shared" si="10"/>
        <v>24577897.300000001</v>
      </c>
      <c r="AB12" s="134">
        <f t="shared" si="10"/>
        <v>60977</v>
      </c>
      <c r="AC12" s="134">
        <f t="shared" si="10"/>
        <v>50575</v>
      </c>
      <c r="AD12" s="134">
        <f t="shared" si="11"/>
        <v>8090984.2000000002</v>
      </c>
      <c r="AE12" s="134">
        <f t="shared" si="12"/>
        <v>10220192.5</v>
      </c>
      <c r="AF12" s="134">
        <f t="shared" si="13"/>
        <v>2736267.2</v>
      </c>
      <c r="AG12" s="134">
        <f t="shared" si="14"/>
        <v>523908.4</v>
      </c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</row>
    <row r="13" spans="1:49">
      <c r="A13" s="34" t="s">
        <v>21</v>
      </c>
      <c r="B13" s="52">
        <f t="shared" si="0"/>
        <v>35.439055099999997</v>
      </c>
      <c r="C13" s="52">
        <f t="shared" si="1"/>
        <v>0.191251</v>
      </c>
      <c r="D13" s="52">
        <f t="shared" si="2"/>
        <v>0.16172</v>
      </c>
      <c r="E13" s="52">
        <f t="shared" si="3"/>
        <v>15.385074599999999</v>
      </c>
      <c r="F13" s="52">
        <f t="shared" si="4"/>
        <v>9.3560172999999995</v>
      </c>
      <c r="G13" s="52">
        <f t="shared" si="5"/>
        <v>2.8733040999999999</v>
      </c>
      <c r="H13" s="52">
        <f t="shared" si="6"/>
        <v>1.1089689999999999</v>
      </c>
      <c r="I13" s="55">
        <f t="shared" si="7"/>
        <v>6.3627191000000005</v>
      </c>
      <c r="J13" s="154" t="str">
        <f t="shared" si="8"/>
        <v>노원구
35.4</v>
      </c>
      <c r="Z13" s="39" t="s">
        <v>19</v>
      </c>
      <c r="AA13" s="134">
        <f t="shared" si="10"/>
        <v>23600401.899999999</v>
      </c>
      <c r="AB13" s="134">
        <f t="shared" si="10"/>
        <v>64161</v>
      </c>
      <c r="AC13" s="134">
        <f t="shared" si="10"/>
        <v>30067</v>
      </c>
      <c r="AD13" s="134">
        <f t="shared" si="11"/>
        <v>12519026.300000001</v>
      </c>
      <c r="AE13" s="134">
        <f t="shared" si="12"/>
        <v>6678073</v>
      </c>
      <c r="AF13" s="134">
        <f t="shared" si="13"/>
        <v>1998963.7</v>
      </c>
      <c r="AG13" s="134">
        <f t="shared" si="14"/>
        <v>333060.90000000002</v>
      </c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</row>
    <row r="14" spans="1:49">
      <c r="A14" s="34" t="s">
        <v>22</v>
      </c>
      <c r="B14" s="52">
        <f t="shared" si="0"/>
        <v>29.713452100000001</v>
      </c>
      <c r="C14" s="52">
        <f t="shared" si="1"/>
        <v>0.43947329999999996</v>
      </c>
      <c r="D14" s="52">
        <f t="shared" si="2"/>
        <v>0.24960949999999998</v>
      </c>
      <c r="E14" s="52">
        <f t="shared" si="3"/>
        <v>13.2204631</v>
      </c>
      <c r="F14" s="52">
        <f t="shared" si="4"/>
        <v>9.8633565000000001</v>
      </c>
      <c r="G14" s="52">
        <f t="shared" si="5"/>
        <v>2.9525266000000001</v>
      </c>
      <c r="H14" s="52">
        <f t="shared" si="6"/>
        <v>0.49747819999999998</v>
      </c>
      <c r="I14" s="55">
        <f t="shared" si="7"/>
        <v>2.4905448999999997</v>
      </c>
      <c r="J14" s="154" t="str">
        <f t="shared" si="8"/>
        <v>은평구
29.7</v>
      </c>
      <c r="Z14" s="39" t="s">
        <v>20</v>
      </c>
      <c r="AA14" s="134">
        <f t="shared" si="10"/>
        <v>20651010</v>
      </c>
      <c r="AB14" s="134">
        <f t="shared" si="10"/>
        <v>231145</v>
      </c>
      <c r="AC14" s="134">
        <f t="shared" si="10"/>
        <v>93345</v>
      </c>
      <c r="AD14" s="134">
        <f t="shared" si="11"/>
        <v>9573760.1999999993</v>
      </c>
      <c r="AE14" s="134">
        <f t="shared" si="12"/>
        <v>6166143.5999999996</v>
      </c>
      <c r="AF14" s="134">
        <f t="shared" si="13"/>
        <v>2085308.1</v>
      </c>
      <c r="AG14" s="134">
        <f t="shared" si="14"/>
        <v>473462.8</v>
      </c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</row>
    <row r="15" spans="1:49">
      <c r="A15" s="34" t="s">
        <v>23</v>
      </c>
      <c r="B15" s="52">
        <f t="shared" si="0"/>
        <v>17.626979399999996</v>
      </c>
      <c r="C15" s="52">
        <f t="shared" si="1"/>
        <v>7.3342999999999992E-2</v>
      </c>
      <c r="D15" s="52">
        <f t="shared" si="2"/>
        <v>4.3699999999999998E-3</v>
      </c>
      <c r="E15" s="52">
        <f t="shared" si="3"/>
        <v>4.6515234000000003</v>
      </c>
      <c r="F15" s="52">
        <f t="shared" si="4"/>
        <v>7.1672030999999992</v>
      </c>
      <c r="G15" s="52">
        <f t="shared" si="5"/>
        <v>2.1657827000000003</v>
      </c>
      <c r="H15" s="52">
        <f t="shared" si="6"/>
        <v>0.43871399999999999</v>
      </c>
      <c r="I15" s="55">
        <f t="shared" si="7"/>
        <v>3.1260432000000002</v>
      </c>
      <c r="J15" s="154" t="str">
        <f t="shared" si="8"/>
        <v>서대문구
17.6</v>
      </c>
      <c r="Z15" s="39" t="s">
        <v>21</v>
      </c>
      <c r="AA15" s="134">
        <f t="shared" si="10"/>
        <v>35439055.100000001</v>
      </c>
      <c r="AB15" s="134">
        <f t="shared" si="10"/>
        <v>191251</v>
      </c>
      <c r="AC15" s="134">
        <f t="shared" si="10"/>
        <v>161720</v>
      </c>
      <c r="AD15" s="134">
        <f t="shared" si="11"/>
        <v>15385074.6</v>
      </c>
      <c r="AE15" s="134">
        <f t="shared" si="12"/>
        <v>9356017.3000000007</v>
      </c>
      <c r="AF15" s="134">
        <f t="shared" si="13"/>
        <v>2873304.1</v>
      </c>
      <c r="AG15" s="134">
        <f t="shared" si="14"/>
        <v>1108969</v>
      </c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</row>
    <row r="16" spans="1:49">
      <c r="A16" s="34" t="s">
        <v>24</v>
      </c>
      <c r="B16" s="52">
        <f t="shared" si="0"/>
        <v>23.853635699999998</v>
      </c>
      <c r="C16" s="52">
        <f t="shared" si="1"/>
        <v>0.27594209999999997</v>
      </c>
      <c r="D16" s="52">
        <f t="shared" si="2"/>
        <v>0.10283299999999999</v>
      </c>
      <c r="E16" s="52">
        <f t="shared" si="3"/>
        <v>0.31584649999999997</v>
      </c>
      <c r="F16" s="52">
        <f t="shared" si="4"/>
        <v>8.5483076999999987</v>
      </c>
      <c r="G16" s="52">
        <f t="shared" si="5"/>
        <v>3.5286252999999999</v>
      </c>
      <c r="H16" s="52">
        <f t="shared" si="6"/>
        <v>5.7654692000000001</v>
      </c>
      <c r="I16" s="55">
        <f t="shared" si="7"/>
        <v>5.3166118999999998</v>
      </c>
      <c r="J16" s="154" t="str">
        <f t="shared" si="8"/>
        <v>마포구
23.9</v>
      </c>
      <c r="Z16" s="39" t="s">
        <v>22</v>
      </c>
      <c r="AA16" s="134">
        <f t="shared" si="10"/>
        <v>29713452.100000001</v>
      </c>
      <c r="AB16" s="134">
        <f t="shared" si="10"/>
        <v>439473.3</v>
      </c>
      <c r="AC16" s="134">
        <f t="shared" si="10"/>
        <v>249609.5</v>
      </c>
      <c r="AD16" s="134">
        <f t="shared" si="11"/>
        <v>13220463.1</v>
      </c>
      <c r="AE16" s="134">
        <f t="shared" si="12"/>
        <v>9863356.5</v>
      </c>
      <c r="AF16" s="134">
        <f t="shared" si="13"/>
        <v>2952526.6</v>
      </c>
      <c r="AG16" s="134">
        <f t="shared" si="14"/>
        <v>497478.2</v>
      </c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</row>
    <row r="17" spans="1:62">
      <c r="A17" s="34" t="s">
        <v>25</v>
      </c>
      <c r="B17" s="52">
        <f t="shared" si="0"/>
        <v>17.405693899999999</v>
      </c>
      <c r="C17" s="52">
        <f t="shared" si="1"/>
        <v>0.103436</v>
      </c>
      <c r="D17" s="52">
        <f t="shared" si="2"/>
        <v>1.3535E-2</v>
      </c>
      <c r="E17" s="52">
        <f t="shared" si="3"/>
        <v>1.0645438</v>
      </c>
      <c r="F17" s="52">
        <f t="shared" si="4"/>
        <v>8.6655525999999998</v>
      </c>
      <c r="G17" s="52">
        <f t="shared" si="5"/>
        <v>3.0957846999999998</v>
      </c>
      <c r="H17" s="52">
        <f t="shared" si="6"/>
        <v>0.44684599999999997</v>
      </c>
      <c r="I17" s="55">
        <f t="shared" si="7"/>
        <v>4.0159957999999998</v>
      </c>
      <c r="J17" s="154" t="str">
        <f t="shared" si="8"/>
        <v>양천구
17.4</v>
      </c>
      <c r="Z17" s="39" t="s">
        <v>23</v>
      </c>
      <c r="AA17" s="134">
        <f t="shared" si="10"/>
        <v>17626979.399999999</v>
      </c>
      <c r="AB17" s="134">
        <f t="shared" si="10"/>
        <v>73343</v>
      </c>
      <c r="AC17" s="134">
        <f t="shared" si="10"/>
        <v>4370</v>
      </c>
      <c r="AD17" s="134">
        <f t="shared" si="11"/>
        <v>4651523.4000000004</v>
      </c>
      <c r="AE17" s="134">
        <f t="shared" si="12"/>
        <v>7167203.0999999996</v>
      </c>
      <c r="AF17" s="134">
        <f t="shared" si="13"/>
        <v>2165782.7000000002</v>
      </c>
      <c r="AG17" s="134">
        <f t="shared" si="14"/>
        <v>438714</v>
      </c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</row>
    <row r="18" spans="1:62">
      <c r="A18" s="34" t="s">
        <v>26</v>
      </c>
      <c r="B18" s="52">
        <f t="shared" si="0"/>
        <v>41.453337099999999</v>
      </c>
      <c r="C18" s="52">
        <f t="shared" si="1"/>
        <v>1.3837088999999998</v>
      </c>
      <c r="D18" s="52">
        <f t="shared" si="2"/>
        <v>2.8746055999999998</v>
      </c>
      <c r="E18" s="52">
        <f t="shared" si="3"/>
        <v>2.7446961999999999</v>
      </c>
      <c r="F18" s="52">
        <f t="shared" si="4"/>
        <v>11.945459899999999</v>
      </c>
      <c r="G18" s="52">
        <f t="shared" si="5"/>
        <v>4.4011635999999994</v>
      </c>
      <c r="H18" s="52">
        <f t="shared" si="6"/>
        <v>3.652139</v>
      </c>
      <c r="I18" s="55">
        <f t="shared" si="7"/>
        <v>14.451563899999998</v>
      </c>
      <c r="J18" s="154" t="str">
        <f t="shared" si="8"/>
        <v>강서구
41.5</v>
      </c>
      <c r="Z18" s="39" t="s">
        <v>24</v>
      </c>
      <c r="AA18" s="134">
        <f t="shared" si="10"/>
        <v>23853635.699999999</v>
      </c>
      <c r="AB18" s="134">
        <f t="shared" si="10"/>
        <v>275942.09999999998</v>
      </c>
      <c r="AC18" s="134">
        <f t="shared" si="10"/>
        <v>102833</v>
      </c>
      <c r="AD18" s="134">
        <f t="shared" si="11"/>
        <v>315846.5</v>
      </c>
      <c r="AE18" s="134">
        <f t="shared" si="12"/>
        <v>8548307.6999999993</v>
      </c>
      <c r="AF18" s="134">
        <f t="shared" si="13"/>
        <v>3528625.3</v>
      </c>
      <c r="AG18" s="134">
        <f t="shared" si="14"/>
        <v>5765469.2000000002</v>
      </c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</row>
    <row r="19" spans="1:62">
      <c r="A19" s="62" t="s">
        <v>27</v>
      </c>
      <c r="B19" s="52">
        <f t="shared" si="0"/>
        <v>20.121576300000001</v>
      </c>
      <c r="C19" s="52">
        <f t="shared" si="1"/>
        <v>0.371807</v>
      </c>
      <c r="D19" s="52">
        <f t="shared" si="2"/>
        <v>0.24179599999999998</v>
      </c>
      <c r="E19" s="52">
        <f t="shared" si="3"/>
        <v>2.9670323999999999</v>
      </c>
      <c r="F19" s="52">
        <f t="shared" si="4"/>
        <v>8.5237163000000002</v>
      </c>
      <c r="G19" s="52">
        <f t="shared" si="5"/>
        <v>2.8856861999999999</v>
      </c>
      <c r="H19" s="52">
        <f t="shared" si="6"/>
        <v>0.96816849999999999</v>
      </c>
      <c r="I19" s="55">
        <f t="shared" si="7"/>
        <v>4.1633699000000011</v>
      </c>
      <c r="J19" s="154" t="str">
        <f t="shared" si="8"/>
        <v>구로구
20.1</v>
      </c>
      <c r="Z19" s="39" t="s">
        <v>25</v>
      </c>
      <c r="AA19" s="134">
        <f t="shared" si="10"/>
        <v>17405693.899999999</v>
      </c>
      <c r="AB19" s="134">
        <f t="shared" si="10"/>
        <v>103436</v>
      </c>
      <c r="AC19" s="134">
        <f t="shared" si="10"/>
        <v>13535</v>
      </c>
      <c r="AD19" s="134">
        <f t="shared" si="11"/>
        <v>1064543.8</v>
      </c>
      <c r="AE19" s="134">
        <f t="shared" si="12"/>
        <v>8665552.5999999996</v>
      </c>
      <c r="AF19" s="134">
        <f t="shared" si="13"/>
        <v>3095784.7</v>
      </c>
      <c r="AG19" s="134">
        <f t="shared" si="14"/>
        <v>446846</v>
      </c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</row>
    <row r="20" spans="1:62">
      <c r="A20" s="62" t="s">
        <v>28</v>
      </c>
      <c r="B20" s="52">
        <f t="shared" si="0"/>
        <v>13.020501899999999</v>
      </c>
      <c r="C20" s="52">
        <f t="shared" si="1"/>
        <v>2.7904999999999999E-2</v>
      </c>
      <c r="D20" s="52">
        <f t="shared" si="2"/>
        <v>2.0702999999999999E-2</v>
      </c>
      <c r="E20" s="52">
        <f t="shared" si="3"/>
        <v>2.7141567999999996</v>
      </c>
      <c r="F20" s="52">
        <f t="shared" si="4"/>
        <v>5.0663039000000003</v>
      </c>
      <c r="G20" s="52">
        <f t="shared" si="5"/>
        <v>2.0345071999999997</v>
      </c>
      <c r="H20" s="52">
        <f t="shared" si="6"/>
        <v>0.62048499999999995</v>
      </c>
      <c r="I20" s="55">
        <f t="shared" si="7"/>
        <v>2.5364409999999995</v>
      </c>
      <c r="J20" s="154" t="str">
        <f t="shared" si="8"/>
        <v>금천구
13.0</v>
      </c>
      <c r="Z20" s="39" t="s">
        <v>26</v>
      </c>
      <c r="AA20" s="134">
        <f t="shared" si="10"/>
        <v>41453337.100000001</v>
      </c>
      <c r="AB20" s="134">
        <f t="shared" si="10"/>
        <v>1383708.9</v>
      </c>
      <c r="AC20" s="134">
        <f t="shared" si="10"/>
        <v>2874605.6</v>
      </c>
      <c r="AD20" s="134">
        <f t="shared" si="11"/>
        <v>2744696.2</v>
      </c>
      <c r="AE20" s="134">
        <f t="shared" si="12"/>
        <v>11945459.9</v>
      </c>
      <c r="AF20" s="134">
        <f t="shared" si="13"/>
        <v>4401163.5999999996</v>
      </c>
      <c r="AG20" s="134">
        <f t="shared" si="14"/>
        <v>3652139</v>
      </c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</row>
    <row r="21" spans="1:62">
      <c r="A21" s="62" t="s">
        <v>29</v>
      </c>
      <c r="B21" s="52">
        <f t="shared" si="0"/>
        <v>24.549897899999998</v>
      </c>
      <c r="C21" s="52">
        <f t="shared" si="1"/>
        <v>2.9520999999999999E-2</v>
      </c>
      <c r="D21" s="52">
        <f t="shared" si="2"/>
        <v>3.7124999999999998E-2</v>
      </c>
      <c r="E21" s="52">
        <f t="shared" si="3"/>
        <v>6.2065599999999999E-2</v>
      </c>
      <c r="F21" s="52">
        <f t="shared" si="4"/>
        <v>9.5213813999999992</v>
      </c>
      <c r="G21" s="52">
        <f t="shared" si="5"/>
        <v>4.2654497999999998</v>
      </c>
      <c r="H21" s="52">
        <f t="shared" si="6"/>
        <v>8.0775132000000003</v>
      </c>
      <c r="I21" s="55">
        <f t="shared" si="7"/>
        <v>2.5568418999999998</v>
      </c>
      <c r="J21" s="154" t="str">
        <f t="shared" si="8"/>
        <v>영등포구
24.5</v>
      </c>
      <c r="Z21" s="49" t="s">
        <v>27</v>
      </c>
      <c r="AA21" s="134">
        <f t="shared" si="10"/>
        <v>20121576.300000001</v>
      </c>
      <c r="AB21" s="134">
        <f t="shared" si="10"/>
        <v>371807</v>
      </c>
      <c r="AC21" s="134">
        <f t="shared" si="10"/>
        <v>241796</v>
      </c>
      <c r="AD21" s="134">
        <f t="shared" si="11"/>
        <v>2967032.4</v>
      </c>
      <c r="AE21" s="134">
        <f t="shared" si="12"/>
        <v>8523716.3000000007</v>
      </c>
      <c r="AF21" s="134">
        <f t="shared" si="13"/>
        <v>2885686.2</v>
      </c>
      <c r="AG21" s="134">
        <f t="shared" si="14"/>
        <v>968168.5</v>
      </c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</row>
    <row r="22" spans="1:62">
      <c r="A22" s="62" t="s">
        <v>30</v>
      </c>
      <c r="B22" s="52">
        <f t="shared" si="0"/>
        <v>16.356862899999999</v>
      </c>
      <c r="C22" s="52">
        <f t="shared" si="1"/>
        <v>2.9146999999999999E-2</v>
      </c>
      <c r="D22" s="52">
        <f t="shared" si="2"/>
        <v>2.9491999999999997E-2</v>
      </c>
      <c r="E22" s="52">
        <f t="shared" si="3"/>
        <v>2.3842497000000002</v>
      </c>
      <c r="F22" s="52">
        <f t="shared" si="4"/>
        <v>7.8364567999999997</v>
      </c>
      <c r="G22" s="52">
        <f t="shared" si="5"/>
        <v>2.3668054999999999</v>
      </c>
      <c r="H22" s="52">
        <f t="shared" si="6"/>
        <v>0.63694269999999997</v>
      </c>
      <c r="I22" s="55">
        <f t="shared" si="7"/>
        <v>3.0737692000000001</v>
      </c>
      <c r="J22" s="154" t="str">
        <f t="shared" si="8"/>
        <v>동작구
16.4</v>
      </c>
      <c r="Z22" s="49" t="s">
        <v>28</v>
      </c>
      <c r="AA22" s="134">
        <f t="shared" si="10"/>
        <v>13020501.9</v>
      </c>
      <c r="AB22" s="134">
        <f t="shared" si="10"/>
        <v>27905</v>
      </c>
      <c r="AC22" s="134">
        <f t="shared" si="10"/>
        <v>20703</v>
      </c>
      <c r="AD22" s="134">
        <f t="shared" si="11"/>
        <v>2714156.8</v>
      </c>
      <c r="AE22" s="134">
        <f t="shared" si="12"/>
        <v>5066303.9000000004</v>
      </c>
      <c r="AF22" s="134">
        <f t="shared" si="13"/>
        <v>2034507.2</v>
      </c>
      <c r="AG22" s="134">
        <f t="shared" si="14"/>
        <v>620485</v>
      </c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</row>
    <row r="23" spans="1:62">
      <c r="A23" s="62" t="s">
        <v>31</v>
      </c>
      <c r="B23" s="52">
        <f t="shared" si="0"/>
        <v>29.568308999999999</v>
      </c>
      <c r="C23" s="52">
        <f t="shared" si="1"/>
        <v>0.1244685</v>
      </c>
      <c r="D23" s="52">
        <f t="shared" si="2"/>
        <v>5.5333E-2</v>
      </c>
      <c r="E23" s="52">
        <f t="shared" si="3"/>
        <v>16.063745900000001</v>
      </c>
      <c r="F23" s="52">
        <f t="shared" si="4"/>
        <v>8.2113116999999995</v>
      </c>
      <c r="G23" s="52">
        <f t="shared" si="5"/>
        <v>2.6133850999999999</v>
      </c>
      <c r="H23" s="52">
        <f t="shared" si="6"/>
        <v>0.54516319999999996</v>
      </c>
      <c r="I23" s="55">
        <f t="shared" si="7"/>
        <v>1.9549015999999995</v>
      </c>
      <c r="J23" s="154" t="str">
        <f t="shared" si="8"/>
        <v>관악구
29.6</v>
      </c>
      <c r="Z23" s="49" t="s">
        <v>29</v>
      </c>
      <c r="AA23" s="134">
        <f t="shared" si="10"/>
        <v>24549897.899999999</v>
      </c>
      <c r="AB23" s="134">
        <f t="shared" si="10"/>
        <v>29521</v>
      </c>
      <c r="AC23" s="134">
        <f t="shared" si="10"/>
        <v>37125</v>
      </c>
      <c r="AD23" s="134">
        <f t="shared" si="11"/>
        <v>62065.599999999999</v>
      </c>
      <c r="AE23" s="134">
        <f t="shared" si="12"/>
        <v>9521381.4000000004</v>
      </c>
      <c r="AF23" s="134">
        <f t="shared" si="13"/>
        <v>4265449.8</v>
      </c>
      <c r="AG23" s="134">
        <f t="shared" si="14"/>
        <v>8077513.2000000002</v>
      </c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</row>
    <row r="24" spans="1:62">
      <c r="A24" s="62" t="s">
        <v>32</v>
      </c>
      <c r="B24" s="52">
        <f t="shared" si="0"/>
        <v>46.968018299999997</v>
      </c>
      <c r="C24" s="52">
        <f t="shared" si="1"/>
        <v>2.1821012999999998</v>
      </c>
      <c r="D24" s="52">
        <f t="shared" si="2"/>
        <v>1.551768</v>
      </c>
      <c r="E24" s="52">
        <f t="shared" si="3"/>
        <v>17.815827399999996</v>
      </c>
      <c r="F24" s="52">
        <f t="shared" si="4"/>
        <v>13.1538144</v>
      </c>
      <c r="G24" s="52">
        <f t="shared" si="5"/>
        <v>6.3011334999999997</v>
      </c>
      <c r="H24" s="52">
        <f t="shared" si="6"/>
        <v>2.4936134999999999</v>
      </c>
      <c r="I24" s="55">
        <f t="shared" si="7"/>
        <v>3.4697601999999996</v>
      </c>
      <c r="J24" s="154" t="str">
        <f t="shared" si="8"/>
        <v>서초구
47.0</v>
      </c>
      <c r="Z24" s="49" t="s">
        <v>30</v>
      </c>
      <c r="AA24" s="134">
        <f t="shared" si="10"/>
        <v>16356862.9</v>
      </c>
      <c r="AB24" s="134">
        <f t="shared" si="10"/>
        <v>29147</v>
      </c>
      <c r="AC24" s="134">
        <f t="shared" si="10"/>
        <v>29492</v>
      </c>
      <c r="AD24" s="134">
        <f t="shared" si="11"/>
        <v>2384249.7000000002</v>
      </c>
      <c r="AE24" s="134">
        <f t="shared" si="12"/>
        <v>7836456.7999999998</v>
      </c>
      <c r="AF24" s="134">
        <f t="shared" si="13"/>
        <v>2366805.5</v>
      </c>
      <c r="AG24" s="134">
        <f t="shared" si="14"/>
        <v>636942.69999999995</v>
      </c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</row>
    <row r="25" spans="1:62">
      <c r="A25" s="62" t="s">
        <v>33</v>
      </c>
      <c r="B25" s="52">
        <f t="shared" si="0"/>
        <v>39.497891600000003</v>
      </c>
      <c r="C25" s="52">
        <f t="shared" si="1"/>
        <v>0.63306209999999996</v>
      </c>
      <c r="D25" s="52">
        <f t="shared" si="2"/>
        <v>0.71699040000000003</v>
      </c>
      <c r="E25" s="52">
        <f t="shared" si="3"/>
        <v>6.0230559999999995</v>
      </c>
      <c r="F25" s="52">
        <f t="shared" si="4"/>
        <v>16.317505999999998</v>
      </c>
      <c r="G25" s="52">
        <f t="shared" si="5"/>
        <v>6.779150099999999</v>
      </c>
      <c r="H25" s="52">
        <f t="shared" si="6"/>
        <v>4.0089448999999995</v>
      </c>
      <c r="I25" s="55">
        <f t="shared" si="7"/>
        <v>5.0191821000000001</v>
      </c>
      <c r="J25" s="154" t="str">
        <f t="shared" si="8"/>
        <v>강남구
39.5</v>
      </c>
      <c r="Z25" s="49" t="s">
        <v>31</v>
      </c>
      <c r="AA25" s="134">
        <f t="shared" si="10"/>
        <v>29568309</v>
      </c>
      <c r="AB25" s="134">
        <f t="shared" si="10"/>
        <v>124468.5</v>
      </c>
      <c r="AC25" s="134">
        <f t="shared" si="10"/>
        <v>55333</v>
      </c>
      <c r="AD25" s="134">
        <f t="shared" si="11"/>
        <v>16063745.9</v>
      </c>
      <c r="AE25" s="134">
        <f t="shared" si="12"/>
        <v>8211311.7000000002</v>
      </c>
      <c r="AF25" s="134">
        <f t="shared" si="13"/>
        <v>2613385.1</v>
      </c>
      <c r="AG25" s="134">
        <f t="shared" si="14"/>
        <v>545163.19999999995</v>
      </c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</row>
    <row r="26" spans="1:62">
      <c r="A26" s="62" t="s">
        <v>34</v>
      </c>
      <c r="B26" s="52">
        <f t="shared" ref="B26:H27" si="15">AA28*0.000001</f>
        <v>33.875857099999998</v>
      </c>
      <c r="C26" s="52">
        <f t="shared" si="15"/>
        <v>0.47353299999999998</v>
      </c>
      <c r="D26" s="52">
        <f t="shared" si="15"/>
        <v>0.573577</v>
      </c>
      <c r="E26" s="52">
        <f t="shared" si="15"/>
        <v>0.76807300000000001</v>
      </c>
      <c r="F26" s="52">
        <f t="shared" si="15"/>
        <v>14.8358855</v>
      </c>
      <c r="G26" s="52">
        <f t="shared" si="15"/>
        <v>6.2170542999999991</v>
      </c>
      <c r="H26" s="52">
        <f t="shared" si="15"/>
        <v>5.3353295999999997</v>
      </c>
      <c r="I26" s="55">
        <f t="shared" si="7"/>
        <v>5.6724047000000013</v>
      </c>
      <c r="J26" s="154" t="str">
        <f t="shared" si="8"/>
        <v>송파구
33.9</v>
      </c>
      <c r="Z26" s="49" t="s">
        <v>32</v>
      </c>
      <c r="AA26" s="134">
        <f t="shared" si="10"/>
        <v>46968018.299999997</v>
      </c>
      <c r="AB26" s="134">
        <f t="shared" si="10"/>
        <v>2182101.2999999998</v>
      </c>
      <c r="AC26" s="134">
        <f t="shared" si="10"/>
        <v>1551768</v>
      </c>
      <c r="AD26" s="134">
        <f t="shared" si="11"/>
        <v>17815827.399999999</v>
      </c>
      <c r="AE26" s="134">
        <f t="shared" si="12"/>
        <v>13153814.4</v>
      </c>
      <c r="AF26" s="134">
        <f t="shared" si="13"/>
        <v>6301133.5</v>
      </c>
      <c r="AG26" s="134">
        <f t="shared" si="14"/>
        <v>2493613.5</v>
      </c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</row>
    <row r="27" spans="1:62">
      <c r="A27" s="62" t="s">
        <v>35</v>
      </c>
      <c r="B27" s="52">
        <f t="shared" si="15"/>
        <v>24.590496600000002</v>
      </c>
      <c r="C27" s="52">
        <f t="shared" si="15"/>
        <v>1.1840526999999998</v>
      </c>
      <c r="D27" s="52">
        <f t="shared" si="15"/>
        <v>0.85960099999999995</v>
      </c>
      <c r="E27" s="52">
        <f t="shared" si="15"/>
        <v>2.8286298999999997</v>
      </c>
      <c r="F27" s="52">
        <f t="shared" si="15"/>
        <v>9.0034665</v>
      </c>
      <c r="G27" s="52">
        <f t="shared" si="15"/>
        <v>3.8734082000000001</v>
      </c>
      <c r="H27" s="52">
        <f t="shared" si="15"/>
        <v>3.3054478999999999</v>
      </c>
      <c r="I27" s="55">
        <f t="shared" si="7"/>
        <v>3.5358903999999991</v>
      </c>
      <c r="J27" s="154" t="str">
        <f t="shared" si="8"/>
        <v>강동구
24.6</v>
      </c>
      <c r="Z27" s="49" t="s">
        <v>33</v>
      </c>
      <c r="AA27" s="134">
        <f t="shared" si="10"/>
        <v>39497891.600000001</v>
      </c>
      <c r="AB27" s="134">
        <f t="shared" si="10"/>
        <v>633062.1</v>
      </c>
      <c r="AC27" s="134">
        <f t="shared" si="10"/>
        <v>716990.4</v>
      </c>
      <c r="AD27" s="134">
        <f t="shared" si="11"/>
        <v>6023056</v>
      </c>
      <c r="AE27" s="134">
        <f t="shared" si="12"/>
        <v>16317506</v>
      </c>
      <c r="AF27" s="134">
        <f t="shared" si="13"/>
        <v>6779150.0999999996</v>
      </c>
      <c r="AG27" s="134">
        <f t="shared" si="14"/>
        <v>4008944.9</v>
      </c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</row>
    <row r="28" spans="1:62">
      <c r="Z28" s="49" t="s">
        <v>34</v>
      </c>
      <c r="AA28" s="134">
        <f t="shared" si="10"/>
        <v>33875857.100000001</v>
      </c>
      <c r="AB28" s="134">
        <f t="shared" si="10"/>
        <v>473533</v>
      </c>
      <c r="AC28" s="134">
        <f t="shared" si="10"/>
        <v>573577</v>
      </c>
      <c r="AD28" s="134">
        <f t="shared" si="11"/>
        <v>768073</v>
      </c>
      <c r="AE28" s="134">
        <f t="shared" si="12"/>
        <v>14835885.5</v>
      </c>
      <c r="AF28" s="134">
        <f t="shared" si="13"/>
        <v>6217054.2999999998</v>
      </c>
      <c r="AG28" s="134">
        <f t="shared" si="14"/>
        <v>5335329.5999999996</v>
      </c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</row>
    <row r="29" spans="1:62">
      <c r="Z29" s="49" t="s">
        <v>35</v>
      </c>
      <c r="AA29" s="134">
        <f t="shared" si="10"/>
        <v>24590496.600000001</v>
      </c>
      <c r="AB29" s="134">
        <f t="shared" si="10"/>
        <v>1184052.7</v>
      </c>
      <c r="AC29" s="134">
        <f t="shared" si="10"/>
        <v>859601</v>
      </c>
      <c r="AD29" s="134">
        <f t="shared" si="11"/>
        <v>2828629.9</v>
      </c>
      <c r="AE29" s="134">
        <f t="shared" si="12"/>
        <v>9003466.5</v>
      </c>
      <c r="AF29" s="134">
        <f t="shared" si="13"/>
        <v>3873408.2</v>
      </c>
      <c r="AG29" s="134">
        <f t="shared" si="14"/>
        <v>3305447.9</v>
      </c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</row>
    <row r="30" spans="1:62">
      <c r="Z30" s="48"/>
      <c r="AA30" s="48"/>
      <c r="AB30" s="48"/>
      <c r="AC30" s="48"/>
      <c r="AD30" s="10"/>
      <c r="AE30" s="10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</row>
    <row r="31" spans="1:62"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</row>
    <row r="32" spans="1:62">
      <c r="Z32" s="225"/>
      <c r="AA32" s="46" t="s">
        <v>53</v>
      </c>
      <c r="AB32" s="46" t="s">
        <v>54</v>
      </c>
      <c r="AC32" s="46" t="s">
        <v>55</v>
      </c>
      <c r="AD32" s="46" t="s">
        <v>56</v>
      </c>
      <c r="AE32" s="46" t="s">
        <v>57</v>
      </c>
      <c r="AF32" s="46" t="s">
        <v>58</v>
      </c>
      <c r="AG32" s="46" t="s">
        <v>59</v>
      </c>
      <c r="AH32" s="46" t="s">
        <v>60</v>
      </c>
      <c r="AI32" s="46" t="s">
        <v>61</v>
      </c>
      <c r="AJ32" s="46" t="s">
        <v>62</v>
      </c>
      <c r="AK32" s="46" t="s">
        <v>63</v>
      </c>
      <c r="AL32" s="46" t="s">
        <v>64</v>
      </c>
      <c r="AM32" s="46" t="s">
        <v>65</v>
      </c>
      <c r="AN32" s="46" t="s">
        <v>66</v>
      </c>
      <c r="AO32" s="46" t="s">
        <v>67</v>
      </c>
      <c r="AP32" s="46" t="s">
        <v>68</v>
      </c>
      <c r="AQ32" s="46" t="s">
        <v>69</v>
      </c>
      <c r="AR32" s="46" t="s">
        <v>70</v>
      </c>
      <c r="AS32" s="46" t="s">
        <v>71</v>
      </c>
      <c r="AT32" s="46" t="s">
        <v>72</v>
      </c>
      <c r="AU32" s="46" t="s">
        <v>73</v>
      </c>
      <c r="AV32" s="46" t="s">
        <v>74</v>
      </c>
      <c r="AW32" s="189" t="s">
        <v>81</v>
      </c>
    </row>
    <row r="33" spans="22:49">
      <c r="Z33" s="226"/>
      <c r="AA33" s="43" t="s">
        <v>1</v>
      </c>
      <c r="AB33" s="43" t="s">
        <v>1</v>
      </c>
      <c r="AC33" s="43" t="s">
        <v>1</v>
      </c>
      <c r="AD33" s="43" t="s">
        <v>1</v>
      </c>
      <c r="AE33" s="43" t="s">
        <v>1</v>
      </c>
      <c r="AF33" s="43" t="s">
        <v>1</v>
      </c>
      <c r="AG33" s="43" t="s">
        <v>1</v>
      </c>
      <c r="AH33" s="43" t="s">
        <v>1</v>
      </c>
      <c r="AI33" s="43" t="s">
        <v>1</v>
      </c>
      <c r="AJ33" s="43" t="s">
        <v>1</v>
      </c>
      <c r="AK33" s="43" t="s">
        <v>1</v>
      </c>
      <c r="AL33" s="43" t="s">
        <v>1</v>
      </c>
      <c r="AM33" s="43" t="s">
        <v>1</v>
      </c>
      <c r="AN33" s="43" t="s">
        <v>1</v>
      </c>
      <c r="AO33" s="43" t="s">
        <v>1</v>
      </c>
      <c r="AP33" s="43" t="s">
        <v>1</v>
      </c>
      <c r="AQ33" s="43" t="s">
        <v>1</v>
      </c>
      <c r="AR33" s="43" t="s">
        <v>1</v>
      </c>
      <c r="AS33" s="43" t="s">
        <v>1</v>
      </c>
      <c r="AT33" s="43" t="s">
        <v>1</v>
      </c>
      <c r="AU33" s="43" t="s">
        <v>1</v>
      </c>
      <c r="AV33" s="43" t="s">
        <v>1</v>
      </c>
      <c r="AW33" s="190" t="s">
        <v>1</v>
      </c>
    </row>
    <row r="34" spans="22:49">
      <c r="Z34" s="44" t="s">
        <v>0</v>
      </c>
      <c r="AA34" s="108">
        <f>SUM(AA35:AA59)</f>
        <v>240179.4</v>
      </c>
      <c r="AB34" s="108">
        <f t="shared" ref="AB34:AV34" si="16">SUM(AB35:AB59)</f>
        <v>388</v>
      </c>
      <c r="AC34" s="108">
        <f t="shared" si="16"/>
        <v>0</v>
      </c>
      <c r="AD34" s="108">
        <f t="shared" si="16"/>
        <v>0</v>
      </c>
      <c r="AE34" s="108">
        <f t="shared" si="16"/>
        <v>2849065.5</v>
      </c>
      <c r="AF34" s="108">
        <f t="shared" si="16"/>
        <v>24871311.299999997</v>
      </c>
      <c r="AG34" s="108">
        <f t="shared" si="16"/>
        <v>1254136.5999999999</v>
      </c>
      <c r="AH34" s="108">
        <f t="shared" si="16"/>
        <v>554210.69999999995</v>
      </c>
      <c r="AI34" s="108">
        <f t="shared" si="16"/>
        <v>77431.900000000009</v>
      </c>
      <c r="AJ34" s="108">
        <f t="shared" si="16"/>
        <v>7103571.5000000009</v>
      </c>
      <c r="AK34" s="108">
        <f t="shared" si="16"/>
        <v>3840769.3000000003</v>
      </c>
      <c r="AL34" s="108">
        <f t="shared" si="16"/>
        <v>3255357.1999999997</v>
      </c>
      <c r="AM34" s="108">
        <f t="shared" si="16"/>
        <v>1510026.7</v>
      </c>
      <c r="AN34" s="108">
        <f t="shared" si="16"/>
        <v>0</v>
      </c>
      <c r="AO34" s="108">
        <f t="shared" si="16"/>
        <v>1585048.8</v>
      </c>
      <c r="AP34" s="108">
        <f t="shared" si="16"/>
        <v>23971524.500000007</v>
      </c>
      <c r="AQ34" s="108">
        <f t="shared" si="16"/>
        <v>1477551.1</v>
      </c>
      <c r="AR34" s="108">
        <f t="shared" si="16"/>
        <v>42992.4</v>
      </c>
      <c r="AS34" s="108">
        <f t="shared" si="16"/>
        <v>2383595.6999999997</v>
      </c>
      <c r="AT34" s="108">
        <f t="shared" si="16"/>
        <v>1682895.4</v>
      </c>
      <c r="AU34" s="108">
        <f t="shared" si="16"/>
        <v>2322659.2000000002</v>
      </c>
      <c r="AV34" s="108">
        <f t="shared" si="16"/>
        <v>16292169.599999998</v>
      </c>
      <c r="AW34" s="51">
        <f>SUM(AA34:AV34)</f>
        <v>95314884.800000012</v>
      </c>
    </row>
    <row r="35" spans="22:49">
      <c r="Z35" s="40" t="s">
        <v>11</v>
      </c>
      <c r="AA35" s="134">
        <f>AE65</f>
        <v>0</v>
      </c>
      <c r="AB35" s="134">
        <f>AF65</f>
        <v>0</v>
      </c>
      <c r="AC35" s="134">
        <f>AH65</f>
        <v>0</v>
      </c>
      <c r="AD35" s="134">
        <f>AI65</f>
        <v>0</v>
      </c>
      <c r="AE35" s="134">
        <f>AK65</f>
        <v>0</v>
      </c>
      <c r="AF35" s="134">
        <f>AL65</f>
        <v>904647.2</v>
      </c>
      <c r="AG35" s="134">
        <f>AM65</f>
        <v>22566.6</v>
      </c>
      <c r="AH35" s="134">
        <f t="shared" ref="AH35:AI35" si="17">AN65</f>
        <v>5974.6</v>
      </c>
      <c r="AI35" s="134">
        <f t="shared" si="17"/>
        <v>0</v>
      </c>
      <c r="AJ35" s="134">
        <f>AQ65</f>
        <v>932.9</v>
      </c>
      <c r="AK35" s="134">
        <f>AR65</f>
        <v>10946.9</v>
      </c>
      <c r="AL35" s="134">
        <f>AT65</f>
        <v>164383.4</v>
      </c>
      <c r="AM35" s="134">
        <f t="shared" ref="AM35:AO35" si="18">AU65</f>
        <v>0</v>
      </c>
      <c r="AN35" s="134">
        <f t="shared" si="18"/>
        <v>0</v>
      </c>
      <c r="AO35" s="134">
        <f t="shared" si="18"/>
        <v>85.2</v>
      </c>
      <c r="AP35" s="134">
        <f t="shared" ref="AP35" si="19">AX65</f>
        <v>319676</v>
      </c>
      <c r="AQ35" s="134">
        <f t="shared" ref="AQ35:AR35" si="20">AY65</f>
        <v>0</v>
      </c>
      <c r="AR35" s="134">
        <f t="shared" si="20"/>
        <v>0</v>
      </c>
      <c r="AS35" s="134">
        <f t="shared" ref="AS35" si="21">BA65</f>
        <v>106967.4</v>
      </c>
      <c r="AT35" s="134">
        <f t="shared" ref="AT35:AU35" si="22">BB65</f>
        <v>1244517.3999999999</v>
      </c>
      <c r="AU35" s="134">
        <f t="shared" si="22"/>
        <v>11001</v>
      </c>
      <c r="AV35" s="134">
        <f t="shared" ref="AV35" si="23">BD65</f>
        <v>104115.2</v>
      </c>
      <c r="AW35" s="51">
        <f t="shared" ref="AW35:AW59" si="24">SUM(AA35:AV35)</f>
        <v>2895813.8</v>
      </c>
    </row>
    <row r="36" spans="22:49">
      <c r="Z36" s="40" t="s">
        <v>12</v>
      </c>
      <c r="AA36" s="134">
        <f t="shared" ref="AA36:AB36" si="25">AE66</f>
        <v>0</v>
      </c>
      <c r="AB36" s="134">
        <f t="shared" si="25"/>
        <v>0</v>
      </c>
      <c r="AC36" s="134">
        <f t="shared" ref="AC36:AD36" si="26">AH66</f>
        <v>0</v>
      </c>
      <c r="AD36" s="134">
        <f t="shared" si="26"/>
        <v>0</v>
      </c>
      <c r="AE36" s="134">
        <f t="shared" ref="AE36:AG36" si="27">AK66</f>
        <v>4359.6000000000004</v>
      </c>
      <c r="AF36" s="134">
        <f t="shared" si="27"/>
        <v>394066.8</v>
      </c>
      <c r="AG36" s="134">
        <f t="shared" si="27"/>
        <v>32782.6</v>
      </c>
      <c r="AH36" s="134">
        <f t="shared" ref="AH36:AH59" si="28">AN66</f>
        <v>7647.4</v>
      </c>
      <c r="AI36" s="134">
        <f t="shared" ref="AI36:AI59" si="29">AO66</f>
        <v>0</v>
      </c>
      <c r="AJ36" s="134">
        <f t="shared" ref="AJ36:AK36" si="30">AQ66</f>
        <v>122766.1</v>
      </c>
      <c r="AK36" s="134">
        <f t="shared" si="30"/>
        <v>0</v>
      </c>
      <c r="AL36" s="134">
        <f t="shared" ref="AL36:AL59" si="31">AT66</f>
        <v>14669.9</v>
      </c>
      <c r="AM36" s="134">
        <f t="shared" ref="AM36:AM59" si="32">AU66</f>
        <v>0</v>
      </c>
      <c r="AN36" s="134">
        <f t="shared" ref="AN36:AN59" si="33">AV66</f>
        <v>0</v>
      </c>
      <c r="AO36" s="134">
        <f t="shared" ref="AO36:AO59" si="34">AW66</f>
        <v>28260.6</v>
      </c>
      <c r="AP36" s="134">
        <f t="shared" ref="AP36:AP59" si="35">AX66</f>
        <v>455080.1</v>
      </c>
      <c r="AQ36" s="134">
        <f t="shared" ref="AQ36:AQ59" si="36">AY66</f>
        <v>17811.099999999999</v>
      </c>
      <c r="AR36" s="134">
        <f t="shared" ref="AR36:AR59" si="37">AZ66</f>
        <v>0</v>
      </c>
      <c r="AS36" s="134">
        <f t="shared" ref="AS36:AS59" si="38">BA66</f>
        <v>113374.2</v>
      </c>
      <c r="AT36" s="134">
        <f t="shared" ref="AT36:AT59" si="39">BB66</f>
        <v>103210.1</v>
      </c>
      <c r="AU36" s="134">
        <f t="shared" ref="AU36:AU59" si="40">BC66</f>
        <v>0</v>
      </c>
      <c r="AV36" s="134">
        <f t="shared" ref="AV36:AV59" si="41">BD66</f>
        <v>6166</v>
      </c>
      <c r="AW36" s="51">
        <f t="shared" si="24"/>
        <v>1300194.5000000002</v>
      </c>
    </row>
    <row r="37" spans="22:49">
      <c r="Z37" s="40" t="s">
        <v>13</v>
      </c>
      <c r="AA37" s="134">
        <f t="shared" ref="AA37:AB37" si="42">AE67</f>
        <v>0</v>
      </c>
      <c r="AB37" s="134">
        <f t="shared" si="42"/>
        <v>0</v>
      </c>
      <c r="AC37" s="134">
        <f t="shared" ref="AC37:AD37" si="43">AH67</f>
        <v>0</v>
      </c>
      <c r="AD37" s="134">
        <f t="shared" si="43"/>
        <v>0</v>
      </c>
      <c r="AE37" s="134">
        <f t="shared" ref="AE37:AG37" si="44">AK67</f>
        <v>0</v>
      </c>
      <c r="AF37" s="134">
        <f t="shared" si="44"/>
        <v>527644.5</v>
      </c>
      <c r="AG37" s="134">
        <f t="shared" si="44"/>
        <v>18683.2</v>
      </c>
      <c r="AH37" s="134">
        <f t="shared" si="28"/>
        <v>8602.7999999999993</v>
      </c>
      <c r="AI37" s="134">
        <f t="shared" si="29"/>
        <v>1974.9</v>
      </c>
      <c r="AJ37" s="134">
        <f t="shared" ref="AJ37:AK37" si="45">AQ67</f>
        <v>1206017.2</v>
      </c>
      <c r="AK37" s="134">
        <f t="shared" si="45"/>
        <v>155421.6</v>
      </c>
      <c r="AL37" s="134">
        <f t="shared" si="31"/>
        <v>86930.6</v>
      </c>
      <c r="AM37" s="134">
        <f t="shared" si="32"/>
        <v>44896.3</v>
      </c>
      <c r="AN37" s="134">
        <f t="shared" si="33"/>
        <v>0</v>
      </c>
      <c r="AO37" s="134">
        <f t="shared" si="34"/>
        <v>401.8</v>
      </c>
      <c r="AP37" s="134">
        <f t="shared" si="35"/>
        <v>138903.70000000001</v>
      </c>
      <c r="AQ37" s="134">
        <f t="shared" si="36"/>
        <v>484.6</v>
      </c>
      <c r="AR37" s="134">
        <f t="shared" si="37"/>
        <v>0</v>
      </c>
      <c r="AS37" s="134">
        <f t="shared" si="38"/>
        <v>87602.5</v>
      </c>
      <c r="AT37" s="134">
        <f t="shared" si="39"/>
        <v>1548</v>
      </c>
      <c r="AU37" s="134">
        <f t="shared" si="40"/>
        <v>43594</v>
      </c>
      <c r="AV37" s="134">
        <f t="shared" si="41"/>
        <v>546468.30000000005</v>
      </c>
      <c r="AW37" s="51">
        <f t="shared" si="24"/>
        <v>2869174.0000000009</v>
      </c>
    </row>
    <row r="38" spans="22:49">
      <c r="Z38" s="40" t="s">
        <v>14</v>
      </c>
      <c r="AA38" s="134">
        <f t="shared" ref="AA38:AB38" si="46">AE68</f>
        <v>0</v>
      </c>
      <c r="AB38" s="134">
        <f t="shared" si="46"/>
        <v>0</v>
      </c>
      <c r="AC38" s="134">
        <f t="shared" ref="AC38:AD38" si="47">AH68</f>
        <v>0</v>
      </c>
      <c r="AD38" s="134">
        <f t="shared" si="47"/>
        <v>0</v>
      </c>
      <c r="AE38" s="134">
        <f t="shared" ref="AE38:AG38" si="48">AK68</f>
        <v>482496.5</v>
      </c>
      <c r="AF38" s="134">
        <f t="shared" si="48"/>
        <v>954165.8</v>
      </c>
      <c r="AG38" s="134">
        <f t="shared" si="48"/>
        <v>10337.9</v>
      </c>
      <c r="AH38" s="134">
        <f t="shared" si="28"/>
        <v>3671.3</v>
      </c>
      <c r="AI38" s="134">
        <f t="shared" si="29"/>
        <v>9330.6</v>
      </c>
      <c r="AJ38" s="134">
        <f t="shared" ref="AJ38:AK38" si="49">AQ68</f>
        <v>290851.7</v>
      </c>
      <c r="AK38" s="134">
        <f t="shared" si="49"/>
        <v>357497.3</v>
      </c>
      <c r="AL38" s="134">
        <f t="shared" si="31"/>
        <v>81478.8</v>
      </c>
      <c r="AM38" s="134">
        <f t="shared" si="32"/>
        <v>99218.2</v>
      </c>
      <c r="AN38" s="134">
        <f t="shared" si="33"/>
        <v>0</v>
      </c>
      <c r="AO38" s="134">
        <f t="shared" si="34"/>
        <v>259636</v>
      </c>
      <c r="AP38" s="134">
        <f t="shared" si="35"/>
        <v>722502.6</v>
      </c>
      <c r="AQ38" s="134">
        <f t="shared" si="36"/>
        <v>22067.5</v>
      </c>
      <c r="AR38" s="134">
        <f t="shared" si="37"/>
        <v>121</v>
      </c>
      <c r="AS38" s="134">
        <f t="shared" si="38"/>
        <v>74906.2</v>
      </c>
      <c r="AT38" s="134">
        <f t="shared" si="39"/>
        <v>0</v>
      </c>
      <c r="AU38" s="134">
        <f t="shared" si="40"/>
        <v>11996</v>
      </c>
      <c r="AV38" s="134">
        <f t="shared" si="41"/>
        <v>737278.6</v>
      </c>
      <c r="AW38" s="51">
        <f t="shared" si="24"/>
        <v>4117556.0000000005</v>
      </c>
    </row>
    <row r="39" spans="22:49">
      <c r="V39" s="106"/>
      <c r="W39" s="106"/>
      <c r="Z39" s="40" t="s">
        <v>15</v>
      </c>
      <c r="AA39" s="134">
        <f t="shared" ref="AA39:AB39" si="50">AE69</f>
        <v>0</v>
      </c>
      <c r="AB39" s="134">
        <f t="shared" si="50"/>
        <v>0</v>
      </c>
      <c r="AC39" s="134">
        <f t="shared" ref="AC39:AD39" si="51">AH69</f>
        <v>0</v>
      </c>
      <c r="AD39" s="134">
        <f t="shared" si="51"/>
        <v>0</v>
      </c>
      <c r="AE39" s="134">
        <f t="shared" ref="AE39:AG39" si="52">AK69</f>
        <v>91.2</v>
      </c>
      <c r="AF39" s="134">
        <f t="shared" si="52"/>
        <v>1059170.8</v>
      </c>
      <c r="AG39" s="134">
        <f t="shared" si="52"/>
        <v>19762.099999999999</v>
      </c>
      <c r="AH39" s="134">
        <f t="shared" si="28"/>
        <v>20125.599999999999</v>
      </c>
      <c r="AI39" s="134">
        <f t="shared" si="29"/>
        <v>0</v>
      </c>
      <c r="AJ39" s="134">
        <f t="shared" ref="AJ39:AK39" si="53">AQ69</f>
        <v>3220.7</v>
      </c>
      <c r="AK39" s="134">
        <f t="shared" si="53"/>
        <v>172645</v>
      </c>
      <c r="AL39" s="134">
        <f t="shared" si="31"/>
        <v>68323.199999999997</v>
      </c>
      <c r="AM39" s="134">
        <f t="shared" si="32"/>
        <v>37065.4</v>
      </c>
      <c r="AN39" s="134">
        <f t="shared" si="33"/>
        <v>0</v>
      </c>
      <c r="AO39" s="134">
        <f t="shared" si="34"/>
        <v>289620.5</v>
      </c>
      <c r="AP39" s="134">
        <f t="shared" si="35"/>
        <v>724800.9</v>
      </c>
      <c r="AQ39" s="134">
        <f t="shared" si="36"/>
        <v>36739</v>
      </c>
      <c r="AR39" s="134">
        <f t="shared" si="37"/>
        <v>0</v>
      </c>
      <c r="AS39" s="134">
        <f t="shared" si="38"/>
        <v>54459.9</v>
      </c>
      <c r="AT39" s="134">
        <f t="shared" si="39"/>
        <v>0</v>
      </c>
      <c r="AU39" s="134">
        <f t="shared" si="40"/>
        <v>8367</v>
      </c>
      <c r="AV39" s="134">
        <f t="shared" si="41"/>
        <v>20076.900000000001</v>
      </c>
      <c r="AW39" s="51">
        <f t="shared" si="24"/>
        <v>2514468.1999999997</v>
      </c>
    </row>
    <row r="40" spans="22:49">
      <c r="V40" s="106"/>
      <c r="W40" s="117"/>
      <c r="Z40" s="40" t="s">
        <v>16</v>
      </c>
      <c r="AA40" s="134">
        <f t="shared" ref="AA40:AB40" si="54">AE70</f>
        <v>0</v>
      </c>
      <c r="AB40" s="134">
        <f t="shared" si="54"/>
        <v>0</v>
      </c>
      <c r="AC40" s="134">
        <f t="shared" ref="AC40:AD40" si="55">AH70</f>
        <v>0</v>
      </c>
      <c r="AD40" s="134">
        <f t="shared" si="55"/>
        <v>0</v>
      </c>
      <c r="AE40" s="134">
        <f t="shared" ref="AE40:AG40" si="56">AK70</f>
        <v>3910</v>
      </c>
      <c r="AF40" s="134">
        <f t="shared" si="56"/>
        <v>1312898</v>
      </c>
      <c r="AG40" s="134">
        <f t="shared" si="56"/>
        <v>7787.9</v>
      </c>
      <c r="AH40" s="134">
        <f t="shared" si="28"/>
        <v>18675.900000000001</v>
      </c>
      <c r="AI40" s="134">
        <f t="shared" si="29"/>
        <v>0</v>
      </c>
      <c r="AJ40" s="134">
        <f t="shared" ref="AJ40:AK40" si="57">AQ70</f>
        <v>422794.9</v>
      </c>
      <c r="AK40" s="134">
        <f t="shared" si="57"/>
        <v>138725.70000000001</v>
      </c>
      <c r="AL40" s="134">
        <f t="shared" si="31"/>
        <v>77023.199999999997</v>
      </c>
      <c r="AM40" s="134">
        <f t="shared" si="32"/>
        <v>4324</v>
      </c>
      <c r="AN40" s="134">
        <f t="shared" si="33"/>
        <v>0</v>
      </c>
      <c r="AO40" s="134">
        <f t="shared" si="34"/>
        <v>724</v>
      </c>
      <c r="AP40" s="134">
        <f t="shared" si="35"/>
        <v>318044.90000000002</v>
      </c>
      <c r="AQ40" s="134">
        <f t="shared" si="36"/>
        <v>5826</v>
      </c>
      <c r="AR40" s="134">
        <f t="shared" si="37"/>
        <v>0</v>
      </c>
      <c r="AS40" s="134">
        <f t="shared" si="38"/>
        <v>87862.399999999994</v>
      </c>
      <c r="AT40" s="134">
        <f t="shared" si="39"/>
        <v>0</v>
      </c>
      <c r="AU40" s="134">
        <f t="shared" si="40"/>
        <v>8054</v>
      </c>
      <c r="AV40" s="134">
        <f t="shared" si="41"/>
        <v>16508.8</v>
      </c>
      <c r="AW40" s="51">
        <f t="shared" si="24"/>
        <v>2423159.6999999993</v>
      </c>
    </row>
    <row r="41" spans="22:49">
      <c r="V41" s="106"/>
      <c r="W41" s="117"/>
      <c r="Z41" s="40" t="s">
        <v>17</v>
      </c>
      <c r="AA41" s="134">
        <f t="shared" ref="AA41:AB41" si="58">AE71</f>
        <v>137321.29999999999</v>
      </c>
      <c r="AB41" s="134">
        <f t="shared" si="58"/>
        <v>0</v>
      </c>
      <c r="AC41" s="134">
        <f t="shared" ref="AC41:AD41" si="59">AH71</f>
        <v>0</v>
      </c>
      <c r="AD41" s="134">
        <f t="shared" si="59"/>
        <v>0</v>
      </c>
      <c r="AE41" s="134">
        <f t="shared" ref="AE41:AG41" si="60">AK71</f>
        <v>4234.8999999999996</v>
      </c>
      <c r="AF41" s="134">
        <f t="shared" si="60"/>
        <v>660161</v>
      </c>
      <c r="AG41" s="134">
        <f t="shared" si="60"/>
        <v>96059</v>
      </c>
      <c r="AH41" s="134">
        <f t="shared" si="28"/>
        <v>17325.5</v>
      </c>
      <c r="AI41" s="134">
        <f t="shared" si="29"/>
        <v>7142.3</v>
      </c>
      <c r="AJ41" s="134">
        <f t="shared" ref="AJ41:AK41" si="61">AQ71</f>
        <v>413487.6</v>
      </c>
      <c r="AK41" s="134">
        <f t="shared" si="61"/>
        <v>170716</v>
      </c>
      <c r="AL41" s="134">
        <f t="shared" si="31"/>
        <v>163785.9</v>
      </c>
      <c r="AM41" s="134">
        <f t="shared" si="32"/>
        <v>85389</v>
      </c>
      <c r="AN41" s="134">
        <f t="shared" si="33"/>
        <v>0</v>
      </c>
      <c r="AO41" s="134">
        <f t="shared" si="34"/>
        <v>3958</v>
      </c>
      <c r="AP41" s="134">
        <f t="shared" si="35"/>
        <v>1108747.5</v>
      </c>
      <c r="AQ41" s="134">
        <f t="shared" si="36"/>
        <v>0</v>
      </c>
      <c r="AR41" s="134">
        <f t="shared" si="37"/>
        <v>0</v>
      </c>
      <c r="AS41" s="134">
        <f t="shared" si="38"/>
        <v>78122.5</v>
      </c>
      <c r="AT41" s="134">
        <f t="shared" si="39"/>
        <v>0</v>
      </c>
      <c r="AU41" s="134">
        <f t="shared" si="40"/>
        <v>1412709.2</v>
      </c>
      <c r="AV41" s="134">
        <f t="shared" si="41"/>
        <v>189430.8</v>
      </c>
      <c r="AW41" s="51">
        <f t="shared" si="24"/>
        <v>4548590.5</v>
      </c>
    </row>
    <row r="42" spans="22:49">
      <c r="V42" s="106"/>
      <c r="W42" s="117"/>
      <c r="Z42" s="40" t="s">
        <v>18</v>
      </c>
      <c r="AA42" s="134">
        <f t="shared" ref="AA42:AB42" si="62">AE72</f>
        <v>0</v>
      </c>
      <c r="AB42" s="134">
        <f t="shared" si="62"/>
        <v>0</v>
      </c>
      <c r="AC42" s="134">
        <f t="shared" ref="AC42:AD42" si="63">AH72</f>
        <v>0</v>
      </c>
      <c r="AD42" s="134">
        <f t="shared" si="63"/>
        <v>0</v>
      </c>
      <c r="AE42" s="134">
        <f t="shared" ref="AE42:AG42" si="64">AK72</f>
        <v>0</v>
      </c>
      <c r="AF42" s="134">
        <f t="shared" si="64"/>
        <v>1630387.6</v>
      </c>
      <c r="AG42" s="134">
        <f t="shared" si="64"/>
        <v>10964.2</v>
      </c>
      <c r="AH42" s="134">
        <f t="shared" si="28"/>
        <v>24457.4</v>
      </c>
      <c r="AI42" s="134">
        <f t="shared" si="29"/>
        <v>1443.3</v>
      </c>
      <c r="AJ42" s="134">
        <f t="shared" ref="AJ42:AK42" si="65">AQ72</f>
        <v>123410</v>
      </c>
      <c r="AK42" s="134">
        <f t="shared" si="65"/>
        <v>33371</v>
      </c>
      <c r="AL42" s="134">
        <f t="shared" si="31"/>
        <v>144023.20000000001</v>
      </c>
      <c r="AM42" s="134">
        <f t="shared" si="32"/>
        <v>1434</v>
      </c>
      <c r="AN42" s="134">
        <f t="shared" si="33"/>
        <v>0</v>
      </c>
      <c r="AO42" s="134">
        <f t="shared" si="34"/>
        <v>6102.7</v>
      </c>
      <c r="AP42" s="134">
        <f t="shared" si="35"/>
        <v>584783.1</v>
      </c>
      <c r="AQ42" s="134">
        <f t="shared" si="36"/>
        <v>0</v>
      </c>
      <c r="AR42" s="134">
        <f t="shared" si="37"/>
        <v>0</v>
      </c>
      <c r="AS42" s="134">
        <f t="shared" si="38"/>
        <v>211328.2</v>
      </c>
      <c r="AT42" s="134">
        <f t="shared" si="39"/>
        <v>3269</v>
      </c>
      <c r="AU42" s="134">
        <f t="shared" si="40"/>
        <v>53874</v>
      </c>
      <c r="AV42" s="134">
        <f t="shared" si="41"/>
        <v>66145.3</v>
      </c>
      <c r="AW42" s="51">
        <f t="shared" si="24"/>
        <v>2894993</v>
      </c>
    </row>
    <row r="43" spans="22:49">
      <c r="V43" s="106"/>
      <c r="W43" s="117"/>
      <c r="Z43" s="40" t="s">
        <v>19</v>
      </c>
      <c r="AA43" s="134">
        <f t="shared" ref="AA43:AB43" si="66">AE73</f>
        <v>0</v>
      </c>
      <c r="AB43" s="134">
        <f t="shared" si="66"/>
        <v>0</v>
      </c>
      <c r="AC43" s="134">
        <f t="shared" ref="AC43:AD43" si="67">AH73</f>
        <v>0</v>
      </c>
      <c r="AD43" s="134">
        <f t="shared" si="67"/>
        <v>0</v>
      </c>
      <c r="AE43" s="134">
        <f t="shared" ref="AE43:AG43" si="68">AK73</f>
        <v>4290.3999999999996</v>
      </c>
      <c r="AF43" s="134">
        <f t="shared" si="68"/>
        <v>551611.19999999995</v>
      </c>
      <c r="AG43" s="134">
        <f t="shared" si="68"/>
        <v>28025.1</v>
      </c>
      <c r="AH43" s="134">
        <f t="shared" si="28"/>
        <v>16211.4</v>
      </c>
      <c r="AI43" s="134">
        <f t="shared" si="29"/>
        <v>192</v>
      </c>
      <c r="AJ43" s="134">
        <f t="shared" ref="AJ43:AK43" si="69">AQ73</f>
        <v>4323</v>
      </c>
      <c r="AK43" s="134">
        <f t="shared" si="69"/>
        <v>65</v>
      </c>
      <c r="AL43" s="134">
        <f t="shared" si="31"/>
        <v>87261.9</v>
      </c>
      <c r="AM43" s="134">
        <f t="shared" si="32"/>
        <v>2092</v>
      </c>
      <c r="AN43" s="134">
        <f t="shared" si="33"/>
        <v>0</v>
      </c>
      <c r="AO43" s="134">
        <f t="shared" si="34"/>
        <v>22944</v>
      </c>
      <c r="AP43" s="134">
        <f t="shared" si="35"/>
        <v>923073.8</v>
      </c>
      <c r="AQ43" s="134">
        <f t="shared" si="36"/>
        <v>0</v>
      </c>
      <c r="AR43" s="134">
        <f t="shared" si="37"/>
        <v>9554</v>
      </c>
      <c r="AS43" s="134">
        <f t="shared" si="38"/>
        <v>157873</v>
      </c>
      <c r="AT43" s="134">
        <f t="shared" si="39"/>
        <v>0</v>
      </c>
      <c r="AU43" s="134">
        <f t="shared" si="40"/>
        <v>73975</v>
      </c>
      <c r="AV43" s="134">
        <f t="shared" si="41"/>
        <v>95558.2</v>
      </c>
      <c r="AW43" s="51">
        <f t="shared" si="24"/>
        <v>1977050</v>
      </c>
    </row>
    <row r="44" spans="22:49">
      <c r="V44" s="106"/>
      <c r="W44" s="117"/>
      <c r="Z44" s="40" t="s">
        <v>20</v>
      </c>
      <c r="AA44" s="134">
        <f t="shared" ref="AA44:AB44" si="70">AE74</f>
        <v>25546</v>
      </c>
      <c r="AB44" s="134">
        <f t="shared" si="70"/>
        <v>0</v>
      </c>
      <c r="AC44" s="134">
        <f t="shared" ref="AC44:AD44" si="71">AH74</f>
        <v>0</v>
      </c>
      <c r="AD44" s="134">
        <f t="shared" si="71"/>
        <v>0</v>
      </c>
      <c r="AE44" s="134">
        <f t="shared" ref="AE44:AG44" si="72">AK74</f>
        <v>28934.9</v>
      </c>
      <c r="AF44" s="134">
        <f t="shared" si="72"/>
        <v>742059.7</v>
      </c>
      <c r="AG44" s="134">
        <f t="shared" si="72"/>
        <v>89888.3</v>
      </c>
      <c r="AH44" s="134">
        <f t="shared" si="28"/>
        <v>19195.900000000001</v>
      </c>
      <c r="AI44" s="134">
        <f t="shared" si="29"/>
        <v>5115</v>
      </c>
      <c r="AJ44" s="134">
        <f t="shared" ref="AJ44:AK44" si="73">AQ74</f>
        <v>178087.9</v>
      </c>
      <c r="AK44" s="134">
        <f t="shared" si="73"/>
        <v>15287.7</v>
      </c>
      <c r="AL44" s="134">
        <f t="shared" si="31"/>
        <v>179206</v>
      </c>
      <c r="AM44" s="134">
        <f t="shared" si="32"/>
        <v>21</v>
      </c>
      <c r="AN44" s="134">
        <f t="shared" si="33"/>
        <v>0</v>
      </c>
      <c r="AO44" s="134">
        <f t="shared" si="34"/>
        <v>403.1</v>
      </c>
      <c r="AP44" s="134">
        <f t="shared" si="35"/>
        <v>539458.4</v>
      </c>
      <c r="AQ44" s="134">
        <f t="shared" si="36"/>
        <v>65575</v>
      </c>
      <c r="AR44" s="134">
        <f t="shared" si="37"/>
        <v>1736</v>
      </c>
      <c r="AS44" s="134">
        <f t="shared" si="38"/>
        <v>56377.7</v>
      </c>
      <c r="AT44" s="134">
        <f t="shared" si="39"/>
        <v>0</v>
      </c>
      <c r="AU44" s="134">
        <f t="shared" si="40"/>
        <v>4224</v>
      </c>
      <c r="AV44" s="134">
        <f t="shared" si="41"/>
        <v>76728.7</v>
      </c>
      <c r="AW44" s="51">
        <f t="shared" si="24"/>
        <v>2027845.2999999998</v>
      </c>
    </row>
    <row r="45" spans="22:49">
      <c r="V45" s="106"/>
      <c r="W45" s="117"/>
      <c r="Z45" s="40" t="s">
        <v>21</v>
      </c>
      <c r="AA45" s="134">
        <f t="shared" ref="AA45:AB45" si="74">AE75</f>
        <v>17574.099999999999</v>
      </c>
      <c r="AB45" s="134">
        <f t="shared" si="74"/>
        <v>0</v>
      </c>
      <c r="AC45" s="134">
        <f t="shared" ref="AC45:AD45" si="75">AH75</f>
        <v>0</v>
      </c>
      <c r="AD45" s="134">
        <f t="shared" si="75"/>
        <v>0</v>
      </c>
      <c r="AE45" s="134">
        <f t="shared" ref="AE45:AG45" si="76">AK75</f>
        <v>3087.7</v>
      </c>
      <c r="AF45" s="134">
        <f t="shared" si="76"/>
        <v>2489735.7999999998</v>
      </c>
      <c r="AG45" s="134">
        <f t="shared" si="76"/>
        <v>26973.5</v>
      </c>
      <c r="AH45" s="134">
        <f t="shared" si="28"/>
        <v>25525.7</v>
      </c>
      <c r="AI45" s="134">
        <f t="shared" si="29"/>
        <v>2227</v>
      </c>
      <c r="AJ45" s="134">
        <f t="shared" ref="AJ45:AK45" si="77">AQ75</f>
        <v>646132</v>
      </c>
      <c r="AK45" s="134">
        <f t="shared" si="77"/>
        <v>126642</v>
      </c>
      <c r="AL45" s="134">
        <f t="shared" si="31"/>
        <v>103230.1</v>
      </c>
      <c r="AM45" s="134">
        <f t="shared" si="32"/>
        <v>39168</v>
      </c>
      <c r="AN45" s="134">
        <f t="shared" si="33"/>
        <v>0</v>
      </c>
      <c r="AO45" s="134">
        <f t="shared" si="34"/>
        <v>92719.6</v>
      </c>
      <c r="AP45" s="134">
        <f t="shared" si="35"/>
        <v>779582.7</v>
      </c>
      <c r="AQ45" s="134">
        <f t="shared" si="36"/>
        <v>649289</v>
      </c>
      <c r="AR45" s="134">
        <f t="shared" si="37"/>
        <v>0</v>
      </c>
      <c r="AS45" s="134">
        <f t="shared" si="38"/>
        <v>139339.20000000001</v>
      </c>
      <c r="AT45" s="134">
        <f t="shared" si="39"/>
        <v>0</v>
      </c>
      <c r="AU45" s="134">
        <f t="shared" si="40"/>
        <v>17393</v>
      </c>
      <c r="AV45" s="134">
        <f t="shared" si="41"/>
        <v>1204099.7</v>
      </c>
      <c r="AW45" s="51">
        <f t="shared" si="24"/>
        <v>6362719.1000000006</v>
      </c>
    </row>
    <row r="46" spans="22:49">
      <c r="V46" s="106"/>
      <c r="W46" s="117"/>
      <c r="Z46" s="40" t="s">
        <v>22</v>
      </c>
      <c r="AA46" s="134">
        <f t="shared" ref="AA46:AB46" si="78">AE76</f>
        <v>0</v>
      </c>
      <c r="AB46" s="134">
        <f t="shared" si="78"/>
        <v>0</v>
      </c>
      <c r="AC46" s="134">
        <f t="shared" ref="AC46:AD46" si="79">AH76</f>
        <v>0</v>
      </c>
      <c r="AD46" s="134">
        <f t="shared" si="79"/>
        <v>0</v>
      </c>
      <c r="AE46" s="134">
        <f t="shared" ref="AE46:AG46" si="80">AK76</f>
        <v>2568</v>
      </c>
      <c r="AF46" s="134">
        <f t="shared" si="80"/>
        <v>713042.2</v>
      </c>
      <c r="AG46" s="134">
        <f t="shared" si="80"/>
        <v>98222.7</v>
      </c>
      <c r="AH46" s="134">
        <f t="shared" si="28"/>
        <v>21240</v>
      </c>
      <c r="AI46" s="134">
        <f t="shared" si="29"/>
        <v>0</v>
      </c>
      <c r="AJ46" s="134">
        <f t="shared" ref="AJ46:AK46" si="81">AQ76</f>
        <v>170559.8</v>
      </c>
      <c r="AK46" s="134">
        <f t="shared" si="81"/>
        <v>737</v>
      </c>
      <c r="AL46" s="134">
        <f t="shared" si="31"/>
        <v>256637.9</v>
      </c>
      <c r="AM46" s="134">
        <f t="shared" si="32"/>
        <v>16092.1</v>
      </c>
      <c r="AN46" s="134">
        <f t="shared" si="33"/>
        <v>0</v>
      </c>
      <c r="AO46" s="134">
        <f t="shared" si="34"/>
        <v>42648.800000000003</v>
      </c>
      <c r="AP46" s="134">
        <f t="shared" si="35"/>
        <v>786933</v>
      </c>
      <c r="AQ46" s="134">
        <f t="shared" si="36"/>
        <v>5104</v>
      </c>
      <c r="AR46" s="134">
        <f t="shared" si="37"/>
        <v>4933</v>
      </c>
      <c r="AS46" s="134">
        <f t="shared" si="38"/>
        <v>130478.1</v>
      </c>
      <c r="AT46" s="134">
        <f t="shared" si="39"/>
        <v>1081</v>
      </c>
      <c r="AU46" s="134">
        <f t="shared" si="40"/>
        <v>23498</v>
      </c>
      <c r="AV46" s="134">
        <f t="shared" si="41"/>
        <v>216769.3</v>
      </c>
      <c r="AW46" s="51">
        <f t="shared" si="24"/>
        <v>2490544.9</v>
      </c>
    </row>
    <row r="47" spans="22:49">
      <c r="V47" s="106"/>
      <c r="W47" s="117"/>
      <c r="Z47" s="40" t="s">
        <v>23</v>
      </c>
      <c r="AA47" s="134">
        <f t="shared" ref="AA47:AB47" si="82">AE77</f>
        <v>0</v>
      </c>
      <c r="AB47" s="134">
        <f t="shared" si="82"/>
        <v>0</v>
      </c>
      <c r="AC47" s="134">
        <f t="shared" ref="AC47:AD47" si="83">AH77</f>
        <v>0</v>
      </c>
      <c r="AD47" s="134">
        <f t="shared" si="83"/>
        <v>0</v>
      </c>
      <c r="AE47" s="134">
        <f t="shared" ref="AE47:AG47" si="84">AK77</f>
        <v>0</v>
      </c>
      <c r="AF47" s="134">
        <f t="shared" si="84"/>
        <v>2184770.7000000002</v>
      </c>
      <c r="AG47" s="134">
        <f t="shared" si="84"/>
        <v>21090</v>
      </c>
      <c r="AH47" s="134">
        <f t="shared" si="28"/>
        <v>10389.1</v>
      </c>
      <c r="AI47" s="134">
        <f t="shared" si="29"/>
        <v>0</v>
      </c>
      <c r="AJ47" s="134">
        <f t="shared" ref="AJ47:AK47" si="85">AQ77</f>
        <v>210553.2</v>
      </c>
      <c r="AK47" s="134">
        <f t="shared" si="85"/>
        <v>0</v>
      </c>
      <c r="AL47" s="134">
        <f t="shared" si="31"/>
        <v>68494.5</v>
      </c>
      <c r="AM47" s="134">
        <f t="shared" si="32"/>
        <v>0</v>
      </c>
      <c r="AN47" s="134">
        <f t="shared" si="33"/>
        <v>0</v>
      </c>
      <c r="AO47" s="134">
        <f t="shared" si="34"/>
        <v>22777</v>
      </c>
      <c r="AP47" s="134">
        <f t="shared" si="35"/>
        <v>456532.5</v>
      </c>
      <c r="AQ47" s="134">
        <f t="shared" si="36"/>
        <v>0</v>
      </c>
      <c r="AR47" s="134">
        <f t="shared" si="37"/>
        <v>0</v>
      </c>
      <c r="AS47" s="134">
        <f t="shared" si="38"/>
        <v>78108.3</v>
      </c>
      <c r="AT47" s="134">
        <f t="shared" si="39"/>
        <v>119</v>
      </c>
      <c r="AU47" s="134">
        <f t="shared" si="40"/>
        <v>56613</v>
      </c>
      <c r="AV47" s="134">
        <f t="shared" si="41"/>
        <v>16595.900000000001</v>
      </c>
      <c r="AW47" s="51">
        <f t="shared" si="24"/>
        <v>3126043.2</v>
      </c>
    </row>
    <row r="48" spans="22:49">
      <c r="V48" s="106"/>
      <c r="W48" s="117"/>
      <c r="Z48" s="40" t="s">
        <v>24</v>
      </c>
      <c r="AA48" s="134">
        <f t="shared" ref="AA48:AB48" si="86">AE78</f>
        <v>0</v>
      </c>
      <c r="AB48" s="134">
        <f t="shared" si="86"/>
        <v>0</v>
      </c>
      <c r="AC48" s="134">
        <f t="shared" ref="AC48:AD48" si="87">AH78</f>
        <v>0</v>
      </c>
      <c r="AD48" s="134">
        <f t="shared" si="87"/>
        <v>0</v>
      </c>
      <c r="AE48" s="134">
        <f t="shared" ref="AE48:AG48" si="88">AK78</f>
        <v>17024.7</v>
      </c>
      <c r="AF48" s="134">
        <f t="shared" si="88"/>
        <v>710302.4</v>
      </c>
      <c r="AG48" s="134">
        <f t="shared" si="88"/>
        <v>40077</v>
      </c>
      <c r="AH48" s="134">
        <f t="shared" si="28"/>
        <v>11050</v>
      </c>
      <c r="AI48" s="134">
        <f t="shared" si="29"/>
        <v>214</v>
      </c>
      <c r="AJ48" s="134">
        <f t="shared" ref="AJ48:AK48" si="89">AQ78</f>
        <v>564255.9</v>
      </c>
      <c r="AK48" s="134">
        <f t="shared" si="89"/>
        <v>222908.4</v>
      </c>
      <c r="AL48" s="134">
        <f t="shared" si="31"/>
        <v>87017.4</v>
      </c>
      <c r="AM48" s="134">
        <f t="shared" si="32"/>
        <v>88218.3</v>
      </c>
      <c r="AN48" s="134">
        <f t="shared" si="33"/>
        <v>0</v>
      </c>
      <c r="AO48" s="134">
        <f t="shared" si="34"/>
        <v>10150</v>
      </c>
      <c r="AP48" s="134">
        <f t="shared" si="35"/>
        <v>2810431.6</v>
      </c>
      <c r="AQ48" s="134">
        <f t="shared" si="36"/>
        <v>0</v>
      </c>
      <c r="AR48" s="134">
        <f t="shared" si="37"/>
        <v>6502.4</v>
      </c>
      <c r="AS48" s="134">
        <f t="shared" si="38"/>
        <v>86365.2</v>
      </c>
      <c r="AT48" s="134">
        <f t="shared" si="39"/>
        <v>263</v>
      </c>
      <c r="AU48" s="134">
        <f t="shared" si="40"/>
        <v>10143</v>
      </c>
      <c r="AV48" s="134">
        <f t="shared" si="41"/>
        <v>651688.6</v>
      </c>
      <c r="AW48" s="51">
        <f t="shared" si="24"/>
        <v>5316611.9000000004</v>
      </c>
    </row>
    <row r="49" spans="22:84">
      <c r="V49" s="106"/>
      <c r="W49" s="117"/>
      <c r="Z49" s="40" t="s">
        <v>25</v>
      </c>
      <c r="AA49" s="134">
        <f t="shared" ref="AA49:AB49" si="90">AE79</f>
        <v>0</v>
      </c>
      <c r="AB49" s="134">
        <f t="shared" si="90"/>
        <v>0</v>
      </c>
      <c r="AC49" s="134">
        <f t="shared" ref="AC49:AD49" si="91">AH79</f>
        <v>0</v>
      </c>
      <c r="AD49" s="134">
        <f t="shared" si="91"/>
        <v>0</v>
      </c>
      <c r="AE49" s="134">
        <f t="shared" ref="AE49:AG49" si="92">AK79</f>
        <v>5596.4</v>
      </c>
      <c r="AF49" s="134">
        <f t="shared" si="92"/>
        <v>806457.3</v>
      </c>
      <c r="AG49" s="134">
        <f t="shared" si="92"/>
        <v>178915.1</v>
      </c>
      <c r="AH49" s="134">
        <f t="shared" si="28"/>
        <v>38068.5</v>
      </c>
      <c r="AI49" s="134">
        <f t="shared" si="29"/>
        <v>0</v>
      </c>
      <c r="AJ49" s="134">
        <f t="shared" ref="AJ49:AK49" si="93">AQ79</f>
        <v>235510.5</v>
      </c>
      <c r="AK49" s="134">
        <f t="shared" si="93"/>
        <v>210259.9</v>
      </c>
      <c r="AL49" s="134">
        <f t="shared" si="31"/>
        <v>198776.3</v>
      </c>
      <c r="AM49" s="134">
        <f t="shared" si="32"/>
        <v>149046.29999999999</v>
      </c>
      <c r="AN49" s="134">
        <f t="shared" si="33"/>
        <v>0</v>
      </c>
      <c r="AO49" s="134">
        <f t="shared" si="34"/>
        <v>38586</v>
      </c>
      <c r="AP49" s="134">
        <f t="shared" si="35"/>
        <v>1747497.3</v>
      </c>
      <c r="AQ49" s="134">
        <f t="shared" si="36"/>
        <v>146699.9</v>
      </c>
      <c r="AR49" s="134">
        <f t="shared" si="37"/>
        <v>0</v>
      </c>
      <c r="AS49" s="134">
        <f t="shared" si="38"/>
        <v>81543.8</v>
      </c>
      <c r="AT49" s="134">
        <f t="shared" si="39"/>
        <v>0</v>
      </c>
      <c r="AU49" s="134">
        <f t="shared" si="40"/>
        <v>974</v>
      </c>
      <c r="AV49" s="134">
        <f t="shared" si="41"/>
        <v>178064.5</v>
      </c>
      <c r="AW49" s="51">
        <f t="shared" si="24"/>
        <v>4015995.8</v>
      </c>
    </row>
    <row r="50" spans="22:84">
      <c r="V50" s="106"/>
      <c r="W50" s="117"/>
      <c r="Z50" s="40" t="s">
        <v>26</v>
      </c>
      <c r="AA50" s="134">
        <f t="shared" ref="AA50:AB50" si="94">AE80</f>
        <v>44810</v>
      </c>
      <c r="AB50" s="134">
        <f t="shared" si="94"/>
        <v>0</v>
      </c>
      <c r="AC50" s="134">
        <f t="shared" ref="AC50:AD50" si="95">AH80</f>
        <v>0</v>
      </c>
      <c r="AD50" s="134">
        <f t="shared" si="95"/>
        <v>0</v>
      </c>
      <c r="AE50" s="134">
        <f t="shared" ref="AE50:AG50" si="96">AK80</f>
        <v>167521.20000000001</v>
      </c>
      <c r="AF50" s="134">
        <f t="shared" si="96"/>
        <v>977738.2</v>
      </c>
      <c r="AG50" s="134">
        <f t="shared" si="96"/>
        <v>142777.29999999999</v>
      </c>
      <c r="AH50" s="134">
        <f t="shared" si="28"/>
        <v>57137.7</v>
      </c>
      <c r="AI50" s="134">
        <f t="shared" si="29"/>
        <v>15709.9</v>
      </c>
      <c r="AJ50" s="134">
        <f t="shared" ref="AJ50:AK50" si="97">AQ80</f>
        <v>415652.9</v>
      </c>
      <c r="AK50" s="134">
        <f t="shared" si="97"/>
        <v>608379.69999999995</v>
      </c>
      <c r="AL50" s="134">
        <f t="shared" si="31"/>
        <v>551885.19999999995</v>
      </c>
      <c r="AM50" s="134">
        <f t="shared" si="32"/>
        <v>189911.3</v>
      </c>
      <c r="AN50" s="134">
        <f t="shared" si="33"/>
        <v>0</v>
      </c>
      <c r="AO50" s="134">
        <f t="shared" si="34"/>
        <v>1420.9</v>
      </c>
      <c r="AP50" s="134">
        <f t="shared" si="35"/>
        <v>1817184.5</v>
      </c>
      <c r="AQ50" s="134">
        <f t="shared" si="36"/>
        <v>37300.699999999997</v>
      </c>
      <c r="AR50" s="134">
        <f t="shared" si="37"/>
        <v>0</v>
      </c>
      <c r="AS50" s="134">
        <f t="shared" si="38"/>
        <v>98445.3</v>
      </c>
      <c r="AT50" s="134">
        <f t="shared" si="39"/>
        <v>3719</v>
      </c>
      <c r="AU50" s="134">
        <f t="shared" si="40"/>
        <v>12608</v>
      </c>
      <c r="AV50" s="134">
        <f t="shared" si="41"/>
        <v>9309362.0999999996</v>
      </c>
      <c r="AW50" s="51">
        <f t="shared" si="24"/>
        <v>14451563.899999999</v>
      </c>
    </row>
    <row r="51" spans="22:84">
      <c r="V51" s="106"/>
      <c r="W51" s="117"/>
      <c r="Z51" s="50" t="s">
        <v>27</v>
      </c>
      <c r="AA51" s="134">
        <f t="shared" ref="AA51:AB51" si="98">AE81</f>
        <v>0</v>
      </c>
      <c r="AB51" s="134">
        <f t="shared" si="98"/>
        <v>0</v>
      </c>
      <c r="AC51" s="134">
        <f t="shared" ref="AC51:AD51" si="99">AH81</f>
        <v>0</v>
      </c>
      <c r="AD51" s="134">
        <f t="shared" si="99"/>
        <v>0</v>
      </c>
      <c r="AE51" s="134">
        <f t="shared" ref="AE51:AG51" si="100">AK81</f>
        <v>564264.30000000005</v>
      </c>
      <c r="AF51" s="134">
        <f t="shared" si="100"/>
        <v>829361.3</v>
      </c>
      <c r="AG51" s="134">
        <f t="shared" si="100"/>
        <v>31572.2</v>
      </c>
      <c r="AH51" s="134">
        <f t="shared" si="28"/>
        <v>24720.3</v>
      </c>
      <c r="AI51" s="134">
        <f t="shared" si="29"/>
        <v>4178</v>
      </c>
      <c r="AJ51" s="134">
        <f t="shared" ref="AJ51:AK51" si="101">AQ81</f>
        <v>936694.8</v>
      </c>
      <c r="AK51" s="134">
        <f t="shared" si="101"/>
        <v>65791.100000000006</v>
      </c>
      <c r="AL51" s="134">
        <f t="shared" si="31"/>
        <v>279865.3</v>
      </c>
      <c r="AM51" s="134">
        <f t="shared" si="32"/>
        <v>100582</v>
      </c>
      <c r="AN51" s="134">
        <f t="shared" si="33"/>
        <v>0</v>
      </c>
      <c r="AO51" s="134">
        <f t="shared" si="34"/>
        <v>27009</v>
      </c>
      <c r="AP51" s="134">
        <f t="shared" si="35"/>
        <v>920576.3</v>
      </c>
      <c r="AQ51" s="134">
        <f t="shared" si="36"/>
        <v>1125</v>
      </c>
      <c r="AR51" s="134">
        <f t="shared" si="37"/>
        <v>0</v>
      </c>
      <c r="AS51" s="134">
        <f t="shared" si="38"/>
        <v>106117.6</v>
      </c>
      <c r="AT51" s="134">
        <f t="shared" si="39"/>
        <v>0</v>
      </c>
      <c r="AU51" s="134">
        <f t="shared" si="40"/>
        <v>8458</v>
      </c>
      <c r="AV51" s="134">
        <f t="shared" si="41"/>
        <v>263054.7</v>
      </c>
      <c r="AW51" s="51">
        <f t="shared" si="24"/>
        <v>4163369.9000000008</v>
      </c>
    </row>
    <row r="52" spans="22:84">
      <c r="V52" s="106"/>
      <c r="W52" s="117"/>
      <c r="Z52" s="50" t="s">
        <v>28</v>
      </c>
      <c r="AA52" s="134">
        <f t="shared" ref="AA52:AB52" si="102">AE82</f>
        <v>0</v>
      </c>
      <c r="AB52" s="134">
        <f t="shared" si="102"/>
        <v>0</v>
      </c>
      <c r="AC52" s="134">
        <f t="shared" ref="AC52:AD52" si="103">AH82</f>
        <v>0</v>
      </c>
      <c r="AD52" s="134">
        <f t="shared" si="103"/>
        <v>0</v>
      </c>
      <c r="AE52" s="134">
        <f t="shared" ref="AE52:AG52" si="104">AK82</f>
        <v>1265274.8</v>
      </c>
      <c r="AF52" s="134">
        <f t="shared" si="104"/>
        <v>366674.6</v>
      </c>
      <c r="AG52" s="134">
        <f t="shared" si="104"/>
        <v>18107.400000000001</v>
      </c>
      <c r="AH52" s="134">
        <f t="shared" si="28"/>
        <v>14766.8</v>
      </c>
      <c r="AI52" s="134">
        <f t="shared" si="29"/>
        <v>16326.2</v>
      </c>
      <c r="AJ52" s="134">
        <f t="shared" ref="AJ52:AK52" si="105">AQ82</f>
        <v>213934.7</v>
      </c>
      <c r="AK52" s="134">
        <f t="shared" si="105"/>
        <v>116769</v>
      </c>
      <c r="AL52" s="134">
        <f t="shared" si="31"/>
        <v>43871.6</v>
      </c>
      <c r="AM52" s="134">
        <f t="shared" si="32"/>
        <v>44541.3</v>
      </c>
      <c r="AN52" s="134">
        <f t="shared" si="33"/>
        <v>0</v>
      </c>
      <c r="AO52" s="134">
        <f t="shared" si="34"/>
        <v>53818</v>
      </c>
      <c r="AP52" s="134">
        <f t="shared" si="35"/>
        <v>240537.3</v>
      </c>
      <c r="AQ52" s="134">
        <f t="shared" si="36"/>
        <v>21949</v>
      </c>
      <c r="AR52" s="134">
        <f t="shared" si="37"/>
        <v>0</v>
      </c>
      <c r="AS52" s="134">
        <f t="shared" si="38"/>
        <v>29973.4</v>
      </c>
      <c r="AT52" s="134">
        <f t="shared" si="39"/>
        <v>0</v>
      </c>
      <c r="AU52" s="134">
        <f t="shared" si="40"/>
        <v>559</v>
      </c>
      <c r="AV52" s="134">
        <f t="shared" si="41"/>
        <v>89337.9</v>
      </c>
      <c r="AW52" s="51">
        <f t="shared" si="24"/>
        <v>2536440.9999999995</v>
      </c>
    </row>
    <row r="53" spans="22:84">
      <c r="V53" s="106"/>
      <c r="W53" s="117"/>
      <c r="Z53" s="50" t="s">
        <v>29</v>
      </c>
      <c r="AA53" s="134">
        <f t="shared" ref="AA53:AB53" si="106">AE83</f>
        <v>0</v>
      </c>
      <c r="AB53" s="134">
        <f t="shared" si="106"/>
        <v>0</v>
      </c>
      <c r="AC53" s="134">
        <f t="shared" ref="AC53:AD53" si="107">AH83</f>
        <v>0</v>
      </c>
      <c r="AD53" s="134">
        <f t="shared" si="107"/>
        <v>0</v>
      </c>
      <c r="AE53" s="134">
        <f t="shared" ref="AE53:AG53" si="108">AK83</f>
        <v>282783.8</v>
      </c>
      <c r="AF53" s="134">
        <f t="shared" si="108"/>
        <v>557447.30000000005</v>
      </c>
      <c r="AG53" s="134">
        <f t="shared" si="108"/>
        <v>43702.2</v>
      </c>
      <c r="AH53" s="134">
        <f t="shared" si="28"/>
        <v>13085.6</v>
      </c>
      <c r="AI53" s="134">
        <f t="shared" si="29"/>
        <v>558.4</v>
      </c>
      <c r="AJ53" s="134">
        <f t="shared" ref="AJ53:AK53" si="109">AQ83</f>
        <v>255227</v>
      </c>
      <c r="AK53" s="134">
        <f t="shared" si="109"/>
        <v>313503.3</v>
      </c>
      <c r="AL53" s="134">
        <f t="shared" si="31"/>
        <v>25894.5</v>
      </c>
      <c r="AM53" s="134">
        <f t="shared" si="32"/>
        <v>109721.9</v>
      </c>
      <c r="AN53" s="134">
        <f t="shared" si="33"/>
        <v>0</v>
      </c>
      <c r="AO53" s="134">
        <f t="shared" si="34"/>
        <v>92857.3</v>
      </c>
      <c r="AP53" s="134">
        <f t="shared" si="35"/>
        <v>660838.80000000005</v>
      </c>
      <c r="AQ53" s="134">
        <f t="shared" si="36"/>
        <v>16498</v>
      </c>
      <c r="AR53" s="134">
        <f t="shared" si="37"/>
        <v>0</v>
      </c>
      <c r="AS53" s="134">
        <f t="shared" si="38"/>
        <v>148255.5</v>
      </c>
      <c r="AT53" s="134">
        <f t="shared" si="39"/>
        <v>0</v>
      </c>
      <c r="AU53" s="134">
        <f t="shared" si="40"/>
        <v>131</v>
      </c>
      <c r="AV53" s="134">
        <f t="shared" si="41"/>
        <v>36337.300000000003</v>
      </c>
      <c r="AW53" s="51">
        <f t="shared" si="24"/>
        <v>2556841.9</v>
      </c>
    </row>
    <row r="54" spans="22:84">
      <c r="V54" s="106"/>
      <c r="W54" s="117"/>
      <c r="Z54" s="50" t="s">
        <v>30</v>
      </c>
      <c r="AA54" s="134">
        <f t="shared" ref="AA54:AB54" si="110">AE84</f>
        <v>0</v>
      </c>
      <c r="AB54" s="134">
        <f t="shared" si="110"/>
        <v>0</v>
      </c>
      <c r="AC54" s="134">
        <f t="shared" ref="AC54:AD54" si="111">AH84</f>
        <v>0</v>
      </c>
      <c r="AD54" s="134">
        <f t="shared" si="111"/>
        <v>0</v>
      </c>
      <c r="AE54" s="134">
        <f t="shared" ref="AE54:AG54" si="112">AK84</f>
        <v>782.1</v>
      </c>
      <c r="AF54" s="134">
        <f t="shared" si="112"/>
        <v>977981.7</v>
      </c>
      <c r="AG54" s="134">
        <f t="shared" si="112"/>
        <v>14595.6</v>
      </c>
      <c r="AH54" s="134">
        <f t="shared" si="28"/>
        <v>9457.6</v>
      </c>
      <c r="AI54" s="134">
        <f t="shared" si="29"/>
        <v>0</v>
      </c>
      <c r="AJ54" s="134">
        <f t="shared" ref="AJ54:AK54" si="113">AQ84</f>
        <v>144739</v>
      </c>
      <c r="AK54" s="134">
        <f t="shared" si="113"/>
        <v>9368.5</v>
      </c>
      <c r="AL54" s="134">
        <f t="shared" si="31"/>
        <v>69483.3</v>
      </c>
      <c r="AM54" s="134">
        <f t="shared" si="32"/>
        <v>713</v>
      </c>
      <c r="AN54" s="134">
        <f t="shared" si="33"/>
        <v>0</v>
      </c>
      <c r="AO54" s="134">
        <f t="shared" si="34"/>
        <v>140085.20000000001</v>
      </c>
      <c r="AP54" s="134">
        <f t="shared" si="35"/>
        <v>1008456.1</v>
      </c>
      <c r="AQ54" s="134">
        <f t="shared" si="36"/>
        <v>2355</v>
      </c>
      <c r="AR54" s="134">
        <f t="shared" si="37"/>
        <v>0</v>
      </c>
      <c r="AS54" s="134">
        <f t="shared" si="38"/>
        <v>117671</v>
      </c>
      <c r="AT54" s="134">
        <f t="shared" si="39"/>
        <v>0</v>
      </c>
      <c r="AU54" s="134">
        <f t="shared" si="40"/>
        <v>513989</v>
      </c>
      <c r="AV54" s="134">
        <f t="shared" si="41"/>
        <v>64092.1</v>
      </c>
      <c r="AW54" s="51">
        <f t="shared" si="24"/>
        <v>3073769.2</v>
      </c>
    </row>
    <row r="55" spans="22:84">
      <c r="V55" s="106"/>
      <c r="W55" s="117"/>
      <c r="Z55" s="50" t="s">
        <v>31</v>
      </c>
      <c r="AA55" s="134">
        <f t="shared" ref="AA55:AB55" si="114">AE85</f>
        <v>0</v>
      </c>
      <c r="AB55" s="134">
        <f t="shared" si="114"/>
        <v>0</v>
      </c>
      <c r="AC55" s="134">
        <f t="shared" ref="AC55:AD55" si="115">AH85</f>
        <v>0</v>
      </c>
      <c r="AD55" s="134">
        <f t="shared" si="115"/>
        <v>0</v>
      </c>
      <c r="AE55" s="134">
        <f t="shared" ref="AE55:AG55" si="116">AK85</f>
        <v>0</v>
      </c>
      <c r="AF55" s="134">
        <f t="shared" si="116"/>
        <v>960701.7</v>
      </c>
      <c r="AG55" s="134">
        <f t="shared" si="116"/>
        <v>17841.099999999999</v>
      </c>
      <c r="AH55" s="134">
        <f t="shared" si="28"/>
        <v>12393.9</v>
      </c>
      <c r="AI55" s="134">
        <f t="shared" si="29"/>
        <v>0</v>
      </c>
      <c r="AJ55" s="134">
        <f t="shared" ref="AJ55:AK55" si="117">AQ85</f>
        <v>0</v>
      </c>
      <c r="AK55" s="134">
        <f t="shared" si="117"/>
        <v>15639.7</v>
      </c>
      <c r="AL55" s="134">
        <f t="shared" si="31"/>
        <v>112611.7</v>
      </c>
      <c r="AM55" s="134">
        <f t="shared" si="32"/>
        <v>0</v>
      </c>
      <c r="AN55" s="134">
        <f t="shared" si="33"/>
        <v>0</v>
      </c>
      <c r="AO55" s="134">
        <f t="shared" si="34"/>
        <v>37545</v>
      </c>
      <c r="AP55" s="134">
        <f t="shared" si="35"/>
        <v>616926.6</v>
      </c>
      <c r="AQ55" s="134">
        <f t="shared" si="36"/>
        <v>10486.3</v>
      </c>
      <c r="AR55" s="134">
        <f t="shared" si="37"/>
        <v>0</v>
      </c>
      <c r="AS55" s="134">
        <f t="shared" si="38"/>
        <v>78866.899999999994</v>
      </c>
      <c r="AT55" s="134">
        <f t="shared" si="39"/>
        <v>0</v>
      </c>
      <c r="AU55" s="134">
        <f t="shared" si="40"/>
        <v>26</v>
      </c>
      <c r="AV55" s="134">
        <f t="shared" si="41"/>
        <v>91862.7</v>
      </c>
      <c r="AW55" s="51">
        <f t="shared" si="24"/>
        <v>1954901.5999999996</v>
      </c>
    </row>
    <row r="56" spans="22:84">
      <c r="V56" s="106"/>
      <c r="W56" s="117"/>
      <c r="Z56" s="50" t="s">
        <v>32</v>
      </c>
      <c r="AA56" s="134">
        <f t="shared" ref="AA56:AB56" si="118">AE86</f>
        <v>8018</v>
      </c>
      <c r="AB56" s="134">
        <f t="shared" si="118"/>
        <v>388</v>
      </c>
      <c r="AC56" s="134">
        <f t="shared" ref="AC56:AD56" si="119">AH86</f>
        <v>0</v>
      </c>
      <c r="AD56" s="134">
        <f t="shared" si="119"/>
        <v>0</v>
      </c>
      <c r="AE56" s="134">
        <f t="shared" ref="AE56:AG56" si="120">AK86</f>
        <v>0</v>
      </c>
      <c r="AF56" s="134">
        <f t="shared" si="120"/>
        <v>909375.2</v>
      </c>
      <c r="AG56" s="134">
        <f t="shared" si="120"/>
        <v>35684.1</v>
      </c>
      <c r="AH56" s="134">
        <f t="shared" si="28"/>
        <v>50742</v>
      </c>
      <c r="AI56" s="134">
        <f t="shared" si="29"/>
        <v>6909</v>
      </c>
      <c r="AJ56" s="134">
        <f t="shared" ref="AJ56:AK56" si="121">AQ86</f>
        <v>2338.1999999999998</v>
      </c>
      <c r="AK56" s="134">
        <f t="shared" si="121"/>
        <v>217284.6</v>
      </c>
      <c r="AL56" s="134">
        <f t="shared" si="31"/>
        <v>278709</v>
      </c>
      <c r="AM56" s="134">
        <f t="shared" si="32"/>
        <v>85537.3</v>
      </c>
      <c r="AN56" s="134">
        <f t="shared" si="33"/>
        <v>0</v>
      </c>
      <c r="AO56" s="134">
        <f t="shared" si="34"/>
        <v>72009.3</v>
      </c>
      <c r="AP56" s="134">
        <f t="shared" si="35"/>
        <v>1025320.1</v>
      </c>
      <c r="AQ56" s="134">
        <f t="shared" si="36"/>
        <v>1982.5</v>
      </c>
      <c r="AR56" s="134">
        <f t="shared" si="37"/>
        <v>2347</v>
      </c>
      <c r="AS56" s="134">
        <f t="shared" si="38"/>
        <v>37306.300000000003</v>
      </c>
      <c r="AT56" s="134">
        <f t="shared" si="39"/>
        <v>0</v>
      </c>
      <c r="AU56" s="134">
        <f t="shared" si="40"/>
        <v>16854</v>
      </c>
      <c r="AV56" s="134">
        <f t="shared" si="41"/>
        <v>718955.6</v>
      </c>
      <c r="AW56" s="51">
        <f t="shared" si="24"/>
        <v>3469760.1999999997</v>
      </c>
    </row>
    <row r="57" spans="22:84">
      <c r="V57" s="106"/>
      <c r="W57" s="117"/>
      <c r="Z57" s="50" t="s">
        <v>33</v>
      </c>
      <c r="AA57" s="134">
        <f t="shared" ref="AA57:AB57" si="122">AE87</f>
        <v>4240</v>
      </c>
      <c r="AB57" s="134">
        <f t="shared" si="122"/>
        <v>0</v>
      </c>
      <c r="AC57" s="134">
        <f t="shared" ref="AC57:AD57" si="123">AH87</f>
        <v>0</v>
      </c>
      <c r="AD57" s="134">
        <f t="shared" si="123"/>
        <v>0</v>
      </c>
      <c r="AE57" s="134">
        <f t="shared" ref="AE57:AG57" si="124">AK87</f>
        <v>8331</v>
      </c>
      <c r="AF57" s="134">
        <f t="shared" si="124"/>
        <v>1489685.4</v>
      </c>
      <c r="AG57" s="134">
        <f t="shared" si="124"/>
        <v>65394.8</v>
      </c>
      <c r="AH57" s="134">
        <f t="shared" si="28"/>
        <v>60823</v>
      </c>
      <c r="AI57" s="134">
        <f t="shared" si="29"/>
        <v>685.3</v>
      </c>
      <c r="AJ57" s="134">
        <f t="shared" ref="AJ57:AK57" si="125">AQ87</f>
        <v>218796.5</v>
      </c>
      <c r="AK57" s="134">
        <f t="shared" si="125"/>
        <v>114579.5</v>
      </c>
      <c r="AL57" s="134">
        <f t="shared" si="31"/>
        <v>31685</v>
      </c>
      <c r="AM57" s="134">
        <f t="shared" si="32"/>
        <v>104311.1</v>
      </c>
      <c r="AN57" s="134">
        <f t="shared" si="33"/>
        <v>0</v>
      </c>
      <c r="AO57" s="134">
        <f t="shared" si="34"/>
        <v>22897.599999999999</v>
      </c>
      <c r="AP57" s="134">
        <f t="shared" si="35"/>
        <v>1692155.1</v>
      </c>
      <c r="AQ57" s="134">
        <f t="shared" si="36"/>
        <v>6908.1</v>
      </c>
      <c r="AR57" s="134">
        <f t="shared" si="37"/>
        <v>0</v>
      </c>
      <c r="AS57" s="134">
        <f t="shared" si="38"/>
        <v>160751.79999999999</v>
      </c>
      <c r="AT57" s="134">
        <f t="shared" si="39"/>
        <v>0</v>
      </c>
      <c r="AU57" s="134">
        <f t="shared" si="40"/>
        <v>30558</v>
      </c>
      <c r="AV57" s="134">
        <f t="shared" si="41"/>
        <v>1007379.9</v>
      </c>
      <c r="AW57" s="51">
        <f t="shared" si="24"/>
        <v>5019182.1000000006</v>
      </c>
    </row>
    <row r="58" spans="22:84">
      <c r="V58" s="106"/>
      <c r="W58" s="117"/>
      <c r="Z58" s="50" t="s">
        <v>34</v>
      </c>
      <c r="AA58" s="134">
        <f t="shared" ref="AA58:AB58" si="126">AE88</f>
        <v>0</v>
      </c>
      <c r="AB58" s="134">
        <f t="shared" si="126"/>
        <v>0</v>
      </c>
      <c r="AC58" s="134">
        <f t="shared" ref="AC58:AD58" si="127">AH88</f>
        <v>0</v>
      </c>
      <c r="AD58" s="134">
        <f t="shared" si="127"/>
        <v>0</v>
      </c>
      <c r="AE58" s="134">
        <f t="shared" ref="AE58:AG58" si="128">AK88</f>
        <v>0</v>
      </c>
      <c r="AF58" s="134">
        <f t="shared" si="128"/>
        <v>1393626.3</v>
      </c>
      <c r="AG58" s="134">
        <f t="shared" si="128"/>
        <v>108852.7</v>
      </c>
      <c r="AH58" s="134">
        <f t="shared" si="28"/>
        <v>36584.5</v>
      </c>
      <c r="AI58" s="134">
        <f t="shared" si="29"/>
        <v>3157</v>
      </c>
      <c r="AJ58" s="134">
        <f t="shared" ref="AJ58:AK58" si="129">AQ88</f>
        <v>64648</v>
      </c>
      <c r="AK58" s="134">
        <f t="shared" si="129"/>
        <v>425613.7</v>
      </c>
      <c r="AL58" s="134">
        <f t="shared" si="31"/>
        <v>41050.800000000003</v>
      </c>
      <c r="AM58" s="134">
        <f t="shared" si="32"/>
        <v>264642</v>
      </c>
      <c r="AN58" s="134">
        <f t="shared" si="33"/>
        <v>0</v>
      </c>
      <c r="AO58" s="134">
        <f t="shared" si="34"/>
        <v>7001.2</v>
      </c>
      <c r="AP58" s="134">
        <f t="shared" si="35"/>
        <v>2392261.4</v>
      </c>
      <c r="AQ58" s="134">
        <f t="shared" si="36"/>
        <v>425870.4</v>
      </c>
      <c r="AR58" s="134">
        <f t="shared" si="37"/>
        <v>17799</v>
      </c>
      <c r="AS58" s="134">
        <f t="shared" si="38"/>
        <v>27681.9</v>
      </c>
      <c r="AT58" s="134">
        <f t="shared" si="39"/>
        <v>225728.9</v>
      </c>
      <c r="AU58" s="134">
        <f t="shared" si="40"/>
        <v>524</v>
      </c>
      <c r="AV58" s="134">
        <f t="shared" si="41"/>
        <v>237362.9</v>
      </c>
      <c r="AW58" s="51">
        <f t="shared" si="24"/>
        <v>5672404.7000000011</v>
      </c>
    </row>
    <row r="59" spans="22:84">
      <c r="V59" s="106"/>
      <c r="W59" s="117"/>
      <c r="Z59" s="50" t="s">
        <v>35</v>
      </c>
      <c r="AA59" s="134">
        <f t="shared" ref="AA59:AB59" si="130">AE89</f>
        <v>2670</v>
      </c>
      <c r="AB59" s="134">
        <f t="shared" si="130"/>
        <v>0</v>
      </c>
      <c r="AC59" s="134">
        <f t="shared" ref="AC59:AD59" si="131">AH89</f>
        <v>0</v>
      </c>
      <c r="AD59" s="134">
        <f t="shared" si="131"/>
        <v>0</v>
      </c>
      <c r="AE59" s="134">
        <f t="shared" ref="AE59:AG59" si="132">AK89</f>
        <v>3514</v>
      </c>
      <c r="AF59" s="134">
        <f t="shared" si="132"/>
        <v>767598.6</v>
      </c>
      <c r="AG59" s="134">
        <f t="shared" si="132"/>
        <v>73474</v>
      </c>
      <c r="AH59" s="134">
        <f t="shared" si="28"/>
        <v>26338.2</v>
      </c>
      <c r="AI59" s="134">
        <f t="shared" si="29"/>
        <v>2269</v>
      </c>
      <c r="AJ59" s="134">
        <f t="shared" ref="AJ59:AK59" si="133">AQ89</f>
        <v>258637</v>
      </c>
      <c r="AK59" s="134">
        <f t="shared" si="133"/>
        <v>338616.7</v>
      </c>
      <c r="AL59" s="134">
        <f t="shared" si="31"/>
        <v>39058.5</v>
      </c>
      <c r="AM59" s="134">
        <f t="shared" si="32"/>
        <v>43102.2</v>
      </c>
      <c r="AN59" s="134">
        <f t="shared" si="33"/>
        <v>0</v>
      </c>
      <c r="AO59" s="134">
        <f t="shared" si="34"/>
        <v>311388</v>
      </c>
      <c r="AP59" s="134">
        <f t="shared" si="35"/>
        <v>1181220.2</v>
      </c>
      <c r="AQ59" s="134">
        <f t="shared" si="36"/>
        <v>3480</v>
      </c>
      <c r="AR59" s="134">
        <f t="shared" si="37"/>
        <v>0</v>
      </c>
      <c r="AS59" s="134">
        <f t="shared" si="38"/>
        <v>33817.4</v>
      </c>
      <c r="AT59" s="134">
        <f t="shared" si="39"/>
        <v>99440</v>
      </c>
      <c r="AU59" s="134">
        <f t="shared" si="40"/>
        <v>2537</v>
      </c>
      <c r="AV59" s="134">
        <f t="shared" si="41"/>
        <v>348729.59999999998</v>
      </c>
      <c r="AW59" s="51">
        <f t="shared" si="24"/>
        <v>3535890.3999999994</v>
      </c>
    </row>
    <row r="60" spans="22:84">
      <c r="V60" s="106"/>
      <c r="W60" s="117"/>
    </row>
    <row r="61" spans="22:84">
      <c r="V61" s="106"/>
      <c r="W61" s="117"/>
    </row>
    <row r="62" spans="22:84">
      <c r="V62" s="106"/>
      <c r="W62" s="117"/>
      <c r="Z62" s="231"/>
      <c r="AA62" s="232" t="s">
        <v>9</v>
      </c>
      <c r="AB62" s="131" t="s">
        <v>10</v>
      </c>
      <c r="AC62" s="131" t="s">
        <v>36</v>
      </c>
      <c r="AD62" s="131" t="s">
        <v>37</v>
      </c>
      <c r="AE62" s="131" t="s">
        <v>53</v>
      </c>
      <c r="AF62" s="131" t="s">
        <v>54</v>
      </c>
      <c r="AG62" s="131" t="s">
        <v>38</v>
      </c>
      <c r="AH62" s="131" t="s">
        <v>55</v>
      </c>
      <c r="AI62" s="131" t="s">
        <v>56</v>
      </c>
      <c r="AJ62" s="131" t="s">
        <v>39</v>
      </c>
      <c r="AK62" s="131" t="s">
        <v>57</v>
      </c>
      <c r="AL62" s="131" t="s">
        <v>58</v>
      </c>
      <c r="AM62" s="131" t="s">
        <v>59</v>
      </c>
      <c r="AN62" s="131" t="s">
        <v>60</v>
      </c>
      <c r="AO62" s="131" t="s">
        <v>61</v>
      </c>
      <c r="AP62" s="131" t="s">
        <v>40</v>
      </c>
      <c r="AQ62" s="131" t="s">
        <v>62</v>
      </c>
      <c r="AR62" s="131" t="s">
        <v>63</v>
      </c>
      <c r="AS62" s="131" t="s">
        <v>41</v>
      </c>
      <c r="AT62" s="131" t="s">
        <v>64</v>
      </c>
      <c r="AU62" s="131" t="s">
        <v>65</v>
      </c>
      <c r="AV62" s="131" t="s">
        <v>66</v>
      </c>
      <c r="AW62" s="131" t="s">
        <v>67</v>
      </c>
      <c r="AX62" s="131" t="s">
        <v>68</v>
      </c>
      <c r="AY62" s="131" t="s">
        <v>69</v>
      </c>
      <c r="AZ62" s="131" t="s">
        <v>70</v>
      </c>
      <c r="BA62" s="131" t="s">
        <v>71</v>
      </c>
      <c r="BB62" s="131" t="s">
        <v>72</v>
      </c>
      <c r="BC62" s="131" t="s">
        <v>73</v>
      </c>
      <c r="BD62" s="131" t="s">
        <v>74</v>
      </c>
      <c r="BE62" s="229"/>
      <c r="BF62" s="230"/>
      <c r="BG62" s="229"/>
      <c r="BH62" s="230"/>
      <c r="BI62" s="229"/>
      <c r="BJ62" s="230"/>
      <c r="BK62" s="229"/>
      <c r="BL62" s="230"/>
      <c r="BM62" s="229"/>
      <c r="BN62" s="230"/>
      <c r="BO62" s="229"/>
      <c r="BP62" s="230"/>
      <c r="BQ62" s="229"/>
      <c r="BR62" s="230"/>
      <c r="BS62" s="229"/>
      <c r="BT62" s="230"/>
      <c r="BU62" s="229"/>
      <c r="BV62" s="230"/>
      <c r="BW62" s="229"/>
      <c r="BX62" s="230"/>
      <c r="BY62" s="229"/>
      <c r="BZ62" s="230"/>
      <c r="CA62" s="229"/>
      <c r="CB62" s="230"/>
      <c r="CC62" s="229"/>
      <c r="CD62" s="230"/>
      <c r="CE62" s="229"/>
      <c r="CF62" s="230"/>
    </row>
    <row r="63" spans="22:84">
      <c r="V63" s="106"/>
      <c r="W63" s="117"/>
      <c r="Y63" s="86"/>
      <c r="Z63" s="231"/>
      <c r="AA63" s="233"/>
      <c r="AB63" s="132" t="s">
        <v>1</v>
      </c>
      <c r="AC63" s="132" t="s">
        <v>1</v>
      </c>
      <c r="AD63" s="132" t="s">
        <v>1</v>
      </c>
      <c r="AE63" s="132" t="s">
        <v>1</v>
      </c>
      <c r="AF63" s="132" t="s">
        <v>1</v>
      </c>
      <c r="AG63" s="132" t="s">
        <v>1</v>
      </c>
      <c r="AH63" s="132" t="s">
        <v>1</v>
      </c>
      <c r="AI63" s="132" t="s">
        <v>1</v>
      </c>
      <c r="AJ63" s="132" t="s">
        <v>1</v>
      </c>
      <c r="AK63" s="132" t="s">
        <v>1</v>
      </c>
      <c r="AL63" s="132" t="s">
        <v>1</v>
      </c>
      <c r="AM63" s="132" t="s">
        <v>1</v>
      </c>
      <c r="AN63" s="132" t="s">
        <v>1</v>
      </c>
      <c r="AO63" s="132" t="s">
        <v>1</v>
      </c>
      <c r="AP63" s="132" t="s">
        <v>1</v>
      </c>
      <c r="AQ63" s="132" t="s">
        <v>1</v>
      </c>
      <c r="AR63" s="132" t="s">
        <v>1</v>
      </c>
      <c r="AS63" s="132" t="s">
        <v>1</v>
      </c>
      <c r="AT63" s="132" t="s">
        <v>1</v>
      </c>
      <c r="AU63" s="132" t="s">
        <v>1</v>
      </c>
      <c r="AV63" s="132" t="s">
        <v>1</v>
      </c>
      <c r="AW63" s="132" t="s">
        <v>1</v>
      </c>
      <c r="AX63" s="132" t="s">
        <v>1</v>
      </c>
      <c r="AY63" s="132" t="s">
        <v>1</v>
      </c>
      <c r="AZ63" s="132" t="s">
        <v>1</v>
      </c>
      <c r="BA63" s="132" t="s">
        <v>1</v>
      </c>
      <c r="BB63" s="132" t="s">
        <v>1</v>
      </c>
      <c r="BC63" s="132" t="s">
        <v>1</v>
      </c>
      <c r="BD63" s="132" t="s">
        <v>1</v>
      </c>
      <c r="BE63" s="93"/>
      <c r="BF63" s="94"/>
      <c r="BG63" s="93"/>
      <c r="BH63" s="94"/>
      <c r="BI63" s="93"/>
      <c r="BJ63" s="94"/>
      <c r="BK63" s="93"/>
      <c r="BL63" s="94"/>
      <c r="BM63" s="93"/>
      <c r="BN63" s="94"/>
      <c r="BO63" s="93"/>
      <c r="BP63" s="94"/>
      <c r="BQ63" s="93"/>
      <c r="BR63" s="94"/>
      <c r="BS63" s="93"/>
      <c r="BT63" s="94"/>
      <c r="BU63" s="93"/>
      <c r="BV63" s="94"/>
      <c r="BW63" s="93"/>
      <c r="BX63" s="94"/>
      <c r="BY63" s="93"/>
      <c r="BZ63" s="94"/>
      <c r="CA63" s="93"/>
      <c r="CB63" s="94"/>
      <c r="CC63" s="93"/>
      <c r="CD63" s="94"/>
      <c r="CE63" s="93"/>
      <c r="CF63" s="94"/>
    </row>
    <row r="64" spans="22:84">
      <c r="V64" s="106"/>
      <c r="W64" s="117"/>
      <c r="Y64" s="86"/>
      <c r="Z64" s="95"/>
      <c r="AA64" s="91" t="s">
        <v>0</v>
      </c>
      <c r="AB64" s="133">
        <f>SUM(AB65:AB89)</f>
        <v>605208148.60000002</v>
      </c>
      <c r="AC64" s="133">
        <f t="shared" ref="AC64:BD64" si="134">SUM(AC65:AC89)</f>
        <v>9205435.1999999993</v>
      </c>
      <c r="AD64" s="133">
        <f t="shared" si="134"/>
        <v>7833303.5</v>
      </c>
      <c r="AE64" s="133">
        <f t="shared" si="134"/>
        <v>240179.4</v>
      </c>
      <c r="AF64" s="133">
        <f t="shared" si="134"/>
        <v>388</v>
      </c>
      <c r="AG64" s="133">
        <f t="shared" si="134"/>
        <v>137415854.70000002</v>
      </c>
      <c r="AH64" s="133">
        <f t="shared" si="134"/>
        <v>0</v>
      </c>
      <c r="AI64" s="133">
        <f t="shared" si="134"/>
        <v>0</v>
      </c>
      <c r="AJ64" s="133">
        <f t="shared" si="134"/>
        <v>222883593.60000002</v>
      </c>
      <c r="AK64" s="133">
        <f t="shared" si="134"/>
        <v>2849065.5</v>
      </c>
      <c r="AL64" s="133">
        <f t="shared" si="134"/>
        <v>24871311.299999997</v>
      </c>
      <c r="AM64" s="133">
        <f t="shared" si="134"/>
        <v>1254136.5999999999</v>
      </c>
      <c r="AN64" s="133">
        <f t="shared" si="134"/>
        <v>554210.69999999995</v>
      </c>
      <c r="AO64" s="133">
        <f t="shared" si="134"/>
        <v>77431.900000000009</v>
      </c>
      <c r="AP64" s="133">
        <f t="shared" si="134"/>
        <v>80504986.700000003</v>
      </c>
      <c r="AQ64" s="133">
        <f t="shared" si="134"/>
        <v>7103571.5000000009</v>
      </c>
      <c r="AR64" s="133">
        <f t="shared" si="134"/>
        <v>3840769.3000000003</v>
      </c>
      <c r="AS64" s="133">
        <f t="shared" si="134"/>
        <v>52050090.100000009</v>
      </c>
      <c r="AT64" s="133">
        <f t="shared" si="134"/>
        <v>3255357.1999999997</v>
      </c>
      <c r="AU64" s="133">
        <f t="shared" si="134"/>
        <v>1510026.7</v>
      </c>
      <c r="AV64" s="133">
        <f t="shared" si="134"/>
        <v>0</v>
      </c>
      <c r="AW64" s="133">
        <f t="shared" si="134"/>
        <v>1585048.8</v>
      </c>
      <c r="AX64" s="133">
        <f t="shared" si="134"/>
        <v>23971524.500000007</v>
      </c>
      <c r="AY64" s="133">
        <f t="shared" si="134"/>
        <v>1477551.1</v>
      </c>
      <c r="AZ64" s="133">
        <f t="shared" si="134"/>
        <v>42992.4</v>
      </c>
      <c r="BA64" s="133">
        <f t="shared" si="134"/>
        <v>2383595.6999999997</v>
      </c>
      <c r="BB64" s="133">
        <f t="shared" si="134"/>
        <v>1682895.4</v>
      </c>
      <c r="BC64" s="133">
        <f t="shared" si="134"/>
        <v>2322659.2000000002</v>
      </c>
      <c r="BD64" s="133">
        <f t="shared" si="134"/>
        <v>16292169.599999998</v>
      </c>
      <c r="BE64" s="96">
        <f>SUM(AC64:BD64)</f>
        <v>605208148.60000014</v>
      </c>
      <c r="BF64" s="97"/>
      <c r="BG64" s="96"/>
      <c r="BH64" s="97"/>
      <c r="BI64" s="96"/>
      <c r="BJ64" s="97"/>
      <c r="BK64" s="96"/>
      <c r="BL64" s="97"/>
      <c r="BM64" s="96"/>
      <c r="BN64" s="97"/>
      <c r="BO64" s="96"/>
      <c r="BP64" s="97"/>
      <c r="BQ64" s="96"/>
      <c r="BR64" s="97"/>
      <c r="BS64" s="96"/>
      <c r="BT64" s="97"/>
      <c r="BU64" s="96"/>
      <c r="BV64" s="97"/>
      <c r="BW64" s="96"/>
      <c r="BX64" s="97"/>
      <c r="BY64" s="96"/>
      <c r="BZ64" s="97"/>
      <c r="CA64" s="96"/>
      <c r="CB64" s="97"/>
      <c r="CC64" s="96"/>
      <c r="CD64" s="97"/>
      <c r="CE64" s="96"/>
      <c r="CF64" s="97"/>
    </row>
    <row r="65" spans="22:84">
      <c r="V65" s="106"/>
      <c r="W65" s="117"/>
      <c r="Y65" s="86"/>
      <c r="Z65" s="98"/>
      <c r="AA65" s="90" t="s">
        <v>11</v>
      </c>
      <c r="AB65" s="134">
        <v>23913161.699999999</v>
      </c>
      <c r="AC65" s="134">
        <v>799689.5</v>
      </c>
      <c r="AD65" s="134">
        <v>0</v>
      </c>
      <c r="AE65" s="134">
        <v>0</v>
      </c>
      <c r="AF65" s="134">
        <v>0</v>
      </c>
      <c r="AG65" s="134">
        <v>9359338.5</v>
      </c>
      <c r="AH65" s="134">
        <v>0</v>
      </c>
      <c r="AI65" s="134">
        <v>0</v>
      </c>
      <c r="AJ65" s="134">
        <v>8195547.0999999996</v>
      </c>
      <c r="AK65" s="134">
        <v>0</v>
      </c>
      <c r="AL65" s="134">
        <v>904647.2</v>
      </c>
      <c r="AM65" s="134">
        <v>22566.6</v>
      </c>
      <c r="AN65" s="134">
        <v>5974.6</v>
      </c>
      <c r="AO65" s="134">
        <v>0</v>
      </c>
      <c r="AP65" s="134">
        <v>2386821.6</v>
      </c>
      <c r="AQ65" s="134">
        <v>932.9</v>
      </c>
      <c r="AR65" s="134">
        <v>10946.9</v>
      </c>
      <c r="AS65" s="134">
        <v>275951.2</v>
      </c>
      <c r="AT65" s="134">
        <v>164383.4</v>
      </c>
      <c r="AU65" s="134">
        <v>0</v>
      </c>
      <c r="AV65" s="134">
        <v>0</v>
      </c>
      <c r="AW65" s="134">
        <v>85.2</v>
      </c>
      <c r="AX65" s="134">
        <v>319676</v>
      </c>
      <c r="AY65" s="134">
        <v>0</v>
      </c>
      <c r="AZ65" s="134">
        <v>0</v>
      </c>
      <c r="BA65" s="134">
        <v>106967.4</v>
      </c>
      <c r="BB65" s="134">
        <v>1244517.3999999999</v>
      </c>
      <c r="BC65" s="134">
        <v>11001</v>
      </c>
      <c r="BD65" s="134">
        <v>104115.2</v>
      </c>
      <c r="BE65" s="99"/>
      <c r="BF65" s="100"/>
      <c r="BG65" s="99"/>
      <c r="BH65" s="100"/>
      <c r="BI65" s="99"/>
      <c r="BJ65" s="100"/>
      <c r="BK65" s="99"/>
      <c r="BL65" s="100"/>
      <c r="BM65" s="99"/>
      <c r="BN65" s="100"/>
      <c r="BO65" s="99"/>
      <c r="BP65" s="100"/>
      <c r="BQ65" s="99"/>
      <c r="BR65" s="100"/>
      <c r="BS65" s="99"/>
      <c r="BT65" s="100"/>
      <c r="BU65" s="99"/>
      <c r="BV65" s="100"/>
      <c r="BW65" s="99"/>
      <c r="BX65" s="100"/>
      <c r="BY65" s="99"/>
      <c r="BZ65" s="100"/>
      <c r="CA65" s="99"/>
      <c r="CB65" s="100"/>
      <c r="CC65" s="99"/>
      <c r="CD65" s="100"/>
      <c r="CE65" s="99"/>
      <c r="CF65" s="100"/>
    </row>
    <row r="66" spans="22:84">
      <c r="Y66" s="86"/>
      <c r="Z66" s="98"/>
      <c r="AA66" s="90" t="s">
        <v>12</v>
      </c>
      <c r="AB66" s="134">
        <v>9960286.5</v>
      </c>
      <c r="AC66" s="134">
        <v>0</v>
      </c>
      <c r="AD66" s="134">
        <v>0</v>
      </c>
      <c r="AE66" s="134">
        <v>0</v>
      </c>
      <c r="AF66" s="134">
        <v>0</v>
      </c>
      <c r="AG66" s="134">
        <v>1285766</v>
      </c>
      <c r="AH66" s="134">
        <v>0</v>
      </c>
      <c r="AI66" s="134">
        <v>0</v>
      </c>
      <c r="AJ66" s="134">
        <v>5206210.3</v>
      </c>
      <c r="AK66" s="134">
        <v>4359.6000000000004</v>
      </c>
      <c r="AL66" s="134">
        <v>394066.8</v>
      </c>
      <c r="AM66" s="134">
        <v>32782.6</v>
      </c>
      <c r="AN66" s="134">
        <v>7647.4</v>
      </c>
      <c r="AO66" s="134">
        <v>0</v>
      </c>
      <c r="AP66" s="134">
        <v>2138672.5</v>
      </c>
      <c r="AQ66" s="134">
        <v>122766.1</v>
      </c>
      <c r="AR66" s="134">
        <v>0</v>
      </c>
      <c r="AS66" s="134">
        <v>29443.200000000001</v>
      </c>
      <c r="AT66" s="134">
        <v>14669.9</v>
      </c>
      <c r="AU66" s="134">
        <v>0</v>
      </c>
      <c r="AV66" s="134">
        <v>0</v>
      </c>
      <c r="AW66" s="134">
        <v>28260.6</v>
      </c>
      <c r="AX66" s="134">
        <v>455080.1</v>
      </c>
      <c r="AY66" s="134">
        <v>17811.099999999999</v>
      </c>
      <c r="AZ66" s="134">
        <v>0</v>
      </c>
      <c r="BA66" s="134">
        <v>113374.2</v>
      </c>
      <c r="BB66" s="134">
        <v>103210.1</v>
      </c>
      <c r="BC66" s="134">
        <v>0</v>
      </c>
      <c r="BD66" s="134">
        <v>6166</v>
      </c>
      <c r="BE66" s="99"/>
      <c r="BF66" s="100"/>
      <c r="BG66" s="99"/>
      <c r="BH66" s="100"/>
      <c r="BI66" s="99"/>
      <c r="BJ66" s="100"/>
      <c r="BK66" s="99"/>
      <c r="BL66" s="100"/>
      <c r="BM66" s="99"/>
      <c r="BN66" s="100"/>
      <c r="BO66" s="99"/>
      <c r="BP66" s="100"/>
      <c r="BQ66" s="99"/>
      <c r="BR66" s="100"/>
      <c r="BS66" s="99"/>
      <c r="BT66" s="100"/>
      <c r="BU66" s="99"/>
      <c r="BV66" s="100"/>
      <c r="BW66" s="99"/>
      <c r="BX66" s="100"/>
      <c r="BY66" s="99"/>
      <c r="BZ66" s="100"/>
      <c r="CA66" s="99"/>
      <c r="CB66" s="100"/>
      <c r="CC66" s="99"/>
      <c r="CD66" s="100"/>
      <c r="CE66" s="99"/>
      <c r="CF66" s="100"/>
    </row>
    <row r="67" spans="22:84">
      <c r="Y67" s="86"/>
      <c r="Z67" s="98"/>
      <c r="AA67" s="90" t="s">
        <v>13</v>
      </c>
      <c r="AB67" s="134">
        <v>21867609.5</v>
      </c>
      <c r="AC67" s="134">
        <v>36275.5</v>
      </c>
      <c r="AD67" s="134">
        <v>0</v>
      </c>
      <c r="AE67" s="134">
        <v>0</v>
      </c>
      <c r="AF67" s="134">
        <v>0</v>
      </c>
      <c r="AG67" s="134">
        <v>1602504</v>
      </c>
      <c r="AH67" s="134">
        <v>0</v>
      </c>
      <c r="AI67" s="134">
        <v>0</v>
      </c>
      <c r="AJ67" s="134">
        <v>10083253</v>
      </c>
      <c r="AK67" s="134">
        <v>0</v>
      </c>
      <c r="AL67" s="134">
        <v>527644.5</v>
      </c>
      <c r="AM67" s="134">
        <v>18683.2</v>
      </c>
      <c r="AN67" s="134">
        <v>8602.7999999999993</v>
      </c>
      <c r="AO67" s="134">
        <v>1974.9</v>
      </c>
      <c r="AP67" s="134">
        <v>2515915.2000000002</v>
      </c>
      <c r="AQ67" s="134">
        <v>1206017.2</v>
      </c>
      <c r="AR67" s="134">
        <v>155421.6</v>
      </c>
      <c r="AS67" s="134">
        <v>4760487.8</v>
      </c>
      <c r="AT67" s="134">
        <v>86930.6</v>
      </c>
      <c r="AU67" s="134">
        <v>44896.3</v>
      </c>
      <c r="AV67" s="134">
        <v>0</v>
      </c>
      <c r="AW67" s="134">
        <v>401.8</v>
      </c>
      <c r="AX67" s="134">
        <v>138903.70000000001</v>
      </c>
      <c r="AY67" s="134">
        <v>484.6</v>
      </c>
      <c r="AZ67" s="134">
        <v>0</v>
      </c>
      <c r="BA67" s="134">
        <v>87602.5</v>
      </c>
      <c r="BB67" s="134">
        <v>1548</v>
      </c>
      <c r="BC67" s="134">
        <v>43594</v>
      </c>
      <c r="BD67" s="134">
        <v>546468.30000000005</v>
      </c>
      <c r="BE67" s="99"/>
      <c r="BF67" s="100"/>
      <c r="BG67" s="99"/>
      <c r="BH67" s="100"/>
      <c r="BI67" s="99"/>
      <c r="BJ67" s="100"/>
      <c r="BK67" s="99"/>
      <c r="BL67" s="100"/>
      <c r="BM67" s="99"/>
      <c r="BN67" s="100"/>
      <c r="BO67" s="99"/>
      <c r="BP67" s="100"/>
      <c r="BQ67" s="99"/>
      <c r="BR67" s="100"/>
      <c r="BS67" s="99"/>
      <c r="BT67" s="100"/>
      <c r="BU67" s="99"/>
      <c r="BV67" s="100"/>
      <c r="BW67" s="99"/>
      <c r="BX67" s="100"/>
      <c r="BY67" s="99"/>
      <c r="BZ67" s="100"/>
      <c r="CA67" s="99"/>
      <c r="CB67" s="100"/>
      <c r="CC67" s="99"/>
      <c r="CD67" s="100"/>
      <c r="CE67" s="99"/>
      <c r="CF67" s="100"/>
    </row>
    <row r="68" spans="22:84">
      <c r="Y68" s="86"/>
      <c r="Z68" s="98"/>
      <c r="AA68" s="90" t="s">
        <v>14</v>
      </c>
      <c r="AB68" s="134">
        <v>16820272</v>
      </c>
      <c r="AC68" s="134">
        <v>164428.29999999999</v>
      </c>
      <c r="AD68" s="134">
        <v>15066</v>
      </c>
      <c r="AE68" s="134">
        <v>0</v>
      </c>
      <c r="AF68" s="134">
        <v>0</v>
      </c>
      <c r="AG68" s="134">
        <v>257414.2</v>
      </c>
      <c r="AH68" s="134">
        <v>0</v>
      </c>
      <c r="AI68" s="134">
        <v>0</v>
      </c>
      <c r="AJ68" s="134">
        <v>6242263.5999999996</v>
      </c>
      <c r="AK68" s="134">
        <v>482496.5</v>
      </c>
      <c r="AL68" s="134">
        <v>954165.8</v>
      </c>
      <c r="AM68" s="134">
        <v>10337.9</v>
      </c>
      <c r="AN68" s="134">
        <v>3671.3</v>
      </c>
      <c r="AO68" s="134">
        <v>9330.6</v>
      </c>
      <c r="AP68" s="134">
        <v>2277876.9</v>
      </c>
      <c r="AQ68" s="134">
        <v>290851.7</v>
      </c>
      <c r="AR68" s="134">
        <v>357497.3</v>
      </c>
      <c r="AS68" s="134">
        <v>3745667</v>
      </c>
      <c r="AT68" s="134">
        <v>81478.8</v>
      </c>
      <c r="AU68" s="134">
        <v>99218.2</v>
      </c>
      <c r="AV68" s="134">
        <v>0</v>
      </c>
      <c r="AW68" s="134">
        <v>259636</v>
      </c>
      <c r="AX68" s="134">
        <v>722502.6</v>
      </c>
      <c r="AY68" s="134">
        <v>22067.5</v>
      </c>
      <c r="AZ68" s="134">
        <v>121</v>
      </c>
      <c r="BA68" s="134">
        <v>74906.2</v>
      </c>
      <c r="BB68" s="134">
        <v>0</v>
      </c>
      <c r="BC68" s="134">
        <v>11996</v>
      </c>
      <c r="BD68" s="134">
        <v>737278.6</v>
      </c>
      <c r="BE68" s="99"/>
      <c r="BF68" s="100"/>
      <c r="BG68" s="99"/>
      <c r="BH68" s="100"/>
      <c r="BI68" s="99"/>
      <c r="BJ68" s="100"/>
      <c r="BK68" s="99"/>
      <c r="BL68" s="100"/>
      <c r="BM68" s="99"/>
      <c r="BN68" s="100"/>
      <c r="BO68" s="99"/>
      <c r="BP68" s="100"/>
      <c r="BQ68" s="99"/>
      <c r="BR68" s="100"/>
      <c r="BS68" s="99"/>
      <c r="BT68" s="100"/>
      <c r="BU68" s="99"/>
      <c r="BV68" s="100"/>
      <c r="BW68" s="99"/>
      <c r="BX68" s="100"/>
      <c r="BY68" s="99"/>
      <c r="BZ68" s="100"/>
      <c r="CA68" s="99"/>
      <c r="CB68" s="100"/>
      <c r="CC68" s="99"/>
      <c r="CD68" s="100"/>
      <c r="CE68" s="99"/>
      <c r="CF68" s="100"/>
    </row>
    <row r="69" spans="22:84">
      <c r="Y69" s="86"/>
      <c r="Z69" s="98"/>
      <c r="AA69" s="90" t="s">
        <v>15</v>
      </c>
      <c r="AB69" s="134">
        <v>17062836.800000001</v>
      </c>
      <c r="AC69" s="134">
        <v>26313</v>
      </c>
      <c r="AD69" s="134">
        <v>11122</v>
      </c>
      <c r="AE69" s="134">
        <v>0</v>
      </c>
      <c r="AF69" s="134">
        <v>0</v>
      </c>
      <c r="AG69" s="134">
        <v>2473129.4</v>
      </c>
      <c r="AH69" s="134">
        <v>0</v>
      </c>
      <c r="AI69" s="134">
        <v>0</v>
      </c>
      <c r="AJ69" s="134">
        <v>7010318</v>
      </c>
      <c r="AK69" s="134">
        <v>91.2</v>
      </c>
      <c r="AL69" s="134">
        <v>1059170.8</v>
      </c>
      <c r="AM69" s="134">
        <v>19762.099999999999</v>
      </c>
      <c r="AN69" s="134">
        <v>20125.599999999999</v>
      </c>
      <c r="AO69" s="134">
        <v>0</v>
      </c>
      <c r="AP69" s="134">
        <v>2503051</v>
      </c>
      <c r="AQ69" s="134">
        <v>3220.7</v>
      </c>
      <c r="AR69" s="134">
        <v>172645</v>
      </c>
      <c r="AS69" s="134">
        <v>2524435.2000000002</v>
      </c>
      <c r="AT69" s="134">
        <v>68323.199999999997</v>
      </c>
      <c r="AU69" s="134">
        <v>37065.4</v>
      </c>
      <c r="AV69" s="134">
        <v>0</v>
      </c>
      <c r="AW69" s="134">
        <v>289620.5</v>
      </c>
      <c r="AX69" s="134">
        <v>724800.9</v>
      </c>
      <c r="AY69" s="134">
        <v>36739</v>
      </c>
      <c r="AZ69" s="134">
        <v>0</v>
      </c>
      <c r="BA69" s="134">
        <v>54459.9</v>
      </c>
      <c r="BB69" s="134">
        <v>0</v>
      </c>
      <c r="BC69" s="134">
        <v>8367</v>
      </c>
      <c r="BD69" s="134">
        <v>20076.900000000001</v>
      </c>
      <c r="BE69" s="99"/>
      <c r="BF69" s="100"/>
      <c r="BG69" s="99"/>
      <c r="BH69" s="100"/>
      <c r="BI69" s="99"/>
      <c r="BJ69" s="100"/>
      <c r="BK69" s="99"/>
      <c r="BL69" s="100"/>
      <c r="BM69" s="99"/>
      <c r="BN69" s="100"/>
      <c r="BO69" s="99"/>
      <c r="BP69" s="100"/>
      <c r="BQ69" s="99"/>
      <c r="BR69" s="100"/>
      <c r="BS69" s="99"/>
      <c r="BT69" s="100"/>
      <c r="BU69" s="99"/>
      <c r="BV69" s="100"/>
      <c r="BW69" s="99"/>
      <c r="BX69" s="100"/>
      <c r="BY69" s="99"/>
      <c r="BZ69" s="100"/>
      <c r="CA69" s="99"/>
      <c r="CB69" s="100"/>
      <c r="CC69" s="99"/>
      <c r="CD69" s="100"/>
      <c r="CE69" s="99"/>
      <c r="CF69" s="100"/>
    </row>
    <row r="70" spans="22:84">
      <c r="Y70" s="86"/>
      <c r="Z70" s="98"/>
      <c r="AA70" s="90" t="s">
        <v>16</v>
      </c>
      <c r="AB70" s="134">
        <v>14216010.800000001</v>
      </c>
      <c r="AC70" s="134">
        <v>39570</v>
      </c>
      <c r="AD70" s="134">
        <v>15152</v>
      </c>
      <c r="AE70" s="134">
        <v>0</v>
      </c>
      <c r="AF70" s="134">
        <v>0</v>
      </c>
      <c r="AG70" s="134">
        <v>730118</v>
      </c>
      <c r="AH70" s="134">
        <v>0</v>
      </c>
      <c r="AI70" s="134">
        <v>0</v>
      </c>
      <c r="AJ70" s="134">
        <v>7801183.5</v>
      </c>
      <c r="AK70" s="134">
        <v>3910</v>
      </c>
      <c r="AL70" s="134">
        <v>1312898</v>
      </c>
      <c r="AM70" s="134">
        <v>7787.9</v>
      </c>
      <c r="AN70" s="134">
        <v>18675.900000000001</v>
      </c>
      <c r="AO70" s="134">
        <v>0</v>
      </c>
      <c r="AP70" s="134">
        <v>2632895.7999999998</v>
      </c>
      <c r="AQ70" s="134">
        <v>422794.9</v>
      </c>
      <c r="AR70" s="134">
        <v>138725.70000000001</v>
      </c>
      <c r="AS70" s="134">
        <v>573931.80000000005</v>
      </c>
      <c r="AT70" s="134">
        <v>77023.199999999997</v>
      </c>
      <c r="AU70" s="134">
        <v>4324</v>
      </c>
      <c r="AV70" s="134">
        <v>0</v>
      </c>
      <c r="AW70" s="134">
        <v>724</v>
      </c>
      <c r="AX70" s="134">
        <v>318044.90000000002</v>
      </c>
      <c r="AY70" s="134">
        <v>5826</v>
      </c>
      <c r="AZ70" s="134">
        <v>0</v>
      </c>
      <c r="BA70" s="134">
        <v>87862.399999999994</v>
      </c>
      <c r="BB70" s="134">
        <v>0</v>
      </c>
      <c r="BC70" s="134">
        <v>8054</v>
      </c>
      <c r="BD70" s="134">
        <v>16508.8</v>
      </c>
      <c r="BE70" s="99"/>
      <c r="BF70" s="100"/>
      <c r="BG70" s="99"/>
      <c r="BH70" s="100"/>
      <c r="BI70" s="99"/>
      <c r="BJ70" s="100"/>
      <c r="BK70" s="99"/>
      <c r="BL70" s="100"/>
      <c r="BM70" s="99"/>
      <c r="BN70" s="100"/>
      <c r="BO70" s="99"/>
      <c r="BP70" s="100"/>
      <c r="BQ70" s="99"/>
      <c r="BR70" s="100"/>
      <c r="BS70" s="99"/>
      <c r="BT70" s="100"/>
      <c r="BU70" s="99"/>
      <c r="BV70" s="100"/>
      <c r="BW70" s="99"/>
      <c r="BX70" s="100"/>
      <c r="BY70" s="99"/>
      <c r="BZ70" s="100"/>
      <c r="CA70" s="99"/>
      <c r="CB70" s="100"/>
      <c r="CC70" s="99"/>
      <c r="CD70" s="100"/>
      <c r="CE70" s="99"/>
      <c r="CF70" s="100"/>
    </row>
    <row r="71" spans="22:84">
      <c r="Y71" s="86"/>
      <c r="Z71" s="98"/>
      <c r="AA71" s="90" t="s">
        <v>17</v>
      </c>
      <c r="AB71" s="134">
        <v>18497097.199999999</v>
      </c>
      <c r="AC71" s="134">
        <v>260124</v>
      </c>
      <c r="AD71" s="134">
        <v>124918</v>
      </c>
      <c r="AE71" s="134">
        <v>137321.29999999999</v>
      </c>
      <c r="AF71" s="134">
        <v>0</v>
      </c>
      <c r="AG71" s="134">
        <v>2514829.6</v>
      </c>
      <c r="AH71" s="134">
        <v>0</v>
      </c>
      <c r="AI71" s="134">
        <v>0</v>
      </c>
      <c r="AJ71" s="134">
        <v>7264669.4000000004</v>
      </c>
      <c r="AK71" s="134">
        <v>4234.8999999999996</v>
      </c>
      <c r="AL71" s="134">
        <v>660161</v>
      </c>
      <c r="AM71" s="134">
        <v>96059</v>
      </c>
      <c r="AN71" s="134">
        <v>17325.5</v>
      </c>
      <c r="AO71" s="134">
        <v>7142.3</v>
      </c>
      <c r="AP71" s="134">
        <v>2875447.8</v>
      </c>
      <c r="AQ71" s="134">
        <v>413487.6</v>
      </c>
      <c r="AR71" s="134">
        <v>170716</v>
      </c>
      <c r="AS71" s="134">
        <v>908517.9</v>
      </c>
      <c r="AT71" s="134">
        <v>163785.9</v>
      </c>
      <c r="AU71" s="134">
        <v>85389</v>
      </c>
      <c r="AV71" s="134">
        <v>0</v>
      </c>
      <c r="AW71" s="134">
        <v>3958</v>
      </c>
      <c r="AX71" s="134">
        <v>1108747.5</v>
      </c>
      <c r="AY71" s="134">
        <v>0</v>
      </c>
      <c r="AZ71" s="134">
        <v>0</v>
      </c>
      <c r="BA71" s="134">
        <v>78122.5</v>
      </c>
      <c r="BB71" s="134">
        <v>0</v>
      </c>
      <c r="BC71" s="134">
        <v>1412709.2</v>
      </c>
      <c r="BD71" s="134">
        <v>189430.8</v>
      </c>
      <c r="BE71" s="99"/>
      <c r="BF71" s="100"/>
      <c r="BG71" s="99"/>
      <c r="BH71" s="100"/>
      <c r="BI71" s="99"/>
      <c r="BJ71" s="100"/>
      <c r="BK71" s="99"/>
      <c r="BL71" s="100"/>
      <c r="BM71" s="99"/>
      <c r="BN71" s="100"/>
      <c r="BO71" s="99"/>
      <c r="BP71" s="100"/>
      <c r="BQ71" s="99"/>
      <c r="BR71" s="100"/>
      <c r="BS71" s="99"/>
      <c r="BT71" s="100"/>
      <c r="BU71" s="99"/>
      <c r="BV71" s="100"/>
      <c r="BW71" s="99"/>
      <c r="BX71" s="100"/>
      <c r="BY71" s="99"/>
      <c r="BZ71" s="100"/>
      <c r="CA71" s="99"/>
      <c r="CB71" s="100"/>
      <c r="CC71" s="99"/>
      <c r="CD71" s="100"/>
      <c r="CE71" s="99"/>
      <c r="CF71" s="100"/>
    </row>
    <row r="72" spans="22:84">
      <c r="Y72" s="86"/>
      <c r="Z72" s="98"/>
      <c r="AA72" s="90" t="s">
        <v>18</v>
      </c>
      <c r="AB72" s="134">
        <v>24577897.300000001</v>
      </c>
      <c r="AC72" s="134">
        <v>60977</v>
      </c>
      <c r="AD72" s="134">
        <v>50575</v>
      </c>
      <c r="AE72" s="134">
        <v>0</v>
      </c>
      <c r="AF72" s="134">
        <v>0</v>
      </c>
      <c r="AG72" s="134">
        <v>8090984.2000000002</v>
      </c>
      <c r="AH72" s="134">
        <v>0</v>
      </c>
      <c r="AI72" s="134">
        <v>0</v>
      </c>
      <c r="AJ72" s="134">
        <v>10220192.5</v>
      </c>
      <c r="AK72" s="134">
        <v>0</v>
      </c>
      <c r="AL72" s="134">
        <v>1630387.6</v>
      </c>
      <c r="AM72" s="134">
        <v>10964.2</v>
      </c>
      <c r="AN72" s="134">
        <v>24457.4</v>
      </c>
      <c r="AO72" s="134">
        <v>1443.3</v>
      </c>
      <c r="AP72" s="134">
        <v>2736267.2</v>
      </c>
      <c r="AQ72" s="134">
        <v>123410</v>
      </c>
      <c r="AR72" s="134">
        <v>33371</v>
      </c>
      <c r="AS72" s="134">
        <v>523908.4</v>
      </c>
      <c r="AT72" s="134">
        <v>144023.20000000001</v>
      </c>
      <c r="AU72" s="134">
        <v>1434</v>
      </c>
      <c r="AV72" s="134">
        <v>0</v>
      </c>
      <c r="AW72" s="134">
        <v>6102.7</v>
      </c>
      <c r="AX72" s="134">
        <v>584783.1</v>
      </c>
      <c r="AY72" s="134">
        <v>0</v>
      </c>
      <c r="AZ72" s="134">
        <v>0</v>
      </c>
      <c r="BA72" s="134">
        <v>211328.2</v>
      </c>
      <c r="BB72" s="134">
        <v>3269</v>
      </c>
      <c r="BC72" s="134">
        <v>53874</v>
      </c>
      <c r="BD72" s="134">
        <v>66145.3</v>
      </c>
      <c r="BE72" s="99"/>
      <c r="BF72" s="100"/>
      <c r="BG72" s="99"/>
      <c r="BH72" s="100"/>
      <c r="BI72" s="99"/>
      <c r="BJ72" s="100"/>
      <c r="BK72" s="99"/>
      <c r="BL72" s="100"/>
      <c r="BM72" s="99"/>
      <c r="BN72" s="100"/>
      <c r="BO72" s="99"/>
      <c r="BP72" s="100"/>
      <c r="BQ72" s="99"/>
      <c r="BR72" s="100"/>
      <c r="BS72" s="99"/>
      <c r="BT72" s="100"/>
      <c r="BU72" s="99"/>
      <c r="BV72" s="100"/>
      <c r="BW72" s="99"/>
      <c r="BX72" s="100"/>
      <c r="BY72" s="99"/>
      <c r="BZ72" s="100"/>
      <c r="CA72" s="99"/>
      <c r="CB72" s="100"/>
      <c r="CC72" s="99"/>
      <c r="CD72" s="100"/>
      <c r="CE72" s="99"/>
      <c r="CF72" s="100"/>
    </row>
    <row r="73" spans="22:84">
      <c r="Y73" s="86"/>
      <c r="Z73" s="98"/>
      <c r="AA73" s="90" t="s">
        <v>19</v>
      </c>
      <c r="AB73" s="134">
        <v>23600401.899999999</v>
      </c>
      <c r="AC73" s="134">
        <v>64161</v>
      </c>
      <c r="AD73" s="134">
        <v>30067</v>
      </c>
      <c r="AE73" s="134">
        <v>0</v>
      </c>
      <c r="AF73" s="134">
        <v>0</v>
      </c>
      <c r="AG73" s="134">
        <v>12519026.300000001</v>
      </c>
      <c r="AH73" s="134">
        <v>0</v>
      </c>
      <c r="AI73" s="134">
        <v>0</v>
      </c>
      <c r="AJ73" s="134">
        <v>6678073</v>
      </c>
      <c r="AK73" s="134">
        <v>4290.3999999999996</v>
      </c>
      <c r="AL73" s="134">
        <v>551611.19999999995</v>
      </c>
      <c r="AM73" s="134">
        <v>28025.1</v>
      </c>
      <c r="AN73" s="134">
        <v>16211.4</v>
      </c>
      <c r="AO73" s="134">
        <v>192</v>
      </c>
      <c r="AP73" s="134">
        <v>1998963.7</v>
      </c>
      <c r="AQ73" s="134">
        <v>4323</v>
      </c>
      <c r="AR73" s="134">
        <v>65</v>
      </c>
      <c r="AS73" s="134">
        <v>333060.90000000002</v>
      </c>
      <c r="AT73" s="134">
        <v>87261.9</v>
      </c>
      <c r="AU73" s="134">
        <v>2092</v>
      </c>
      <c r="AV73" s="134">
        <v>0</v>
      </c>
      <c r="AW73" s="134">
        <v>22944</v>
      </c>
      <c r="AX73" s="134">
        <v>923073.8</v>
      </c>
      <c r="AY73" s="134">
        <v>0</v>
      </c>
      <c r="AZ73" s="134">
        <v>9554</v>
      </c>
      <c r="BA73" s="134">
        <v>157873</v>
      </c>
      <c r="BB73" s="134">
        <v>0</v>
      </c>
      <c r="BC73" s="134">
        <v>73975</v>
      </c>
      <c r="BD73" s="134">
        <v>95558.2</v>
      </c>
      <c r="BE73" s="99"/>
      <c r="BF73" s="100"/>
      <c r="BG73" s="99"/>
      <c r="BH73" s="100"/>
      <c r="BI73" s="99"/>
      <c r="BJ73" s="100"/>
      <c r="BK73" s="99"/>
      <c r="BL73" s="100"/>
      <c r="BM73" s="99"/>
      <c r="BN73" s="100"/>
      <c r="BO73" s="99"/>
      <c r="BP73" s="100"/>
      <c r="BQ73" s="99"/>
      <c r="BR73" s="100"/>
      <c r="BS73" s="99"/>
      <c r="BT73" s="100"/>
      <c r="BU73" s="99"/>
      <c r="BV73" s="100"/>
      <c r="BW73" s="99"/>
      <c r="BX73" s="100"/>
      <c r="BY73" s="99"/>
      <c r="BZ73" s="100"/>
      <c r="CA73" s="99"/>
      <c r="CB73" s="100"/>
      <c r="CC73" s="99"/>
      <c r="CD73" s="100"/>
      <c r="CE73" s="99"/>
      <c r="CF73" s="100"/>
    </row>
    <row r="74" spans="22:84">
      <c r="Y74" s="86"/>
      <c r="Z74" s="98"/>
      <c r="AA74" s="90" t="s">
        <v>20</v>
      </c>
      <c r="AB74" s="134">
        <v>20651010</v>
      </c>
      <c r="AC74" s="134">
        <v>231145</v>
      </c>
      <c r="AD74" s="134">
        <v>93345</v>
      </c>
      <c r="AE74" s="134">
        <v>25546</v>
      </c>
      <c r="AF74" s="134">
        <v>0</v>
      </c>
      <c r="AG74" s="134">
        <v>9573760.1999999993</v>
      </c>
      <c r="AH74" s="134">
        <v>0</v>
      </c>
      <c r="AI74" s="134">
        <v>0</v>
      </c>
      <c r="AJ74" s="134">
        <v>6166143.5999999996</v>
      </c>
      <c r="AK74" s="134">
        <v>28934.9</v>
      </c>
      <c r="AL74" s="134">
        <v>742059.7</v>
      </c>
      <c r="AM74" s="134">
        <v>89888.3</v>
      </c>
      <c r="AN74" s="134">
        <v>19195.900000000001</v>
      </c>
      <c r="AO74" s="134">
        <v>5115</v>
      </c>
      <c r="AP74" s="134">
        <v>2085308.1</v>
      </c>
      <c r="AQ74" s="134">
        <v>178087.9</v>
      </c>
      <c r="AR74" s="134">
        <v>15287.7</v>
      </c>
      <c r="AS74" s="134">
        <v>473462.8</v>
      </c>
      <c r="AT74" s="134">
        <v>179206</v>
      </c>
      <c r="AU74" s="134">
        <v>21</v>
      </c>
      <c r="AV74" s="134">
        <v>0</v>
      </c>
      <c r="AW74" s="134">
        <v>403.1</v>
      </c>
      <c r="AX74" s="134">
        <v>539458.4</v>
      </c>
      <c r="AY74" s="134">
        <v>65575</v>
      </c>
      <c r="AZ74" s="134">
        <v>1736</v>
      </c>
      <c r="BA74" s="134">
        <v>56377.7</v>
      </c>
      <c r="BB74" s="134">
        <v>0</v>
      </c>
      <c r="BC74" s="134">
        <v>4224</v>
      </c>
      <c r="BD74" s="134">
        <v>76728.7</v>
      </c>
      <c r="BE74" s="99"/>
      <c r="BF74" s="100"/>
      <c r="BG74" s="99"/>
      <c r="BH74" s="100"/>
      <c r="BI74" s="99"/>
      <c r="BJ74" s="100"/>
      <c r="BK74" s="99"/>
      <c r="BL74" s="100"/>
      <c r="BM74" s="99"/>
      <c r="BN74" s="100"/>
      <c r="BO74" s="99"/>
      <c r="BP74" s="100"/>
      <c r="BQ74" s="99"/>
      <c r="BR74" s="100"/>
      <c r="BS74" s="99"/>
      <c r="BT74" s="100"/>
      <c r="BU74" s="99"/>
      <c r="BV74" s="100"/>
      <c r="BW74" s="99"/>
      <c r="BX74" s="100"/>
      <c r="BY74" s="99"/>
      <c r="BZ74" s="100"/>
      <c r="CA74" s="99"/>
      <c r="CB74" s="100"/>
      <c r="CC74" s="99"/>
      <c r="CD74" s="100"/>
      <c r="CE74" s="99"/>
      <c r="CF74" s="100"/>
    </row>
    <row r="75" spans="22:84">
      <c r="Y75" s="86"/>
      <c r="Z75" s="98"/>
      <c r="AA75" s="90" t="s">
        <v>21</v>
      </c>
      <c r="AB75" s="134">
        <v>35439055.100000001</v>
      </c>
      <c r="AC75" s="134">
        <v>191251</v>
      </c>
      <c r="AD75" s="134">
        <v>161720</v>
      </c>
      <c r="AE75" s="134">
        <v>17574.099999999999</v>
      </c>
      <c r="AF75" s="134">
        <v>0</v>
      </c>
      <c r="AG75" s="134">
        <v>15385074.6</v>
      </c>
      <c r="AH75" s="134">
        <v>0</v>
      </c>
      <c r="AI75" s="134">
        <v>0</v>
      </c>
      <c r="AJ75" s="134">
        <v>9356017.3000000007</v>
      </c>
      <c r="AK75" s="134">
        <v>3087.7</v>
      </c>
      <c r="AL75" s="134">
        <v>2489735.7999999998</v>
      </c>
      <c r="AM75" s="134">
        <v>26973.5</v>
      </c>
      <c r="AN75" s="134">
        <v>25525.7</v>
      </c>
      <c r="AO75" s="134">
        <v>2227</v>
      </c>
      <c r="AP75" s="134">
        <v>2873304.1</v>
      </c>
      <c r="AQ75" s="134">
        <v>646132</v>
      </c>
      <c r="AR75" s="134">
        <v>126642</v>
      </c>
      <c r="AS75" s="134">
        <v>1108969</v>
      </c>
      <c r="AT75" s="134">
        <v>103230.1</v>
      </c>
      <c r="AU75" s="134">
        <v>39168</v>
      </c>
      <c r="AV75" s="134">
        <v>0</v>
      </c>
      <c r="AW75" s="134">
        <v>92719.6</v>
      </c>
      <c r="AX75" s="134">
        <v>779582.7</v>
      </c>
      <c r="AY75" s="134">
        <v>649289</v>
      </c>
      <c r="AZ75" s="134">
        <v>0</v>
      </c>
      <c r="BA75" s="134">
        <v>139339.20000000001</v>
      </c>
      <c r="BB75" s="134">
        <v>0</v>
      </c>
      <c r="BC75" s="134">
        <v>17393</v>
      </c>
      <c r="BD75" s="134">
        <v>1204099.7</v>
      </c>
      <c r="BE75" s="99"/>
      <c r="BF75" s="100"/>
      <c r="BG75" s="99"/>
      <c r="BH75" s="100"/>
      <c r="BI75" s="99"/>
      <c r="BJ75" s="100"/>
      <c r="BK75" s="99"/>
      <c r="BL75" s="100"/>
      <c r="BM75" s="99"/>
      <c r="BN75" s="100"/>
      <c r="BO75" s="99"/>
      <c r="BP75" s="100"/>
      <c r="BQ75" s="99"/>
      <c r="BR75" s="100"/>
      <c r="BS75" s="99"/>
      <c r="BT75" s="100"/>
      <c r="BU75" s="99"/>
      <c r="BV75" s="100"/>
      <c r="BW75" s="99"/>
      <c r="BX75" s="100"/>
      <c r="BY75" s="99"/>
      <c r="BZ75" s="100"/>
      <c r="CA75" s="99"/>
      <c r="CB75" s="100"/>
      <c r="CC75" s="99"/>
      <c r="CD75" s="100"/>
      <c r="CE75" s="99"/>
      <c r="CF75" s="100"/>
    </row>
    <row r="76" spans="22:84">
      <c r="Y76" s="86"/>
      <c r="Z76" s="98"/>
      <c r="AA76" s="90" t="s">
        <v>22</v>
      </c>
      <c r="AB76" s="134">
        <v>29713452.100000001</v>
      </c>
      <c r="AC76" s="134">
        <v>439473.3</v>
      </c>
      <c r="AD76" s="134">
        <v>249609.5</v>
      </c>
      <c r="AE76" s="134">
        <v>0</v>
      </c>
      <c r="AF76" s="134">
        <v>0</v>
      </c>
      <c r="AG76" s="134">
        <v>13220463.1</v>
      </c>
      <c r="AH76" s="134">
        <v>0</v>
      </c>
      <c r="AI76" s="134">
        <v>0</v>
      </c>
      <c r="AJ76" s="134">
        <v>9863356.5</v>
      </c>
      <c r="AK76" s="134">
        <v>2568</v>
      </c>
      <c r="AL76" s="134">
        <v>713042.2</v>
      </c>
      <c r="AM76" s="134">
        <v>98222.7</v>
      </c>
      <c r="AN76" s="134">
        <v>21240</v>
      </c>
      <c r="AO76" s="134">
        <v>0</v>
      </c>
      <c r="AP76" s="134">
        <v>2952526.6</v>
      </c>
      <c r="AQ76" s="134">
        <v>170559.8</v>
      </c>
      <c r="AR76" s="134">
        <v>737</v>
      </c>
      <c r="AS76" s="134">
        <v>497478.2</v>
      </c>
      <c r="AT76" s="134">
        <v>256637.9</v>
      </c>
      <c r="AU76" s="134">
        <v>16092.1</v>
      </c>
      <c r="AV76" s="134">
        <v>0</v>
      </c>
      <c r="AW76" s="134">
        <v>42648.800000000003</v>
      </c>
      <c r="AX76" s="134">
        <v>786933</v>
      </c>
      <c r="AY76" s="134">
        <v>5104</v>
      </c>
      <c r="AZ76" s="134">
        <v>4933</v>
      </c>
      <c r="BA76" s="134">
        <v>130478.1</v>
      </c>
      <c r="BB76" s="134">
        <v>1081</v>
      </c>
      <c r="BC76" s="134">
        <v>23498</v>
      </c>
      <c r="BD76" s="134">
        <v>216769.3</v>
      </c>
      <c r="BE76" s="99"/>
      <c r="BF76" s="100"/>
      <c r="BG76" s="99"/>
      <c r="BH76" s="100"/>
      <c r="BI76" s="99"/>
      <c r="BJ76" s="100"/>
      <c r="BK76" s="99"/>
      <c r="BL76" s="100"/>
      <c r="BM76" s="99"/>
      <c r="BN76" s="100"/>
      <c r="BO76" s="99"/>
      <c r="BP76" s="100"/>
      <c r="BQ76" s="99"/>
      <c r="BR76" s="100"/>
      <c r="BS76" s="99"/>
      <c r="BT76" s="100"/>
      <c r="BU76" s="99"/>
      <c r="BV76" s="100"/>
      <c r="BW76" s="99"/>
      <c r="BX76" s="100"/>
      <c r="BY76" s="99"/>
      <c r="BZ76" s="100"/>
      <c r="CA76" s="99"/>
      <c r="CB76" s="100"/>
      <c r="CC76" s="99"/>
      <c r="CD76" s="100"/>
      <c r="CE76" s="99"/>
      <c r="CF76" s="100"/>
    </row>
    <row r="77" spans="22:84">
      <c r="Y77" s="86"/>
      <c r="Z77" s="98"/>
      <c r="AA77" s="90" t="s">
        <v>23</v>
      </c>
      <c r="AB77" s="134">
        <v>17626979.399999999</v>
      </c>
      <c r="AC77" s="134">
        <v>73343</v>
      </c>
      <c r="AD77" s="134">
        <v>4370</v>
      </c>
      <c r="AE77" s="134">
        <v>0</v>
      </c>
      <c r="AF77" s="134">
        <v>0</v>
      </c>
      <c r="AG77" s="134">
        <v>4651523.4000000004</v>
      </c>
      <c r="AH77" s="134">
        <v>0</v>
      </c>
      <c r="AI77" s="134">
        <v>0</v>
      </c>
      <c r="AJ77" s="134">
        <v>7167203.0999999996</v>
      </c>
      <c r="AK77" s="134">
        <v>0</v>
      </c>
      <c r="AL77" s="134">
        <v>2184770.7000000002</v>
      </c>
      <c r="AM77" s="134">
        <v>21090</v>
      </c>
      <c r="AN77" s="134">
        <v>10389.1</v>
      </c>
      <c r="AO77" s="134">
        <v>0</v>
      </c>
      <c r="AP77" s="134">
        <v>2165782.7000000002</v>
      </c>
      <c r="AQ77" s="134">
        <v>210553.2</v>
      </c>
      <c r="AR77" s="134">
        <v>0</v>
      </c>
      <c r="AS77" s="134">
        <v>438714</v>
      </c>
      <c r="AT77" s="134">
        <v>68494.5</v>
      </c>
      <c r="AU77" s="134">
        <v>0</v>
      </c>
      <c r="AV77" s="134">
        <v>0</v>
      </c>
      <c r="AW77" s="134">
        <v>22777</v>
      </c>
      <c r="AX77" s="134">
        <v>456532.5</v>
      </c>
      <c r="AY77" s="134">
        <v>0</v>
      </c>
      <c r="AZ77" s="134">
        <v>0</v>
      </c>
      <c r="BA77" s="134">
        <v>78108.3</v>
      </c>
      <c r="BB77" s="134">
        <v>119</v>
      </c>
      <c r="BC77" s="134">
        <v>56613</v>
      </c>
      <c r="BD77" s="134">
        <v>16595.900000000001</v>
      </c>
      <c r="BE77" s="99"/>
      <c r="BF77" s="100"/>
      <c r="BG77" s="99"/>
      <c r="BH77" s="100"/>
      <c r="BI77" s="99"/>
      <c r="BJ77" s="100"/>
      <c r="BK77" s="99"/>
      <c r="BL77" s="100"/>
      <c r="BM77" s="99"/>
      <c r="BN77" s="100"/>
      <c r="BO77" s="99"/>
      <c r="BP77" s="100"/>
      <c r="BQ77" s="99"/>
      <c r="BR77" s="100"/>
      <c r="BS77" s="99"/>
      <c r="BT77" s="100"/>
      <c r="BU77" s="99"/>
      <c r="BV77" s="100"/>
      <c r="BW77" s="99"/>
      <c r="BX77" s="100"/>
      <c r="BY77" s="99"/>
      <c r="BZ77" s="100"/>
      <c r="CA77" s="99"/>
      <c r="CB77" s="100"/>
      <c r="CC77" s="99"/>
      <c r="CD77" s="100"/>
      <c r="CE77" s="99"/>
      <c r="CF77" s="100"/>
    </row>
    <row r="78" spans="22:84">
      <c r="Y78" s="86"/>
      <c r="Z78" s="98"/>
      <c r="AA78" s="90" t="s">
        <v>24</v>
      </c>
      <c r="AB78" s="134">
        <v>23853635.699999999</v>
      </c>
      <c r="AC78" s="134">
        <v>275942.09999999998</v>
      </c>
      <c r="AD78" s="134">
        <v>102833</v>
      </c>
      <c r="AE78" s="134">
        <v>0</v>
      </c>
      <c r="AF78" s="134">
        <v>0</v>
      </c>
      <c r="AG78" s="134">
        <v>315846.5</v>
      </c>
      <c r="AH78" s="134">
        <v>0</v>
      </c>
      <c r="AI78" s="134">
        <v>0</v>
      </c>
      <c r="AJ78" s="134">
        <v>8548307.6999999993</v>
      </c>
      <c r="AK78" s="134">
        <v>17024.7</v>
      </c>
      <c r="AL78" s="134">
        <v>710302.4</v>
      </c>
      <c r="AM78" s="134">
        <v>40077</v>
      </c>
      <c r="AN78" s="134">
        <v>11050</v>
      </c>
      <c r="AO78" s="134">
        <v>214</v>
      </c>
      <c r="AP78" s="134">
        <v>3528625.3</v>
      </c>
      <c r="AQ78" s="134">
        <v>564255.9</v>
      </c>
      <c r="AR78" s="134">
        <v>222908.4</v>
      </c>
      <c r="AS78" s="134">
        <v>5765469.2000000002</v>
      </c>
      <c r="AT78" s="134">
        <v>87017.4</v>
      </c>
      <c r="AU78" s="134">
        <v>88218.3</v>
      </c>
      <c r="AV78" s="134">
        <v>0</v>
      </c>
      <c r="AW78" s="134">
        <v>10150</v>
      </c>
      <c r="AX78" s="134">
        <v>2810431.6</v>
      </c>
      <c r="AY78" s="134">
        <v>0</v>
      </c>
      <c r="AZ78" s="134">
        <v>6502.4</v>
      </c>
      <c r="BA78" s="134">
        <v>86365.2</v>
      </c>
      <c r="BB78" s="134">
        <v>263</v>
      </c>
      <c r="BC78" s="134">
        <v>10143</v>
      </c>
      <c r="BD78" s="134">
        <v>651688.6</v>
      </c>
      <c r="BE78" s="99"/>
      <c r="BF78" s="100"/>
      <c r="BG78" s="99"/>
      <c r="BH78" s="100"/>
      <c r="BI78" s="99"/>
      <c r="BJ78" s="100"/>
      <c r="BK78" s="99"/>
      <c r="BL78" s="100"/>
      <c r="BM78" s="99"/>
      <c r="BN78" s="100"/>
      <c r="BO78" s="99"/>
      <c r="BP78" s="100"/>
      <c r="BQ78" s="99"/>
      <c r="BR78" s="100"/>
      <c r="BS78" s="99"/>
      <c r="BT78" s="100"/>
      <c r="BU78" s="99"/>
      <c r="BV78" s="100"/>
      <c r="BW78" s="99"/>
      <c r="BX78" s="100"/>
      <c r="BY78" s="99"/>
      <c r="BZ78" s="100"/>
      <c r="CA78" s="99"/>
      <c r="CB78" s="100"/>
      <c r="CC78" s="99"/>
      <c r="CD78" s="100"/>
      <c r="CE78" s="99"/>
      <c r="CF78" s="100"/>
    </row>
    <row r="79" spans="22:84">
      <c r="Y79" s="86"/>
      <c r="Z79" s="98"/>
      <c r="AA79" s="90" t="s">
        <v>25</v>
      </c>
      <c r="AB79" s="134">
        <v>17405693.899999999</v>
      </c>
      <c r="AC79" s="134">
        <v>103436</v>
      </c>
      <c r="AD79" s="134">
        <v>13535</v>
      </c>
      <c r="AE79" s="134">
        <v>0</v>
      </c>
      <c r="AF79" s="134">
        <v>0</v>
      </c>
      <c r="AG79" s="134">
        <v>1064543.8</v>
      </c>
      <c r="AH79" s="134">
        <v>0</v>
      </c>
      <c r="AI79" s="134">
        <v>0</v>
      </c>
      <c r="AJ79" s="134">
        <v>8665552.5999999996</v>
      </c>
      <c r="AK79" s="134">
        <v>5596.4</v>
      </c>
      <c r="AL79" s="134">
        <v>806457.3</v>
      </c>
      <c r="AM79" s="134">
        <v>178915.1</v>
      </c>
      <c r="AN79" s="134">
        <v>38068.5</v>
      </c>
      <c r="AO79" s="134">
        <v>0</v>
      </c>
      <c r="AP79" s="134">
        <v>3095784.7</v>
      </c>
      <c r="AQ79" s="134">
        <v>235510.5</v>
      </c>
      <c r="AR79" s="134">
        <v>210259.9</v>
      </c>
      <c r="AS79" s="134">
        <v>446846</v>
      </c>
      <c r="AT79" s="134">
        <v>198776.3</v>
      </c>
      <c r="AU79" s="134">
        <v>149046.29999999999</v>
      </c>
      <c r="AV79" s="134">
        <v>0</v>
      </c>
      <c r="AW79" s="134">
        <v>38586</v>
      </c>
      <c r="AX79" s="134">
        <v>1747497.3</v>
      </c>
      <c r="AY79" s="134">
        <v>146699.9</v>
      </c>
      <c r="AZ79" s="134">
        <v>0</v>
      </c>
      <c r="BA79" s="134">
        <v>81543.8</v>
      </c>
      <c r="BB79" s="134">
        <v>0</v>
      </c>
      <c r="BC79" s="134">
        <v>974</v>
      </c>
      <c r="BD79" s="134">
        <v>178064.5</v>
      </c>
      <c r="BE79" s="99"/>
      <c r="BF79" s="100"/>
      <c r="BG79" s="99"/>
      <c r="BH79" s="100"/>
      <c r="BI79" s="99"/>
      <c r="BJ79" s="100"/>
      <c r="BK79" s="99"/>
      <c r="BL79" s="100"/>
      <c r="BM79" s="99"/>
      <c r="BN79" s="100"/>
      <c r="BO79" s="99"/>
      <c r="BP79" s="100"/>
      <c r="BQ79" s="99"/>
      <c r="BR79" s="100"/>
      <c r="BS79" s="99"/>
      <c r="BT79" s="100"/>
      <c r="BU79" s="99"/>
      <c r="BV79" s="100"/>
      <c r="BW79" s="99"/>
      <c r="BX79" s="100"/>
      <c r="BY79" s="99"/>
      <c r="BZ79" s="100"/>
      <c r="CA79" s="99"/>
      <c r="CB79" s="100"/>
      <c r="CC79" s="99"/>
      <c r="CD79" s="100"/>
      <c r="CE79" s="99"/>
      <c r="CF79" s="100"/>
    </row>
    <row r="80" spans="22:84">
      <c r="Y80" s="86"/>
      <c r="Z80" s="98"/>
      <c r="AA80" s="90" t="s">
        <v>26</v>
      </c>
      <c r="AB80" s="134">
        <v>41453337.100000001</v>
      </c>
      <c r="AC80" s="134">
        <v>1383708.9</v>
      </c>
      <c r="AD80" s="134">
        <v>2874605.6</v>
      </c>
      <c r="AE80" s="134">
        <v>44810</v>
      </c>
      <c r="AF80" s="134">
        <v>0</v>
      </c>
      <c r="AG80" s="134">
        <v>2744696.2</v>
      </c>
      <c r="AH80" s="134">
        <v>0</v>
      </c>
      <c r="AI80" s="134">
        <v>0</v>
      </c>
      <c r="AJ80" s="134">
        <v>11945459.9</v>
      </c>
      <c r="AK80" s="134">
        <v>167521.20000000001</v>
      </c>
      <c r="AL80" s="134">
        <v>977738.2</v>
      </c>
      <c r="AM80" s="134">
        <v>142777.29999999999</v>
      </c>
      <c r="AN80" s="134">
        <v>57137.7</v>
      </c>
      <c r="AO80" s="134">
        <v>15709.9</v>
      </c>
      <c r="AP80" s="134">
        <v>4401163.5999999996</v>
      </c>
      <c r="AQ80" s="134">
        <v>415652.9</v>
      </c>
      <c r="AR80" s="134">
        <v>608379.69999999995</v>
      </c>
      <c r="AS80" s="134">
        <v>3652139</v>
      </c>
      <c r="AT80" s="134">
        <v>551885.19999999995</v>
      </c>
      <c r="AU80" s="134">
        <v>189911.3</v>
      </c>
      <c r="AV80" s="134">
        <v>0</v>
      </c>
      <c r="AW80" s="134">
        <v>1420.9</v>
      </c>
      <c r="AX80" s="134">
        <v>1817184.5</v>
      </c>
      <c r="AY80" s="134">
        <v>37300.699999999997</v>
      </c>
      <c r="AZ80" s="134">
        <v>0</v>
      </c>
      <c r="BA80" s="134">
        <v>98445.3</v>
      </c>
      <c r="BB80" s="134">
        <v>3719</v>
      </c>
      <c r="BC80" s="134">
        <v>12608</v>
      </c>
      <c r="BD80" s="134">
        <v>9309362.0999999996</v>
      </c>
      <c r="BE80" s="99"/>
      <c r="BF80" s="100"/>
      <c r="BG80" s="99"/>
      <c r="BH80" s="100"/>
      <c r="BI80" s="99"/>
      <c r="BJ80" s="100"/>
      <c r="BK80" s="99"/>
      <c r="BL80" s="100"/>
      <c r="BM80" s="99"/>
      <c r="BN80" s="100"/>
      <c r="BO80" s="99"/>
      <c r="BP80" s="100"/>
      <c r="BQ80" s="99"/>
      <c r="BR80" s="100"/>
      <c r="BS80" s="99"/>
      <c r="BT80" s="100"/>
      <c r="BU80" s="99"/>
      <c r="BV80" s="100"/>
      <c r="BW80" s="99"/>
      <c r="BX80" s="100"/>
      <c r="BY80" s="99"/>
      <c r="BZ80" s="100"/>
      <c r="CA80" s="99"/>
      <c r="CB80" s="100"/>
      <c r="CC80" s="99"/>
      <c r="CD80" s="100"/>
      <c r="CE80" s="99"/>
      <c r="CF80" s="100"/>
    </row>
    <row r="81" spans="25:84">
      <c r="Y81" s="86"/>
      <c r="Z81" s="101"/>
      <c r="AA81" s="92" t="s">
        <v>27</v>
      </c>
      <c r="AB81" s="134">
        <v>20121576.300000001</v>
      </c>
      <c r="AC81" s="134">
        <v>371807</v>
      </c>
      <c r="AD81" s="134">
        <v>241796</v>
      </c>
      <c r="AE81" s="134">
        <v>0</v>
      </c>
      <c r="AF81" s="134">
        <v>0</v>
      </c>
      <c r="AG81" s="134">
        <v>2967032.4</v>
      </c>
      <c r="AH81" s="134">
        <v>0</v>
      </c>
      <c r="AI81" s="134">
        <v>0</v>
      </c>
      <c r="AJ81" s="134">
        <v>8523716.3000000007</v>
      </c>
      <c r="AK81" s="134">
        <v>564264.30000000005</v>
      </c>
      <c r="AL81" s="134">
        <v>829361.3</v>
      </c>
      <c r="AM81" s="134">
        <v>31572.2</v>
      </c>
      <c r="AN81" s="134">
        <v>24720.3</v>
      </c>
      <c r="AO81" s="134">
        <v>4178</v>
      </c>
      <c r="AP81" s="134">
        <v>2885686.2</v>
      </c>
      <c r="AQ81" s="134">
        <v>936694.8</v>
      </c>
      <c r="AR81" s="134">
        <v>65791.100000000006</v>
      </c>
      <c r="AS81" s="134">
        <v>968168.5</v>
      </c>
      <c r="AT81" s="134">
        <v>279865.3</v>
      </c>
      <c r="AU81" s="134">
        <v>100582</v>
      </c>
      <c r="AV81" s="134">
        <v>0</v>
      </c>
      <c r="AW81" s="134">
        <v>27009</v>
      </c>
      <c r="AX81" s="134">
        <v>920576.3</v>
      </c>
      <c r="AY81" s="134">
        <v>1125</v>
      </c>
      <c r="AZ81" s="134">
        <v>0</v>
      </c>
      <c r="BA81" s="134">
        <v>106117.6</v>
      </c>
      <c r="BB81" s="134">
        <v>0</v>
      </c>
      <c r="BC81" s="134">
        <v>8458</v>
      </c>
      <c r="BD81" s="134">
        <v>263054.7</v>
      </c>
      <c r="BE81" s="99"/>
      <c r="BF81" s="100"/>
      <c r="BG81" s="99"/>
      <c r="BH81" s="100"/>
      <c r="BI81" s="99"/>
      <c r="BJ81" s="100"/>
      <c r="BK81" s="99"/>
      <c r="BL81" s="100"/>
      <c r="BM81" s="99"/>
      <c r="BN81" s="100"/>
      <c r="BO81" s="99"/>
      <c r="BP81" s="100"/>
      <c r="BQ81" s="99"/>
      <c r="BR81" s="100"/>
      <c r="BS81" s="99"/>
      <c r="BT81" s="100"/>
      <c r="BU81" s="99"/>
      <c r="BV81" s="100"/>
      <c r="BW81" s="99"/>
      <c r="BX81" s="100"/>
      <c r="BY81" s="99"/>
      <c r="BZ81" s="100"/>
      <c r="CA81" s="99"/>
      <c r="CB81" s="100"/>
      <c r="CC81" s="99"/>
      <c r="CD81" s="100"/>
      <c r="CE81" s="99"/>
      <c r="CF81" s="100"/>
    </row>
    <row r="82" spans="25:84">
      <c r="Y82" s="86"/>
      <c r="Z82" s="101"/>
      <c r="AA82" s="92" t="s">
        <v>28</v>
      </c>
      <c r="AB82" s="134">
        <v>13020501.9</v>
      </c>
      <c r="AC82" s="134">
        <v>27905</v>
      </c>
      <c r="AD82" s="134">
        <v>20703</v>
      </c>
      <c r="AE82" s="134">
        <v>0</v>
      </c>
      <c r="AF82" s="134">
        <v>0</v>
      </c>
      <c r="AG82" s="134">
        <v>2714156.8</v>
      </c>
      <c r="AH82" s="134">
        <v>0</v>
      </c>
      <c r="AI82" s="134">
        <v>0</v>
      </c>
      <c r="AJ82" s="134">
        <v>5066303.9000000004</v>
      </c>
      <c r="AK82" s="134">
        <v>1265274.8</v>
      </c>
      <c r="AL82" s="134">
        <v>366674.6</v>
      </c>
      <c r="AM82" s="134">
        <v>18107.400000000001</v>
      </c>
      <c r="AN82" s="134">
        <v>14766.8</v>
      </c>
      <c r="AO82" s="134">
        <v>16326.2</v>
      </c>
      <c r="AP82" s="134">
        <v>2034507.2</v>
      </c>
      <c r="AQ82" s="134">
        <v>213934.7</v>
      </c>
      <c r="AR82" s="134">
        <v>116769</v>
      </c>
      <c r="AS82" s="134">
        <v>620485</v>
      </c>
      <c r="AT82" s="134">
        <v>43871.6</v>
      </c>
      <c r="AU82" s="134">
        <v>44541.3</v>
      </c>
      <c r="AV82" s="134">
        <v>0</v>
      </c>
      <c r="AW82" s="134">
        <v>53818</v>
      </c>
      <c r="AX82" s="134">
        <v>240537.3</v>
      </c>
      <c r="AY82" s="134">
        <v>21949</v>
      </c>
      <c r="AZ82" s="134">
        <v>0</v>
      </c>
      <c r="BA82" s="134">
        <v>29973.4</v>
      </c>
      <c r="BB82" s="134">
        <v>0</v>
      </c>
      <c r="BC82" s="134">
        <v>559</v>
      </c>
      <c r="BD82" s="134">
        <v>89337.9</v>
      </c>
      <c r="BE82" s="99"/>
      <c r="BF82" s="100"/>
      <c r="BG82" s="99"/>
      <c r="BH82" s="100"/>
      <c r="BI82" s="99"/>
      <c r="BJ82" s="100"/>
      <c r="BK82" s="99"/>
      <c r="BL82" s="100"/>
      <c r="BM82" s="99"/>
      <c r="BN82" s="100"/>
      <c r="BO82" s="99"/>
      <c r="BP82" s="100"/>
      <c r="BQ82" s="99"/>
      <c r="BR82" s="100"/>
      <c r="BS82" s="99"/>
      <c r="BT82" s="100"/>
      <c r="BU82" s="99"/>
      <c r="BV82" s="100"/>
      <c r="BW82" s="99"/>
      <c r="BX82" s="100"/>
      <c r="BY82" s="99"/>
      <c r="BZ82" s="100"/>
      <c r="CA82" s="99"/>
      <c r="CB82" s="100"/>
      <c r="CC82" s="99"/>
      <c r="CD82" s="100"/>
      <c r="CE82" s="99"/>
      <c r="CF82" s="100"/>
    </row>
    <row r="83" spans="25:84">
      <c r="Y83" s="86"/>
      <c r="Z83" s="101"/>
      <c r="AA83" s="92" t="s">
        <v>29</v>
      </c>
      <c r="AB83" s="134">
        <v>24549897.899999999</v>
      </c>
      <c r="AC83" s="134">
        <v>29521</v>
      </c>
      <c r="AD83" s="134">
        <v>37125</v>
      </c>
      <c r="AE83" s="134">
        <v>0</v>
      </c>
      <c r="AF83" s="134">
        <v>0</v>
      </c>
      <c r="AG83" s="134">
        <v>62065.599999999999</v>
      </c>
      <c r="AH83" s="134">
        <v>0</v>
      </c>
      <c r="AI83" s="134">
        <v>0</v>
      </c>
      <c r="AJ83" s="134">
        <v>9521381.4000000004</v>
      </c>
      <c r="AK83" s="134">
        <v>282783.8</v>
      </c>
      <c r="AL83" s="134">
        <v>557447.30000000005</v>
      </c>
      <c r="AM83" s="134">
        <v>43702.2</v>
      </c>
      <c r="AN83" s="134">
        <v>13085.6</v>
      </c>
      <c r="AO83" s="134">
        <v>558.4</v>
      </c>
      <c r="AP83" s="134">
        <v>4265449.8</v>
      </c>
      <c r="AQ83" s="134">
        <v>255227</v>
      </c>
      <c r="AR83" s="134">
        <v>313503.3</v>
      </c>
      <c r="AS83" s="134">
        <v>8077513.2000000002</v>
      </c>
      <c r="AT83" s="134">
        <v>25894.5</v>
      </c>
      <c r="AU83" s="134">
        <v>109721.9</v>
      </c>
      <c r="AV83" s="134">
        <v>0</v>
      </c>
      <c r="AW83" s="134">
        <v>92857.3</v>
      </c>
      <c r="AX83" s="134">
        <v>660838.80000000005</v>
      </c>
      <c r="AY83" s="134">
        <v>16498</v>
      </c>
      <c r="AZ83" s="134">
        <v>0</v>
      </c>
      <c r="BA83" s="134">
        <v>148255.5</v>
      </c>
      <c r="BB83" s="134">
        <v>0</v>
      </c>
      <c r="BC83" s="134">
        <v>131</v>
      </c>
      <c r="BD83" s="134">
        <v>36337.300000000003</v>
      </c>
      <c r="BE83" s="99"/>
      <c r="BF83" s="100"/>
      <c r="BG83" s="99"/>
      <c r="BH83" s="100"/>
      <c r="BI83" s="99"/>
      <c r="BJ83" s="100"/>
      <c r="BK83" s="99"/>
      <c r="BL83" s="100"/>
      <c r="BM83" s="99"/>
      <c r="BN83" s="100"/>
      <c r="BO83" s="99"/>
      <c r="BP83" s="100"/>
      <c r="BQ83" s="99"/>
      <c r="BR83" s="100"/>
      <c r="BS83" s="99"/>
      <c r="BT83" s="100"/>
      <c r="BU83" s="99"/>
      <c r="BV83" s="100"/>
      <c r="BW83" s="99"/>
      <c r="BX83" s="100"/>
      <c r="BY83" s="99"/>
      <c r="BZ83" s="100"/>
      <c r="CA83" s="99"/>
      <c r="CB83" s="100"/>
      <c r="CC83" s="99"/>
      <c r="CD83" s="100"/>
      <c r="CE83" s="99"/>
      <c r="CF83" s="100"/>
    </row>
    <row r="84" spans="25:84">
      <c r="Y84" s="86"/>
      <c r="Z84" s="101"/>
      <c r="AA84" s="92" t="s">
        <v>30</v>
      </c>
      <c r="AB84" s="134">
        <v>16356862.9</v>
      </c>
      <c r="AC84" s="134">
        <v>29147</v>
      </c>
      <c r="AD84" s="134">
        <v>29492</v>
      </c>
      <c r="AE84" s="134">
        <v>0</v>
      </c>
      <c r="AF84" s="134">
        <v>0</v>
      </c>
      <c r="AG84" s="134">
        <v>2384249.7000000002</v>
      </c>
      <c r="AH84" s="134">
        <v>0</v>
      </c>
      <c r="AI84" s="134">
        <v>0</v>
      </c>
      <c r="AJ84" s="134">
        <v>7836456.7999999998</v>
      </c>
      <c r="AK84" s="134">
        <v>782.1</v>
      </c>
      <c r="AL84" s="134">
        <v>977981.7</v>
      </c>
      <c r="AM84" s="134">
        <v>14595.6</v>
      </c>
      <c r="AN84" s="134">
        <v>9457.6</v>
      </c>
      <c r="AO84" s="134">
        <v>0</v>
      </c>
      <c r="AP84" s="134">
        <v>2366805.5</v>
      </c>
      <c r="AQ84" s="134">
        <v>144739</v>
      </c>
      <c r="AR84" s="134">
        <v>9368.5</v>
      </c>
      <c r="AS84" s="134">
        <v>636942.69999999995</v>
      </c>
      <c r="AT84" s="134">
        <v>69483.3</v>
      </c>
      <c r="AU84" s="134">
        <v>713</v>
      </c>
      <c r="AV84" s="134">
        <v>0</v>
      </c>
      <c r="AW84" s="134">
        <v>140085.20000000001</v>
      </c>
      <c r="AX84" s="134">
        <v>1008456.1</v>
      </c>
      <c r="AY84" s="134">
        <v>2355</v>
      </c>
      <c r="AZ84" s="134">
        <v>0</v>
      </c>
      <c r="BA84" s="134">
        <v>117671</v>
      </c>
      <c r="BB84" s="134">
        <v>0</v>
      </c>
      <c r="BC84" s="134">
        <v>513989</v>
      </c>
      <c r="BD84" s="134">
        <v>64092.1</v>
      </c>
      <c r="BE84" s="99"/>
      <c r="BF84" s="100"/>
      <c r="BG84" s="99"/>
      <c r="BH84" s="100"/>
      <c r="BI84" s="99"/>
      <c r="BJ84" s="100"/>
      <c r="BK84" s="99"/>
      <c r="BL84" s="100"/>
      <c r="BM84" s="99"/>
      <c r="BN84" s="100"/>
      <c r="BO84" s="99"/>
      <c r="BP84" s="100"/>
      <c r="BQ84" s="99"/>
      <c r="BR84" s="100"/>
      <c r="BS84" s="99"/>
      <c r="BT84" s="100"/>
      <c r="BU84" s="99"/>
      <c r="BV84" s="100"/>
      <c r="BW84" s="99"/>
      <c r="BX84" s="100"/>
      <c r="BY84" s="99"/>
      <c r="BZ84" s="100"/>
      <c r="CA84" s="99"/>
      <c r="CB84" s="100"/>
      <c r="CC84" s="99"/>
      <c r="CD84" s="100"/>
      <c r="CE84" s="99"/>
      <c r="CF84" s="100"/>
    </row>
    <row r="85" spans="25:84">
      <c r="Y85" s="86"/>
      <c r="Z85" s="101"/>
      <c r="AA85" s="92" t="s">
        <v>31</v>
      </c>
      <c r="AB85" s="134">
        <v>29568309</v>
      </c>
      <c r="AC85" s="134">
        <v>124468.5</v>
      </c>
      <c r="AD85" s="134">
        <v>55333</v>
      </c>
      <c r="AE85" s="134">
        <v>0</v>
      </c>
      <c r="AF85" s="134">
        <v>0</v>
      </c>
      <c r="AG85" s="134">
        <v>16063745.9</v>
      </c>
      <c r="AH85" s="134">
        <v>0</v>
      </c>
      <c r="AI85" s="134">
        <v>0</v>
      </c>
      <c r="AJ85" s="134">
        <v>8211311.7000000002</v>
      </c>
      <c r="AK85" s="134">
        <v>0</v>
      </c>
      <c r="AL85" s="134">
        <v>960701.7</v>
      </c>
      <c r="AM85" s="134">
        <v>17841.099999999999</v>
      </c>
      <c r="AN85" s="134">
        <v>12393.9</v>
      </c>
      <c r="AO85" s="134">
        <v>0</v>
      </c>
      <c r="AP85" s="134">
        <v>2613385.1</v>
      </c>
      <c r="AQ85" s="134">
        <v>0</v>
      </c>
      <c r="AR85" s="134">
        <v>15639.7</v>
      </c>
      <c r="AS85" s="134">
        <v>545163.19999999995</v>
      </c>
      <c r="AT85" s="134">
        <v>112611.7</v>
      </c>
      <c r="AU85" s="134">
        <v>0</v>
      </c>
      <c r="AV85" s="134">
        <v>0</v>
      </c>
      <c r="AW85" s="134">
        <v>37545</v>
      </c>
      <c r="AX85" s="134">
        <v>616926.6</v>
      </c>
      <c r="AY85" s="134">
        <v>10486.3</v>
      </c>
      <c r="AZ85" s="134">
        <v>0</v>
      </c>
      <c r="BA85" s="134">
        <v>78866.899999999994</v>
      </c>
      <c r="BB85" s="134">
        <v>0</v>
      </c>
      <c r="BC85" s="134">
        <v>26</v>
      </c>
      <c r="BD85" s="134">
        <v>91862.7</v>
      </c>
      <c r="BE85" s="99"/>
      <c r="BF85" s="100"/>
      <c r="BG85" s="99"/>
      <c r="BH85" s="100"/>
      <c r="BI85" s="99"/>
      <c r="BJ85" s="100"/>
      <c r="BK85" s="99"/>
      <c r="BL85" s="100"/>
      <c r="BM85" s="99"/>
      <c r="BN85" s="100"/>
      <c r="BO85" s="99"/>
      <c r="BP85" s="100"/>
      <c r="BQ85" s="99"/>
      <c r="BR85" s="100"/>
      <c r="BS85" s="99"/>
      <c r="BT85" s="100"/>
      <c r="BU85" s="99"/>
      <c r="BV85" s="100"/>
      <c r="BW85" s="99"/>
      <c r="BX85" s="100"/>
      <c r="BY85" s="99"/>
      <c r="BZ85" s="100"/>
      <c r="CA85" s="99"/>
      <c r="CB85" s="100"/>
      <c r="CC85" s="99"/>
      <c r="CD85" s="100"/>
      <c r="CE85" s="99"/>
      <c r="CF85" s="100"/>
    </row>
    <row r="86" spans="25:84">
      <c r="Y86" s="86"/>
      <c r="Z86" s="101"/>
      <c r="AA86" s="92" t="s">
        <v>32</v>
      </c>
      <c r="AB86" s="134">
        <v>46968018.299999997</v>
      </c>
      <c r="AC86" s="134">
        <v>2182101.2999999998</v>
      </c>
      <c r="AD86" s="134">
        <v>1551768</v>
      </c>
      <c r="AE86" s="134">
        <v>8018</v>
      </c>
      <c r="AF86" s="134">
        <v>388</v>
      </c>
      <c r="AG86" s="134">
        <v>17815827.399999999</v>
      </c>
      <c r="AH86" s="134">
        <v>0</v>
      </c>
      <c r="AI86" s="134">
        <v>0</v>
      </c>
      <c r="AJ86" s="134">
        <v>13153814.4</v>
      </c>
      <c r="AK86" s="134">
        <v>0</v>
      </c>
      <c r="AL86" s="134">
        <v>909375.2</v>
      </c>
      <c r="AM86" s="134">
        <v>35684.1</v>
      </c>
      <c r="AN86" s="134">
        <v>50742</v>
      </c>
      <c r="AO86" s="134">
        <v>6909</v>
      </c>
      <c r="AP86" s="134">
        <v>6301133.5</v>
      </c>
      <c r="AQ86" s="134">
        <v>2338.1999999999998</v>
      </c>
      <c r="AR86" s="134">
        <v>217284.6</v>
      </c>
      <c r="AS86" s="134">
        <v>2493613.5</v>
      </c>
      <c r="AT86" s="134">
        <v>278709</v>
      </c>
      <c r="AU86" s="134">
        <v>85537.3</v>
      </c>
      <c r="AV86" s="134">
        <v>0</v>
      </c>
      <c r="AW86" s="134">
        <v>72009.3</v>
      </c>
      <c r="AX86" s="134">
        <v>1025320.1</v>
      </c>
      <c r="AY86" s="134">
        <v>1982.5</v>
      </c>
      <c r="AZ86" s="134">
        <v>2347</v>
      </c>
      <c r="BA86" s="134">
        <v>37306.300000000003</v>
      </c>
      <c r="BB86" s="134">
        <v>0</v>
      </c>
      <c r="BC86" s="134">
        <v>16854</v>
      </c>
      <c r="BD86" s="134">
        <v>718955.6</v>
      </c>
      <c r="BE86" s="99"/>
      <c r="BF86" s="100"/>
      <c r="BG86" s="99"/>
      <c r="BH86" s="100"/>
      <c r="BI86" s="99"/>
      <c r="BJ86" s="100"/>
      <c r="BK86" s="99"/>
      <c r="BL86" s="100"/>
      <c r="BM86" s="99"/>
      <c r="BN86" s="100"/>
      <c r="BO86" s="99"/>
      <c r="BP86" s="100"/>
      <c r="BQ86" s="99"/>
      <c r="BR86" s="100"/>
      <c r="BS86" s="99"/>
      <c r="BT86" s="100"/>
      <c r="BU86" s="99"/>
      <c r="BV86" s="100"/>
      <c r="BW86" s="99"/>
      <c r="BX86" s="100"/>
      <c r="BY86" s="99"/>
      <c r="BZ86" s="100"/>
      <c r="CA86" s="99"/>
      <c r="CB86" s="100"/>
      <c r="CC86" s="99"/>
      <c r="CD86" s="100"/>
      <c r="CE86" s="99"/>
      <c r="CF86" s="100"/>
    </row>
    <row r="87" spans="25:84">
      <c r="Y87" s="86"/>
      <c r="Z87" s="101"/>
      <c r="AA87" s="92" t="s">
        <v>33</v>
      </c>
      <c r="AB87" s="134">
        <v>39497891.600000001</v>
      </c>
      <c r="AC87" s="134">
        <v>633062.1</v>
      </c>
      <c r="AD87" s="134">
        <v>716990.4</v>
      </c>
      <c r="AE87" s="134">
        <v>4240</v>
      </c>
      <c r="AF87" s="134">
        <v>0</v>
      </c>
      <c r="AG87" s="134">
        <v>6023056</v>
      </c>
      <c r="AH87" s="134">
        <v>0</v>
      </c>
      <c r="AI87" s="134">
        <v>0</v>
      </c>
      <c r="AJ87" s="134">
        <v>16317506</v>
      </c>
      <c r="AK87" s="134">
        <v>8331</v>
      </c>
      <c r="AL87" s="134">
        <v>1489685.4</v>
      </c>
      <c r="AM87" s="134">
        <v>65394.8</v>
      </c>
      <c r="AN87" s="134">
        <v>60823</v>
      </c>
      <c r="AO87" s="134">
        <v>685.3</v>
      </c>
      <c r="AP87" s="134">
        <v>6779150.0999999996</v>
      </c>
      <c r="AQ87" s="134">
        <v>218796.5</v>
      </c>
      <c r="AR87" s="134">
        <v>114579.5</v>
      </c>
      <c r="AS87" s="134">
        <v>4008944.9</v>
      </c>
      <c r="AT87" s="134">
        <v>31685</v>
      </c>
      <c r="AU87" s="134">
        <v>104311.1</v>
      </c>
      <c r="AV87" s="134">
        <v>0</v>
      </c>
      <c r="AW87" s="134">
        <v>22897.599999999999</v>
      </c>
      <c r="AX87" s="134">
        <v>1692155.1</v>
      </c>
      <c r="AY87" s="134">
        <v>6908.1</v>
      </c>
      <c r="AZ87" s="134">
        <v>0</v>
      </c>
      <c r="BA87" s="134">
        <v>160751.79999999999</v>
      </c>
      <c r="BB87" s="134">
        <v>0</v>
      </c>
      <c r="BC87" s="134">
        <v>30558</v>
      </c>
      <c r="BD87" s="134">
        <v>1007379.9</v>
      </c>
      <c r="BE87" s="99"/>
      <c r="BF87" s="100"/>
      <c r="BG87" s="99"/>
      <c r="BH87" s="100"/>
      <c r="BI87" s="99"/>
      <c r="BJ87" s="100"/>
      <c r="BK87" s="99"/>
      <c r="BL87" s="100"/>
      <c r="BM87" s="99"/>
      <c r="BN87" s="100"/>
      <c r="BO87" s="99"/>
      <c r="BP87" s="100"/>
      <c r="BQ87" s="99"/>
      <c r="BR87" s="100"/>
      <c r="BS87" s="99"/>
      <c r="BT87" s="100"/>
      <c r="BU87" s="99"/>
      <c r="BV87" s="100"/>
      <c r="BW87" s="99"/>
      <c r="BX87" s="100"/>
      <c r="BY87" s="99"/>
      <c r="BZ87" s="100"/>
      <c r="CA87" s="99"/>
      <c r="CB87" s="100"/>
      <c r="CC87" s="99"/>
      <c r="CD87" s="100"/>
      <c r="CE87" s="99"/>
      <c r="CF87" s="100"/>
    </row>
    <row r="88" spans="25:84">
      <c r="Y88" s="86"/>
      <c r="Z88" s="101"/>
      <c r="AA88" s="92" t="s">
        <v>34</v>
      </c>
      <c r="AB88" s="134">
        <v>33875857.100000001</v>
      </c>
      <c r="AC88" s="134">
        <v>473533</v>
      </c>
      <c r="AD88" s="134">
        <v>573577</v>
      </c>
      <c r="AE88" s="134">
        <v>0</v>
      </c>
      <c r="AF88" s="134">
        <v>0</v>
      </c>
      <c r="AG88" s="134">
        <v>768073</v>
      </c>
      <c r="AH88" s="134">
        <v>0</v>
      </c>
      <c r="AI88" s="134">
        <v>0</v>
      </c>
      <c r="AJ88" s="134">
        <v>14835885.5</v>
      </c>
      <c r="AK88" s="134">
        <v>0</v>
      </c>
      <c r="AL88" s="134">
        <v>1393626.3</v>
      </c>
      <c r="AM88" s="134">
        <v>108852.7</v>
      </c>
      <c r="AN88" s="134">
        <v>36584.5</v>
      </c>
      <c r="AO88" s="134">
        <v>3157</v>
      </c>
      <c r="AP88" s="134">
        <v>6217054.2999999998</v>
      </c>
      <c r="AQ88" s="134">
        <v>64648</v>
      </c>
      <c r="AR88" s="134">
        <v>425613.7</v>
      </c>
      <c r="AS88" s="134">
        <v>5335329.5999999996</v>
      </c>
      <c r="AT88" s="134">
        <v>41050.800000000003</v>
      </c>
      <c r="AU88" s="134">
        <v>264642</v>
      </c>
      <c r="AV88" s="134">
        <v>0</v>
      </c>
      <c r="AW88" s="134">
        <v>7001.2</v>
      </c>
      <c r="AX88" s="134">
        <v>2392261.4</v>
      </c>
      <c r="AY88" s="134">
        <v>425870.4</v>
      </c>
      <c r="AZ88" s="134">
        <v>17799</v>
      </c>
      <c r="BA88" s="134">
        <v>27681.9</v>
      </c>
      <c r="BB88" s="134">
        <v>225728.9</v>
      </c>
      <c r="BC88" s="134">
        <v>524</v>
      </c>
      <c r="BD88" s="134">
        <v>237362.9</v>
      </c>
      <c r="BE88" s="99"/>
      <c r="BF88" s="100"/>
      <c r="BG88" s="99"/>
      <c r="BH88" s="100"/>
      <c r="BI88" s="99"/>
      <c r="BJ88" s="100"/>
      <c r="BK88" s="99"/>
      <c r="BL88" s="100"/>
      <c r="BM88" s="99"/>
      <c r="BN88" s="100"/>
      <c r="BO88" s="99"/>
      <c r="BP88" s="100"/>
      <c r="BQ88" s="99"/>
      <c r="BR88" s="100"/>
      <c r="BS88" s="99"/>
      <c r="BT88" s="100"/>
      <c r="BU88" s="99"/>
      <c r="BV88" s="100"/>
      <c r="BW88" s="99"/>
      <c r="BX88" s="100"/>
      <c r="BY88" s="99"/>
      <c r="BZ88" s="100"/>
      <c r="CA88" s="99"/>
      <c r="CB88" s="100"/>
      <c r="CC88" s="99"/>
      <c r="CD88" s="100"/>
      <c r="CE88" s="99"/>
      <c r="CF88" s="100"/>
    </row>
    <row r="89" spans="25:84">
      <c r="Y89" s="86"/>
      <c r="Z89" s="101"/>
      <c r="AA89" s="92" t="s">
        <v>35</v>
      </c>
      <c r="AB89" s="134">
        <v>24590496.600000001</v>
      </c>
      <c r="AC89" s="134">
        <v>1184052.7</v>
      </c>
      <c r="AD89" s="134">
        <v>859601</v>
      </c>
      <c r="AE89" s="134">
        <v>2670</v>
      </c>
      <c r="AF89" s="134">
        <v>0</v>
      </c>
      <c r="AG89" s="134">
        <v>2828629.9</v>
      </c>
      <c r="AH89" s="134">
        <v>0</v>
      </c>
      <c r="AI89" s="134">
        <v>0</v>
      </c>
      <c r="AJ89" s="134">
        <v>9003466.5</v>
      </c>
      <c r="AK89" s="134">
        <v>3514</v>
      </c>
      <c r="AL89" s="134">
        <v>767598.6</v>
      </c>
      <c r="AM89" s="134">
        <v>73474</v>
      </c>
      <c r="AN89" s="134">
        <v>26338.2</v>
      </c>
      <c r="AO89" s="134">
        <v>2269</v>
      </c>
      <c r="AP89" s="134">
        <v>3873408.2</v>
      </c>
      <c r="AQ89" s="134">
        <v>258637</v>
      </c>
      <c r="AR89" s="134">
        <v>338616.7</v>
      </c>
      <c r="AS89" s="134">
        <v>3305447.9</v>
      </c>
      <c r="AT89" s="134">
        <v>39058.5</v>
      </c>
      <c r="AU89" s="134">
        <v>43102.2</v>
      </c>
      <c r="AV89" s="134">
        <v>0</v>
      </c>
      <c r="AW89" s="134">
        <v>311388</v>
      </c>
      <c r="AX89" s="134">
        <v>1181220.2</v>
      </c>
      <c r="AY89" s="134">
        <v>3480</v>
      </c>
      <c r="AZ89" s="134">
        <v>0</v>
      </c>
      <c r="BA89" s="134">
        <v>33817.4</v>
      </c>
      <c r="BB89" s="134">
        <v>99440</v>
      </c>
      <c r="BC89" s="134">
        <v>2537</v>
      </c>
      <c r="BD89" s="134">
        <v>348729.59999999998</v>
      </c>
      <c r="BE89" s="99"/>
      <c r="BF89" s="100"/>
      <c r="BG89" s="99"/>
      <c r="BH89" s="100"/>
      <c r="BI89" s="99"/>
      <c r="BJ89" s="100"/>
      <c r="BK89" s="99"/>
      <c r="BL89" s="100"/>
      <c r="BM89" s="99"/>
      <c r="BN89" s="100"/>
      <c r="BO89" s="99"/>
      <c r="BP89" s="100"/>
      <c r="BQ89" s="99"/>
      <c r="BR89" s="100"/>
      <c r="BS89" s="99"/>
      <c r="BT89" s="100"/>
      <c r="BU89" s="99"/>
      <c r="BV89" s="100"/>
      <c r="BW89" s="99"/>
      <c r="BX89" s="100"/>
      <c r="BY89" s="99"/>
      <c r="BZ89" s="100"/>
      <c r="CA89" s="99"/>
      <c r="CB89" s="100"/>
      <c r="CC89" s="99"/>
      <c r="CD89" s="100"/>
      <c r="CE89" s="99"/>
      <c r="CF89" s="100"/>
    </row>
    <row r="90" spans="25:84">
      <c r="Y90" s="86"/>
      <c r="Z90" s="89"/>
      <c r="AA90" s="87"/>
      <c r="AB90" s="88"/>
      <c r="AC90" s="87"/>
      <c r="AD90" s="87"/>
      <c r="AE90" s="87"/>
      <c r="AF90" s="87"/>
      <c r="AG90" s="87"/>
      <c r="AH90" s="87"/>
      <c r="AI90" s="87"/>
      <c r="AJ90" s="87"/>
      <c r="AK90" s="87"/>
      <c r="AL90" s="87"/>
      <c r="AM90" s="87"/>
      <c r="AN90" s="87"/>
      <c r="AO90" s="87"/>
      <c r="AP90" s="87"/>
      <c r="AQ90" s="87"/>
      <c r="AR90" s="87"/>
      <c r="AS90" s="87"/>
      <c r="AT90" s="87"/>
      <c r="AU90" s="87"/>
      <c r="AV90" s="87"/>
      <c r="AW90" s="87"/>
      <c r="AX90" s="87"/>
      <c r="AY90" s="87"/>
      <c r="AZ90" s="87"/>
      <c r="BA90" s="87"/>
      <c r="BB90" s="87"/>
      <c r="BC90" s="87"/>
      <c r="BD90" s="87"/>
      <c r="BE90" s="86"/>
      <c r="BF90" s="86"/>
      <c r="BG90" s="86"/>
      <c r="BH90" s="86"/>
      <c r="BI90" s="86"/>
    </row>
    <row r="91" spans="25:84"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86"/>
      <c r="AJ91" s="86"/>
      <c r="AK91" s="86"/>
      <c r="AL91" s="86"/>
      <c r="AM91" s="86"/>
      <c r="AN91" s="86"/>
      <c r="AO91" s="86"/>
      <c r="AP91" s="86"/>
      <c r="AQ91" s="86"/>
      <c r="AR91" s="86"/>
      <c r="AS91" s="86"/>
      <c r="AT91" s="86"/>
      <c r="AU91" s="86"/>
      <c r="AV91" s="86"/>
      <c r="AW91" s="86"/>
      <c r="AX91" s="86"/>
      <c r="AY91" s="86"/>
      <c r="AZ91" s="86"/>
      <c r="BA91" s="86"/>
      <c r="BB91" s="86"/>
      <c r="BC91" s="86"/>
      <c r="BD91" s="86"/>
      <c r="BE91" s="86"/>
      <c r="BF91" s="86"/>
      <c r="BG91" s="86"/>
      <c r="BH91" s="86"/>
      <c r="BI91" s="86"/>
    </row>
  </sheetData>
  <mergeCells count="19">
    <mergeCell ref="CE62:CF62"/>
    <mergeCell ref="BW62:BX62"/>
    <mergeCell ref="BY62:BZ62"/>
    <mergeCell ref="CA62:CB62"/>
    <mergeCell ref="CC62:CD62"/>
    <mergeCell ref="L3:L10"/>
    <mergeCell ref="Z32:Z33"/>
    <mergeCell ref="Z2:Z3"/>
    <mergeCell ref="BU62:BV62"/>
    <mergeCell ref="BM62:BN62"/>
    <mergeCell ref="Z62:Z63"/>
    <mergeCell ref="BO62:BP62"/>
    <mergeCell ref="BQ62:BR62"/>
    <mergeCell ref="BS62:BT62"/>
    <mergeCell ref="BE62:BF62"/>
    <mergeCell ref="BI62:BJ62"/>
    <mergeCell ref="BK62:BL62"/>
    <mergeCell ref="BG62:BH62"/>
    <mergeCell ref="AA62:AA6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workbookViewId="0">
      <selection activeCell="D11" sqref="D11"/>
    </sheetView>
  </sheetViews>
  <sheetFormatPr defaultRowHeight="10.5"/>
  <cols>
    <col min="1" max="1" width="9" style="71"/>
    <col min="2" max="2" width="12.375" style="71" bestFit="1" customWidth="1"/>
    <col min="3" max="3" width="12.375" style="63" bestFit="1" customWidth="1"/>
    <col min="4" max="5" width="13" style="63" bestFit="1" customWidth="1"/>
    <col min="6" max="7" width="12.125" style="63" bestFit="1" customWidth="1"/>
    <col min="8" max="8" width="10.875" style="63" bestFit="1" customWidth="1"/>
    <col min="9" max="9" width="13" style="63" customWidth="1"/>
    <col min="10" max="10" width="10.625" style="70" bestFit="1" customWidth="1"/>
    <col min="11" max="11" width="9.75" style="70" bestFit="1" customWidth="1"/>
    <col min="12" max="12" width="10.625" style="70" bestFit="1" customWidth="1"/>
    <col min="13" max="13" width="9.75" style="70" bestFit="1" customWidth="1"/>
    <col min="14" max="14" width="10.625" style="70" bestFit="1" customWidth="1"/>
    <col min="15" max="15" width="9.75" style="70" bestFit="1" customWidth="1"/>
    <col min="16" max="16" width="10.625" style="70" bestFit="1" customWidth="1"/>
    <col min="17" max="17" width="9.75" style="70" bestFit="1" customWidth="1"/>
    <col min="18" max="18" width="10.625" style="70" bestFit="1" customWidth="1"/>
    <col min="19" max="19" width="9.75" style="70" bestFit="1" customWidth="1"/>
    <col min="20" max="20" width="10.625" style="70" bestFit="1" customWidth="1"/>
    <col min="21" max="21" width="9.75" style="70" bestFit="1" customWidth="1"/>
    <col min="22" max="22" width="10.625" style="70" bestFit="1" customWidth="1"/>
    <col min="23" max="23" width="9.75" style="70" customWidth="1"/>
    <col min="24" max="24" width="10.625" style="70" bestFit="1" customWidth="1"/>
    <col min="25" max="25" width="9.75" style="70" bestFit="1" customWidth="1"/>
    <col min="26" max="257" width="9" style="70"/>
    <col min="258" max="258" width="13.625" style="70" customWidth="1"/>
    <col min="259" max="265" width="19.75" style="70" customWidth="1"/>
    <col min="266" max="266" width="15.875" style="70" bestFit="1" customWidth="1"/>
    <col min="267" max="513" width="9" style="70"/>
    <col min="514" max="514" width="13.625" style="70" customWidth="1"/>
    <col min="515" max="521" width="19.75" style="70" customWidth="1"/>
    <col min="522" max="522" width="15.875" style="70" bestFit="1" customWidth="1"/>
    <col min="523" max="769" width="9" style="70"/>
    <col min="770" max="770" width="13.625" style="70" customWidth="1"/>
    <col min="771" max="777" width="19.75" style="70" customWidth="1"/>
    <col min="778" max="778" width="15.875" style="70" bestFit="1" customWidth="1"/>
    <col min="779" max="1025" width="9" style="70"/>
    <col min="1026" max="1026" width="13.625" style="70" customWidth="1"/>
    <col min="1027" max="1033" width="19.75" style="70" customWidth="1"/>
    <col min="1034" max="1034" width="15.875" style="70" bestFit="1" customWidth="1"/>
    <col min="1035" max="1281" width="9" style="70"/>
    <col min="1282" max="1282" width="13.625" style="70" customWidth="1"/>
    <col min="1283" max="1289" width="19.75" style="70" customWidth="1"/>
    <col min="1290" max="1290" width="15.875" style="70" bestFit="1" customWidth="1"/>
    <col min="1291" max="1537" width="9" style="70"/>
    <col min="1538" max="1538" width="13.625" style="70" customWidth="1"/>
    <col min="1539" max="1545" width="19.75" style="70" customWidth="1"/>
    <col min="1546" max="1546" width="15.875" style="70" bestFit="1" customWidth="1"/>
    <col min="1547" max="1793" width="9" style="70"/>
    <col min="1794" max="1794" width="13.625" style="70" customWidth="1"/>
    <col min="1795" max="1801" width="19.75" style="70" customWidth="1"/>
    <col min="1802" max="1802" width="15.875" style="70" bestFit="1" customWidth="1"/>
    <col min="1803" max="2049" width="9" style="70"/>
    <col min="2050" max="2050" width="13.625" style="70" customWidth="1"/>
    <col min="2051" max="2057" width="19.75" style="70" customWidth="1"/>
    <col min="2058" max="2058" width="15.875" style="70" bestFit="1" customWidth="1"/>
    <col min="2059" max="2305" width="9" style="70"/>
    <col min="2306" max="2306" width="13.625" style="70" customWidth="1"/>
    <col min="2307" max="2313" width="19.75" style="70" customWidth="1"/>
    <col min="2314" max="2314" width="15.875" style="70" bestFit="1" customWidth="1"/>
    <col min="2315" max="2561" width="9" style="70"/>
    <col min="2562" max="2562" width="13.625" style="70" customWidth="1"/>
    <col min="2563" max="2569" width="19.75" style="70" customWidth="1"/>
    <col min="2570" max="2570" width="15.875" style="70" bestFit="1" customWidth="1"/>
    <col min="2571" max="2817" width="9" style="70"/>
    <col min="2818" max="2818" width="13.625" style="70" customWidth="1"/>
    <col min="2819" max="2825" width="19.75" style="70" customWidth="1"/>
    <col min="2826" max="2826" width="15.875" style="70" bestFit="1" customWidth="1"/>
    <col min="2827" max="3073" width="9" style="70"/>
    <col min="3074" max="3074" width="13.625" style="70" customWidth="1"/>
    <col min="3075" max="3081" width="19.75" style="70" customWidth="1"/>
    <col min="3082" max="3082" width="15.875" style="70" bestFit="1" customWidth="1"/>
    <col min="3083" max="3329" width="9" style="70"/>
    <col min="3330" max="3330" width="13.625" style="70" customWidth="1"/>
    <col min="3331" max="3337" width="19.75" style="70" customWidth="1"/>
    <col min="3338" max="3338" width="15.875" style="70" bestFit="1" customWidth="1"/>
    <col min="3339" max="3585" width="9" style="70"/>
    <col min="3586" max="3586" width="13.625" style="70" customWidth="1"/>
    <col min="3587" max="3593" width="19.75" style="70" customWidth="1"/>
    <col min="3594" max="3594" width="15.875" style="70" bestFit="1" customWidth="1"/>
    <col min="3595" max="3841" width="9" style="70"/>
    <col min="3842" max="3842" width="13.625" style="70" customWidth="1"/>
    <col min="3843" max="3849" width="19.75" style="70" customWidth="1"/>
    <col min="3850" max="3850" width="15.875" style="70" bestFit="1" customWidth="1"/>
    <col min="3851" max="4097" width="9" style="70"/>
    <col min="4098" max="4098" width="13.625" style="70" customWidth="1"/>
    <col min="4099" max="4105" width="19.75" style="70" customWidth="1"/>
    <col min="4106" max="4106" width="15.875" style="70" bestFit="1" customWidth="1"/>
    <col min="4107" max="4353" width="9" style="70"/>
    <col min="4354" max="4354" width="13.625" style="70" customWidth="1"/>
    <col min="4355" max="4361" width="19.75" style="70" customWidth="1"/>
    <col min="4362" max="4362" width="15.875" style="70" bestFit="1" customWidth="1"/>
    <col min="4363" max="4609" width="9" style="70"/>
    <col min="4610" max="4610" width="13.625" style="70" customWidth="1"/>
    <col min="4611" max="4617" width="19.75" style="70" customWidth="1"/>
    <col min="4618" max="4618" width="15.875" style="70" bestFit="1" customWidth="1"/>
    <col min="4619" max="4865" width="9" style="70"/>
    <col min="4866" max="4866" width="13.625" style="70" customWidth="1"/>
    <col min="4867" max="4873" width="19.75" style="70" customWidth="1"/>
    <col min="4874" max="4874" width="15.875" style="70" bestFit="1" customWidth="1"/>
    <col min="4875" max="5121" width="9" style="70"/>
    <col min="5122" max="5122" width="13.625" style="70" customWidth="1"/>
    <col min="5123" max="5129" width="19.75" style="70" customWidth="1"/>
    <col min="5130" max="5130" width="15.875" style="70" bestFit="1" customWidth="1"/>
    <col min="5131" max="5377" width="9" style="70"/>
    <col min="5378" max="5378" width="13.625" style="70" customWidth="1"/>
    <col min="5379" max="5385" width="19.75" style="70" customWidth="1"/>
    <col min="5386" max="5386" width="15.875" style="70" bestFit="1" customWidth="1"/>
    <col min="5387" max="5633" width="9" style="70"/>
    <col min="5634" max="5634" width="13.625" style="70" customWidth="1"/>
    <col min="5635" max="5641" width="19.75" style="70" customWidth="1"/>
    <col min="5642" max="5642" width="15.875" style="70" bestFit="1" customWidth="1"/>
    <col min="5643" max="5889" width="9" style="70"/>
    <col min="5890" max="5890" width="13.625" style="70" customWidth="1"/>
    <col min="5891" max="5897" width="19.75" style="70" customWidth="1"/>
    <col min="5898" max="5898" width="15.875" style="70" bestFit="1" customWidth="1"/>
    <col min="5899" max="6145" width="9" style="70"/>
    <col min="6146" max="6146" width="13.625" style="70" customWidth="1"/>
    <col min="6147" max="6153" width="19.75" style="70" customWidth="1"/>
    <col min="6154" max="6154" width="15.875" style="70" bestFit="1" customWidth="1"/>
    <col min="6155" max="6401" width="9" style="70"/>
    <col min="6402" max="6402" width="13.625" style="70" customWidth="1"/>
    <col min="6403" max="6409" width="19.75" style="70" customWidth="1"/>
    <col min="6410" max="6410" width="15.875" style="70" bestFit="1" customWidth="1"/>
    <col min="6411" max="6657" width="9" style="70"/>
    <col min="6658" max="6658" width="13.625" style="70" customWidth="1"/>
    <col min="6659" max="6665" width="19.75" style="70" customWidth="1"/>
    <col min="6666" max="6666" width="15.875" style="70" bestFit="1" customWidth="1"/>
    <col min="6667" max="6913" width="9" style="70"/>
    <col min="6914" max="6914" width="13.625" style="70" customWidth="1"/>
    <col min="6915" max="6921" width="19.75" style="70" customWidth="1"/>
    <col min="6922" max="6922" width="15.875" style="70" bestFit="1" customWidth="1"/>
    <col min="6923" max="7169" width="9" style="70"/>
    <col min="7170" max="7170" width="13.625" style="70" customWidth="1"/>
    <col min="7171" max="7177" width="19.75" style="70" customWidth="1"/>
    <col min="7178" max="7178" width="15.875" style="70" bestFit="1" customWidth="1"/>
    <col min="7179" max="7425" width="9" style="70"/>
    <col min="7426" max="7426" width="13.625" style="70" customWidth="1"/>
    <col min="7427" max="7433" width="19.75" style="70" customWidth="1"/>
    <col min="7434" max="7434" width="15.875" style="70" bestFit="1" customWidth="1"/>
    <col min="7435" max="7681" width="9" style="70"/>
    <col min="7682" max="7682" width="13.625" style="70" customWidth="1"/>
    <col min="7683" max="7689" width="19.75" style="70" customWidth="1"/>
    <col min="7690" max="7690" width="15.875" style="70" bestFit="1" customWidth="1"/>
    <col min="7691" max="7937" width="9" style="70"/>
    <col min="7938" max="7938" width="13.625" style="70" customWidth="1"/>
    <col min="7939" max="7945" width="19.75" style="70" customWidth="1"/>
    <col min="7946" max="7946" width="15.875" style="70" bestFit="1" customWidth="1"/>
    <col min="7947" max="8193" width="9" style="70"/>
    <col min="8194" max="8194" width="13.625" style="70" customWidth="1"/>
    <col min="8195" max="8201" width="19.75" style="70" customWidth="1"/>
    <col min="8202" max="8202" width="15.875" style="70" bestFit="1" customWidth="1"/>
    <col min="8203" max="8449" width="9" style="70"/>
    <col min="8450" max="8450" width="13.625" style="70" customWidth="1"/>
    <col min="8451" max="8457" width="19.75" style="70" customWidth="1"/>
    <col min="8458" max="8458" width="15.875" style="70" bestFit="1" customWidth="1"/>
    <col min="8459" max="8705" width="9" style="70"/>
    <col min="8706" max="8706" width="13.625" style="70" customWidth="1"/>
    <col min="8707" max="8713" width="19.75" style="70" customWidth="1"/>
    <col min="8714" max="8714" width="15.875" style="70" bestFit="1" customWidth="1"/>
    <col min="8715" max="8961" width="9" style="70"/>
    <col min="8962" max="8962" width="13.625" style="70" customWidth="1"/>
    <col min="8963" max="8969" width="19.75" style="70" customWidth="1"/>
    <col min="8970" max="8970" width="15.875" style="70" bestFit="1" customWidth="1"/>
    <col min="8971" max="9217" width="9" style="70"/>
    <col min="9218" max="9218" width="13.625" style="70" customWidth="1"/>
    <col min="9219" max="9225" width="19.75" style="70" customWidth="1"/>
    <col min="9226" max="9226" width="15.875" style="70" bestFit="1" customWidth="1"/>
    <col min="9227" max="9473" width="9" style="70"/>
    <col min="9474" max="9474" width="13.625" style="70" customWidth="1"/>
    <col min="9475" max="9481" width="19.75" style="70" customWidth="1"/>
    <col min="9482" max="9482" width="15.875" style="70" bestFit="1" customWidth="1"/>
    <col min="9483" max="9729" width="9" style="70"/>
    <col min="9730" max="9730" width="13.625" style="70" customWidth="1"/>
    <col min="9731" max="9737" width="19.75" style="70" customWidth="1"/>
    <col min="9738" max="9738" width="15.875" style="70" bestFit="1" customWidth="1"/>
    <col min="9739" max="9985" width="9" style="70"/>
    <col min="9986" max="9986" width="13.625" style="70" customWidth="1"/>
    <col min="9987" max="9993" width="19.75" style="70" customWidth="1"/>
    <col min="9994" max="9994" width="15.875" style="70" bestFit="1" customWidth="1"/>
    <col min="9995" max="10241" width="9" style="70"/>
    <col min="10242" max="10242" width="13.625" style="70" customWidth="1"/>
    <col min="10243" max="10249" width="19.75" style="70" customWidth="1"/>
    <col min="10250" max="10250" width="15.875" style="70" bestFit="1" customWidth="1"/>
    <col min="10251" max="10497" width="9" style="70"/>
    <col min="10498" max="10498" width="13.625" style="70" customWidth="1"/>
    <col min="10499" max="10505" width="19.75" style="70" customWidth="1"/>
    <col min="10506" max="10506" width="15.875" style="70" bestFit="1" customWidth="1"/>
    <col min="10507" max="10753" width="9" style="70"/>
    <col min="10754" max="10754" width="13.625" style="70" customWidth="1"/>
    <col min="10755" max="10761" width="19.75" style="70" customWidth="1"/>
    <col min="10762" max="10762" width="15.875" style="70" bestFit="1" customWidth="1"/>
    <col min="10763" max="11009" width="9" style="70"/>
    <col min="11010" max="11010" width="13.625" style="70" customWidth="1"/>
    <col min="11011" max="11017" width="19.75" style="70" customWidth="1"/>
    <col min="11018" max="11018" width="15.875" style="70" bestFit="1" customWidth="1"/>
    <col min="11019" max="11265" width="9" style="70"/>
    <col min="11266" max="11266" width="13.625" style="70" customWidth="1"/>
    <col min="11267" max="11273" width="19.75" style="70" customWidth="1"/>
    <col min="11274" max="11274" width="15.875" style="70" bestFit="1" customWidth="1"/>
    <col min="11275" max="11521" width="9" style="70"/>
    <col min="11522" max="11522" width="13.625" style="70" customWidth="1"/>
    <col min="11523" max="11529" width="19.75" style="70" customWidth="1"/>
    <col min="11530" max="11530" width="15.875" style="70" bestFit="1" customWidth="1"/>
    <col min="11531" max="11777" width="9" style="70"/>
    <col min="11778" max="11778" width="13.625" style="70" customWidth="1"/>
    <col min="11779" max="11785" width="19.75" style="70" customWidth="1"/>
    <col min="11786" max="11786" width="15.875" style="70" bestFit="1" customWidth="1"/>
    <col min="11787" max="12033" width="9" style="70"/>
    <col min="12034" max="12034" width="13.625" style="70" customWidth="1"/>
    <col min="12035" max="12041" width="19.75" style="70" customWidth="1"/>
    <col min="12042" max="12042" width="15.875" style="70" bestFit="1" customWidth="1"/>
    <col min="12043" max="12289" width="9" style="70"/>
    <col min="12290" max="12290" width="13.625" style="70" customWidth="1"/>
    <col min="12291" max="12297" width="19.75" style="70" customWidth="1"/>
    <col min="12298" max="12298" width="15.875" style="70" bestFit="1" customWidth="1"/>
    <col min="12299" max="12545" width="9" style="70"/>
    <col min="12546" max="12546" width="13.625" style="70" customWidth="1"/>
    <col min="12547" max="12553" width="19.75" style="70" customWidth="1"/>
    <col min="12554" max="12554" width="15.875" style="70" bestFit="1" customWidth="1"/>
    <col min="12555" max="12801" width="9" style="70"/>
    <col min="12802" max="12802" width="13.625" style="70" customWidth="1"/>
    <col min="12803" max="12809" width="19.75" style="70" customWidth="1"/>
    <col min="12810" max="12810" width="15.875" style="70" bestFit="1" customWidth="1"/>
    <col min="12811" max="13057" width="9" style="70"/>
    <col min="13058" max="13058" width="13.625" style="70" customWidth="1"/>
    <col min="13059" max="13065" width="19.75" style="70" customWidth="1"/>
    <col min="13066" max="13066" width="15.875" style="70" bestFit="1" customWidth="1"/>
    <col min="13067" max="13313" width="9" style="70"/>
    <col min="13314" max="13314" width="13.625" style="70" customWidth="1"/>
    <col min="13315" max="13321" width="19.75" style="70" customWidth="1"/>
    <col min="13322" max="13322" width="15.875" style="70" bestFit="1" customWidth="1"/>
    <col min="13323" max="13569" width="9" style="70"/>
    <col min="13570" max="13570" width="13.625" style="70" customWidth="1"/>
    <col min="13571" max="13577" width="19.75" style="70" customWidth="1"/>
    <col min="13578" max="13578" width="15.875" style="70" bestFit="1" customWidth="1"/>
    <col min="13579" max="13825" width="9" style="70"/>
    <col min="13826" max="13826" width="13.625" style="70" customWidth="1"/>
    <col min="13827" max="13833" width="19.75" style="70" customWidth="1"/>
    <col min="13834" max="13834" width="15.875" style="70" bestFit="1" customWidth="1"/>
    <col min="13835" max="14081" width="9" style="70"/>
    <col min="14082" max="14082" width="13.625" style="70" customWidth="1"/>
    <col min="14083" max="14089" width="19.75" style="70" customWidth="1"/>
    <col min="14090" max="14090" width="15.875" style="70" bestFit="1" customWidth="1"/>
    <col min="14091" max="14337" width="9" style="70"/>
    <col min="14338" max="14338" width="13.625" style="70" customWidth="1"/>
    <col min="14339" max="14345" width="19.75" style="70" customWidth="1"/>
    <col min="14346" max="14346" width="15.875" style="70" bestFit="1" customWidth="1"/>
    <col min="14347" max="14593" width="9" style="70"/>
    <col min="14594" max="14594" width="13.625" style="70" customWidth="1"/>
    <col min="14595" max="14601" width="19.75" style="70" customWidth="1"/>
    <col min="14602" max="14602" width="15.875" style="70" bestFit="1" customWidth="1"/>
    <col min="14603" max="14849" width="9" style="70"/>
    <col min="14850" max="14850" width="13.625" style="70" customWidth="1"/>
    <col min="14851" max="14857" width="19.75" style="70" customWidth="1"/>
    <col min="14858" max="14858" width="15.875" style="70" bestFit="1" customWidth="1"/>
    <col min="14859" max="15105" width="9" style="70"/>
    <col min="15106" max="15106" width="13.625" style="70" customWidth="1"/>
    <col min="15107" max="15113" width="19.75" style="70" customWidth="1"/>
    <col min="15114" max="15114" width="15.875" style="70" bestFit="1" customWidth="1"/>
    <col min="15115" max="15361" width="9" style="70"/>
    <col min="15362" max="15362" width="13.625" style="70" customWidth="1"/>
    <col min="15363" max="15369" width="19.75" style="70" customWidth="1"/>
    <col min="15370" max="15370" width="15.875" style="70" bestFit="1" customWidth="1"/>
    <col min="15371" max="15617" width="9" style="70"/>
    <col min="15618" max="15618" width="13.625" style="70" customWidth="1"/>
    <col min="15619" max="15625" width="19.75" style="70" customWidth="1"/>
    <col min="15626" max="15626" width="15.875" style="70" bestFit="1" customWidth="1"/>
    <col min="15627" max="15873" width="9" style="70"/>
    <col min="15874" max="15874" width="13.625" style="70" customWidth="1"/>
    <col min="15875" max="15881" width="19.75" style="70" customWidth="1"/>
    <col min="15882" max="15882" width="15.875" style="70" bestFit="1" customWidth="1"/>
    <col min="15883" max="16129" width="9" style="70"/>
    <col min="16130" max="16130" width="13.625" style="70" customWidth="1"/>
    <col min="16131" max="16137" width="19.75" style="70" customWidth="1"/>
    <col min="16138" max="16138" width="15.875" style="70" bestFit="1" customWidth="1"/>
    <col min="16139" max="16384" width="9" style="70"/>
  </cols>
  <sheetData>
    <row r="1" spans="1:13" s="23" customFormat="1">
      <c r="A1" s="72" t="s">
        <v>85</v>
      </c>
      <c r="B1" s="48"/>
    </row>
    <row r="2" spans="1:13" s="23" customFormat="1">
      <c r="A2" s="238" t="s">
        <v>84</v>
      </c>
      <c r="B2" s="239"/>
      <c r="F2" s="65"/>
      <c r="G2" s="65"/>
      <c r="H2" s="65"/>
      <c r="I2" s="65"/>
    </row>
    <row r="3" spans="1:13" s="48" customFormat="1">
      <c r="A3" s="240" t="s">
        <v>42</v>
      </c>
      <c r="B3" s="66" t="s">
        <v>36</v>
      </c>
      <c r="C3" s="66" t="s">
        <v>37</v>
      </c>
      <c r="D3" s="67" t="s">
        <v>38</v>
      </c>
      <c r="E3" s="67" t="s">
        <v>39</v>
      </c>
      <c r="F3" s="67" t="s">
        <v>40</v>
      </c>
      <c r="G3" s="67" t="s">
        <v>41</v>
      </c>
      <c r="H3" s="66" t="s">
        <v>43</v>
      </c>
      <c r="I3" s="68"/>
    </row>
    <row r="4" spans="1:13" s="48" customFormat="1">
      <c r="A4" s="240"/>
      <c r="B4" s="66" t="s">
        <v>1</v>
      </c>
      <c r="C4" s="66" t="s">
        <v>1</v>
      </c>
      <c r="D4" s="66" t="s">
        <v>1</v>
      </c>
      <c r="E4" s="66" t="s">
        <v>1</v>
      </c>
      <c r="F4" s="66" t="s">
        <v>1</v>
      </c>
      <c r="G4" s="66" t="s">
        <v>1</v>
      </c>
      <c r="H4" s="66" t="s">
        <v>1</v>
      </c>
    </row>
    <row r="5" spans="1:13" s="48" customFormat="1">
      <c r="A5" s="191">
        <v>2022</v>
      </c>
      <c r="B5" s="145">
        <v>9205435.1999999993</v>
      </c>
      <c r="C5" s="145">
        <v>7833303.5</v>
      </c>
      <c r="D5" s="145">
        <v>137415854.70000002</v>
      </c>
      <c r="E5" s="145">
        <v>222883593.60000002</v>
      </c>
      <c r="F5" s="145">
        <v>80504986.700000003</v>
      </c>
      <c r="G5" s="145">
        <v>52050090.100000009</v>
      </c>
      <c r="H5" s="145">
        <v>95314884.800000012</v>
      </c>
      <c r="I5" s="48">
        <f>SUM(B5:H5)</f>
        <v>605208148.60000002</v>
      </c>
    </row>
    <row r="6" spans="1:13" s="48" customFormat="1">
      <c r="A6" s="159">
        <v>2021</v>
      </c>
      <c r="B6" s="145">
        <v>9571764.1999999993</v>
      </c>
      <c r="C6" s="145">
        <v>8613908.5</v>
      </c>
      <c r="D6" s="145">
        <v>137876641.40000004</v>
      </c>
      <c r="E6" s="145">
        <v>222144293.90000001</v>
      </c>
      <c r="F6" s="145">
        <v>80256643.999999985</v>
      </c>
      <c r="G6" s="145">
        <v>52098115.100000001</v>
      </c>
      <c r="H6" s="145">
        <v>94682594.100000024</v>
      </c>
      <c r="I6" s="48">
        <f>SUM(B6:H6)</f>
        <v>605243961.20000005</v>
      </c>
    </row>
    <row r="7" spans="1:13" s="48" customFormat="1">
      <c r="A7" s="150">
        <v>2020</v>
      </c>
      <c r="B7" s="21">
        <v>10059936.899999999</v>
      </c>
      <c r="C7" s="21">
        <v>11182382.5</v>
      </c>
      <c r="D7" s="21">
        <v>138579207.60000002</v>
      </c>
      <c r="E7" s="21">
        <v>219844075.40000001</v>
      </c>
      <c r="F7" s="21">
        <v>79543278.600000009</v>
      </c>
      <c r="G7" s="21">
        <v>52165345.900000006</v>
      </c>
      <c r="H7" s="21">
        <v>93854313.799999997</v>
      </c>
      <c r="I7" s="48">
        <f t="shared" ref="I7:I15" si="0">SUM(B7:H7)</f>
        <v>605228540.70000005</v>
      </c>
    </row>
    <row r="8" spans="1:13" s="48" customFormat="1">
      <c r="A8" s="150">
        <v>2019</v>
      </c>
      <c r="B8" s="21">
        <v>10343709.5</v>
      </c>
      <c r="C8" s="21">
        <v>11558930.5</v>
      </c>
      <c r="D8" s="21">
        <v>138866324.60000002</v>
      </c>
      <c r="E8" s="21">
        <v>219380866.60000002</v>
      </c>
      <c r="F8" s="21">
        <v>79277391.600000024</v>
      </c>
      <c r="G8" s="21">
        <v>52162079.20000001</v>
      </c>
      <c r="H8" s="21">
        <v>93647699.600000009</v>
      </c>
      <c r="I8" s="48">
        <f t="shared" si="0"/>
        <v>605237001.60000002</v>
      </c>
    </row>
    <row r="9" spans="1:13" s="48" customFormat="1">
      <c r="A9" s="119">
        <v>2018</v>
      </c>
      <c r="B9" s="145">
        <v>10486237.799999999</v>
      </c>
      <c r="C9" s="145">
        <v>11678379.5</v>
      </c>
      <c r="D9" s="145">
        <v>139332920.10000002</v>
      </c>
      <c r="E9" s="145">
        <v>219186515.19999999</v>
      </c>
      <c r="F9" s="145">
        <v>79092642.700000018</v>
      </c>
      <c r="G9" s="145">
        <v>52166221.70000001</v>
      </c>
      <c r="H9" s="145">
        <v>93296049.000000015</v>
      </c>
      <c r="I9" s="48">
        <f t="shared" si="0"/>
        <v>605238966.00000012</v>
      </c>
    </row>
    <row r="10" spans="1:13" s="48" customFormat="1">
      <c r="A10" s="119">
        <v>2017</v>
      </c>
      <c r="B10" s="130">
        <v>10814801.799999999</v>
      </c>
      <c r="C10" s="130">
        <v>11839241.5</v>
      </c>
      <c r="D10" s="130">
        <v>139957858.09999999</v>
      </c>
      <c r="E10" s="130">
        <v>218594275.99999997</v>
      </c>
      <c r="F10" s="130">
        <v>78814734.199999988</v>
      </c>
      <c r="G10" s="130">
        <v>52194690.000000007</v>
      </c>
      <c r="H10" s="51">
        <v>93027205.300000012</v>
      </c>
      <c r="I10" s="48">
        <f t="shared" si="0"/>
        <v>605242806.89999998</v>
      </c>
    </row>
    <row r="11" spans="1:13" s="118" customFormat="1">
      <c r="A11" s="119">
        <v>2016</v>
      </c>
      <c r="B11" s="21">
        <v>11393659.799999999</v>
      </c>
      <c r="C11" s="21">
        <v>12148694.9</v>
      </c>
      <c r="D11" s="21">
        <v>140529456.99999997</v>
      </c>
      <c r="E11" s="21">
        <v>217938306</v>
      </c>
      <c r="F11" s="21">
        <v>78595939.199999988</v>
      </c>
      <c r="G11" s="21">
        <v>52140688.400000013</v>
      </c>
      <c r="H11" s="21">
        <v>92449518.899999991</v>
      </c>
      <c r="I11" s="48">
        <f t="shared" si="0"/>
        <v>605196264.19999993</v>
      </c>
    </row>
    <row r="12" spans="1:13" s="48" customFormat="1" ht="11.25">
      <c r="A12" s="107">
        <v>2015</v>
      </c>
      <c r="B12" s="129">
        <v>11380593.6</v>
      </c>
      <c r="C12" s="129">
        <v>12282765.9</v>
      </c>
      <c r="D12" s="129">
        <v>141030554.79999998</v>
      </c>
      <c r="E12" s="129">
        <v>217957735.19999996</v>
      </c>
      <c r="F12" s="129">
        <v>78515840.600000009</v>
      </c>
      <c r="G12" s="129">
        <v>52141213.000000007</v>
      </c>
      <c r="H12" s="51">
        <v>91942039.699999988</v>
      </c>
      <c r="I12" s="48">
        <f t="shared" si="0"/>
        <v>605250742.79999995</v>
      </c>
    </row>
    <row r="13" spans="1:13" s="48" customFormat="1">
      <c r="A13" s="69">
        <v>2014</v>
      </c>
      <c r="B13" s="73">
        <v>11538491.5</v>
      </c>
      <c r="C13" s="74">
        <v>12379663.9</v>
      </c>
      <c r="D13" s="75">
        <v>141690307.69999999</v>
      </c>
      <c r="E13" s="76">
        <v>217731026</v>
      </c>
      <c r="F13" s="77">
        <v>78397272.600000009</v>
      </c>
      <c r="G13" s="78">
        <v>51951049.000000007</v>
      </c>
      <c r="H13" s="78">
        <v>88232148.199999988</v>
      </c>
      <c r="I13" s="48">
        <f t="shared" si="0"/>
        <v>601919958.9000001</v>
      </c>
      <c r="M13" s="118"/>
    </row>
    <row r="14" spans="1:13" s="48" customFormat="1">
      <c r="A14" s="69">
        <v>2013</v>
      </c>
      <c r="B14" s="73">
        <v>12052982.5</v>
      </c>
      <c r="C14" s="74">
        <v>13212562.9</v>
      </c>
      <c r="D14" s="75">
        <v>142807815.5</v>
      </c>
      <c r="E14" s="76">
        <v>216996457.40000001</v>
      </c>
      <c r="F14" s="77">
        <v>78163848.299999997</v>
      </c>
      <c r="G14" s="78">
        <v>51909120.899999999</v>
      </c>
      <c r="H14" s="78">
        <v>90061367</v>
      </c>
      <c r="I14" s="48">
        <f t="shared" si="0"/>
        <v>605204154.5</v>
      </c>
      <c r="J14" s="79"/>
      <c r="M14" s="120"/>
    </row>
    <row r="15" spans="1:13">
      <c r="A15" s="69">
        <v>2012</v>
      </c>
      <c r="B15" s="104">
        <v>12603089.699999999</v>
      </c>
      <c r="C15" s="104">
        <v>13938426.9</v>
      </c>
      <c r="D15" s="104">
        <v>144149561.59999999</v>
      </c>
      <c r="E15" s="104">
        <v>216299528.19999999</v>
      </c>
      <c r="F15" s="104">
        <v>77670807.400000006</v>
      </c>
      <c r="G15" s="104">
        <v>51915925.100000001</v>
      </c>
      <c r="H15" s="104">
        <v>88599892.100000009</v>
      </c>
      <c r="I15" s="48">
        <f t="shared" si="0"/>
        <v>605177231</v>
      </c>
      <c r="J15" s="80"/>
      <c r="M15" s="120"/>
    </row>
    <row r="18" spans="1:23" s="81" customFormat="1" ht="18" customHeight="1">
      <c r="A18" s="241" t="s">
        <v>44</v>
      </c>
      <c r="B18" s="234">
        <v>2012</v>
      </c>
      <c r="C18" s="235"/>
      <c r="D18" s="234">
        <v>2013</v>
      </c>
      <c r="E18" s="235"/>
      <c r="F18" s="234">
        <v>2014</v>
      </c>
      <c r="G18" s="235"/>
      <c r="H18" s="234">
        <v>2015</v>
      </c>
      <c r="I18" s="235"/>
      <c r="J18" s="234">
        <v>2016</v>
      </c>
      <c r="K18" s="235"/>
      <c r="L18" s="234">
        <v>2017</v>
      </c>
      <c r="M18" s="235"/>
      <c r="N18" s="234">
        <v>2018</v>
      </c>
      <c r="O18" s="235"/>
      <c r="P18" s="234">
        <v>2019</v>
      </c>
      <c r="Q18" s="235"/>
      <c r="R18" s="234">
        <v>2020</v>
      </c>
      <c r="S18" s="235"/>
      <c r="T18" s="234">
        <v>2021</v>
      </c>
      <c r="U18" s="235"/>
      <c r="V18" s="234">
        <v>2022</v>
      </c>
      <c r="W18" s="235"/>
    </row>
    <row r="19" spans="1:23" s="81" customFormat="1" ht="18" customHeight="1">
      <c r="A19" s="241"/>
      <c r="B19" s="82" t="s">
        <v>45</v>
      </c>
      <c r="C19" s="82" t="s">
        <v>47</v>
      </c>
      <c r="D19" s="82" t="s">
        <v>45</v>
      </c>
      <c r="E19" s="82" t="s">
        <v>47</v>
      </c>
      <c r="F19" s="82" t="s">
        <v>45</v>
      </c>
      <c r="G19" s="82" t="s">
        <v>47</v>
      </c>
      <c r="H19" s="82" t="s">
        <v>45</v>
      </c>
      <c r="I19" s="82" t="s">
        <v>47</v>
      </c>
      <c r="J19" s="82" t="s">
        <v>45</v>
      </c>
      <c r="K19" s="82" t="s">
        <v>47</v>
      </c>
      <c r="L19" s="82" t="s">
        <v>45</v>
      </c>
      <c r="M19" s="82" t="s">
        <v>47</v>
      </c>
      <c r="N19" s="82" t="s">
        <v>45</v>
      </c>
      <c r="O19" s="82" t="s">
        <v>47</v>
      </c>
      <c r="P19" s="82" t="s">
        <v>45</v>
      </c>
      <c r="Q19" s="82" t="s">
        <v>47</v>
      </c>
      <c r="R19" s="82" t="s">
        <v>45</v>
      </c>
      <c r="S19" s="82" t="s">
        <v>47</v>
      </c>
      <c r="T19" s="82" t="s">
        <v>45</v>
      </c>
      <c r="U19" s="82" t="s">
        <v>47</v>
      </c>
      <c r="V19" s="82" t="s">
        <v>45</v>
      </c>
      <c r="W19" s="82" t="s">
        <v>47</v>
      </c>
    </row>
    <row r="20" spans="1:23">
      <c r="A20" s="84" t="s">
        <v>36</v>
      </c>
      <c r="B20" s="104">
        <f t="shared" ref="B20:B26" si="1">M39</f>
        <v>12603089.699999999</v>
      </c>
      <c r="C20" s="64">
        <v>100</v>
      </c>
      <c r="D20" s="104">
        <f t="shared" ref="D20:D26" si="2">L39</f>
        <v>12052982.5</v>
      </c>
      <c r="E20" s="64">
        <f t="shared" ref="E20:E26" si="3">D20/B20*100</f>
        <v>95.635140167255969</v>
      </c>
      <c r="F20" s="104">
        <f t="shared" ref="F20:F26" si="4">K39</f>
        <v>11538491.5</v>
      </c>
      <c r="G20" s="64">
        <f t="shared" ref="G20:G26" si="5">F20/B20*100</f>
        <v>91.552879291178897</v>
      </c>
      <c r="H20" s="73">
        <f t="shared" ref="H20:H26" si="6">J39</f>
        <v>11380593.6</v>
      </c>
      <c r="I20" s="64">
        <f t="shared" ref="I20:I26" si="7">H20/B20*100</f>
        <v>90.300028571565278</v>
      </c>
      <c r="J20" s="73">
        <f t="shared" ref="J20:J26" si="8">I39</f>
        <v>11393659.799999999</v>
      </c>
      <c r="K20" s="64">
        <f t="shared" ref="K20:K26" si="9">J20/B20*100</f>
        <v>90.403703149077799</v>
      </c>
      <c r="L20" s="74">
        <f t="shared" ref="L20:L26" si="10">H39</f>
        <v>10814801.799999999</v>
      </c>
      <c r="M20" s="64">
        <f t="shared" ref="M20:M26" si="11">L20/B20*100</f>
        <v>85.810718303464895</v>
      </c>
      <c r="N20" s="21">
        <f t="shared" ref="N20:N26" si="12">G39</f>
        <v>10486237.799999999</v>
      </c>
      <c r="O20" s="64">
        <f t="shared" ref="O20:O26" si="13">N20/B20*100</f>
        <v>83.203706786281145</v>
      </c>
      <c r="P20" s="130">
        <f t="shared" ref="P20:P26" si="14">F39</f>
        <v>10343709.5</v>
      </c>
      <c r="Q20" s="64">
        <f t="shared" ref="Q20:Q26" si="15">P20/B20*100</f>
        <v>82.072807114909295</v>
      </c>
      <c r="R20" s="144">
        <f t="shared" ref="R20:R26" si="16">E39</f>
        <v>10059936.899999999</v>
      </c>
      <c r="S20" s="64">
        <f t="shared" ref="S20:S26" si="17">R20/B20*100</f>
        <v>79.821195750118306</v>
      </c>
      <c r="T20" s="21">
        <f t="shared" ref="T20:T26" si="18">D39</f>
        <v>9571764.1999999993</v>
      </c>
      <c r="U20" s="64">
        <f t="shared" ref="U20:U26" si="19">T20/B20*100</f>
        <v>75.947759064192013</v>
      </c>
      <c r="V20" s="21">
        <f t="shared" ref="V20:V26" si="20">C39</f>
        <v>9205435.1999999993</v>
      </c>
      <c r="W20" s="64">
        <f t="shared" ref="W20:W26" si="21">V20/B20*100</f>
        <v>73.041098802938777</v>
      </c>
    </row>
    <row r="21" spans="1:23">
      <c r="A21" s="84" t="s">
        <v>37</v>
      </c>
      <c r="B21" s="104">
        <f t="shared" si="1"/>
        <v>13938426.9</v>
      </c>
      <c r="C21" s="64">
        <v>100</v>
      </c>
      <c r="D21" s="104">
        <f t="shared" si="2"/>
        <v>13212562.9</v>
      </c>
      <c r="E21" s="64">
        <f t="shared" si="3"/>
        <v>94.792353504397255</v>
      </c>
      <c r="F21" s="104">
        <f t="shared" si="4"/>
        <v>12379663.9</v>
      </c>
      <c r="G21" s="64">
        <f t="shared" si="5"/>
        <v>88.816793952551421</v>
      </c>
      <c r="H21" s="73">
        <f t="shared" si="6"/>
        <v>12282765.9</v>
      </c>
      <c r="I21" s="64">
        <f t="shared" si="7"/>
        <v>88.121607898234203</v>
      </c>
      <c r="J21" s="73">
        <f t="shared" si="8"/>
        <v>12148694.9</v>
      </c>
      <c r="K21" s="64">
        <f t="shared" si="9"/>
        <v>87.159727472545697</v>
      </c>
      <c r="L21" s="74">
        <f t="shared" si="10"/>
        <v>11839241.5</v>
      </c>
      <c r="M21" s="64">
        <f t="shared" si="11"/>
        <v>84.939581668287119</v>
      </c>
      <c r="N21" s="21">
        <f t="shared" si="12"/>
        <v>11678379.5</v>
      </c>
      <c r="O21" s="64">
        <f t="shared" si="13"/>
        <v>83.785491603790661</v>
      </c>
      <c r="P21" s="130">
        <f t="shared" si="14"/>
        <v>11558930.5</v>
      </c>
      <c r="Q21" s="64">
        <f t="shared" si="15"/>
        <v>82.928515412309551</v>
      </c>
      <c r="R21" s="144">
        <f t="shared" si="16"/>
        <v>11182382.5</v>
      </c>
      <c r="S21" s="64">
        <f t="shared" si="17"/>
        <v>80.227005387530497</v>
      </c>
      <c r="T21" s="21">
        <f t="shared" si="18"/>
        <v>8613908.5</v>
      </c>
      <c r="U21" s="64">
        <f t="shared" si="19"/>
        <v>61.799717872036183</v>
      </c>
      <c r="V21" s="21">
        <f t="shared" si="20"/>
        <v>7833303.5</v>
      </c>
      <c r="W21" s="64">
        <f t="shared" si="21"/>
        <v>56.199336956740787</v>
      </c>
    </row>
    <row r="22" spans="1:23">
      <c r="A22" s="84" t="s">
        <v>38</v>
      </c>
      <c r="B22" s="104">
        <f t="shared" si="1"/>
        <v>144149561.59999999</v>
      </c>
      <c r="C22" s="64">
        <v>100</v>
      </c>
      <c r="D22" s="104">
        <f t="shared" si="2"/>
        <v>142807815.5</v>
      </c>
      <c r="E22" s="64">
        <f t="shared" si="3"/>
        <v>99.069198625991532</v>
      </c>
      <c r="F22" s="104">
        <f t="shared" si="4"/>
        <v>141690307.69999999</v>
      </c>
      <c r="G22" s="64">
        <f t="shared" si="5"/>
        <v>98.293956726122985</v>
      </c>
      <c r="H22" s="73">
        <f t="shared" si="6"/>
        <v>141030554.79999998</v>
      </c>
      <c r="I22" s="64">
        <f t="shared" si="7"/>
        <v>97.836270353249546</v>
      </c>
      <c r="J22" s="73">
        <f t="shared" si="8"/>
        <v>140529456.99999997</v>
      </c>
      <c r="K22" s="64">
        <f t="shared" si="9"/>
        <v>97.488646819443375</v>
      </c>
      <c r="L22" s="74">
        <f t="shared" si="10"/>
        <v>139957858.09999999</v>
      </c>
      <c r="M22" s="64">
        <f t="shared" si="11"/>
        <v>97.092114985662221</v>
      </c>
      <c r="N22" s="21">
        <f t="shared" si="12"/>
        <v>139332920.10000002</v>
      </c>
      <c r="O22" s="64">
        <f t="shared" si="13"/>
        <v>96.658580541947359</v>
      </c>
      <c r="P22" s="130">
        <f t="shared" si="14"/>
        <v>138866324.60000002</v>
      </c>
      <c r="Q22" s="64">
        <f t="shared" si="15"/>
        <v>96.334892079200074</v>
      </c>
      <c r="R22" s="144">
        <f t="shared" si="16"/>
        <v>138579207.60000002</v>
      </c>
      <c r="S22" s="64">
        <f t="shared" si="17"/>
        <v>96.135712146348993</v>
      </c>
      <c r="T22" s="21">
        <f t="shared" si="18"/>
        <v>137876641.40000004</v>
      </c>
      <c r="U22" s="64">
        <f t="shared" si="19"/>
        <v>95.648325162856437</v>
      </c>
      <c r="V22" s="21">
        <f t="shared" si="20"/>
        <v>137415854.70000002</v>
      </c>
      <c r="W22" s="64">
        <f t="shared" si="21"/>
        <v>95.328666403658374</v>
      </c>
    </row>
    <row r="23" spans="1:23">
      <c r="A23" s="84" t="s">
        <v>46</v>
      </c>
      <c r="B23" s="104">
        <f t="shared" si="1"/>
        <v>216299528.19999999</v>
      </c>
      <c r="C23" s="64">
        <v>100</v>
      </c>
      <c r="D23" s="104">
        <f t="shared" si="2"/>
        <v>216996457.40000001</v>
      </c>
      <c r="E23" s="64">
        <f t="shared" si="3"/>
        <v>100.32220560340548</v>
      </c>
      <c r="F23" s="104">
        <f t="shared" si="4"/>
        <v>217731026</v>
      </c>
      <c r="G23" s="64">
        <f t="shared" si="5"/>
        <v>100.66181272419439</v>
      </c>
      <c r="H23" s="73">
        <f t="shared" si="6"/>
        <v>217957735.19999996</v>
      </c>
      <c r="I23" s="64">
        <f t="shared" si="7"/>
        <v>100.76662534301357</v>
      </c>
      <c r="J23" s="73">
        <f t="shared" si="8"/>
        <v>217938306</v>
      </c>
      <c r="K23" s="64">
        <f t="shared" si="9"/>
        <v>100.75764279914874</v>
      </c>
      <c r="L23" s="74">
        <f t="shared" si="10"/>
        <v>218594275.99999997</v>
      </c>
      <c r="M23" s="64">
        <f t="shared" si="11"/>
        <v>101.06091206906294</v>
      </c>
      <c r="N23" s="21">
        <f t="shared" si="12"/>
        <v>219186515.19999999</v>
      </c>
      <c r="O23" s="64">
        <f t="shared" si="13"/>
        <v>101.33471719703917</v>
      </c>
      <c r="P23" s="130">
        <f t="shared" si="14"/>
        <v>219380866.60000002</v>
      </c>
      <c r="Q23" s="64">
        <f t="shared" si="15"/>
        <v>101.42457009760599</v>
      </c>
      <c r="R23" s="144">
        <f t="shared" si="16"/>
        <v>219844075.40000001</v>
      </c>
      <c r="S23" s="64">
        <f t="shared" si="17"/>
        <v>101.63872165117374</v>
      </c>
      <c r="T23" s="21">
        <f t="shared" si="18"/>
        <v>222144293.90000001</v>
      </c>
      <c r="U23" s="64">
        <f t="shared" si="19"/>
        <v>102.70216294443124</v>
      </c>
      <c r="V23" s="21">
        <f t="shared" si="20"/>
        <v>222883593.60000002</v>
      </c>
      <c r="W23" s="64">
        <f t="shared" si="21"/>
        <v>103.04395735616777</v>
      </c>
    </row>
    <row r="24" spans="1:23">
      <c r="A24" s="84" t="s">
        <v>40</v>
      </c>
      <c r="B24" s="104">
        <f t="shared" si="1"/>
        <v>77670807.400000006</v>
      </c>
      <c r="C24" s="64">
        <v>100</v>
      </c>
      <c r="D24" s="104">
        <f t="shared" si="2"/>
        <v>78163848.299999997</v>
      </c>
      <c r="E24" s="64">
        <f t="shared" si="3"/>
        <v>100.63478276653011</v>
      </c>
      <c r="F24" s="104">
        <f t="shared" si="4"/>
        <v>78397272.600000009</v>
      </c>
      <c r="G24" s="64">
        <f t="shared" si="5"/>
        <v>100.93531305302228</v>
      </c>
      <c r="H24" s="73">
        <f t="shared" si="6"/>
        <v>78515840.600000009</v>
      </c>
      <c r="I24" s="64">
        <f t="shared" si="7"/>
        <v>101.08796757531839</v>
      </c>
      <c r="J24" s="73">
        <f t="shared" si="8"/>
        <v>78595939.199999988</v>
      </c>
      <c r="K24" s="64">
        <f t="shared" si="9"/>
        <v>101.19109332189069</v>
      </c>
      <c r="L24" s="74">
        <f t="shared" si="10"/>
        <v>78814734.199999988</v>
      </c>
      <c r="M24" s="64">
        <f t="shared" si="11"/>
        <v>101.47278860397167</v>
      </c>
      <c r="N24" s="21">
        <f t="shared" si="12"/>
        <v>79092642.700000018</v>
      </c>
      <c r="O24" s="64">
        <f t="shared" si="13"/>
        <v>101.83059163100705</v>
      </c>
      <c r="P24" s="130">
        <f t="shared" si="14"/>
        <v>79277391.600000024</v>
      </c>
      <c r="Q24" s="64">
        <f t="shared" si="15"/>
        <v>102.0684530697952</v>
      </c>
      <c r="R24" s="144">
        <f t="shared" si="16"/>
        <v>79543278.600000009</v>
      </c>
      <c r="S24" s="64">
        <f t="shared" si="17"/>
        <v>102.41077859582029</v>
      </c>
      <c r="T24" s="21">
        <f t="shared" si="18"/>
        <v>80256643.999999985</v>
      </c>
      <c r="U24" s="64">
        <f t="shared" si="19"/>
        <v>103.32922585274937</v>
      </c>
      <c r="V24" s="21">
        <f t="shared" si="20"/>
        <v>80504986.700000003</v>
      </c>
      <c r="W24" s="64">
        <f t="shared" si="21"/>
        <v>103.64896335556826</v>
      </c>
    </row>
    <row r="25" spans="1:23">
      <c r="A25" s="84" t="s">
        <v>41</v>
      </c>
      <c r="B25" s="104">
        <f t="shared" si="1"/>
        <v>51915925.100000001</v>
      </c>
      <c r="C25" s="64">
        <v>100</v>
      </c>
      <c r="D25" s="104">
        <f t="shared" si="2"/>
        <v>51909120.899999999</v>
      </c>
      <c r="E25" s="64">
        <f t="shared" si="3"/>
        <v>99.986893809583677</v>
      </c>
      <c r="F25" s="104">
        <f t="shared" si="4"/>
        <v>51951049.000000007</v>
      </c>
      <c r="G25" s="64">
        <f t="shared" si="5"/>
        <v>100.06765534839714</v>
      </c>
      <c r="H25" s="73">
        <f t="shared" si="6"/>
        <v>52141213.000000007</v>
      </c>
      <c r="I25" s="64">
        <f t="shared" si="7"/>
        <v>100.43394757883262</v>
      </c>
      <c r="J25" s="73">
        <f t="shared" si="8"/>
        <v>52140688.400000013</v>
      </c>
      <c r="K25" s="64">
        <f t="shared" si="9"/>
        <v>100.43293709890959</v>
      </c>
      <c r="L25" s="74">
        <f t="shared" si="10"/>
        <v>52194690.000000007</v>
      </c>
      <c r="M25" s="64">
        <f t="shared" si="11"/>
        <v>100.53695450762565</v>
      </c>
      <c r="N25" s="21">
        <f t="shared" si="12"/>
        <v>52166221.70000001</v>
      </c>
      <c r="O25" s="64">
        <f t="shared" si="13"/>
        <v>100.48211911762699</v>
      </c>
      <c r="P25" s="130">
        <f t="shared" si="14"/>
        <v>52162079.20000001</v>
      </c>
      <c r="Q25" s="64">
        <f t="shared" si="15"/>
        <v>100.4741398704268</v>
      </c>
      <c r="R25" s="144">
        <f t="shared" si="16"/>
        <v>52165345.900000006</v>
      </c>
      <c r="S25" s="64">
        <f t="shared" si="17"/>
        <v>100.48043215934142</v>
      </c>
      <c r="T25" s="21">
        <f t="shared" si="18"/>
        <v>52098115.100000001</v>
      </c>
      <c r="U25" s="64">
        <f t="shared" si="19"/>
        <v>100.35093278150984</v>
      </c>
      <c r="V25" s="21">
        <f t="shared" si="20"/>
        <v>52050090.100000009</v>
      </c>
      <c r="W25" s="64">
        <f t="shared" si="21"/>
        <v>100.25842744734217</v>
      </c>
    </row>
    <row r="26" spans="1:23">
      <c r="A26" s="85" t="s">
        <v>5</v>
      </c>
      <c r="B26" s="104">
        <f t="shared" si="1"/>
        <v>88599892.100000009</v>
      </c>
      <c r="C26" s="64">
        <v>100</v>
      </c>
      <c r="D26" s="104">
        <f t="shared" si="2"/>
        <v>90061367</v>
      </c>
      <c r="E26" s="64">
        <f t="shared" si="3"/>
        <v>101.64952221200276</v>
      </c>
      <c r="F26" s="104">
        <f t="shared" si="4"/>
        <v>88232148.199999988</v>
      </c>
      <c r="G26" s="64">
        <f t="shared" si="5"/>
        <v>99.584938659310154</v>
      </c>
      <c r="H26" s="73">
        <f t="shared" si="6"/>
        <v>91942039.699999988</v>
      </c>
      <c r="I26" s="64">
        <f t="shared" si="7"/>
        <v>103.77218021465286</v>
      </c>
      <c r="J26" s="73">
        <f t="shared" si="8"/>
        <v>92449518.899999991</v>
      </c>
      <c r="K26" s="64">
        <f t="shared" si="9"/>
        <v>104.34495653296622</v>
      </c>
      <c r="L26" s="74">
        <f t="shared" si="10"/>
        <v>93027205.300000012</v>
      </c>
      <c r="M26" s="64">
        <f t="shared" si="11"/>
        <v>104.99697357983577</v>
      </c>
      <c r="N26" s="21">
        <f t="shared" si="12"/>
        <v>93296049.000000015</v>
      </c>
      <c r="O26" s="64">
        <f t="shared" si="13"/>
        <v>105.30040927668354</v>
      </c>
      <c r="P26" s="130">
        <f t="shared" si="14"/>
        <v>93647699.600000009</v>
      </c>
      <c r="Q26" s="64">
        <f t="shared" si="15"/>
        <v>105.69730659976729</v>
      </c>
      <c r="R26" s="144">
        <f t="shared" si="16"/>
        <v>93854313.799999997</v>
      </c>
      <c r="S26" s="64">
        <f t="shared" si="17"/>
        <v>105.93050575509673</v>
      </c>
      <c r="T26" s="21">
        <f t="shared" si="18"/>
        <v>94682594.100000024</v>
      </c>
      <c r="U26" s="64">
        <f t="shared" si="19"/>
        <v>106.86536050533182</v>
      </c>
      <c r="V26" s="21">
        <f t="shared" si="20"/>
        <v>95314884.800000012</v>
      </c>
      <c r="W26" s="64">
        <f t="shared" si="21"/>
        <v>107.57900776269682</v>
      </c>
    </row>
    <row r="28" spans="1:23">
      <c r="A28" s="83" t="s">
        <v>48</v>
      </c>
      <c r="B28" s="161">
        <v>2012</v>
      </c>
      <c r="C28" s="161">
        <v>2013</v>
      </c>
      <c r="D28" s="161">
        <v>2014</v>
      </c>
      <c r="E28" s="161">
        <v>2015</v>
      </c>
      <c r="F28" s="161">
        <v>2016</v>
      </c>
      <c r="G28" s="161">
        <v>2017</v>
      </c>
      <c r="H28" s="161">
        <v>2018</v>
      </c>
      <c r="I28" s="161">
        <v>2019</v>
      </c>
      <c r="J28" s="161">
        <v>2020</v>
      </c>
      <c r="K28" s="161">
        <v>2021</v>
      </c>
      <c r="L28" s="161">
        <v>2022</v>
      </c>
    </row>
    <row r="29" spans="1:23">
      <c r="A29" s="84" t="s">
        <v>36</v>
      </c>
      <c r="B29" s="104">
        <v>100</v>
      </c>
      <c r="C29" s="104">
        <f>E20</f>
        <v>95.635140167255969</v>
      </c>
      <c r="D29" s="104">
        <f>G20</f>
        <v>91.552879291178897</v>
      </c>
      <c r="E29" s="104">
        <f>I20</f>
        <v>90.300028571565278</v>
      </c>
      <c r="F29" s="104">
        <f>K20</f>
        <v>90.403703149077799</v>
      </c>
      <c r="G29" s="104">
        <f>M20</f>
        <v>85.810718303464895</v>
      </c>
      <c r="H29" s="104">
        <f>O20</f>
        <v>83.203706786281145</v>
      </c>
      <c r="I29" s="104">
        <f>Q20</f>
        <v>82.072807114909295</v>
      </c>
      <c r="J29" s="104">
        <f>S20</f>
        <v>79.821195750118306</v>
      </c>
      <c r="K29" s="104">
        <f>U20</f>
        <v>75.947759064192013</v>
      </c>
      <c r="L29" s="104">
        <f>W20</f>
        <v>73.041098802938777</v>
      </c>
    </row>
    <row r="30" spans="1:23">
      <c r="A30" s="84" t="s">
        <v>37</v>
      </c>
      <c r="B30" s="104">
        <v>100</v>
      </c>
      <c r="C30" s="104">
        <f t="shared" ref="C30:C35" si="22">E21</f>
        <v>94.792353504397255</v>
      </c>
      <c r="D30" s="104">
        <f t="shared" ref="D30:D35" si="23">G21</f>
        <v>88.816793952551421</v>
      </c>
      <c r="E30" s="104">
        <f t="shared" ref="E30:E35" si="24">I21</f>
        <v>88.121607898234203</v>
      </c>
      <c r="F30" s="104">
        <f t="shared" ref="F30:F35" si="25">K21</f>
        <v>87.159727472545697</v>
      </c>
      <c r="G30" s="104">
        <f t="shared" ref="G30:G35" si="26">M21</f>
        <v>84.939581668287119</v>
      </c>
      <c r="H30" s="104">
        <f t="shared" ref="H30:H35" si="27">O21</f>
        <v>83.785491603790661</v>
      </c>
      <c r="I30" s="104">
        <f t="shared" ref="I30:I35" si="28">Q21</f>
        <v>82.928515412309551</v>
      </c>
      <c r="J30" s="104">
        <f t="shared" ref="J30:J35" si="29">S21</f>
        <v>80.227005387530497</v>
      </c>
      <c r="K30" s="104">
        <f t="shared" ref="K30:K35" si="30">U21</f>
        <v>61.799717872036183</v>
      </c>
      <c r="L30" s="104">
        <f t="shared" ref="L30:L35" si="31">W21</f>
        <v>56.199336956740787</v>
      </c>
    </row>
    <row r="31" spans="1:23">
      <c r="A31" s="84" t="s">
        <v>38</v>
      </c>
      <c r="B31" s="104">
        <v>100</v>
      </c>
      <c r="C31" s="104">
        <f t="shared" si="22"/>
        <v>99.069198625991532</v>
      </c>
      <c r="D31" s="104">
        <f t="shared" si="23"/>
        <v>98.293956726122985</v>
      </c>
      <c r="E31" s="104">
        <f t="shared" si="24"/>
        <v>97.836270353249546</v>
      </c>
      <c r="F31" s="104">
        <f t="shared" si="25"/>
        <v>97.488646819443375</v>
      </c>
      <c r="G31" s="104">
        <f t="shared" si="26"/>
        <v>97.092114985662221</v>
      </c>
      <c r="H31" s="104">
        <f t="shared" si="27"/>
        <v>96.658580541947359</v>
      </c>
      <c r="I31" s="104">
        <f t="shared" si="28"/>
        <v>96.334892079200074</v>
      </c>
      <c r="J31" s="104">
        <f t="shared" si="29"/>
        <v>96.135712146348993</v>
      </c>
      <c r="K31" s="104">
        <f t="shared" si="30"/>
        <v>95.648325162856437</v>
      </c>
      <c r="L31" s="104">
        <f t="shared" si="31"/>
        <v>95.328666403658374</v>
      </c>
    </row>
    <row r="32" spans="1:23">
      <c r="A32" s="84" t="s">
        <v>46</v>
      </c>
      <c r="B32" s="104">
        <v>100</v>
      </c>
      <c r="C32" s="104">
        <f t="shared" si="22"/>
        <v>100.32220560340548</v>
      </c>
      <c r="D32" s="104">
        <f t="shared" si="23"/>
        <v>100.66181272419439</v>
      </c>
      <c r="E32" s="104">
        <f t="shared" si="24"/>
        <v>100.76662534301357</v>
      </c>
      <c r="F32" s="104">
        <f t="shared" si="25"/>
        <v>100.75764279914874</v>
      </c>
      <c r="G32" s="104">
        <f t="shared" si="26"/>
        <v>101.06091206906294</v>
      </c>
      <c r="H32" s="104">
        <f t="shared" si="27"/>
        <v>101.33471719703917</v>
      </c>
      <c r="I32" s="104">
        <f t="shared" si="28"/>
        <v>101.42457009760599</v>
      </c>
      <c r="J32" s="104">
        <f t="shared" si="29"/>
        <v>101.63872165117374</v>
      </c>
      <c r="K32" s="104">
        <f t="shared" si="30"/>
        <v>102.70216294443124</v>
      </c>
      <c r="L32" s="104">
        <f t="shared" si="31"/>
        <v>103.04395735616777</v>
      </c>
    </row>
    <row r="33" spans="1:13">
      <c r="A33" s="84" t="s">
        <v>40</v>
      </c>
      <c r="B33" s="104">
        <v>100</v>
      </c>
      <c r="C33" s="104">
        <f t="shared" si="22"/>
        <v>100.63478276653011</v>
      </c>
      <c r="D33" s="104">
        <f t="shared" si="23"/>
        <v>100.93531305302228</v>
      </c>
      <c r="E33" s="104">
        <f t="shared" si="24"/>
        <v>101.08796757531839</v>
      </c>
      <c r="F33" s="104">
        <f t="shared" si="25"/>
        <v>101.19109332189069</v>
      </c>
      <c r="G33" s="104">
        <f t="shared" si="26"/>
        <v>101.47278860397167</v>
      </c>
      <c r="H33" s="104">
        <f t="shared" si="27"/>
        <v>101.83059163100705</v>
      </c>
      <c r="I33" s="104">
        <f t="shared" si="28"/>
        <v>102.0684530697952</v>
      </c>
      <c r="J33" s="104">
        <f t="shared" si="29"/>
        <v>102.41077859582029</v>
      </c>
      <c r="K33" s="104">
        <f t="shared" si="30"/>
        <v>103.32922585274937</v>
      </c>
      <c r="L33" s="104">
        <f t="shared" si="31"/>
        <v>103.64896335556826</v>
      </c>
    </row>
    <row r="34" spans="1:13">
      <c r="A34" s="84" t="s">
        <v>41</v>
      </c>
      <c r="B34" s="104">
        <v>100</v>
      </c>
      <c r="C34" s="104">
        <f t="shared" si="22"/>
        <v>99.986893809583677</v>
      </c>
      <c r="D34" s="104">
        <f t="shared" si="23"/>
        <v>100.06765534839714</v>
      </c>
      <c r="E34" s="104">
        <f t="shared" si="24"/>
        <v>100.43394757883262</v>
      </c>
      <c r="F34" s="104">
        <f t="shared" si="25"/>
        <v>100.43293709890959</v>
      </c>
      <c r="G34" s="104">
        <f t="shared" si="26"/>
        <v>100.53695450762565</v>
      </c>
      <c r="H34" s="104">
        <f t="shared" si="27"/>
        <v>100.48211911762699</v>
      </c>
      <c r="I34" s="104">
        <f t="shared" si="28"/>
        <v>100.4741398704268</v>
      </c>
      <c r="J34" s="104">
        <f t="shared" si="29"/>
        <v>100.48043215934142</v>
      </c>
      <c r="K34" s="104">
        <f t="shared" si="30"/>
        <v>100.35093278150984</v>
      </c>
      <c r="L34" s="104">
        <f t="shared" si="31"/>
        <v>100.25842744734217</v>
      </c>
    </row>
    <row r="35" spans="1:13">
      <c r="A35" s="85" t="s">
        <v>5</v>
      </c>
      <c r="B35" s="104">
        <v>100</v>
      </c>
      <c r="C35" s="104">
        <f t="shared" si="22"/>
        <v>101.64952221200276</v>
      </c>
      <c r="D35" s="104">
        <f t="shared" si="23"/>
        <v>99.584938659310154</v>
      </c>
      <c r="E35" s="104">
        <f t="shared" si="24"/>
        <v>103.77218021465286</v>
      </c>
      <c r="F35" s="104">
        <f t="shared" si="25"/>
        <v>104.34495653296622</v>
      </c>
      <c r="G35" s="104">
        <f t="shared" si="26"/>
        <v>104.99697357983577</v>
      </c>
      <c r="H35" s="104">
        <f t="shared" si="27"/>
        <v>105.30040927668354</v>
      </c>
      <c r="I35" s="104">
        <f t="shared" si="28"/>
        <v>105.69730659976729</v>
      </c>
      <c r="J35" s="104">
        <f t="shared" si="29"/>
        <v>105.93050575509673</v>
      </c>
      <c r="K35" s="104">
        <f t="shared" si="30"/>
        <v>106.86536050533182</v>
      </c>
      <c r="L35" s="104">
        <f t="shared" si="31"/>
        <v>107.57900776269682</v>
      </c>
    </row>
    <row r="37" spans="1:13">
      <c r="A37" s="160" t="s">
        <v>101</v>
      </c>
      <c r="B37" s="160" t="s">
        <v>101</v>
      </c>
    </row>
    <row r="38" spans="1:13">
      <c r="A38" s="236" t="s">
        <v>100</v>
      </c>
      <c r="B38" s="237"/>
      <c r="C38" s="191">
        <v>2022</v>
      </c>
      <c r="D38" s="159">
        <v>2021</v>
      </c>
      <c r="E38" s="150">
        <v>2020</v>
      </c>
      <c r="F38" s="150">
        <v>2019</v>
      </c>
      <c r="G38" s="119">
        <v>2018</v>
      </c>
      <c r="H38" s="119">
        <v>2017</v>
      </c>
      <c r="I38" s="119">
        <v>2016</v>
      </c>
      <c r="J38" s="107">
        <v>2015</v>
      </c>
      <c r="K38" s="69">
        <v>2014</v>
      </c>
      <c r="L38" s="69">
        <v>2013</v>
      </c>
      <c r="M38" s="69">
        <v>2012</v>
      </c>
    </row>
    <row r="39" spans="1:13" ht="11.25">
      <c r="A39" s="66" t="s">
        <v>36</v>
      </c>
      <c r="B39" s="66" t="s">
        <v>1</v>
      </c>
      <c r="C39" s="145">
        <v>9205435.1999999993</v>
      </c>
      <c r="D39" s="145">
        <v>9571764.1999999993</v>
      </c>
      <c r="E39" s="21">
        <v>10059936.899999999</v>
      </c>
      <c r="F39" s="21">
        <v>10343709.5</v>
      </c>
      <c r="G39" s="145">
        <v>10486237.799999999</v>
      </c>
      <c r="H39" s="130">
        <v>10814801.799999999</v>
      </c>
      <c r="I39" s="21">
        <v>11393659.799999999</v>
      </c>
      <c r="J39" s="129">
        <v>11380593.6</v>
      </c>
      <c r="K39" s="73">
        <v>11538491.5</v>
      </c>
      <c r="L39" s="73">
        <v>12052982.5</v>
      </c>
      <c r="M39" s="104">
        <v>12603089.699999999</v>
      </c>
    </row>
    <row r="40" spans="1:13" ht="11.25">
      <c r="A40" s="66" t="s">
        <v>37</v>
      </c>
      <c r="B40" s="66" t="s">
        <v>1</v>
      </c>
      <c r="C40" s="145">
        <v>7833303.5</v>
      </c>
      <c r="D40" s="145">
        <v>8613908.5</v>
      </c>
      <c r="E40" s="21">
        <v>11182382.5</v>
      </c>
      <c r="F40" s="21">
        <v>11558930.5</v>
      </c>
      <c r="G40" s="145">
        <v>11678379.5</v>
      </c>
      <c r="H40" s="130">
        <v>11839241.5</v>
      </c>
      <c r="I40" s="21">
        <v>12148694.9</v>
      </c>
      <c r="J40" s="129">
        <v>12282765.9</v>
      </c>
      <c r="K40" s="74">
        <v>12379663.9</v>
      </c>
      <c r="L40" s="74">
        <v>13212562.9</v>
      </c>
      <c r="M40" s="104">
        <v>13938426.9</v>
      </c>
    </row>
    <row r="41" spans="1:13" ht="11.25">
      <c r="A41" s="67" t="s">
        <v>38</v>
      </c>
      <c r="B41" s="66" t="s">
        <v>1</v>
      </c>
      <c r="C41" s="145">
        <v>137415854.70000002</v>
      </c>
      <c r="D41" s="145">
        <v>137876641.40000004</v>
      </c>
      <c r="E41" s="21">
        <v>138579207.60000002</v>
      </c>
      <c r="F41" s="21">
        <v>138866324.60000002</v>
      </c>
      <c r="G41" s="145">
        <v>139332920.10000002</v>
      </c>
      <c r="H41" s="130">
        <v>139957858.09999999</v>
      </c>
      <c r="I41" s="21">
        <v>140529456.99999997</v>
      </c>
      <c r="J41" s="129">
        <v>141030554.79999998</v>
      </c>
      <c r="K41" s="75">
        <v>141690307.69999999</v>
      </c>
      <c r="L41" s="75">
        <v>142807815.5</v>
      </c>
      <c r="M41" s="104">
        <v>144149561.59999999</v>
      </c>
    </row>
    <row r="42" spans="1:13" ht="11.25">
      <c r="A42" s="67" t="s">
        <v>39</v>
      </c>
      <c r="B42" s="66" t="s">
        <v>1</v>
      </c>
      <c r="C42" s="145">
        <v>222883593.60000002</v>
      </c>
      <c r="D42" s="145">
        <v>222144293.90000001</v>
      </c>
      <c r="E42" s="21">
        <v>219844075.40000001</v>
      </c>
      <c r="F42" s="21">
        <v>219380866.60000002</v>
      </c>
      <c r="G42" s="145">
        <v>219186515.19999999</v>
      </c>
      <c r="H42" s="130">
        <v>218594275.99999997</v>
      </c>
      <c r="I42" s="21">
        <v>217938306</v>
      </c>
      <c r="J42" s="129">
        <v>217957735.19999996</v>
      </c>
      <c r="K42" s="76">
        <v>217731026</v>
      </c>
      <c r="L42" s="76">
        <v>216996457.40000001</v>
      </c>
      <c r="M42" s="104">
        <v>216299528.19999999</v>
      </c>
    </row>
    <row r="43" spans="1:13" ht="11.25">
      <c r="A43" s="67" t="s">
        <v>40</v>
      </c>
      <c r="B43" s="66" t="s">
        <v>1</v>
      </c>
      <c r="C43" s="145">
        <v>80504986.700000003</v>
      </c>
      <c r="D43" s="145">
        <v>80256643.999999985</v>
      </c>
      <c r="E43" s="21">
        <v>79543278.600000009</v>
      </c>
      <c r="F43" s="21">
        <v>79277391.600000024</v>
      </c>
      <c r="G43" s="145">
        <v>79092642.700000018</v>
      </c>
      <c r="H43" s="130">
        <v>78814734.199999988</v>
      </c>
      <c r="I43" s="21">
        <v>78595939.199999988</v>
      </c>
      <c r="J43" s="129">
        <v>78515840.600000009</v>
      </c>
      <c r="K43" s="77">
        <v>78397272.600000009</v>
      </c>
      <c r="L43" s="77">
        <v>78163848.299999997</v>
      </c>
      <c r="M43" s="104">
        <v>77670807.400000006</v>
      </c>
    </row>
    <row r="44" spans="1:13" ht="11.25">
      <c r="A44" s="67" t="s">
        <v>41</v>
      </c>
      <c r="B44" s="66" t="s">
        <v>1</v>
      </c>
      <c r="C44" s="145">
        <v>52050090.100000009</v>
      </c>
      <c r="D44" s="145">
        <v>52098115.100000001</v>
      </c>
      <c r="E44" s="21">
        <v>52165345.900000006</v>
      </c>
      <c r="F44" s="21">
        <v>52162079.20000001</v>
      </c>
      <c r="G44" s="145">
        <v>52166221.70000001</v>
      </c>
      <c r="H44" s="130">
        <v>52194690.000000007</v>
      </c>
      <c r="I44" s="21">
        <v>52140688.400000013</v>
      </c>
      <c r="J44" s="129">
        <v>52141213.000000007</v>
      </c>
      <c r="K44" s="78">
        <v>51951049.000000007</v>
      </c>
      <c r="L44" s="78">
        <v>51909120.899999999</v>
      </c>
      <c r="M44" s="104">
        <v>51915925.100000001</v>
      </c>
    </row>
    <row r="45" spans="1:13">
      <c r="A45" s="66" t="s">
        <v>43</v>
      </c>
      <c r="B45" s="66" t="s">
        <v>1</v>
      </c>
      <c r="C45" s="145">
        <v>95314884.800000012</v>
      </c>
      <c r="D45" s="145">
        <v>94682594.100000024</v>
      </c>
      <c r="E45" s="21">
        <v>93854313.799999997</v>
      </c>
      <c r="F45" s="21">
        <v>93647699.600000009</v>
      </c>
      <c r="G45" s="145">
        <v>93296049.000000015</v>
      </c>
      <c r="H45" s="51">
        <v>93027205.300000012</v>
      </c>
      <c r="I45" s="21">
        <v>92449518.899999991</v>
      </c>
      <c r="J45" s="51">
        <v>91942039.699999988</v>
      </c>
      <c r="K45" s="78">
        <v>88232148.199999988</v>
      </c>
      <c r="L45" s="78">
        <v>90061367</v>
      </c>
      <c r="M45" s="104">
        <v>88599892.100000009</v>
      </c>
    </row>
  </sheetData>
  <mergeCells count="15">
    <mergeCell ref="A38:B38"/>
    <mergeCell ref="A2:B2"/>
    <mergeCell ref="A3:A4"/>
    <mergeCell ref="A18:A19"/>
    <mergeCell ref="B18:C18"/>
    <mergeCell ref="V18:W18"/>
    <mergeCell ref="P18:Q18"/>
    <mergeCell ref="R18:S18"/>
    <mergeCell ref="T18:U18"/>
    <mergeCell ref="D18:E18"/>
    <mergeCell ref="F18:G18"/>
    <mergeCell ref="H18:I18"/>
    <mergeCell ref="J18:K18"/>
    <mergeCell ref="L18:M18"/>
    <mergeCell ref="N18:O1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1.구별 면적 및 지번수</vt:lpstr>
      <vt:lpstr>2.구별 면적 및 지번수 현황</vt:lpstr>
      <vt:lpstr>3.지적통계체계표</vt:lpstr>
      <vt:lpstr>4.지목별현황</vt:lpstr>
      <vt:lpstr>5.구별 지적공부등록지 현황</vt:lpstr>
      <vt:lpstr>6.구별 지목별 면적 현황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DanMi</dc:creator>
  <cp:lastModifiedBy>rose</cp:lastModifiedBy>
  <cp:lastPrinted>2014-02-25T05:32:28Z</cp:lastPrinted>
  <dcterms:created xsi:type="dcterms:W3CDTF">2013-04-01T07:36:59Z</dcterms:created>
  <dcterms:modified xsi:type="dcterms:W3CDTF">2023-01-25T01:31:12Z</dcterms:modified>
</cp:coreProperties>
</file>