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drawings/drawing4.xml" ContentType="application/vnd.openxmlformats-officedocument.drawingml.chartshapes+xml"/>
  <Override PartName="/xl/charts/chart7.xml" ContentType="application/vnd.openxmlformats-officedocument.drawingml.chart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drawings/drawing7.xml" ContentType="application/vnd.openxmlformats-officedocument.drawingml.chartshapes+xml"/>
  <Override PartName="/xl/charts/chart9.xml" ContentType="application/vnd.openxmlformats-officedocument.drawingml.chart+xml"/>
  <Override PartName="/xl/drawings/drawing8.xml" ContentType="application/vnd.openxmlformats-officedocument.drawing+xml"/>
  <Override PartName="/xl/charts/chart10.xml" ContentType="application/vnd.openxmlformats-officedocument.drawingml.chart+xml"/>
  <Override PartName="/xl/drawings/drawing9.xml" ContentType="application/vnd.openxmlformats-officedocument.drawingml.chartshapes+xml"/>
  <Override PartName="/xl/charts/chart11.xml" ContentType="application/vnd.openxmlformats-officedocument.drawingml.chart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charts/chart12.xml" ContentType="application/vnd.openxmlformats-officedocument.drawingml.chart+xml"/>
  <Override PartName="/xl/drawings/drawing12.xml" ContentType="application/vnd.openxmlformats-officedocument.drawingml.chartshape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80" yWindow="15" windowWidth="28830" windowHeight="5970"/>
  </bookViews>
  <sheets>
    <sheet name="1.구별 면적 및 지번수" sheetId="1" r:id="rId1"/>
    <sheet name="2.구별 면적 및 지번수 현황" sheetId="3" r:id="rId2"/>
    <sheet name="3.지적통계체계표" sheetId="2" r:id="rId3"/>
    <sheet name="4.지목별 현황" sheetId="4" r:id="rId4"/>
    <sheet name="5.구별 지적공부등록지 현황" sheetId="5" r:id="rId5"/>
    <sheet name="6.구별 지목별 면적 현황" sheetId="6" r:id="rId6"/>
    <sheet name="Sheet7" sheetId="7" r:id="rId7"/>
  </sheets>
  <calcPr calcId="144525"/>
</workbook>
</file>

<file path=xl/calcChain.xml><?xml version="1.0" encoding="utf-8"?>
<calcChain xmlns="http://schemas.openxmlformats.org/spreadsheetml/2006/main">
  <c r="V20" i="7" l="1"/>
  <c r="V21" i="7"/>
  <c r="V22" i="7"/>
  <c r="V23" i="7"/>
  <c r="V24" i="7"/>
  <c r="V25" i="7"/>
  <c r="V19" i="7"/>
  <c r="T20" i="7"/>
  <c r="T21" i="7"/>
  <c r="T22" i="7"/>
  <c r="T23" i="7"/>
  <c r="T24" i="7"/>
  <c r="T25" i="7"/>
  <c r="T19" i="7"/>
  <c r="R20" i="7"/>
  <c r="R21" i="7"/>
  <c r="R22" i="7"/>
  <c r="R23" i="7"/>
  <c r="R24" i="7"/>
  <c r="R25" i="7"/>
  <c r="R19" i="7"/>
  <c r="P20" i="7"/>
  <c r="P21" i="7"/>
  <c r="P22" i="7"/>
  <c r="P23" i="7"/>
  <c r="P24" i="7"/>
  <c r="P25" i="7"/>
  <c r="P19" i="7"/>
  <c r="N20" i="7"/>
  <c r="N21" i="7"/>
  <c r="N22" i="7"/>
  <c r="N23" i="7"/>
  <c r="N24" i="7"/>
  <c r="N25" i="7"/>
  <c r="N19" i="7"/>
  <c r="L20" i="7"/>
  <c r="L21" i="7"/>
  <c r="L22" i="7"/>
  <c r="L23" i="7"/>
  <c r="L24" i="7"/>
  <c r="L25" i="7"/>
  <c r="L19" i="7"/>
  <c r="J20" i="7"/>
  <c r="J21" i="7"/>
  <c r="J22" i="7"/>
  <c r="J23" i="7"/>
  <c r="J24" i="7"/>
  <c r="J25" i="7"/>
  <c r="J19" i="7"/>
  <c r="H20" i="7"/>
  <c r="H21" i="7"/>
  <c r="H22" i="7"/>
  <c r="H23" i="7"/>
  <c r="H24" i="7"/>
  <c r="H25" i="7"/>
  <c r="H19" i="7"/>
  <c r="F20" i="7"/>
  <c r="F21" i="7"/>
  <c r="F22" i="7"/>
  <c r="F23" i="7"/>
  <c r="F24" i="7"/>
  <c r="F25" i="7"/>
  <c r="F19" i="7"/>
  <c r="D20" i="7"/>
  <c r="D21" i="7"/>
  <c r="D22" i="7"/>
  <c r="D23" i="7"/>
  <c r="D24" i="7"/>
  <c r="D25" i="7"/>
  <c r="D19" i="7"/>
  <c r="B20" i="7"/>
  <c r="B21" i="7"/>
  <c r="B22" i="7"/>
  <c r="B23" i="7"/>
  <c r="B24" i="7"/>
  <c r="B25" i="7"/>
  <c r="B19" i="7"/>
  <c r="L27" i="7"/>
  <c r="K27" i="7"/>
  <c r="J27" i="7"/>
  <c r="I27" i="7"/>
  <c r="H27" i="7"/>
  <c r="G27" i="7"/>
  <c r="F27" i="7"/>
  <c r="E27" i="7"/>
  <c r="D27" i="7"/>
  <c r="C27" i="7"/>
  <c r="B27" i="7"/>
  <c r="V17" i="7"/>
  <c r="T17" i="7"/>
  <c r="R17" i="7"/>
  <c r="P17" i="7"/>
  <c r="N17" i="7"/>
  <c r="L17" i="7"/>
  <c r="J17" i="7"/>
  <c r="H17" i="7"/>
  <c r="F17" i="7"/>
  <c r="D17" i="7"/>
  <c r="B17" i="7"/>
  <c r="E29" i="2" l="1"/>
  <c r="D29" i="2"/>
  <c r="AM15" i="6" l="1"/>
  <c r="AN15" i="6"/>
  <c r="AO15" i="6"/>
  <c r="AP15" i="6"/>
  <c r="AQ15" i="6"/>
  <c r="AR15" i="6"/>
  <c r="AS15" i="6"/>
  <c r="AT15" i="6"/>
  <c r="AU15" i="6"/>
  <c r="AV15" i="6"/>
  <c r="AM16" i="6"/>
  <c r="AN16" i="6"/>
  <c r="AO16" i="6"/>
  <c r="AP16" i="6"/>
  <c r="AQ16" i="6"/>
  <c r="AR16" i="6"/>
  <c r="AS16" i="6"/>
  <c r="AT16" i="6"/>
  <c r="AU16" i="6"/>
  <c r="AV16" i="6"/>
  <c r="AM17" i="6"/>
  <c r="AN17" i="6"/>
  <c r="AO17" i="6"/>
  <c r="AP17" i="6"/>
  <c r="AQ17" i="6"/>
  <c r="AR17" i="6"/>
  <c r="AS17" i="6"/>
  <c r="AT17" i="6"/>
  <c r="AU17" i="6"/>
  <c r="AV17" i="6"/>
  <c r="AM18" i="6"/>
  <c r="AN18" i="6"/>
  <c r="AO18" i="6"/>
  <c r="AP18" i="6"/>
  <c r="AQ18" i="6"/>
  <c r="AR18" i="6"/>
  <c r="AS18" i="6"/>
  <c r="AT18" i="6"/>
  <c r="AU18" i="6"/>
  <c r="AV18" i="6"/>
  <c r="AM19" i="6"/>
  <c r="AN19" i="6"/>
  <c r="AO19" i="6"/>
  <c r="AP19" i="6"/>
  <c r="AQ19" i="6"/>
  <c r="AR19" i="6"/>
  <c r="AS19" i="6"/>
  <c r="AT19" i="6"/>
  <c r="AU19" i="6"/>
  <c r="AV19" i="6"/>
  <c r="AL16" i="6"/>
  <c r="AL17" i="6"/>
  <c r="AL18" i="6"/>
  <c r="AL19" i="6"/>
  <c r="AL15" i="6"/>
  <c r="AK15" i="6"/>
  <c r="AK16" i="6"/>
  <c r="AK17" i="6"/>
  <c r="AK18" i="6"/>
  <c r="AK19" i="6"/>
  <c r="AJ16" i="6"/>
  <c r="AJ17" i="6"/>
  <c r="AJ18" i="6"/>
  <c r="AJ19" i="6"/>
  <c r="AJ15" i="6"/>
  <c r="AG15" i="6"/>
  <c r="AH15" i="6"/>
  <c r="AI15" i="6"/>
  <c r="AG16" i="6"/>
  <c r="AH16" i="6"/>
  <c r="AI16" i="6"/>
  <c r="AG17" i="6"/>
  <c r="AH17" i="6"/>
  <c r="AI17" i="6"/>
  <c r="AG18" i="6"/>
  <c r="AH18" i="6"/>
  <c r="AI18" i="6"/>
  <c r="AG19" i="6"/>
  <c r="AH19" i="6"/>
  <c r="AI19" i="6"/>
  <c r="AF15" i="6"/>
  <c r="AF16" i="6"/>
  <c r="AF17" i="6"/>
  <c r="AF18" i="6"/>
  <c r="AF19" i="6"/>
  <c r="AE16" i="6"/>
  <c r="AE17" i="6"/>
  <c r="AE18" i="6"/>
  <c r="AE19" i="6"/>
  <c r="AE15" i="6"/>
  <c r="AD15" i="6"/>
  <c r="AD16" i="6"/>
  <c r="AD17" i="6"/>
  <c r="AD18" i="6"/>
  <c r="AD19" i="6"/>
  <c r="AC16" i="6"/>
  <c r="AC17" i="6"/>
  <c r="AC18" i="6"/>
  <c r="AC19" i="6"/>
  <c r="AC15" i="6"/>
  <c r="AB15" i="6"/>
  <c r="AB16" i="6"/>
  <c r="AB17" i="6"/>
  <c r="AB18" i="6"/>
  <c r="AB19" i="6"/>
  <c r="AA16" i="6"/>
  <c r="AA17" i="6"/>
  <c r="AA18" i="6"/>
  <c r="AA19" i="6"/>
  <c r="AA15" i="6"/>
  <c r="AG6" i="6"/>
  <c r="AG7" i="6"/>
  <c r="AG8" i="6"/>
  <c r="AG9" i="6"/>
  <c r="AG5" i="6"/>
  <c r="AF6" i="6"/>
  <c r="AF7" i="6"/>
  <c r="AF8" i="6"/>
  <c r="AF9" i="6"/>
  <c r="AF5" i="6"/>
  <c r="AE6" i="6"/>
  <c r="AE7" i="6"/>
  <c r="AE8" i="6"/>
  <c r="AE9" i="6"/>
  <c r="AE5" i="6"/>
  <c r="AD6" i="6"/>
  <c r="AD7" i="6"/>
  <c r="AD8" i="6"/>
  <c r="AD9" i="6"/>
  <c r="AD5" i="6"/>
  <c r="AC5" i="6"/>
  <c r="AC6" i="6"/>
  <c r="AC7" i="6"/>
  <c r="AC8" i="6"/>
  <c r="AC9" i="6"/>
  <c r="AB5" i="6"/>
  <c r="AB6" i="6"/>
  <c r="AB7" i="6"/>
  <c r="AB8" i="6"/>
  <c r="AB9" i="6"/>
  <c r="AA6" i="6"/>
  <c r="AA7" i="6"/>
  <c r="AA8" i="6"/>
  <c r="AA9" i="6"/>
  <c r="AA5" i="6"/>
  <c r="AB25" i="6"/>
  <c r="AB4" i="6" s="1"/>
  <c r="AC25" i="6"/>
  <c r="AC4" i="6" s="1"/>
  <c r="AD25" i="6"/>
  <c r="AA14" i="6" s="1"/>
  <c r="AE25" i="6"/>
  <c r="AB14" i="6" s="1"/>
  <c r="AF25" i="6"/>
  <c r="AD4" i="6" s="1"/>
  <c r="AG25" i="6"/>
  <c r="AC14" i="6" s="1"/>
  <c r="AH25" i="6"/>
  <c r="AD14" i="6" s="1"/>
  <c r="AI25" i="6"/>
  <c r="AE4" i="6" s="1"/>
  <c r="AJ25" i="6"/>
  <c r="AE14" i="6" s="1"/>
  <c r="AK25" i="6"/>
  <c r="AF14" i="6" s="1"/>
  <c r="AL25" i="6"/>
  <c r="AG14" i="6" s="1"/>
  <c r="AM25" i="6"/>
  <c r="AH14" i="6" s="1"/>
  <c r="AN25" i="6"/>
  <c r="AI14" i="6" s="1"/>
  <c r="AO25" i="6"/>
  <c r="AF4" i="6" s="1"/>
  <c r="AP25" i="6"/>
  <c r="AJ14" i="6" s="1"/>
  <c r="AQ25" i="6"/>
  <c r="AK14" i="6" s="1"/>
  <c r="AR25" i="6"/>
  <c r="AG4" i="6" s="1"/>
  <c r="AS25" i="6"/>
  <c r="AL14" i="6" s="1"/>
  <c r="AT25" i="6"/>
  <c r="AM14" i="6" s="1"/>
  <c r="AU25" i="6"/>
  <c r="AN14" i="6" s="1"/>
  <c r="AV25" i="6"/>
  <c r="AO14" i="6" s="1"/>
  <c r="AW25" i="6"/>
  <c r="AP14" i="6" s="1"/>
  <c r="AX25" i="6"/>
  <c r="AQ14" i="6" s="1"/>
  <c r="AY25" i="6"/>
  <c r="AR14" i="6" s="1"/>
  <c r="AZ25" i="6"/>
  <c r="AS14" i="6" s="1"/>
  <c r="BA25" i="6"/>
  <c r="AT14" i="6" s="1"/>
  <c r="BB25" i="6"/>
  <c r="AU14" i="6" s="1"/>
  <c r="BC25" i="6"/>
  <c r="AV14" i="6" s="1"/>
  <c r="AA25" i="6"/>
  <c r="AA4" i="6" s="1"/>
  <c r="AW15" i="6" l="1"/>
  <c r="AW18" i="6"/>
  <c r="AW19" i="6"/>
  <c r="AW17" i="6"/>
  <c r="AW16" i="6"/>
  <c r="AW14" i="6"/>
  <c r="AH4" i="6" s="1"/>
  <c r="B30" i="7"/>
  <c r="B31" i="7"/>
  <c r="B32" i="7"/>
  <c r="B33" i="7"/>
  <c r="B34" i="7"/>
  <c r="B35" i="7"/>
  <c r="B29" i="7"/>
  <c r="F24" i="2"/>
  <c r="D38" i="2" s="1"/>
  <c r="F23" i="2"/>
  <c r="D37" i="2" s="1"/>
  <c r="F22" i="2"/>
  <c r="D36" i="2" s="1"/>
  <c r="W19" i="7" l="1"/>
  <c r="L29" i="7" s="1"/>
  <c r="W21" i="7"/>
  <c r="L31" i="7" s="1"/>
  <c r="W25" i="7"/>
  <c r="L35" i="7" s="1"/>
  <c r="E20" i="7"/>
  <c r="C30" i="7" s="1"/>
  <c r="AI4" i="6"/>
  <c r="W23" i="7"/>
  <c r="L33" i="7" s="1"/>
  <c r="W22" i="7"/>
  <c r="L32" i="7" s="1"/>
  <c r="W20" i="7"/>
  <c r="L30" i="7" s="1"/>
  <c r="W24" i="7"/>
  <c r="L34" i="7" s="1"/>
  <c r="M4" i="4"/>
  <c r="K4" i="4"/>
  <c r="I4" i="4"/>
  <c r="G4" i="4"/>
  <c r="E4" i="4"/>
  <c r="C4" i="4"/>
  <c r="I5" i="6"/>
  <c r="I6" i="6"/>
  <c r="I7" i="6"/>
  <c r="I8" i="6"/>
  <c r="I9" i="6"/>
  <c r="I4" i="6"/>
  <c r="K9" i="6" s="1"/>
  <c r="H5" i="6"/>
  <c r="H6" i="6"/>
  <c r="H7" i="6"/>
  <c r="H8" i="6"/>
  <c r="H9" i="6"/>
  <c r="G5" i="6"/>
  <c r="G6" i="6"/>
  <c r="G7" i="6"/>
  <c r="G8" i="6"/>
  <c r="G9" i="6"/>
  <c r="F5" i="6"/>
  <c r="F6" i="6"/>
  <c r="F7" i="6"/>
  <c r="F8" i="6"/>
  <c r="F9" i="6"/>
  <c r="E5" i="6"/>
  <c r="E6" i="6"/>
  <c r="E7" i="6"/>
  <c r="E8" i="6"/>
  <c r="E9" i="6"/>
  <c r="D5" i="6"/>
  <c r="D6" i="6"/>
  <c r="D7" i="6"/>
  <c r="D8" i="6"/>
  <c r="D9" i="6"/>
  <c r="C9" i="6"/>
  <c r="C5" i="6"/>
  <c r="C6" i="6"/>
  <c r="C7" i="6"/>
  <c r="C8" i="6"/>
  <c r="B5" i="6"/>
  <c r="J5" i="6" s="1"/>
  <c r="B6" i="6"/>
  <c r="J6" i="6" s="1"/>
  <c r="B7" i="6"/>
  <c r="J7" i="6" s="1"/>
  <c r="B8" i="6"/>
  <c r="J8" i="6" s="1"/>
  <c r="B9" i="6"/>
  <c r="J9" i="6" s="1"/>
  <c r="C4" i="6"/>
  <c r="K3" i="6" s="1"/>
  <c r="D4" i="6"/>
  <c r="K4" i="6" s="1"/>
  <c r="E4" i="6"/>
  <c r="K5" i="6" s="1"/>
  <c r="F4" i="6"/>
  <c r="K6" i="6" s="1"/>
  <c r="G4" i="6"/>
  <c r="K7" i="6" s="1"/>
  <c r="H4" i="6"/>
  <c r="K8" i="6" s="1"/>
  <c r="B4" i="6"/>
  <c r="K2" i="6" s="1"/>
  <c r="D33" i="5"/>
  <c r="C33" i="5"/>
  <c r="D32" i="5"/>
  <c r="C32" i="5"/>
  <c r="D31" i="5"/>
  <c r="C31" i="5"/>
  <c r="D30" i="5"/>
  <c r="C30" i="5"/>
  <c r="B37" i="5" s="1"/>
  <c r="D29" i="5"/>
  <c r="C29" i="5"/>
  <c r="C28" i="5"/>
  <c r="D9" i="5"/>
  <c r="D8" i="5"/>
  <c r="D7" i="5"/>
  <c r="D6" i="5"/>
  <c r="D5" i="5"/>
  <c r="C5" i="5"/>
  <c r="C6" i="5"/>
  <c r="C7" i="5"/>
  <c r="C8" i="5"/>
  <c r="C9" i="5"/>
  <c r="C4" i="5"/>
  <c r="F19" i="2"/>
  <c r="D33" i="2" s="1"/>
  <c r="F11" i="2"/>
  <c r="D32" i="2" s="1"/>
  <c r="G9" i="3"/>
  <c r="G8" i="3"/>
  <c r="G7" i="3"/>
  <c r="G6" i="3"/>
  <c r="G5" i="3"/>
  <c r="E9" i="3"/>
  <c r="E8" i="3"/>
  <c r="E7" i="3"/>
  <c r="E6" i="3"/>
  <c r="E5" i="3"/>
  <c r="F5" i="3"/>
  <c r="F6" i="3"/>
  <c r="F7" i="3"/>
  <c r="F8" i="3"/>
  <c r="F9" i="3"/>
  <c r="F4" i="3"/>
  <c r="D5" i="3"/>
  <c r="D6" i="3"/>
  <c r="D7" i="3"/>
  <c r="D8" i="3"/>
  <c r="D9" i="3"/>
  <c r="D4" i="3"/>
  <c r="H5" i="3" l="1"/>
  <c r="I7" i="3"/>
  <c r="H9" i="3"/>
  <c r="B14" i="5"/>
  <c r="B16" i="5"/>
  <c r="I8" i="3"/>
  <c r="I6" i="3"/>
  <c r="B39" i="5"/>
  <c r="B12" i="5"/>
  <c r="B38" i="5"/>
  <c r="H8" i="3"/>
  <c r="H7" i="3"/>
  <c r="I5" i="3"/>
  <c r="I9" i="3"/>
  <c r="B15" i="5"/>
  <c r="H6" i="3"/>
  <c r="B13" i="5"/>
  <c r="B36" i="5"/>
  <c r="B40" i="5"/>
  <c r="D4" i="5"/>
  <c r="B11" i="5" s="1"/>
  <c r="G4" i="3"/>
  <c r="D28" i="5"/>
  <c r="B35" i="5" s="1"/>
  <c r="L4" i="4"/>
  <c r="L11" i="4" s="1"/>
  <c r="H4" i="4"/>
  <c r="L9" i="4" s="1"/>
  <c r="J4" i="4"/>
  <c r="L10" i="4" s="1"/>
  <c r="N4" i="4"/>
  <c r="L12" i="4" s="1"/>
  <c r="B4" i="4"/>
  <c r="F4" i="4"/>
  <c r="L8" i="4" s="1"/>
  <c r="D4" i="4"/>
  <c r="L7" i="4" s="1"/>
  <c r="O4" i="4"/>
  <c r="P4" i="4"/>
  <c r="Q21" i="7"/>
  <c r="I31" i="7" s="1"/>
  <c r="Q25" i="7"/>
  <c r="I35" i="7" s="1"/>
  <c r="I21" i="7"/>
  <c r="E31" i="7" s="1"/>
  <c r="I25" i="7"/>
  <c r="E35" i="7" s="1"/>
  <c r="Q20" i="7"/>
  <c r="I30" i="7" s="1"/>
  <c r="Q24" i="7"/>
  <c r="I34" i="7" s="1"/>
  <c r="I20" i="7"/>
  <c r="E30" i="7" s="1"/>
  <c r="I24" i="7"/>
  <c r="E34" i="7" s="1"/>
  <c r="Q19" i="7"/>
  <c r="I29" i="7" s="1"/>
  <c r="Q23" i="7"/>
  <c r="I33" i="7" s="1"/>
  <c r="I19" i="7"/>
  <c r="E29" i="7" s="1"/>
  <c r="I23" i="7"/>
  <c r="E33" i="7" s="1"/>
  <c r="Q22" i="7"/>
  <c r="I32" i="7" s="1"/>
  <c r="I22" i="7"/>
  <c r="E32" i="7" s="1"/>
  <c r="S19" i="7"/>
  <c r="J29" i="7" s="1"/>
  <c r="S23" i="7"/>
  <c r="J33" i="7" s="1"/>
  <c r="K19" i="7"/>
  <c r="F29" i="7" s="1"/>
  <c r="K23" i="7"/>
  <c r="F33" i="7" s="1"/>
  <c r="O20" i="7"/>
  <c r="H30" i="7" s="1"/>
  <c r="O24" i="7"/>
  <c r="H34" i="7" s="1"/>
  <c r="U19" i="7"/>
  <c r="K29" i="7" s="1"/>
  <c r="U23" i="7"/>
  <c r="K33" i="7" s="1"/>
  <c r="M19" i="7"/>
  <c r="G29" i="7" s="1"/>
  <c r="M23" i="7"/>
  <c r="G33" i="7" s="1"/>
  <c r="E23" i="7"/>
  <c r="C33" i="7" s="1"/>
  <c r="G20" i="7"/>
  <c r="D30" i="7" s="1"/>
  <c r="G24" i="7"/>
  <c r="D34" i="7" s="1"/>
  <c r="S21" i="7"/>
  <c r="J31" i="7" s="1"/>
  <c r="S25" i="7"/>
  <c r="J35" i="7" s="1"/>
  <c r="O19" i="7"/>
  <c r="H29" i="7" s="1"/>
  <c r="K21" i="7"/>
  <c r="F31" i="7" s="1"/>
  <c r="K25" i="7"/>
  <c r="F35" i="7" s="1"/>
  <c r="G19" i="7"/>
  <c r="D29" i="7" s="1"/>
  <c r="O22" i="7"/>
  <c r="H32" i="7" s="1"/>
  <c r="U22" i="7"/>
  <c r="K32" i="7" s="1"/>
  <c r="O21" i="7"/>
  <c r="H31" i="7" s="1"/>
  <c r="O25" i="7"/>
  <c r="H35" i="7" s="1"/>
  <c r="M22" i="7"/>
  <c r="G32" i="7" s="1"/>
  <c r="G21" i="7"/>
  <c r="D31" i="7" s="1"/>
  <c r="G25" i="7"/>
  <c r="D35" i="7" s="1"/>
  <c r="E22" i="7"/>
  <c r="C32" i="7" s="1"/>
  <c r="U20" i="7"/>
  <c r="K30" i="7" s="1"/>
  <c r="U24" i="7"/>
  <c r="K34" i="7" s="1"/>
  <c r="G22" i="7"/>
  <c r="D32" i="7" s="1"/>
  <c r="U21" i="7"/>
  <c r="K31" i="7" s="1"/>
  <c r="U25" i="7"/>
  <c r="K35" i="7" s="1"/>
  <c r="S22" i="7"/>
  <c r="J32" i="7" s="1"/>
  <c r="M21" i="7"/>
  <c r="G31" i="7" s="1"/>
  <c r="M25" i="7"/>
  <c r="G35" i="7" s="1"/>
  <c r="K22" i="7"/>
  <c r="F32" i="7" s="1"/>
  <c r="E21" i="7"/>
  <c r="C31" i="7" s="1"/>
  <c r="E25" i="7"/>
  <c r="C35" i="7" s="1"/>
  <c r="E19" i="7"/>
  <c r="C29" i="7" s="1"/>
  <c r="O23" i="7"/>
  <c r="H33" i="7" s="1"/>
  <c r="K24" i="7"/>
  <c r="F34" i="7" s="1"/>
  <c r="K20" i="7"/>
  <c r="F30" i="7" s="1"/>
  <c r="S24" i="7"/>
  <c r="J34" i="7" s="1"/>
  <c r="S20" i="7"/>
  <c r="J30" i="7" s="1"/>
  <c r="E24" i="7"/>
  <c r="C34" i="7" s="1"/>
  <c r="G23" i="7"/>
  <c r="D33" i="7" s="1"/>
  <c r="M24" i="7"/>
  <c r="G34" i="7" s="1"/>
  <c r="M20" i="7"/>
  <c r="G30" i="7" s="1"/>
  <c r="F28" i="2"/>
  <c r="D42" i="2" s="1"/>
  <c r="F27" i="2"/>
  <c r="D41" i="2" s="1"/>
  <c r="F26" i="2"/>
  <c r="D40" i="2" s="1"/>
  <c r="F25" i="2"/>
  <c r="D39" i="2" s="1"/>
  <c r="F21" i="2"/>
  <c r="D35" i="2" s="1"/>
  <c r="F20" i="2"/>
  <c r="D34" i="2" s="1"/>
  <c r="F12" i="2"/>
  <c r="F13" i="2"/>
  <c r="F14" i="2"/>
  <c r="F15" i="2"/>
  <c r="F16" i="2"/>
  <c r="F17" i="2"/>
  <c r="E6" i="1"/>
  <c r="E7" i="1"/>
  <c r="E8" i="1"/>
  <c r="E9" i="1"/>
  <c r="D6" i="1"/>
  <c r="D7" i="1"/>
  <c r="D8" i="1"/>
  <c r="D9" i="1"/>
  <c r="D5" i="1"/>
  <c r="E5" i="1"/>
  <c r="F7" i="1" l="1"/>
  <c r="F6" i="1"/>
  <c r="F9" i="1"/>
  <c r="L13" i="4"/>
  <c r="F8" i="1"/>
  <c r="F5" i="1"/>
  <c r="F18" i="2"/>
  <c r="F29" i="2"/>
  <c r="D43" i="2" s="1"/>
  <c r="D4" i="1"/>
  <c r="E4" i="1"/>
  <c r="E4" i="3"/>
</calcChain>
</file>

<file path=xl/sharedStrings.xml><?xml version="1.0" encoding="utf-8"?>
<sst xmlns="http://schemas.openxmlformats.org/spreadsheetml/2006/main" count="407" uniqueCount="83">
  <si>
    <t>합계</t>
  </si>
  <si>
    <t>전</t>
  </si>
  <si>
    <t>답</t>
  </si>
  <si>
    <t>임야</t>
  </si>
  <si>
    <t>대</t>
  </si>
  <si>
    <t>도로</t>
  </si>
  <si>
    <t>하천</t>
  </si>
  <si>
    <t>면적</t>
  </si>
  <si>
    <t>지번수</t>
  </si>
  <si>
    <t>지적공부등록지</t>
  </si>
  <si>
    <t>민유지</t>
  </si>
  <si>
    <t>국유지</t>
  </si>
  <si>
    <t>도유지</t>
  </si>
  <si>
    <t>군유지</t>
  </si>
  <si>
    <t>법인</t>
  </si>
  <si>
    <t>비법인</t>
  </si>
  <si>
    <t>기타</t>
  </si>
  <si>
    <t>소계</t>
  </si>
  <si>
    <t>임야대장등록지</t>
  </si>
  <si>
    <t>총계</t>
  </si>
  <si>
    <t>토지대장등록지</t>
    <phoneticPr fontId="5" type="noConversion"/>
  </si>
  <si>
    <t>1. 구별 면적 및 지번수</t>
  </si>
  <si>
    <t xml:space="preserve">                   지목별               행정구역명               </t>
  </si>
  <si>
    <t>계</t>
  </si>
  <si>
    <t>동구</t>
  </si>
  <si>
    <t>중구</t>
  </si>
  <si>
    <t>서구</t>
  </si>
  <si>
    <t>유성구</t>
  </si>
  <si>
    <t>대덕구</t>
  </si>
  <si>
    <t>기타</t>
    <phoneticPr fontId="5" type="noConversion"/>
  </si>
  <si>
    <t>년도</t>
  </si>
  <si>
    <t>면적</t>
    <phoneticPr fontId="9" type="noConversion"/>
  </si>
  <si>
    <t>변동률</t>
    <phoneticPr fontId="9" type="noConversion"/>
  </si>
  <si>
    <t>합계</t>
    <phoneticPr fontId="9" type="noConversion"/>
  </si>
  <si>
    <t>대지</t>
  </si>
  <si>
    <t>계</t>
    <phoneticPr fontId="9" type="noConversion"/>
  </si>
  <si>
    <t>6. 구별 지목별 면적 현황</t>
    <phoneticPr fontId="5" type="noConversion"/>
  </si>
  <si>
    <t>2. 구별 면적 및 지번수 현황</t>
    <phoneticPr fontId="5" type="noConversion"/>
  </si>
  <si>
    <t>과수원</t>
  </si>
  <si>
    <t>목장용지</t>
  </si>
  <si>
    <t>광천지</t>
  </si>
  <si>
    <t>염전</t>
  </si>
  <si>
    <t>공장용지</t>
  </si>
  <si>
    <t>학교용지</t>
  </si>
  <si>
    <t>주차장</t>
  </si>
  <si>
    <t>주유소용지</t>
  </si>
  <si>
    <t>창고용지</t>
  </si>
  <si>
    <t>철도용지</t>
  </si>
  <si>
    <t>제방</t>
  </si>
  <si>
    <t>구거</t>
  </si>
  <si>
    <t>유지</t>
  </si>
  <si>
    <t>양어장</t>
  </si>
  <si>
    <t>수도용지</t>
  </si>
  <si>
    <t>공원</t>
  </si>
  <si>
    <t>체육용지</t>
  </si>
  <si>
    <t>유원지</t>
  </si>
  <si>
    <t>종교용지</t>
  </si>
  <si>
    <t>사적지</t>
  </si>
  <si>
    <t>묘지</t>
  </si>
  <si>
    <t>잡종지</t>
  </si>
  <si>
    <t>3. 지적통계체계표</t>
    <phoneticPr fontId="5" type="noConversion"/>
  </si>
  <si>
    <t>토지대장등록지</t>
    <phoneticPr fontId="5" type="noConversion"/>
  </si>
  <si>
    <t>변동률</t>
    <phoneticPr fontId="9" type="noConversion"/>
  </si>
  <si>
    <t>기타</t>
    <phoneticPr fontId="5" type="noConversion"/>
  </si>
  <si>
    <t>%</t>
    <phoneticPr fontId="5" type="noConversion"/>
  </si>
  <si>
    <t>계</t>
    <phoneticPr fontId="9" type="noConversion"/>
  </si>
  <si>
    <t>면적</t>
    <phoneticPr fontId="9" type="noConversion"/>
  </si>
  <si>
    <t>합계</t>
    <phoneticPr fontId="9" type="noConversion"/>
  </si>
  <si>
    <t>면적</t>
    <phoneticPr fontId="9" type="noConversion"/>
  </si>
  <si>
    <t>기타</t>
    <phoneticPr fontId="5" type="noConversion"/>
  </si>
  <si>
    <t>년도</t>
    <phoneticPr fontId="8" type="noConversion"/>
  </si>
  <si>
    <r>
      <t>(</t>
    </r>
    <r>
      <rPr>
        <sz val="8"/>
        <color theme="1"/>
        <rFont val="굴림"/>
        <family val="3"/>
        <charset val="129"/>
      </rPr>
      <t xml:space="preserve"> </t>
    </r>
    <r>
      <rPr>
        <sz val="8"/>
        <color indexed="8"/>
        <rFont val="굴림"/>
        <family val="3"/>
        <charset val="129"/>
      </rPr>
      <t>단위 : ㎡, 필</t>
    </r>
    <r>
      <rPr>
        <sz val="8"/>
        <color theme="1"/>
        <rFont val="굴림"/>
        <family val="3"/>
        <charset val="129"/>
      </rPr>
      <t xml:space="preserve"> )</t>
    </r>
    <phoneticPr fontId="8" type="noConversion"/>
  </si>
  <si>
    <t>4-2. 최근 10년간 주요지목별 변동추이</t>
    <phoneticPr fontId="5" type="noConversion"/>
  </si>
  <si>
    <t>4-1. 지목별 현황</t>
    <phoneticPr fontId="5" type="noConversion"/>
  </si>
  <si>
    <t>1-3 지적공부등록지(2004-2014)</t>
    <phoneticPr fontId="8" type="noConversion"/>
  </si>
  <si>
    <t>개인</t>
  </si>
  <si>
    <t>종중</t>
  </si>
  <si>
    <t>종교단체</t>
  </si>
  <si>
    <t>기타단체</t>
  </si>
  <si>
    <t>변동률</t>
  </si>
  <si>
    <t>기타</t>
    <phoneticPr fontId="5" type="noConversion"/>
  </si>
  <si>
    <t>4.지목별 현황에 붙여넣기</t>
    <phoneticPr fontId="5" type="noConversion"/>
  </si>
  <si>
    <t>도표(수정금지)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</si>
</sst>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1" formatCode="_-* #,##0_-;\-* #,##0_-;_-* &quot;-&quot;_-;_-@_-"/>
    <numFmt numFmtId="176" formatCode="#,##0.0_);[Red]\(#,##0.0\)"/>
    <numFmt numFmtId="177" formatCode="#,##0.0_ "/>
    <numFmt numFmtId="178" formatCode="#,##0_ "/>
    <numFmt numFmtId="179" formatCode="#,##0.0_ ;[Red]\-#,##0.0\ "/>
    <numFmt numFmtId="180" formatCode="_-* #,##0.0_-;\-* #,##0.0_-;_-* &quot;-&quot;_-;_-@_-"/>
    <numFmt numFmtId="181" formatCode="_(* #,##0.00_);_(* \(#,##0.00\);_(* &quot;-&quot;??_);_(@_)"/>
  </numFmts>
  <fonts count="29" x14ac:knownFonts="1">
    <font>
      <sz val="10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돋움"/>
      <family val="3"/>
      <charset val="129"/>
    </font>
    <font>
      <b/>
      <sz val="9"/>
      <name val="돋움"/>
      <family val="3"/>
      <charset val="129"/>
    </font>
    <font>
      <sz val="8"/>
      <name val="굴림체"/>
      <family val="3"/>
      <charset val="129"/>
    </font>
    <font>
      <sz val="8"/>
      <name val="돋움"/>
      <family val="3"/>
      <charset val="129"/>
    </font>
    <font>
      <sz val="8"/>
      <color theme="1"/>
      <name val="굴림"/>
      <family val="3"/>
      <charset val="129"/>
    </font>
    <font>
      <sz val="8"/>
      <name val="굴림"/>
      <family val="3"/>
      <charset val="129"/>
    </font>
    <font>
      <sz val="8"/>
      <color indexed="8"/>
      <name val="굴림"/>
      <family val="3"/>
      <charset val="129"/>
    </font>
    <font>
      <sz val="11"/>
      <color theme="1"/>
      <name val="맑은 고딕"/>
      <family val="3"/>
      <charset val="129"/>
      <scheme val="minor"/>
    </font>
    <font>
      <b/>
      <sz val="11"/>
      <name val="돋움"/>
      <family val="3"/>
      <charset val="129"/>
    </font>
    <font>
      <b/>
      <sz val="10"/>
      <name val="돋움"/>
      <family val="3"/>
      <charset val="129"/>
    </font>
    <font>
      <sz val="10"/>
      <color theme="1"/>
      <name val="맑은 고딕"/>
      <family val="2"/>
      <charset val="129"/>
      <scheme val="minor"/>
    </font>
    <font>
      <sz val="10"/>
      <color indexed="8"/>
      <name val="Arial"/>
      <family val="2"/>
    </font>
    <font>
      <sz val="10"/>
      <name val="돋움"/>
      <family val="3"/>
      <charset val="129"/>
    </font>
    <font>
      <sz val="10"/>
      <color theme="1"/>
      <name val="돋움"/>
      <family val="3"/>
      <charset val="129"/>
    </font>
    <font>
      <b/>
      <sz val="10"/>
      <color rgb="FFFF0000"/>
      <name val="맑은 고딕"/>
      <family val="3"/>
      <charset val="129"/>
      <scheme val="minor"/>
    </font>
    <font>
      <b/>
      <sz val="8"/>
      <color rgb="FFFF0000"/>
      <name val="굴림"/>
      <family val="3"/>
      <charset val="129"/>
    </font>
    <font>
      <sz val="9"/>
      <color theme="1"/>
      <name val="돋움"/>
      <family val="3"/>
      <charset val="129"/>
    </font>
    <font>
      <sz val="10"/>
      <color rgb="FFFF0000"/>
      <name val="맑은 고딕"/>
      <family val="2"/>
      <charset val="129"/>
      <scheme val="minor"/>
    </font>
    <font>
      <sz val="8"/>
      <color theme="1"/>
      <name val="맑은 고딕"/>
      <family val="2"/>
      <charset val="129"/>
      <scheme val="minor"/>
    </font>
    <font>
      <sz val="8"/>
      <color theme="1"/>
      <name val="맑은 고딕"/>
      <family val="3"/>
      <charset val="129"/>
      <scheme val="minor"/>
    </font>
    <font>
      <sz val="9"/>
      <name val="굴림"/>
      <family val="3"/>
      <charset val="129"/>
    </font>
    <font>
      <sz val="8"/>
      <color rgb="FFFF0000"/>
      <name val="맑은 고딕"/>
      <family val="2"/>
      <charset val="129"/>
      <scheme val="minor"/>
    </font>
    <font>
      <b/>
      <sz val="11"/>
      <color rgb="FFFF0000"/>
      <name val="돋움"/>
      <family val="3"/>
      <charset val="129"/>
    </font>
  </fonts>
  <fills count="11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/>
      <diagonal style="thin">
        <color indexed="64"/>
      </diagonal>
    </border>
    <border diagonalDown="1">
      <left style="thin">
        <color indexed="64"/>
      </left>
      <right style="thin">
        <color indexed="64"/>
      </right>
      <top/>
      <bottom style="thin">
        <color indexed="64"/>
      </bottom>
      <diagonal style="thin">
        <color indexed="64"/>
      </diagonal>
    </border>
    <border>
      <left/>
      <right/>
      <top/>
      <bottom style="thin">
        <color indexed="64"/>
      </bottom>
      <diagonal/>
    </border>
    <border diagonalDown="1">
      <left style="thin">
        <color indexed="64"/>
      </left>
      <right/>
      <top style="thin">
        <color indexed="64"/>
      </top>
      <bottom/>
      <diagonal style="thin">
        <color indexed="64"/>
      </diagonal>
    </border>
    <border diagonalDown="1">
      <left/>
      <right/>
      <top style="thin">
        <color indexed="64"/>
      </top>
      <bottom/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/>
      <diagonal style="thin">
        <color indexed="64"/>
      </diagonal>
    </border>
    <border diagonalDown="1">
      <left style="thin">
        <color indexed="64"/>
      </left>
      <right/>
      <top/>
      <bottom style="thin">
        <color indexed="64"/>
      </bottom>
      <diagonal style="thin">
        <color indexed="64"/>
      </diagonal>
    </border>
    <border diagonalDown="1">
      <left/>
      <right/>
      <top/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/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/>
      <right/>
      <top style="thin">
        <color indexed="64"/>
      </top>
      <bottom/>
      <diagonal/>
    </border>
  </borders>
  <cellStyleXfs count="347">
    <xf numFmtId="0" fontId="0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41" fontId="13" fillId="0" borderId="0" applyFont="0" applyFill="0" applyBorder="0" applyAlignment="0" applyProtection="0">
      <alignment vertical="center"/>
    </xf>
    <xf numFmtId="0" fontId="6" fillId="0" borderId="0"/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41" fontId="13" fillId="0" borderId="0" applyFont="0" applyFill="0" applyBorder="0" applyAlignment="0" applyProtection="0">
      <alignment vertical="center"/>
    </xf>
    <xf numFmtId="0" fontId="6" fillId="0" borderId="0"/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6" fillId="0" borderId="0"/>
    <xf numFmtId="0" fontId="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6" fillId="0" borderId="0"/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41" fontId="13" fillId="0" borderId="0" applyFont="0" applyFill="0" applyBorder="0" applyAlignment="0" applyProtection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41" fontId="13" fillId="0" borderId="0" applyFont="0" applyFill="0" applyBorder="0" applyAlignment="0" applyProtection="0">
      <alignment vertical="center"/>
    </xf>
    <xf numFmtId="0" fontId="6" fillId="0" borderId="0"/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41" fontId="13" fillId="0" borderId="0" applyFont="0" applyFill="0" applyBorder="0" applyAlignment="0" applyProtection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41" fontId="13" fillId="0" borderId="0" applyFont="0" applyFill="0" applyBorder="0" applyAlignment="0" applyProtection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41" fontId="13" fillId="0" borderId="0" applyFont="0" applyFill="0" applyBorder="0" applyAlignment="0" applyProtection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41" fontId="13" fillId="0" borderId="0" applyFont="0" applyFill="0" applyBorder="0" applyAlignment="0" applyProtection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41" fontId="13" fillId="0" borderId="0" applyFont="0" applyFill="0" applyBorder="0" applyAlignment="0" applyProtection="0">
      <alignment vertical="center"/>
    </xf>
    <xf numFmtId="0" fontId="16" fillId="0" borderId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/>
    <xf numFmtId="0" fontId="6" fillId="0" borderId="0"/>
    <xf numFmtId="41" fontId="6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/>
    <xf numFmtId="0" fontId="6" fillId="0" borderId="0"/>
    <xf numFmtId="0" fontId="17" fillId="0" borderId="0"/>
    <xf numFmtId="0" fontId="17" fillId="0" borderId="0"/>
    <xf numFmtId="41" fontId="6" fillId="0" borderId="0" applyFont="0" applyFill="0" applyBorder="0" applyAlignment="0" applyProtection="0"/>
    <xf numFmtId="0" fontId="6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41" fontId="6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17" fillId="0" borderId="0"/>
    <xf numFmtId="0" fontId="17" fillId="0" borderId="0"/>
    <xf numFmtId="0" fontId="17" fillId="0" borderId="0"/>
    <xf numFmtId="0" fontId="1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6" fillId="0" borderId="0"/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17" fillId="0" borderId="0"/>
    <xf numFmtId="0" fontId="17" fillId="0" borderId="0"/>
    <xf numFmtId="41" fontId="13" fillId="0" borderId="0" applyFont="0" applyFill="0" applyBorder="0" applyAlignment="0" applyProtection="0">
      <alignment vertical="center"/>
    </xf>
    <xf numFmtId="0" fontId="17" fillId="0" borderId="0"/>
    <xf numFmtId="0" fontId="17" fillId="0" borderId="0"/>
    <xf numFmtId="41" fontId="1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/>
    <xf numFmtId="0" fontId="17" fillId="0" borderId="0"/>
    <xf numFmtId="0" fontId="17" fillId="0" borderId="0"/>
    <xf numFmtId="0" fontId="17" fillId="0" borderId="0"/>
    <xf numFmtId="0" fontId="3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41" fontId="13" fillId="0" borderId="0" applyFont="0" applyFill="0" applyBorder="0" applyAlignment="0" applyProtection="0">
      <alignment vertical="center"/>
    </xf>
    <xf numFmtId="0" fontId="6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6" fillId="0" borderId="0"/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6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181" fontId="17" fillId="0" borderId="0"/>
    <xf numFmtId="181" fontId="17" fillId="0" borderId="0"/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0" fontId="6" fillId="0" borderId="0"/>
    <xf numFmtId="0" fontId="6" fillId="0" borderId="0"/>
    <xf numFmtId="0" fontId="17" fillId="0" borderId="0"/>
    <xf numFmtId="0" fontId="17" fillId="0" borderId="0"/>
    <xf numFmtId="41" fontId="16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2" fillId="0" borderId="0">
      <alignment vertical="center"/>
    </xf>
    <xf numFmtId="41" fontId="6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1" fillId="0" borderId="0">
      <alignment vertical="center"/>
    </xf>
    <xf numFmtId="0" fontId="6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" fillId="0" borderId="0"/>
    <xf numFmtId="0" fontId="1" fillId="0" borderId="0">
      <alignment vertical="center"/>
    </xf>
    <xf numFmtId="0" fontId="6" fillId="0" borderId="0"/>
    <xf numFmtId="0" fontId="6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81" fontId="17" fillId="0" borderId="0"/>
    <xf numFmtId="0" fontId="17" fillId="0" borderId="0"/>
    <xf numFmtId="0" fontId="1" fillId="0" borderId="0">
      <alignment vertical="center"/>
    </xf>
    <xf numFmtId="0" fontId="13" fillId="0" borderId="0">
      <alignment vertical="center"/>
    </xf>
  </cellStyleXfs>
  <cellXfs count="147">
    <xf numFmtId="0" fontId="0" fillId="0" borderId="0" xfId="0">
      <alignment vertical="center"/>
    </xf>
    <xf numFmtId="177" fontId="0" fillId="0" borderId="0" xfId="0" applyNumberFormat="1">
      <alignment vertical="center"/>
    </xf>
    <xf numFmtId="49" fontId="7" fillId="0" borderId="0" xfId="2" applyNumberFormat="1" applyFont="1" applyAlignment="1">
      <alignment horizontal="center" vertical="center"/>
    </xf>
    <xf numFmtId="0" fontId="0" fillId="0" borderId="0" xfId="0" applyAlignment="1"/>
    <xf numFmtId="177" fontId="0" fillId="0" borderId="0" xfId="0" applyNumberFormat="1" applyAlignment="1"/>
    <xf numFmtId="177" fontId="10" fillId="0" borderId="0" xfId="0" applyNumberFormat="1" applyFont="1">
      <alignment vertical="center"/>
    </xf>
    <xf numFmtId="0" fontId="11" fillId="2" borderId="1" xfId="1" applyFont="1" applyFill="1" applyBorder="1" applyAlignment="1">
      <alignment horizontal="center"/>
    </xf>
    <xf numFmtId="177" fontId="11" fillId="3" borderId="1" xfId="1" applyNumberFormat="1" applyFont="1" applyFill="1" applyBorder="1" applyAlignment="1" applyProtection="1">
      <alignment horizontal="center" vertical="center"/>
      <protection locked="0"/>
    </xf>
    <xf numFmtId="178" fontId="11" fillId="3" borderId="1" xfId="1" applyNumberFormat="1" applyFont="1" applyFill="1" applyBorder="1" applyAlignment="1" applyProtection="1">
      <alignment horizontal="center" vertical="center"/>
      <protection locked="0"/>
    </xf>
    <xf numFmtId="0" fontId="11" fillId="2" borderId="1" xfId="1" applyFont="1" applyFill="1" applyBorder="1" applyAlignment="1" applyProtection="1">
      <alignment horizontal="center" vertical="center" wrapText="1"/>
      <protection locked="0"/>
    </xf>
    <xf numFmtId="0" fontId="11" fillId="2" borderId="11" xfId="1" applyFont="1" applyFill="1" applyBorder="1" applyAlignment="1" applyProtection="1">
      <alignment vertical="center" wrapText="1"/>
      <protection locked="0"/>
    </xf>
    <xf numFmtId="0" fontId="11" fillId="2" borderId="1" xfId="1" applyFont="1" applyFill="1" applyBorder="1" applyAlignment="1" applyProtection="1">
      <alignment horizontal="center"/>
      <protection locked="0"/>
    </xf>
    <xf numFmtId="177" fontId="11" fillId="0" borderId="1" xfId="1" applyNumberFormat="1" applyFont="1" applyBorder="1"/>
    <xf numFmtId="178" fontId="11" fillId="0" borderId="1" xfId="1" applyNumberFormat="1" applyFont="1" applyBorder="1"/>
    <xf numFmtId="0" fontId="11" fillId="2" borderId="12" xfId="1" applyFont="1" applyFill="1" applyBorder="1" applyAlignment="1" applyProtection="1">
      <alignment vertical="center" wrapText="1"/>
      <protection locked="0"/>
    </xf>
    <xf numFmtId="177" fontId="10" fillId="0" borderId="1" xfId="0" applyNumberFormat="1" applyFont="1" applyBorder="1">
      <alignment vertical="center"/>
    </xf>
    <xf numFmtId="176" fontId="11" fillId="0" borderId="1" xfId="0" applyNumberFormat="1" applyFont="1" applyBorder="1">
      <alignment vertical="center"/>
    </xf>
    <xf numFmtId="49" fontId="11" fillId="3" borderId="1" xfId="2" applyNumberFormat="1" applyFont="1" applyFill="1" applyBorder="1" applyAlignment="1">
      <alignment horizontal="center" vertical="center"/>
    </xf>
    <xf numFmtId="179" fontId="11" fillId="0" borderId="1" xfId="2" applyNumberFormat="1" applyFont="1" applyBorder="1" applyAlignment="1">
      <alignment horizontal="center" vertical="center"/>
    </xf>
    <xf numFmtId="0" fontId="11" fillId="0" borderId="1" xfId="2" applyFont="1" applyBorder="1" applyAlignment="1">
      <alignment horizontal="center" vertical="center"/>
    </xf>
    <xf numFmtId="0" fontId="11" fillId="0" borderId="0" xfId="1" applyFont="1"/>
    <xf numFmtId="0" fontId="10" fillId="0" borderId="0" xfId="0" applyFont="1">
      <alignment vertical="center"/>
    </xf>
    <xf numFmtId="0" fontId="11" fillId="0" borderId="0" xfId="1" applyFont="1" applyBorder="1" applyAlignment="1">
      <alignment horizontal="left" vertical="center"/>
    </xf>
    <xf numFmtId="176" fontId="11" fillId="3" borderId="1" xfId="1" applyNumberFormat="1" applyFont="1" applyFill="1" applyBorder="1" applyAlignment="1">
      <alignment horizontal="center" vertical="center"/>
    </xf>
    <xf numFmtId="176" fontId="11" fillId="3" borderId="1" xfId="7" applyNumberFormat="1" applyFont="1" applyFill="1" applyBorder="1" applyAlignment="1">
      <alignment horizontal="center" vertical="center"/>
    </xf>
    <xf numFmtId="177" fontId="11" fillId="3" borderId="1" xfId="7" applyNumberFormat="1" applyFont="1" applyFill="1" applyBorder="1" applyAlignment="1" applyProtection="1">
      <alignment horizontal="center" vertical="center"/>
      <protection locked="0"/>
    </xf>
    <xf numFmtId="177" fontId="11" fillId="0" borderId="1" xfId="7" applyNumberFormat="1" applyFont="1" applyBorder="1"/>
    <xf numFmtId="0" fontId="10" fillId="2" borderId="1" xfId="0" applyFont="1" applyFill="1" applyBorder="1" applyAlignment="1">
      <alignment horizontal="center"/>
    </xf>
    <xf numFmtId="0" fontId="10" fillId="0" borderId="0" xfId="0" applyFont="1" applyAlignment="1"/>
    <xf numFmtId="177" fontId="10" fillId="0" borderId="0" xfId="0" applyNumberFormat="1" applyFont="1" applyAlignment="1"/>
    <xf numFmtId="177" fontId="11" fillId="3" borderId="1" xfId="0" applyNumberFormat="1" applyFont="1" applyFill="1" applyBorder="1" applyAlignment="1" applyProtection="1">
      <alignment horizontal="center" vertical="center"/>
      <protection locked="0"/>
    </xf>
    <xf numFmtId="0" fontId="11" fillId="2" borderId="1" xfId="0" applyFont="1" applyFill="1" applyBorder="1" applyAlignment="1" applyProtection="1">
      <alignment horizontal="center" vertical="center" wrapText="1"/>
      <protection locked="0"/>
    </xf>
    <xf numFmtId="176" fontId="11" fillId="3" borderId="1" xfId="0" applyNumberFormat="1" applyFont="1" applyFill="1" applyBorder="1" applyAlignment="1">
      <alignment horizontal="center" vertical="center"/>
    </xf>
    <xf numFmtId="0" fontId="11" fillId="2" borderId="1" xfId="7" applyFont="1" applyFill="1" applyBorder="1" applyAlignment="1">
      <alignment horizontal="center"/>
    </xf>
    <xf numFmtId="0" fontId="11" fillId="2" borderId="1" xfId="8" applyFont="1" applyFill="1" applyBorder="1" applyAlignment="1">
      <alignment horizontal="center"/>
    </xf>
    <xf numFmtId="0" fontId="11" fillId="2" borderId="1" xfId="7" applyFont="1" applyFill="1" applyBorder="1" applyAlignment="1" applyProtection="1">
      <alignment horizontal="center" vertical="center" wrapText="1"/>
      <protection locked="0"/>
    </xf>
    <xf numFmtId="176" fontId="11" fillId="3" borderId="1" xfId="8" applyNumberFormat="1" applyFont="1" applyFill="1" applyBorder="1" applyAlignment="1">
      <alignment horizontal="center" vertical="center"/>
    </xf>
    <xf numFmtId="177" fontId="11" fillId="3" borderId="1" xfId="8" applyNumberFormat="1" applyFont="1" applyFill="1" applyBorder="1" applyAlignment="1" applyProtection="1">
      <alignment horizontal="center" vertical="center"/>
      <protection locked="0"/>
    </xf>
    <xf numFmtId="0" fontId="11" fillId="2" borderId="1" xfId="8" applyFont="1" applyFill="1" applyBorder="1" applyAlignment="1" applyProtection="1">
      <alignment horizontal="center" vertical="center" wrapText="1"/>
      <protection locked="0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vertical="center"/>
    </xf>
    <xf numFmtId="0" fontId="12" fillId="0" borderId="4" xfId="0" applyFont="1" applyBorder="1" applyAlignment="1">
      <alignment horizontal="center" vertical="center"/>
    </xf>
    <xf numFmtId="0" fontId="10" fillId="0" borderId="4" xfId="0" applyNumberFormat="1" applyFont="1" applyFill="1" applyBorder="1" applyAlignment="1">
      <alignment horizontal="center" vertical="center"/>
    </xf>
    <xf numFmtId="0" fontId="10" fillId="4" borderId="1" xfId="0" applyNumberFormat="1" applyFont="1" applyFill="1" applyBorder="1" applyAlignment="1">
      <alignment horizontal="center" vertical="center"/>
    </xf>
    <xf numFmtId="177" fontId="11" fillId="0" borderId="1" xfId="0" applyNumberFormat="1" applyFont="1" applyBorder="1">
      <alignment vertical="center"/>
    </xf>
    <xf numFmtId="177" fontId="11" fillId="0" borderId="0" xfId="0" applyNumberFormat="1" applyFont="1">
      <alignment vertical="center"/>
    </xf>
    <xf numFmtId="0" fontId="11" fillId="0" borderId="0" xfId="0" applyFont="1">
      <alignment vertical="center"/>
    </xf>
    <xf numFmtId="0" fontId="11" fillId="0" borderId="0" xfId="0" applyFont="1" applyAlignment="1">
      <alignment horizontal="center" vertical="center"/>
    </xf>
    <xf numFmtId="176" fontId="11" fillId="0" borderId="0" xfId="0" applyNumberFormat="1" applyFont="1">
      <alignment vertical="center"/>
    </xf>
    <xf numFmtId="0" fontId="12" fillId="0" borderId="0" xfId="0" applyFont="1" applyAlignment="1">
      <alignment horizontal="left" vertical="center"/>
    </xf>
    <xf numFmtId="49" fontId="11" fillId="0" borderId="0" xfId="2" applyNumberFormat="1" applyFont="1" applyAlignment="1">
      <alignment horizontal="center" vertical="center"/>
    </xf>
    <xf numFmtId="179" fontId="11" fillId="6" borderId="1" xfId="2" applyNumberFormat="1" applyFont="1" applyFill="1" applyBorder="1" applyAlignment="1">
      <alignment horizontal="center" vertical="center"/>
    </xf>
    <xf numFmtId="0" fontId="11" fillId="6" borderId="1" xfId="2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49" fontId="11" fillId="3" borderId="1" xfId="2" applyNumberFormat="1" applyFont="1" applyFill="1" applyBorder="1" applyAlignment="1">
      <alignment horizontal="center" vertical="center"/>
    </xf>
    <xf numFmtId="0" fontId="6" fillId="2" borderId="1" xfId="24" applyFill="1" applyBorder="1" applyAlignment="1">
      <alignment horizontal="center"/>
    </xf>
    <xf numFmtId="176" fontId="14" fillId="7" borderId="1" xfId="24" applyNumberFormat="1" applyFont="1" applyFill="1" applyBorder="1" applyAlignment="1">
      <alignment horizontal="center" vertical="center"/>
    </xf>
    <xf numFmtId="177" fontId="14" fillId="7" borderId="1" xfId="24" applyNumberFormat="1" applyFont="1" applyFill="1" applyBorder="1" applyAlignment="1" applyProtection="1">
      <alignment horizontal="center" vertical="center"/>
      <protection locked="0"/>
    </xf>
    <xf numFmtId="177" fontId="10" fillId="8" borderId="0" xfId="0" applyNumberFormat="1" applyFont="1" applyFill="1">
      <alignment vertical="center"/>
    </xf>
    <xf numFmtId="176" fontId="11" fillId="0" borderId="1" xfId="163" applyNumberFormat="1" applyFont="1" applyBorder="1">
      <alignment vertical="center"/>
    </xf>
    <xf numFmtId="41" fontId="18" fillId="0" borderId="1" xfId="171" applyFont="1" applyBorder="1"/>
    <xf numFmtId="0" fontId="18" fillId="2" borderId="1" xfId="208" applyFont="1" applyFill="1" applyBorder="1" applyAlignment="1" applyProtection="1">
      <alignment horizontal="center"/>
      <protection locked="0"/>
    </xf>
    <xf numFmtId="0" fontId="20" fillId="0" borderId="0" xfId="0" applyFont="1">
      <alignment vertical="center"/>
    </xf>
    <xf numFmtId="0" fontId="10" fillId="0" borderId="0" xfId="0" applyFont="1" applyFill="1" applyAlignment="1">
      <alignment horizontal="center" vertical="center"/>
    </xf>
    <xf numFmtId="177" fontId="11" fillId="0" borderId="0" xfId="7" applyNumberFormat="1" applyFont="1" applyFill="1" applyBorder="1"/>
    <xf numFmtId="0" fontId="10" fillId="0" borderId="0" xfId="0" applyFont="1" applyFill="1" applyBorder="1" applyAlignment="1">
      <alignment horizontal="center" vertical="center"/>
    </xf>
    <xf numFmtId="0" fontId="11" fillId="0" borderId="0" xfId="0" applyFont="1" applyFill="1">
      <alignment vertical="center"/>
    </xf>
    <xf numFmtId="0" fontId="11" fillId="0" borderId="0" xfId="0" applyFont="1" applyFill="1" applyBorder="1">
      <alignment vertical="center"/>
    </xf>
    <xf numFmtId="177" fontId="9" fillId="0" borderId="1" xfId="255" applyNumberFormat="1" applyFont="1" applyBorder="1" applyAlignment="1"/>
    <xf numFmtId="177" fontId="9" fillId="0" borderId="1" xfId="254" applyNumberFormat="1" applyFont="1" applyBorder="1" applyAlignment="1"/>
    <xf numFmtId="177" fontId="9" fillId="0" borderId="1" xfId="231" applyNumberFormat="1" applyFont="1" applyBorder="1" applyAlignment="1"/>
    <xf numFmtId="177" fontId="9" fillId="0" borderId="1" xfId="232" applyNumberFormat="1" applyFont="1" applyBorder="1" applyAlignment="1"/>
    <xf numFmtId="177" fontId="9" fillId="0" borderId="1" xfId="233" applyNumberFormat="1" applyFont="1" applyBorder="1" applyAlignment="1"/>
    <xf numFmtId="180" fontId="15" fillId="0" borderId="1" xfId="171" applyNumberFormat="1" applyFont="1" applyBorder="1"/>
    <xf numFmtId="180" fontId="18" fillId="0" borderId="1" xfId="171" applyNumberFormat="1" applyFont="1" applyBorder="1"/>
    <xf numFmtId="49" fontId="11" fillId="3" borderId="1" xfId="2" applyNumberFormat="1" applyFont="1" applyFill="1" applyBorder="1" applyAlignment="1">
      <alignment horizontal="center" vertical="center"/>
    </xf>
    <xf numFmtId="177" fontId="15" fillId="0" borderId="1" xfId="0" applyNumberFormat="1" applyFont="1" applyBorder="1" applyAlignment="1"/>
    <xf numFmtId="177" fontId="7" fillId="0" borderId="1" xfId="0" applyNumberFormat="1" applyFont="1" applyBorder="1" applyAlignment="1"/>
    <xf numFmtId="178" fontId="7" fillId="0" borderId="1" xfId="0" applyNumberFormat="1" applyFont="1" applyBorder="1" applyAlignment="1"/>
    <xf numFmtId="177" fontId="10" fillId="0" borderId="1" xfId="0" applyNumberFormat="1" applyFont="1" applyFill="1" applyBorder="1" applyAlignment="1">
      <alignment horizontal="right" vertical="center"/>
    </xf>
    <xf numFmtId="177" fontId="21" fillId="0" borderId="0" xfId="0" applyNumberFormat="1" applyFont="1" applyAlignment="1"/>
    <xf numFmtId="180" fontId="18" fillId="0" borderId="1" xfId="171" applyNumberFormat="1" applyFont="1" applyFill="1" applyBorder="1"/>
    <xf numFmtId="41" fontId="18" fillId="0" borderId="1" xfId="171" applyFont="1" applyFill="1" applyBorder="1"/>
    <xf numFmtId="177" fontId="10" fillId="0" borderId="0" xfId="0" applyNumberFormat="1" applyFont="1" applyFill="1">
      <alignment vertical="center"/>
    </xf>
    <xf numFmtId="49" fontId="11" fillId="3" borderId="1" xfId="2" applyNumberFormat="1" applyFont="1" applyFill="1" applyBorder="1" applyAlignment="1">
      <alignment horizontal="center" vertical="center"/>
    </xf>
    <xf numFmtId="180" fontId="10" fillId="0" borderId="1" xfId="314" applyNumberFormat="1" applyFont="1" applyFill="1" applyBorder="1" applyAlignment="1">
      <alignment vertical="center"/>
    </xf>
    <xf numFmtId="177" fontId="15" fillId="0" borderId="1" xfId="1" applyNumberFormat="1" applyFont="1" applyBorder="1"/>
    <xf numFmtId="180" fontId="19" fillId="0" borderId="1" xfId="318" applyNumberFormat="1" applyFont="1" applyBorder="1">
      <alignment vertical="center"/>
    </xf>
    <xf numFmtId="180" fontId="18" fillId="9" borderId="1" xfId="171" applyNumberFormat="1" applyFont="1" applyFill="1" applyBorder="1"/>
    <xf numFmtId="41" fontId="18" fillId="9" borderId="1" xfId="171" applyFont="1" applyFill="1" applyBorder="1"/>
    <xf numFmtId="41" fontId="22" fillId="0" borderId="1" xfId="323" applyFont="1" applyBorder="1">
      <alignment vertical="center"/>
    </xf>
    <xf numFmtId="180" fontId="22" fillId="0" borderId="1" xfId="323" applyNumberFormat="1" applyFont="1" applyBorder="1">
      <alignment vertical="center"/>
    </xf>
    <xf numFmtId="180" fontId="19" fillId="0" borderId="1" xfId="323" applyNumberFormat="1" applyFont="1" applyBorder="1">
      <alignment vertical="center"/>
    </xf>
    <xf numFmtId="177" fontId="18" fillId="0" borderId="1" xfId="1" applyNumberFormat="1" applyFont="1" applyBorder="1"/>
    <xf numFmtId="0" fontId="23" fillId="0" borderId="0" xfId="0" applyFont="1" applyFill="1">
      <alignment vertical="center"/>
    </xf>
    <xf numFmtId="0" fontId="0" fillId="0" borderId="0" xfId="0" applyFill="1">
      <alignment vertical="center"/>
    </xf>
    <xf numFmtId="0" fontId="20" fillId="0" borderId="0" xfId="0" applyFont="1" applyFill="1">
      <alignment vertical="center"/>
    </xf>
    <xf numFmtId="0" fontId="11" fillId="0" borderId="1" xfId="0" applyFont="1" applyFill="1" applyBorder="1" applyAlignment="1">
      <alignment horizontal="center" vertical="center"/>
    </xf>
    <xf numFmtId="0" fontId="24" fillId="0" borderId="0" xfId="0" applyFont="1">
      <alignment vertical="center"/>
    </xf>
    <xf numFmtId="0" fontId="24" fillId="0" borderId="0" xfId="0" applyFont="1" applyFill="1">
      <alignment vertical="center"/>
    </xf>
    <xf numFmtId="0" fontId="25" fillId="0" borderId="0" xfId="0" applyFont="1">
      <alignment vertical="center"/>
    </xf>
    <xf numFmtId="177" fontId="0" fillId="0" borderId="0" xfId="0" applyNumberFormat="1" applyFill="1">
      <alignment vertical="center"/>
    </xf>
    <xf numFmtId="0" fontId="27" fillId="0" borderId="0" xfId="0" applyFont="1" applyFill="1">
      <alignment vertical="center"/>
    </xf>
    <xf numFmtId="177" fontId="24" fillId="0" borderId="0" xfId="0" applyNumberFormat="1" applyFont="1" applyAlignment="1"/>
    <xf numFmtId="0" fontId="0" fillId="0" borderId="0" xfId="0">
      <alignment vertical="center"/>
    </xf>
    <xf numFmtId="177" fontId="10" fillId="0" borderId="0" xfId="0" applyNumberFormat="1" applyFont="1" applyFill="1">
      <alignment vertical="center"/>
    </xf>
    <xf numFmtId="0" fontId="24" fillId="0" borderId="0" xfId="0" applyFont="1" applyFill="1">
      <alignment vertical="center"/>
    </xf>
    <xf numFmtId="176" fontId="26" fillId="3" borderId="1" xfId="1" applyNumberFormat="1" applyFont="1" applyFill="1" applyBorder="1" applyAlignment="1">
      <alignment horizontal="center" vertical="center"/>
    </xf>
    <xf numFmtId="0" fontId="24" fillId="10" borderId="0" xfId="0" applyFont="1" applyFill="1">
      <alignment vertical="center"/>
    </xf>
    <xf numFmtId="0" fontId="0" fillId="10" borderId="0" xfId="0" applyFill="1">
      <alignment vertical="center"/>
    </xf>
    <xf numFmtId="0" fontId="12" fillId="7" borderId="1" xfId="0" applyFont="1" applyFill="1" applyBorder="1" applyAlignment="1">
      <alignment horizontal="center" vertical="center"/>
    </xf>
    <xf numFmtId="0" fontId="28" fillId="2" borderId="1" xfId="24" applyFont="1" applyFill="1" applyBorder="1" applyAlignment="1" applyProtection="1">
      <alignment horizontal="center" vertical="center" wrapText="1"/>
      <protection locked="0"/>
    </xf>
    <xf numFmtId="41" fontId="15" fillId="0" borderId="1" xfId="171" applyNumberFormat="1" applyFont="1" applyBorder="1"/>
    <xf numFmtId="0" fontId="11" fillId="3" borderId="1" xfId="2" applyNumberFormat="1" applyFont="1" applyFill="1" applyBorder="1" applyAlignment="1">
      <alignment horizontal="center" vertical="center"/>
    </xf>
    <xf numFmtId="0" fontId="11" fillId="3" borderId="2" xfId="1" applyFont="1" applyFill="1" applyBorder="1" applyAlignment="1" applyProtection="1">
      <alignment horizontal="left" vertical="center" wrapText="1"/>
      <protection locked="0"/>
    </xf>
    <xf numFmtId="0" fontId="11" fillId="3" borderId="3" xfId="1" applyFont="1" applyFill="1" applyBorder="1" applyAlignment="1" applyProtection="1">
      <alignment horizontal="left" vertical="center" wrapText="1"/>
      <protection locked="0"/>
    </xf>
    <xf numFmtId="176" fontId="11" fillId="3" borderId="1" xfId="1" applyNumberFormat="1" applyFont="1" applyFill="1" applyBorder="1" applyAlignment="1">
      <alignment horizontal="center" vertical="center"/>
    </xf>
    <xf numFmtId="0" fontId="11" fillId="3" borderId="1" xfId="1" applyFont="1" applyFill="1" applyBorder="1" applyAlignment="1">
      <alignment horizontal="center" vertical="center"/>
    </xf>
    <xf numFmtId="0" fontId="11" fillId="0" borderId="4" xfId="1" applyFont="1" applyBorder="1" applyAlignment="1">
      <alignment horizontal="left" vertical="center"/>
    </xf>
    <xf numFmtId="0" fontId="24" fillId="10" borderId="0" xfId="0" applyFont="1" applyFill="1" applyAlignment="1">
      <alignment horizontal="center" vertical="center" wrapText="1"/>
    </xf>
    <xf numFmtId="0" fontId="11" fillId="2" borderId="11" xfId="1" applyFont="1" applyFill="1" applyBorder="1" applyAlignment="1" applyProtection="1">
      <alignment horizontal="center" vertical="center"/>
      <protection locked="0"/>
    </xf>
    <xf numFmtId="0" fontId="11" fillId="2" borderId="12" xfId="1" applyFont="1" applyFill="1" applyBorder="1" applyAlignment="1" applyProtection="1">
      <alignment horizontal="center" vertical="center"/>
      <protection locked="0"/>
    </xf>
    <xf numFmtId="0" fontId="11" fillId="2" borderId="13" xfId="1" applyFont="1" applyFill="1" applyBorder="1" applyAlignment="1" applyProtection="1">
      <alignment horizontal="center"/>
      <protection locked="0"/>
    </xf>
    <xf numFmtId="0" fontId="11" fillId="2" borderId="14" xfId="1" applyFont="1" applyFill="1" applyBorder="1" applyAlignment="1" applyProtection="1">
      <alignment horizontal="center"/>
      <protection locked="0"/>
    </xf>
    <xf numFmtId="0" fontId="11" fillId="2" borderId="15" xfId="1" applyFont="1" applyFill="1" applyBorder="1" applyAlignment="1" applyProtection="1">
      <alignment horizontal="center"/>
      <protection locked="0"/>
    </xf>
    <xf numFmtId="0" fontId="11" fillId="2" borderId="11" xfId="1" applyFont="1" applyFill="1" applyBorder="1" applyAlignment="1" applyProtection="1">
      <alignment horizontal="center" vertical="center" wrapText="1"/>
      <protection locked="0"/>
    </xf>
    <xf numFmtId="0" fontId="11" fillId="2" borderId="12" xfId="1" applyFont="1" applyFill="1" applyBorder="1" applyAlignment="1" applyProtection="1">
      <alignment horizontal="center" vertical="center" wrapText="1"/>
      <protection locked="0"/>
    </xf>
    <xf numFmtId="0" fontId="11" fillId="3" borderId="5" xfId="1" applyFont="1" applyFill="1" applyBorder="1" applyAlignment="1">
      <alignment horizontal="left" vertical="center" wrapText="1"/>
    </xf>
    <xf numFmtId="0" fontId="11" fillId="0" borderId="6" xfId="1" applyFont="1" applyBorder="1" applyAlignment="1">
      <alignment horizontal="left" vertical="center"/>
    </xf>
    <xf numFmtId="0" fontId="11" fillId="0" borderId="7" xfId="1" applyFont="1" applyBorder="1" applyAlignment="1">
      <alignment horizontal="left" vertical="center"/>
    </xf>
    <xf numFmtId="0" fontId="11" fillId="0" borderId="8" xfId="1" applyFont="1" applyBorder="1" applyAlignment="1">
      <alignment horizontal="left" vertical="center"/>
    </xf>
    <xf numFmtId="0" fontId="11" fillId="0" borderId="9" xfId="1" applyFont="1" applyBorder="1" applyAlignment="1">
      <alignment horizontal="left" vertical="center"/>
    </xf>
    <xf numFmtId="0" fontId="11" fillId="0" borderId="10" xfId="1" applyFont="1" applyBorder="1" applyAlignment="1">
      <alignment horizontal="left" vertical="center"/>
    </xf>
    <xf numFmtId="49" fontId="11" fillId="3" borderId="1" xfId="2" applyNumberFormat="1" applyFont="1" applyFill="1" applyBorder="1" applyAlignment="1">
      <alignment horizontal="center" vertical="center"/>
    </xf>
    <xf numFmtId="0" fontId="0" fillId="10" borderId="0" xfId="0" applyFill="1" applyAlignment="1">
      <alignment horizontal="center" vertical="center" wrapText="1"/>
    </xf>
    <xf numFmtId="0" fontId="11" fillId="3" borderId="16" xfId="0" applyFont="1" applyFill="1" applyBorder="1" applyAlignment="1" applyProtection="1">
      <alignment horizontal="center" vertical="center" wrapText="1"/>
      <protection locked="0"/>
    </xf>
    <xf numFmtId="177" fontId="10" fillId="10" borderId="17" xfId="0" applyNumberFormat="1" applyFont="1" applyFill="1" applyBorder="1" applyAlignment="1">
      <alignment horizontal="center" wrapText="1"/>
    </xf>
    <xf numFmtId="0" fontId="11" fillId="3" borderId="16" xfId="8" applyFont="1" applyFill="1" applyBorder="1" applyAlignment="1" applyProtection="1">
      <alignment horizontal="left" vertical="center" wrapText="1"/>
      <protection locked="0"/>
    </xf>
    <xf numFmtId="0" fontId="11" fillId="3" borderId="2" xfId="7" applyFont="1" applyFill="1" applyBorder="1" applyAlignment="1" applyProtection="1">
      <alignment horizontal="left" vertical="center" wrapText="1"/>
      <protection locked="0"/>
    </xf>
    <xf numFmtId="0" fontId="11" fillId="3" borderId="3" xfId="7" applyFont="1" applyFill="1" applyBorder="1" applyAlignment="1" applyProtection="1">
      <alignment horizontal="left" vertical="center" wrapText="1"/>
      <protection locked="0"/>
    </xf>
    <xf numFmtId="0" fontId="14" fillId="7" borderId="2" xfId="24" applyFont="1" applyFill="1" applyBorder="1" applyAlignment="1" applyProtection="1">
      <alignment horizontal="left" vertical="center" wrapText="1"/>
      <protection locked="0"/>
    </xf>
    <xf numFmtId="0" fontId="14" fillId="7" borderId="3" xfId="24" applyFont="1" applyFill="1" applyBorder="1" applyAlignment="1" applyProtection="1">
      <alignment horizontal="left" vertical="center" wrapText="1"/>
      <protection locked="0"/>
    </xf>
    <xf numFmtId="0" fontId="11" fillId="3" borderId="13" xfId="2" applyNumberFormat="1" applyFont="1" applyFill="1" applyBorder="1" applyAlignment="1">
      <alignment horizontal="center" vertical="center"/>
    </xf>
    <xf numFmtId="0" fontId="11" fillId="3" borderId="15" xfId="2" applyNumberFormat="1" applyFont="1" applyFill="1" applyBorder="1" applyAlignment="1">
      <alignment horizontal="center" vertical="center"/>
    </xf>
    <xf numFmtId="49" fontId="11" fillId="6" borderId="1" xfId="2" applyNumberFormat="1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</cellXfs>
  <cellStyles count="347">
    <cellStyle name="백분율 2" xfId="165"/>
    <cellStyle name="쉼표 [0]" xfId="314" builtinId="6"/>
    <cellStyle name="쉼표 [0] 10" xfId="45"/>
    <cellStyle name="쉼표 [0] 10 2" xfId="69"/>
    <cellStyle name="쉼표 [0] 10 3" xfId="94"/>
    <cellStyle name="쉼표 [0] 10 4" xfId="74"/>
    <cellStyle name="쉼표 [0] 10 5" xfId="108"/>
    <cellStyle name="쉼표 [0] 10 6" xfId="122"/>
    <cellStyle name="쉼표 [0] 10 7" xfId="135"/>
    <cellStyle name="쉼표 [0] 10 8" xfId="147"/>
    <cellStyle name="쉼표 [0] 11" xfId="171"/>
    <cellStyle name="쉼표 [0] 11 2" xfId="182"/>
    <cellStyle name="쉼표 [0] 12" xfId="175"/>
    <cellStyle name="쉼표 [0] 12 2" xfId="183"/>
    <cellStyle name="쉼표 [0] 12 3" xfId="220"/>
    <cellStyle name="쉼표 [0] 12 4" xfId="244"/>
    <cellStyle name="쉼표 [0] 12 5" xfId="266"/>
    <cellStyle name="쉼표 [0] 12 6" xfId="277"/>
    <cellStyle name="쉼표 [0] 13" xfId="181"/>
    <cellStyle name="쉼표 [0] 14" xfId="295"/>
    <cellStyle name="쉼표 [0] 14 2" xfId="221"/>
    <cellStyle name="쉼표 [0] 14 3" xfId="239"/>
    <cellStyle name="쉼표 [0] 14 4" xfId="267"/>
    <cellStyle name="쉼표 [0] 14 5" xfId="276"/>
    <cellStyle name="쉼표 [0] 15" xfId="184"/>
    <cellStyle name="쉼표 [0] 16" xfId="185"/>
    <cellStyle name="쉼표 [0] 17" xfId="222"/>
    <cellStyle name="쉼표 [0] 17 2" xfId="296"/>
    <cellStyle name="쉼표 [0] 17 3" xfId="297"/>
    <cellStyle name="쉼표 [0] 18" xfId="223"/>
    <cellStyle name="쉼표 [0] 18 2" xfId="298"/>
    <cellStyle name="쉼표 [0] 18 3" xfId="299"/>
    <cellStyle name="쉼표 [0] 19" xfId="224"/>
    <cellStyle name="쉼표 [0] 19 2" xfId="300"/>
    <cellStyle name="쉼표 [0] 19 3" xfId="301"/>
    <cellStyle name="쉼표 [0] 2" xfId="10"/>
    <cellStyle name="쉼표 [0] 2 2" xfId="68"/>
    <cellStyle name="쉼표 [0] 2 3" xfId="92"/>
    <cellStyle name="쉼표 [0] 2 3 2" xfId="343"/>
    <cellStyle name="쉼표 [0] 2 4" xfId="85"/>
    <cellStyle name="쉼표 [0] 2 4 2" xfId="302"/>
    <cellStyle name="쉼표 [0] 2 5" xfId="102"/>
    <cellStyle name="쉼표 [0] 2 5 2" xfId="303"/>
    <cellStyle name="쉼표 [0] 2 6" xfId="116"/>
    <cellStyle name="쉼표 [0] 2 7" xfId="130"/>
    <cellStyle name="쉼표 [0] 2 8" xfId="142"/>
    <cellStyle name="쉼표 [0] 2 9" xfId="317"/>
    <cellStyle name="쉼표 [0] 20" xfId="227"/>
    <cellStyle name="쉼표 [0] 20 2" xfId="304"/>
    <cellStyle name="쉼표 [0] 20 3" xfId="305"/>
    <cellStyle name="쉼표 [0] 21" xfId="306"/>
    <cellStyle name="쉼표 [0] 22" xfId="307"/>
    <cellStyle name="쉼표 [0] 23" xfId="318"/>
    <cellStyle name="쉼표 [0] 24" xfId="315"/>
    <cellStyle name="쉼표 [0] 25" xfId="319"/>
    <cellStyle name="쉼표 [0] 26" xfId="323"/>
    <cellStyle name="쉼표 [0] 27" xfId="325"/>
    <cellStyle name="쉼표 [0] 3" xfId="167"/>
    <cellStyle name="쉼표 [0] 3 2" xfId="12"/>
    <cellStyle name="쉼표 [0] 3 3" xfId="25"/>
    <cellStyle name="쉼표 [0] 3 4" xfId="27"/>
    <cellStyle name="쉼표 [0] 3 5" xfId="28"/>
    <cellStyle name="쉼표 [0] 3 6" xfId="169"/>
    <cellStyle name="쉼표 [0] 3 6 2" xfId="308"/>
    <cellStyle name="쉼표 [0] 3 7" xfId="170"/>
    <cellStyle name="쉼표 [0] 3 7 2" xfId="309"/>
    <cellStyle name="쉼표 [0] 3 8" xfId="168"/>
    <cellStyle name="쉼표 [0] 3 9" xfId="186"/>
    <cellStyle name="쉼표 [0] 4" xfId="13"/>
    <cellStyle name="쉼표 [0] 4 2" xfId="187"/>
    <cellStyle name="쉼표 [0] 4 3" xfId="188"/>
    <cellStyle name="쉼표 [0] 4 4" xfId="189"/>
    <cellStyle name="쉼표 [0] 4 5" xfId="190"/>
    <cellStyle name="쉼표 [0] 5" xfId="14"/>
    <cellStyle name="쉼표 [0] 5 10" xfId="191"/>
    <cellStyle name="쉼표 [0] 5 11" xfId="230"/>
    <cellStyle name="쉼표 [0] 5 2" xfId="15"/>
    <cellStyle name="쉼표 [0] 5 3" xfId="70"/>
    <cellStyle name="쉼표 [0] 5 4" xfId="95"/>
    <cellStyle name="쉼표 [0] 5 5" xfId="101"/>
    <cellStyle name="쉼표 [0] 5 6" xfId="115"/>
    <cellStyle name="쉼표 [0] 5 7" xfId="129"/>
    <cellStyle name="쉼표 [0] 5 8" xfId="141"/>
    <cellStyle name="쉼표 [0] 5 9" xfId="153"/>
    <cellStyle name="쉼표 [0] 6" xfId="16"/>
    <cellStyle name="쉼표 [0] 6 2" xfId="192"/>
    <cellStyle name="쉼표 [0] 6 3" xfId="193"/>
    <cellStyle name="쉼표 [0] 6 4" xfId="194"/>
    <cellStyle name="쉼표 [0] 6 5" xfId="195"/>
    <cellStyle name="쉼표 [0] 7" xfId="17"/>
    <cellStyle name="쉼표 [0] 7 2" xfId="46"/>
    <cellStyle name="쉼표 [0] 7 3" xfId="71"/>
    <cellStyle name="쉼표 [0] 7 4" xfId="97"/>
    <cellStyle name="쉼표 [0] 7 5" xfId="98"/>
    <cellStyle name="쉼표 [0] 7 6" xfId="96"/>
    <cellStyle name="쉼표 [0] 7 7" xfId="99"/>
    <cellStyle name="쉼표 [0] 7 8" xfId="113"/>
    <cellStyle name="쉼표 [0] 7 9" xfId="127"/>
    <cellStyle name="쉼표 [0] 8" xfId="18"/>
    <cellStyle name="쉼표 [0] 8 2" xfId="47"/>
    <cellStyle name="쉼표 [0] 8 3" xfId="196"/>
    <cellStyle name="쉼표 [0] 8 4" xfId="197"/>
    <cellStyle name="쉼표 [0] 8 5" xfId="198"/>
    <cellStyle name="쉼표 [0] 8 6" xfId="199"/>
    <cellStyle name="쉼표 [0] 8 7" xfId="200"/>
    <cellStyle name="쉼표 [0] 8 8" xfId="201"/>
    <cellStyle name="쉼표 [0] 9" xfId="19"/>
    <cellStyle name="쉼표 [0] 9 2" xfId="48"/>
    <cellStyle name="쉼표 [0] 9 3" xfId="73"/>
    <cellStyle name="쉼표 [0] 9 4" xfId="100"/>
    <cellStyle name="쉼표 [0] 9 5" xfId="114"/>
    <cellStyle name="쉼표 [0] 9 6" xfId="128"/>
    <cellStyle name="쉼표 [0] 9 7" xfId="140"/>
    <cellStyle name="쉼표 [0] 9 8" xfId="152"/>
    <cellStyle name="쉼표 [0] 9 9" xfId="162"/>
    <cellStyle name="표준" xfId="0" builtinId="0"/>
    <cellStyle name="표준 10" xfId="11"/>
    <cellStyle name="표준 10 2" xfId="61"/>
    <cellStyle name="표준 10 3" xfId="76"/>
    <cellStyle name="표준 10 4" xfId="109"/>
    <cellStyle name="표준 10 5" xfId="123"/>
    <cellStyle name="표준 10 6" xfId="136"/>
    <cellStyle name="표준 10 7" xfId="148"/>
    <cellStyle name="표준 10 8" xfId="158"/>
    <cellStyle name="표준 11" xfId="24"/>
    <cellStyle name="표준 11 2" xfId="62"/>
    <cellStyle name="표준 11 2 2" xfId="202"/>
    <cellStyle name="표준 11 2 3" xfId="234"/>
    <cellStyle name="표준 11 2 4" xfId="229"/>
    <cellStyle name="표준 11 2 5" xfId="272"/>
    <cellStyle name="표준 11 2 6" xfId="271"/>
    <cellStyle name="표준 11 3" xfId="75"/>
    <cellStyle name="표준 11 3 2" xfId="203"/>
    <cellStyle name="표준 11 3 3" xfId="235"/>
    <cellStyle name="표준 11 3 4" xfId="228"/>
    <cellStyle name="표준 11 3 5" xfId="273"/>
    <cellStyle name="표준 11 3 6" xfId="270"/>
    <cellStyle name="표준 11 4" xfId="93"/>
    <cellStyle name="표준 11 4 2" xfId="204"/>
    <cellStyle name="표준 11 4 3" xfId="236"/>
    <cellStyle name="표준 11 4 4" xfId="226"/>
    <cellStyle name="표준 11 4 5" xfId="274"/>
    <cellStyle name="표준 11 4 6" xfId="269"/>
    <cellStyle name="표준 11 5" xfId="72"/>
    <cellStyle name="표준 11 6" xfId="80"/>
    <cellStyle name="표준 11 7" xfId="107"/>
    <cellStyle name="표준 11 8" xfId="121"/>
    <cellStyle name="표준 12" xfId="26"/>
    <cellStyle name="표준 12 2" xfId="205"/>
    <cellStyle name="표준 12 3" xfId="237"/>
    <cellStyle name="표준 12 4" xfId="225"/>
    <cellStyle name="표준 12 5" xfId="275"/>
    <cellStyle name="표준 12 6" xfId="268"/>
    <cellStyle name="표준 13" xfId="29"/>
    <cellStyle name="표준 14" xfId="38"/>
    <cellStyle name="표준 15" xfId="39"/>
    <cellStyle name="표준 16" xfId="40"/>
    <cellStyle name="표준 17" xfId="41"/>
    <cellStyle name="표준 18" xfId="43"/>
    <cellStyle name="표준 19" xfId="42"/>
    <cellStyle name="표준 2" xfId="1"/>
    <cellStyle name="표준 2 10" xfId="79"/>
    <cellStyle name="표준 2 11" xfId="112"/>
    <cellStyle name="표준 2 12" xfId="126"/>
    <cellStyle name="표준 2 13" xfId="139"/>
    <cellStyle name="표준 2 14" xfId="151"/>
    <cellStyle name="표준 2 15" xfId="161"/>
    <cellStyle name="표준 2 16" xfId="206"/>
    <cellStyle name="표준 2 17" xfId="207"/>
    <cellStyle name="표준 2 18" xfId="208"/>
    <cellStyle name="표준 2 19" xfId="209"/>
    <cellStyle name="표준 2 2" xfId="20"/>
    <cellStyle name="표준 2 20" xfId="210"/>
    <cellStyle name="표준 2 21" xfId="240"/>
    <cellStyle name="표준 2 22" xfId="241"/>
    <cellStyle name="표준 2 23" xfId="242"/>
    <cellStyle name="표준 2 24" xfId="243"/>
    <cellStyle name="표준 2 25" xfId="310"/>
    <cellStyle name="표준 2 26" xfId="311"/>
    <cellStyle name="표준 2 3" xfId="21"/>
    <cellStyle name="표준 2 4" xfId="22"/>
    <cellStyle name="표준 2 5" xfId="23"/>
    <cellStyle name="표준 2 6" xfId="49"/>
    <cellStyle name="표준 2 7" xfId="50"/>
    <cellStyle name="표준 2 8" xfId="51"/>
    <cellStyle name="표준 2 9" xfId="58"/>
    <cellStyle name="표준 20" xfId="163"/>
    <cellStyle name="표준 21" xfId="30"/>
    <cellStyle name="표준 21 2" xfId="327"/>
    <cellStyle name="표준 22" xfId="31"/>
    <cellStyle name="표준 23" xfId="32"/>
    <cellStyle name="표준 24" xfId="33"/>
    <cellStyle name="표준 24 2" xfId="346"/>
    <cellStyle name="표준 25" xfId="34"/>
    <cellStyle name="표준 25 2" xfId="320"/>
    <cellStyle name="표준 26" xfId="166"/>
    <cellStyle name="표준 26 2" xfId="321"/>
    <cellStyle name="표준 27" xfId="35"/>
    <cellStyle name="표준 27 2" xfId="322"/>
    <cellStyle name="표준 28" xfId="36"/>
    <cellStyle name="표준 28 2" xfId="324"/>
    <cellStyle name="표준 29" xfId="37"/>
    <cellStyle name="표준 29 2" xfId="326"/>
    <cellStyle name="표준 3" xfId="3"/>
    <cellStyle name="표준 3 10" xfId="328"/>
    <cellStyle name="표준 3 2" xfId="63"/>
    <cellStyle name="표준 3 3" xfId="81"/>
    <cellStyle name="표준 3 4" xfId="106"/>
    <cellStyle name="표준 3 5" xfId="120"/>
    <cellStyle name="표준 3 5 2" xfId="344"/>
    <cellStyle name="표준 3 6" xfId="134"/>
    <cellStyle name="표준 3 6 2" xfId="312"/>
    <cellStyle name="표준 3 7" xfId="146"/>
    <cellStyle name="표준 3 7 2" xfId="313"/>
    <cellStyle name="표준 3 8" xfId="157"/>
    <cellStyle name="표준 3 9" xfId="164"/>
    <cellStyle name="표준 30" xfId="52"/>
    <cellStyle name="표준 31" xfId="172"/>
    <cellStyle name="표준 32" xfId="44"/>
    <cellStyle name="표준 33" xfId="176"/>
    <cellStyle name="표준 34" xfId="219"/>
    <cellStyle name="표준 35" xfId="53"/>
    <cellStyle name="표준 36" xfId="245"/>
    <cellStyle name="표준 37" xfId="256"/>
    <cellStyle name="표준 37 2" xfId="336"/>
    <cellStyle name="표준 38" xfId="255"/>
    <cellStyle name="표준 38 2" xfId="338"/>
    <cellStyle name="표준 39" xfId="55"/>
    <cellStyle name="표준 4" xfId="4"/>
    <cellStyle name="표준 4 2" xfId="64"/>
    <cellStyle name="표준 4 3" xfId="82"/>
    <cellStyle name="표준 4 4" xfId="105"/>
    <cellStyle name="표준 4 5" xfId="119"/>
    <cellStyle name="표준 4 6" xfId="133"/>
    <cellStyle name="표준 4 7" xfId="145"/>
    <cellStyle name="표준 4 8" xfId="156"/>
    <cellStyle name="표준 40" xfId="254"/>
    <cellStyle name="표준 40 2" xfId="339"/>
    <cellStyle name="표준 41" xfId="231"/>
    <cellStyle name="표준 41 2" xfId="340"/>
    <cellStyle name="표준 42" xfId="232"/>
    <cellStyle name="표준 42 2" xfId="345"/>
    <cellStyle name="표준 43" xfId="56"/>
    <cellStyle name="표준 44" xfId="54"/>
    <cellStyle name="표준 45" xfId="57"/>
    <cellStyle name="표준 46" xfId="233"/>
    <cellStyle name="표준 46 2" xfId="337"/>
    <cellStyle name="표준 47" xfId="238"/>
    <cellStyle name="표준 47 2" xfId="333"/>
    <cellStyle name="표준 48" xfId="265"/>
    <cellStyle name="표준 48 2" xfId="334"/>
    <cellStyle name="표준 49" xfId="278"/>
    <cellStyle name="표준 49 2" xfId="335"/>
    <cellStyle name="표준 5" xfId="5"/>
    <cellStyle name="표준 5 2" xfId="65"/>
    <cellStyle name="표준 5 3" xfId="83"/>
    <cellStyle name="표준 5 4" xfId="104"/>
    <cellStyle name="표준 5 5" xfId="118"/>
    <cellStyle name="표준 5 6" xfId="132"/>
    <cellStyle name="표준 5 7" xfId="144"/>
    <cellStyle name="표준 5 8" xfId="155"/>
    <cellStyle name="표준 50" xfId="316"/>
    <cellStyle name="표준 50 2" xfId="341"/>
    <cellStyle name="표준 51" xfId="342"/>
    <cellStyle name="표준 6" xfId="6"/>
    <cellStyle name="표준 6 2" xfId="67"/>
    <cellStyle name="표준 6 3" xfId="90"/>
    <cellStyle name="표준 6 4" xfId="87"/>
    <cellStyle name="표준 6 5" xfId="89"/>
    <cellStyle name="표준 6 6" xfId="88"/>
    <cellStyle name="표준 6 7" xfId="91"/>
    <cellStyle name="표준 6 8" xfId="86"/>
    <cellStyle name="표준 7" xfId="7"/>
    <cellStyle name="표준 7 10" xfId="177"/>
    <cellStyle name="표준 7 11" xfId="179"/>
    <cellStyle name="표준 7 12" xfId="329"/>
    <cellStyle name="표준 7 13" xfId="331"/>
    <cellStyle name="표준 7 2" xfId="59"/>
    <cellStyle name="표준 7 2 2" xfId="211"/>
    <cellStyle name="표준 7 2 3" xfId="246"/>
    <cellStyle name="표준 7 2 4" xfId="257"/>
    <cellStyle name="표준 7 2 5" xfId="279"/>
    <cellStyle name="표준 7 2 6" xfId="287"/>
    <cellStyle name="표준 7 3" xfId="78"/>
    <cellStyle name="표준 7 3 2" xfId="212"/>
    <cellStyle name="표준 7 3 3" xfId="247"/>
    <cellStyle name="표준 7 3 4" xfId="258"/>
    <cellStyle name="표준 7 3 5" xfId="280"/>
    <cellStyle name="표준 7 3 6" xfId="288"/>
    <cellStyle name="표준 7 4" xfId="111"/>
    <cellStyle name="표준 7 4 2" xfId="213"/>
    <cellStyle name="표준 7 4 3" xfId="248"/>
    <cellStyle name="표준 7 4 4" xfId="259"/>
    <cellStyle name="표준 7 4 5" xfId="281"/>
    <cellStyle name="표준 7 4 6" xfId="289"/>
    <cellStyle name="표준 7 5" xfId="125"/>
    <cellStyle name="표준 7 5 2" xfId="214"/>
    <cellStyle name="표준 7 5 3" xfId="249"/>
    <cellStyle name="표준 7 5 4" xfId="260"/>
    <cellStyle name="표준 7 5 5" xfId="282"/>
    <cellStyle name="표준 7 5 6" xfId="290"/>
    <cellStyle name="표준 7 6" xfId="138"/>
    <cellStyle name="표준 7 7" xfId="150"/>
    <cellStyle name="표준 7 8" xfId="160"/>
    <cellStyle name="표준 7 9" xfId="173"/>
    <cellStyle name="표준 8" xfId="8"/>
    <cellStyle name="표준 8 10" xfId="178"/>
    <cellStyle name="표준 8 11" xfId="180"/>
    <cellStyle name="표준 8 12" xfId="330"/>
    <cellStyle name="표준 8 13" xfId="332"/>
    <cellStyle name="표준 8 2" xfId="60"/>
    <cellStyle name="표준 8 2 2" xfId="215"/>
    <cellStyle name="표준 8 2 3" xfId="250"/>
    <cellStyle name="표준 8 2 4" xfId="261"/>
    <cellStyle name="표준 8 2 5" xfId="283"/>
    <cellStyle name="표준 8 2 6" xfId="291"/>
    <cellStyle name="표준 8 3" xfId="77"/>
    <cellStyle name="표준 8 3 2" xfId="216"/>
    <cellStyle name="표준 8 3 3" xfId="251"/>
    <cellStyle name="표준 8 3 4" xfId="262"/>
    <cellStyle name="표준 8 3 5" xfId="284"/>
    <cellStyle name="표준 8 3 6" xfId="292"/>
    <cellStyle name="표준 8 4" xfId="110"/>
    <cellStyle name="표준 8 4 2" xfId="217"/>
    <cellStyle name="표준 8 4 3" xfId="252"/>
    <cellStyle name="표준 8 4 4" xfId="263"/>
    <cellStyle name="표준 8 4 5" xfId="285"/>
    <cellStyle name="표준 8 4 6" xfId="293"/>
    <cellStyle name="표준 8 5" xfId="124"/>
    <cellStyle name="표준 8 5 2" xfId="218"/>
    <cellStyle name="표준 8 5 3" xfId="253"/>
    <cellStyle name="표준 8 5 4" xfId="264"/>
    <cellStyle name="표준 8 5 5" xfId="286"/>
    <cellStyle name="표준 8 5 6" xfId="294"/>
    <cellStyle name="표준 8 6" xfId="137"/>
    <cellStyle name="표준 8 7" xfId="149"/>
    <cellStyle name="표준 8 8" xfId="159"/>
    <cellStyle name="표준 8 9" xfId="174"/>
    <cellStyle name="표준 9" xfId="9"/>
    <cellStyle name="표준 9 2" xfId="66"/>
    <cellStyle name="표준 9 3" xfId="84"/>
    <cellStyle name="표준 9 4" xfId="103"/>
    <cellStyle name="표준 9 5" xfId="117"/>
    <cellStyle name="표준 9 6" xfId="131"/>
    <cellStyle name="표준 9 7" xfId="143"/>
    <cellStyle name="표준 9 8" xfId="154"/>
    <cellStyle name="표준_최근 10년간 주요 지목별 변동 추이" xfId="2"/>
  </cellStyles>
  <dxfs count="0"/>
  <tableStyles count="0" defaultTableStyle="TableStyleMedium2" defaultPivotStyle="PivotStyleLight16"/>
  <colors>
    <mruColors>
      <color rgb="FFFCD5B5"/>
      <color rgb="FFDBEEF4"/>
      <color rgb="FFCCC1DA"/>
      <color rgb="FFD7E4BD"/>
      <color rgb="FFF2DCDB"/>
      <color rgb="FFFFFFCC"/>
      <color rgb="FFB7DEE8"/>
      <color rgb="FFE6B9B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  <c:spPr>
        <a:noFill/>
        <a:ln w="9525">
          <a:noFill/>
        </a:ln>
      </c:spPr>
    </c:floor>
    <c:sideWall>
      <c:thickness val="0"/>
      <c:spPr>
        <a:noFill/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0.79444444444444462"/>
          <c:y val="5.0925925925925923E-2"/>
          <c:w val="0.17500000000000004"/>
          <c:h val="0.89814814814814814"/>
        </c:manualLayout>
      </c:layout>
      <c:bar3D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9BE3-4A32-BFA6-DAAB2BA1CCF8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9BE3-4A32-BFA6-DAAB2BA1CCF8}"/>
              </c:ext>
            </c:extLst>
          </c:dPt>
          <c:dLbls>
            <c:dLbl>
              <c:idx val="0"/>
              <c:tx>
                <c:strRef>
                  <c:f>'2.구별 면적 및 지번수 현황'!$H$5</c:f>
                  <c:strCache>
                    <c:ptCount val="1"/>
                    <c:pt idx="0">
                      <c:v>136.7
(25.3)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{500EBEAC-EC33-4125-AEC5-0CC7797A345A}</c15:txfldGUID>
                      <c15:f>'2.구별 면적 및 지번수 현황'!$H$5</c15:f>
                      <c15:dlblFieldTableCache>
                        <c:ptCount val="1"/>
                        <c:pt idx="0">
                          <c:v>136.7
(25.3)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9BE3-4A32-BFA6-DAAB2BA1CCF8}"/>
                </c:ext>
              </c:extLst>
            </c:dLbl>
            <c:dLbl>
              <c:idx val="1"/>
              <c:tx>
                <c:strRef>
                  <c:f>'2.구별 면적 및 지번수 현황'!$I$5</c:f>
                  <c:strCache>
                    <c:ptCount val="1"/>
                    <c:pt idx="0">
                      <c:v>70.4
(24.0)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{3920806C-B0B5-4127-8A0D-520E9C9D800B}</c15:txfldGUID>
                      <c15:f>'2.구별 면적 및 지번수 현황'!$I$5</c15:f>
                      <c15:dlblFieldTableCache>
                        <c:ptCount val="1"/>
                        <c:pt idx="0">
                          <c:v>69.8
(23.9)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9BE3-4A32-BFA6-DAAB2BA1CCF8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('2.구별 면적 및 지번수 현황'!$D$5,'2.구별 면적 및 지번수 현황'!$F$5)</c:f>
              <c:numCache>
                <c:formatCode>#,##0.0_ </c:formatCode>
                <c:ptCount val="2"/>
                <c:pt idx="0">
                  <c:v>136.68612209999998</c:v>
                </c:pt>
                <c:pt idx="1">
                  <c:v>70.391000000000005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9BE3-4A32-BFA6-DAAB2BA1CCF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cylinder"/>
        <c:axId val="210207104"/>
        <c:axId val="210214912"/>
        <c:axId val="0"/>
      </c:bar3DChart>
      <c:catAx>
        <c:axId val="210207104"/>
        <c:scaling>
          <c:orientation val="minMax"/>
        </c:scaling>
        <c:delete val="1"/>
        <c:axPos val="b"/>
        <c:majorTickMark val="out"/>
        <c:minorTickMark val="none"/>
        <c:tickLblPos val="none"/>
        <c:crossAx val="210214912"/>
        <c:crosses val="autoZero"/>
        <c:auto val="1"/>
        <c:lblAlgn val="ctr"/>
        <c:lblOffset val="100"/>
        <c:noMultiLvlLbl val="0"/>
      </c:catAx>
      <c:valAx>
        <c:axId val="210214912"/>
        <c:scaling>
          <c:orientation val="minMax"/>
          <c:max val="180"/>
        </c:scaling>
        <c:delete val="1"/>
        <c:axPos val="l"/>
        <c:numFmt formatCode="#,##0.0_ " sourceLinked="1"/>
        <c:majorTickMark val="out"/>
        <c:minorTickMark val="none"/>
        <c:tickLblPos val="none"/>
        <c:crossAx val="210207104"/>
        <c:crosses val="autoZero"/>
        <c:crossBetween val="between"/>
      </c:valAx>
      <c:spPr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289" l="0.70000000000000062" r="0.70000000000000062" t="0.75000000000000289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lumMod val="60000"/>
                <a:lumOff val="40000"/>
              </a:schemeClr>
            </a:solidFill>
          </c:spPr>
          <c:invertIfNegative val="0"/>
          <c:dLbls>
            <c:dLbl>
              <c:idx val="0"/>
              <c:tx>
                <c:strRef>
                  <c:f>'5.구별 지적공부등록지 현황'!$B$12</c:f>
                  <c:strCache>
                    <c:ptCount val="1"/>
                    <c:pt idx="0">
                      <c:v>52.1
(19.4)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{9556C76B-4D29-4921-B39B-7A63D72ED2FE}</c15:txfldGUID>
                      <c15:f>'5.구별 지적공부등록지 현황'!$B$12</c15:f>
                      <c15:dlblFieldTableCache>
                        <c:ptCount val="1"/>
                        <c:pt idx="0">
                          <c:v>52.0
(19.5)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0-CC2F-4655-9C60-DCA97BA19F40}"/>
                </c:ext>
              </c:extLst>
            </c:dLbl>
            <c:dLbl>
              <c:idx val="1"/>
              <c:tx>
                <c:strRef>
                  <c:f>'5.구별 지적공부등록지 현황'!$B$13</c:f>
                  <c:strCache>
                    <c:ptCount val="1"/>
                    <c:pt idx="0">
                      <c:v>27.7
(10.3)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{FD174D33-0304-4E8B-99BC-A8AAA261B6F6}</c15:txfldGUID>
                      <c15:f>'5.구별 지적공부등록지 현황'!$B$13</c15:f>
                      <c15:dlblFieldTableCache>
                        <c:ptCount val="1"/>
                        <c:pt idx="0">
                          <c:v>27.5
(10.3)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CC2F-4655-9C60-DCA97BA19F40}"/>
                </c:ext>
              </c:extLst>
            </c:dLbl>
            <c:dLbl>
              <c:idx val="2"/>
              <c:tx>
                <c:strRef>
                  <c:f>'5.구별 지적공부등록지 현황'!$B$14</c:f>
                  <c:strCache>
                    <c:ptCount val="1"/>
                    <c:pt idx="0">
                      <c:v>48.7
(18.2)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{24C5E161-24B6-4D30-9826-3B3FC5468EC6}</c15:txfldGUID>
                      <c15:f>'5.구별 지적공부등록지 현황'!$B$14</c15:f>
                      <c15:dlblFieldTableCache>
                        <c:ptCount val="1"/>
                        <c:pt idx="0">
                          <c:v>48.6
(18.3)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2-CC2F-4655-9C60-DCA97BA19F40}"/>
                </c:ext>
              </c:extLst>
            </c:dLbl>
            <c:dLbl>
              <c:idx val="3"/>
              <c:tx>
                <c:strRef>
                  <c:f>'5.구별 지적공부등록지 현황'!$B$15</c:f>
                  <c:strCache>
                    <c:ptCount val="1"/>
                    <c:pt idx="0">
                      <c:v>98.7
(36.8)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{85798AA6-119C-4925-90FA-AA2B7C550501}</c15:txfldGUID>
                      <c15:f>'5.구별 지적공부등록지 현황'!$B$15</c15:f>
                      <c15:dlblFieldTableCache>
                        <c:ptCount val="1"/>
                        <c:pt idx="0">
                          <c:v>97.1
(36.4)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CC2F-4655-9C60-DCA97BA19F40}"/>
                </c:ext>
              </c:extLst>
            </c:dLbl>
            <c:dLbl>
              <c:idx val="4"/>
              <c:tx>
                <c:strRef>
                  <c:f>'5.구별 지적공부등록지 현황'!$B$16</c:f>
                  <c:strCache>
                    <c:ptCount val="1"/>
                    <c:pt idx="0">
                      <c:v>41.2
(15.3)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{659CE0B3-A0F6-45A2-B73C-6906BF209761}</c15:txfldGUID>
                      <c15:f>'5.구별 지적공부등록지 현황'!$B$16</c15:f>
                      <c15:dlblFieldTableCache>
                        <c:ptCount val="1"/>
                        <c:pt idx="0">
                          <c:v>41.1
(15.4)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4-CC2F-4655-9C60-DCA97BA19F40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'5.구별 지적공부등록지 현황'!$A$5:$A$9</c:f>
              <c:strCache>
                <c:ptCount val="5"/>
                <c:pt idx="0">
                  <c:v>동구</c:v>
                </c:pt>
                <c:pt idx="1">
                  <c:v>중구</c:v>
                </c:pt>
                <c:pt idx="2">
                  <c:v>서구</c:v>
                </c:pt>
                <c:pt idx="3">
                  <c:v>유성구</c:v>
                </c:pt>
                <c:pt idx="4">
                  <c:v>대덕구</c:v>
                </c:pt>
              </c:strCache>
            </c:strRef>
          </c:cat>
          <c:val>
            <c:numRef>
              <c:f>'5.구별 지적공부등록지 현황'!$C$5:$C$9</c:f>
              <c:numCache>
                <c:formatCode>#,##0.0_ </c:formatCode>
                <c:ptCount val="5"/>
                <c:pt idx="0">
                  <c:v>52.080442099999999</c:v>
                </c:pt>
                <c:pt idx="1">
                  <c:v>27.734256999999999</c:v>
                </c:pt>
                <c:pt idx="2">
                  <c:v>48.747455299999991</c:v>
                </c:pt>
                <c:pt idx="3">
                  <c:v>98.66914349999999</c:v>
                </c:pt>
                <c:pt idx="4">
                  <c:v>41.186060399999995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CC2F-4655-9C60-DCA97BA19F4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cylinder"/>
        <c:axId val="298450944"/>
        <c:axId val="298453632"/>
        <c:axId val="0"/>
      </c:bar3DChart>
      <c:catAx>
        <c:axId val="2984509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98453632"/>
        <c:crosses val="autoZero"/>
        <c:auto val="1"/>
        <c:lblAlgn val="ctr"/>
        <c:lblOffset val="100"/>
        <c:noMultiLvlLbl val="0"/>
      </c:catAx>
      <c:valAx>
        <c:axId val="298453632"/>
        <c:scaling>
          <c:orientation val="minMax"/>
        </c:scaling>
        <c:delete val="0"/>
        <c:axPos val="l"/>
        <c:numFmt formatCode="#,##0.0_ " sourceLinked="1"/>
        <c:majorTickMark val="out"/>
        <c:minorTickMark val="none"/>
        <c:tickLblPos val="nextTo"/>
        <c:crossAx val="2984509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33" l="0.70000000000000062" r="0.70000000000000062" t="0.75000000000000333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6">
                <a:lumMod val="60000"/>
                <a:lumOff val="40000"/>
              </a:schemeClr>
            </a:solidFill>
          </c:spPr>
          <c:invertIfNegative val="0"/>
          <c:dLbls>
            <c:dLbl>
              <c:idx val="0"/>
              <c:tx>
                <c:strRef>
                  <c:f>'5.구별 지적공부등록지 현황'!$B$36</c:f>
                  <c:strCache>
                    <c:ptCount val="1"/>
                    <c:pt idx="0">
                      <c:v>84.6
(31.2)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{3D153CE4-8B08-41EF-BB62-67F9303842F2}</c15:txfldGUID>
                      <c15:f>'5.구별 지적공부등록지 현황'!$B$36</c15:f>
                      <c15:dlblFieldTableCache>
                        <c:ptCount val="1"/>
                        <c:pt idx="0">
                          <c:v>84.6
(31.0)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0-9C04-4662-BB1B-6F23CE160260}"/>
                </c:ext>
              </c:extLst>
            </c:dLbl>
            <c:dLbl>
              <c:idx val="1"/>
              <c:tx>
                <c:strRef>
                  <c:f>'5.구별 지적공부등록지 현황'!$B$37</c:f>
                  <c:strCache>
                    <c:ptCount val="1"/>
                    <c:pt idx="0">
                      <c:v>34.4
(12.7)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{FC15EEA7-1EC5-4D24-8F0A-A0FA23123586}</c15:txfldGUID>
                      <c15:f>'5.구별 지적공부등록지 현황'!$B$37</c15:f>
                      <c15:dlblFieldTableCache>
                        <c:ptCount val="1"/>
                        <c:pt idx="0">
                          <c:v>34.6
(12.7)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9C04-4662-BB1B-6F23CE160260}"/>
                </c:ext>
              </c:extLst>
            </c:dLbl>
            <c:dLbl>
              <c:idx val="2"/>
              <c:tx>
                <c:strRef>
                  <c:f>'5.구별 지적공부등록지 현황'!$B$38</c:f>
                  <c:strCache>
                    <c:ptCount val="1"/>
                    <c:pt idx="0">
                      <c:v>46.7
(17.2)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{FBFDA394-FE3B-4F66-881C-0D669D799494}</c15:txfldGUID>
                      <c15:f>'5.구별 지적공부등록지 현황'!$B$38</c15:f>
                      <c15:dlblFieldTableCache>
                        <c:ptCount val="1"/>
                        <c:pt idx="0">
                          <c:v>46.9
(17.2)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2-9C04-4662-BB1B-6F23CE160260}"/>
                </c:ext>
              </c:extLst>
            </c:dLbl>
            <c:dLbl>
              <c:idx val="3"/>
              <c:tx>
                <c:strRef>
                  <c:f>'5.구별 지적공부등록지 현황'!$B$39</c:f>
                  <c:strCache>
                    <c:ptCount val="1"/>
                    <c:pt idx="0">
                      <c:v>77.9
(28.7)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{CE8BB3A1-B689-42BD-A395-5AC80260C79F}</c15:txfldGUID>
                      <c15:f>'5.구별 지적공부등록지 현황'!$B$39</c15:f>
                      <c15:dlblFieldTableCache>
                        <c:ptCount val="1"/>
                        <c:pt idx="0">
                          <c:v>79.4
(29.1)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9C04-4662-BB1B-6F23CE160260}"/>
                </c:ext>
              </c:extLst>
            </c:dLbl>
            <c:dLbl>
              <c:idx val="4"/>
              <c:tx>
                <c:strRef>
                  <c:f>'5.구별 지적공부등록지 현황'!$B$40</c:f>
                  <c:strCache>
                    <c:ptCount val="1"/>
                    <c:pt idx="0">
                      <c:v>27.6
(10.2)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{586505D8-DEF2-42D7-A7BF-2E6D0B55034B}</c15:txfldGUID>
                      <c15:f>'5.구별 지적공부등록지 현황'!$B$40</c15:f>
                      <c15:dlblFieldTableCache>
                        <c:ptCount val="1"/>
                        <c:pt idx="0">
                          <c:v>27.6
(10.1)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4-9C04-4662-BB1B-6F23CE160260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'5.구별 지적공부등록지 현황'!$A$29:$A$33</c:f>
              <c:strCache>
                <c:ptCount val="5"/>
                <c:pt idx="0">
                  <c:v>동구</c:v>
                </c:pt>
                <c:pt idx="1">
                  <c:v>중구</c:v>
                </c:pt>
                <c:pt idx="2">
                  <c:v>서구</c:v>
                </c:pt>
                <c:pt idx="3">
                  <c:v>유성구</c:v>
                </c:pt>
                <c:pt idx="4">
                  <c:v>대덕구</c:v>
                </c:pt>
              </c:strCache>
            </c:strRef>
          </c:cat>
          <c:val>
            <c:numRef>
              <c:f>'5.구별 지적공부등록지 현황'!$C$29:$C$33</c:f>
              <c:numCache>
                <c:formatCode>#,##0.0_ </c:formatCode>
                <c:ptCount val="5"/>
                <c:pt idx="0">
                  <c:v>84.605679999999992</c:v>
                </c:pt>
                <c:pt idx="1">
                  <c:v>34.44773</c:v>
                </c:pt>
                <c:pt idx="2">
                  <c:v>46.705576999999998</c:v>
                </c:pt>
                <c:pt idx="3">
                  <c:v>77.941242000000003</c:v>
                </c:pt>
                <c:pt idx="4">
                  <c:v>27.550954999999998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9C04-4662-BB1B-6F23CE1602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298493824"/>
        <c:axId val="298495360"/>
        <c:axId val="0"/>
      </c:bar3DChart>
      <c:catAx>
        <c:axId val="2984938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98495360"/>
        <c:crosses val="autoZero"/>
        <c:auto val="1"/>
        <c:lblAlgn val="ctr"/>
        <c:lblOffset val="100"/>
        <c:noMultiLvlLbl val="0"/>
      </c:catAx>
      <c:valAx>
        <c:axId val="298495360"/>
        <c:scaling>
          <c:orientation val="minMax"/>
          <c:max val="100"/>
          <c:min val="0"/>
        </c:scaling>
        <c:delete val="0"/>
        <c:axPos val="l"/>
        <c:numFmt formatCode="#,##0.0_ " sourceLinked="1"/>
        <c:majorTickMark val="out"/>
        <c:minorTickMark val="none"/>
        <c:tickLblPos val="nextTo"/>
        <c:crossAx val="2984938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78" l="0.70000000000000062" r="0.70000000000000062" t="0.75000000000000278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Lbls>
            <c:dLbl>
              <c:idx val="0"/>
              <c:tx>
                <c:strRef>
                  <c:f>'6.구별 지목별 면적 현황'!$K$3</c:f>
                  <c:strCache>
                    <c:ptCount val="1"/>
                    <c:pt idx="0">
                      <c:v>전
27.0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b="0" i="0"/>
                  </a:pPr>
                  <a:endParaRPr lang="ko-KR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{C90D6E1A-F6C8-4D57-9513-2E56660F2488}</c15:txfldGUID>
                      <c15:f>'6.구별 지목별 면적 현황'!$K$3</c15:f>
                      <c15:dlblFieldTableCache>
                        <c:ptCount val="1"/>
                        <c:pt idx="0">
                          <c:v>전
27.4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0-7DCB-498D-A10A-7BEE8A4282BC}"/>
                </c:ext>
              </c:extLst>
            </c:dLbl>
            <c:dLbl>
              <c:idx val="1"/>
              <c:tx>
                <c:strRef>
                  <c:f>'6.구별 지목별 면적 현황'!$K$4</c:f>
                  <c:strCache>
                    <c:ptCount val="1"/>
                    <c:pt idx="0">
                      <c:v>답
28.4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b="0"/>
                  </a:pPr>
                  <a:endParaRPr lang="ko-KR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{33CD2F13-331D-4ACC-984D-D67996DE9B32}</c15:txfldGUID>
                      <c15:f>'6.구별 지목별 면적 현황'!$K$4</c15:f>
                      <c15:dlblFieldTableCache>
                        <c:ptCount val="1"/>
                        <c:pt idx="0">
                          <c:v>답
30.2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7DCB-498D-A10A-7BEE8A4282BC}"/>
                </c:ext>
              </c:extLst>
            </c:dLbl>
            <c:dLbl>
              <c:idx val="2"/>
              <c:layout>
                <c:manualLayout>
                  <c:x val="-0.24088341898439194"/>
                  <c:y val="-0.27245922037523085"/>
                </c:manualLayout>
              </c:layout>
              <c:tx>
                <c:strRef>
                  <c:f>'6.구별 지목별 면적 현황'!$K$5</c:f>
                  <c:strCache>
                    <c:ptCount val="1"/>
                    <c:pt idx="0">
                      <c:v>임야
276.4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b="0"/>
                  </a:pPr>
                  <a:endParaRPr lang="ko-KR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{90363B7A-75CE-4C3B-9F8F-F118757CD39C}</c15:txfldGUID>
                      <c15:f>'6.구별 지목별 면적 현황'!$K$5</c15:f>
                      <c15:dlblFieldTableCache>
                        <c:ptCount val="1"/>
                        <c:pt idx="0">
                          <c:v>임야
277.4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2-7DCB-498D-A10A-7BEE8A4282BC}"/>
                </c:ext>
              </c:extLst>
            </c:dLbl>
            <c:dLbl>
              <c:idx val="3"/>
              <c:layout>
                <c:manualLayout>
                  <c:x val="0.14956512788842677"/>
                  <c:y val="-0.14411276368231749"/>
                </c:manualLayout>
              </c:layout>
              <c:tx>
                <c:strRef>
                  <c:f>'6.구별 지목별 면적 현황'!$K$6</c:f>
                  <c:strCache>
                    <c:ptCount val="1"/>
                    <c:pt idx="0">
                      <c:v>대
68.1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b="0"/>
                  </a:pPr>
                  <a:endParaRPr lang="ko-KR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{55BAB139-7ADB-4493-AFD2-2D53E7DEE3AD}</c15:txfldGUID>
                      <c15:f>'6.구별 지목별 면적 현황'!$K$6</c15:f>
                      <c15:dlblFieldTableCache>
                        <c:ptCount val="1"/>
                        <c:pt idx="0">
                          <c:v>대
66.1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7DCB-498D-A10A-7BEE8A4282BC}"/>
                </c:ext>
              </c:extLst>
            </c:dLbl>
            <c:dLbl>
              <c:idx val="4"/>
              <c:tx>
                <c:strRef>
                  <c:f>'6.구별 지목별 면적 현황'!$K$7</c:f>
                  <c:strCache>
                    <c:ptCount val="1"/>
                    <c:pt idx="0">
                      <c:v>도로
40.3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b="0"/>
                  </a:pPr>
                  <a:endParaRPr lang="ko-KR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{43838A7A-0BEC-414F-B1E8-C32B875A7DAD}</c15:txfldGUID>
                      <c15:f>'6.구별 지목별 면적 현황'!$K$7</c15:f>
                      <c15:dlblFieldTableCache>
                        <c:ptCount val="1"/>
                        <c:pt idx="0">
                          <c:v>도로
39.8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4-7DCB-498D-A10A-7BEE8A4282BC}"/>
                </c:ext>
              </c:extLst>
            </c:dLbl>
            <c:dLbl>
              <c:idx val="5"/>
              <c:tx>
                <c:strRef>
                  <c:f>'6.구별 지목별 면적 현황'!$K$8</c:f>
                  <c:strCache>
                    <c:ptCount val="1"/>
                    <c:pt idx="0">
                      <c:v>하천
19.4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b="0"/>
                  </a:pPr>
                  <a:endParaRPr lang="ko-KR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{27D17A03-E881-498D-8D8E-B18DC6AE5EEE}</c15:txfldGUID>
                      <c15:f>'6.구별 지목별 면적 현황'!$K$8</c15:f>
                      <c15:dlblFieldTableCache>
                        <c:ptCount val="1"/>
                        <c:pt idx="0">
                          <c:v>하천
19.6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5-7DCB-498D-A10A-7BEE8A4282BC}"/>
                </c:ext>
              </c:extLst>
            </c:dLbl>
            <c:dLbl>
              <c:idx val="6"/>
              <c:layout>
                <c:manualLayout>
                  <c:x val="0.11612607247623491"/>
                  <c:y val="0.11367434626227291"/>
                </c:manualLayout>
              </c:layout>
              <c:tx>
                <c:strRef>
                  <c:f>'6.구별 지목별 면적 현황'!$K$9</c:f>
                  <c:strCache>
                    <c:ptCount val="1"/>
                    <c:pt idx="0">
                      <c:v>기타
80.0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b="0"/>
                  </a:pPr>
                  <a:endParaRPr lang="ko-KR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{BCDE60EF-6E6F-4DF3-90BF-EB7669499F85}</c15:txfldGUID>
                      <c15:f>'6.구별 지목별 면적 현황'!$K$9</c15:f>
                      <c15:dlblFieldTableCache>
                        <c:ptCount val="1"/>
                        <c:pt idx="0">
                          <c:v>기타
79.1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6-7DCB-498D-A10A-7BEE8A4282BC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'6.구별 지목별 면적 현황'!$C$2:$I$2</c:f>
              <c:strCache>
                <c:ptCount val="7"/>
                <c:pt idx="0">
                  <c:v>전</c:v>
                </c:pt>
                <c:pt idx="1">
                  <c:v>답</c:v>
                </c:pt>
                <c:pt idx="2">
                  <c:v>임야</c:v>
                </c:pt>
                <c:pt idx="3">
                  <c:v>대</c:v>
                </c:pt>
                <c:pt idx="4">
                  <c:v>도로</c:v>
                </c:pt>
                <c:pt idx="5">
                  <c:v>하천</c:v>
                </c:pt>
                <c:pt idx="6">
                  <c:v>기타</c:v>
                </c:pt>
              </c:strCache>
            </c:strRef>
          </c:cat>
          <c:val>
            <c:numRef>
              <c:f>'6.구별 지목별 면적 현황'!$C$4:$I$4</c:f>
              <c:numCache>
                <c:formatCode>#,##0.0_ </c:formatCode>
                <c:ptCount val="7"/>
                <c:pt idx="0">
                  <c:v>26.974572499999997</c:v>
                </c:pt>
                <c:pt idx="1">
                  <c:v>28.429735899999997</c:v>
                </c:pt>
                <c:pt idx="2">
                  <c:v>276.40317709999994</c:v>
                </c:pt>
                <c:pt idx="3">
                  <c:v>68.132347499999995</c:v>
                </c:pt>
                <c:pt idx="4">
                  <c:v>40.308915599999992</c:v>
                </c:pt>
                <c:pt idx="5">
                  <c:v>19.428747700000002</c:v>
                </c:pt>
                <c:pt idx="6">
                  <c:v>79.991045999999997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7DCB-498D-A10A-7BEE8A4282BC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278" l="0.70000000000000062" r="0.70000000000000062" t="0.75000000000000278" header="0.30000000000000032" footer="0.30000000000000032"/>
    <c:pageSetup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val>
            <c:numRef>
              <c:f>'6.구별 지목별 면적 현황'!$C$5:$I$5</c:f>
              <c:numCache>
                <c:formatCode>#,##0.0_ </c:formatCode>
                <c:ptCount val="7"/>
                <c:pt idx="0">
                  <c:v>7.4138723999999998</c:v>
                </c:pt>
                <c:pt idx="1">
                  <c:v>4.4332735999999997</c:v>
                </c:pt>
                <c:pt idx="2">
                  <c:v>81.888018000000002</c:v>
                </c:pt>
                <c:pt idx="3">
                  <c:v>10.544692400000001</c:v>
                </c:pt>
                <c:pt idx="4">
                  <c:v>7.9766550000000001</c:v>
                </c:pt>
                <c:pt idx="5">
                  <c:v>1.5573417999999999</c:v>
                </c:pt>
                <c:pt idx="6">
                  <c:v>22.872268899999998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33-4020-BF10-A11E1D61535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spPr>
    <a:noFill/>
    <a:ln>
      <a:noFill/>
    </a:ln>
  </c:spPr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val>
            <c:numRef>
              <c:f>'6.구별 지목별 면적 현황'!$C$6:$I$6</c:f>
              <c:numCache>
                <c:formatCode>#,##0.0_ </c:formatCode>
                <c:ptCount val="7"/>
                <c:pt idx="0">
                  <c:v>2.7835364999999999</c:v>
                </c:pt>
                <c:pt idx="1">
                  <c:v>2.5391114999999997</c:v>
                </c:pt>
                <c:pt idx="2">
                  <c:v>35.668509100000001</c:v>
                </c:pt>
                <c:pt idx="3">
                  <c:v>9.6390453000000011</c:v>
                </c:pt>
                <c:pt idx="4">
                  <c:v>4.7382067000000001</c:v>
                </c:pt>
                <c:pt idx="5">
                  <c:v>2.4176871000000002</c:v>
                </c:pt>
                <c:pt idx="6">
                  <c:v>4.3958907999999992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EE-4828-A370-3735B2812EF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spPr>
    <a:noFill/>
    <a:ln>
      <a:noFill/>
    </a:ln>
  </c:spPr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val>
            <c:numRef>
              <c:f>'6.구별 지목별 면적 현황'!$C$7:$I$7</c:f>
              <c:numCache>
                <c:formatCode>#,##0.0_ </c:formatCode>
                <c:ptCount val="7"/>
                <c:pt idx="0">
                  <c:v>4.0650112999999992</c:v>
                </c:pt>
                <c:pt idx="1">
                  <c:v>6.0606187</c:v>
                </c:pt>
                <c:pt idx="2">
                  <c:v>47.074219799999995</c:v>
                </c:pt>
                <c:pt idx="3">
                  <c:v>15.681965099999999</c:v>
                </c:pt>
                <c:pt idx="4">
                  <c:v>8.1552330999999985</c:v>
                </c:pt>
                <c:pt idx="5">
                  <c:v>4.9445196999999999</c:v>
                </c:pt>
                <c:pt idx="6">
                  <c:v>9.4714645999999991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FA-427A-B985-5AA927E3F8D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spPr>
    <a:noFill/>
    <a:ln>
      <a:noFill/>
    </a:ln>
  </c:spPr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Lbls>
            <c:dLbl>
              <c:idx val="5"/>
              <c:layout>
                <c:manualLayout>
                  <c:x val="2.2126643717274068E-2"/>
                  <c:y val="-8.005801906340656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527-441D-8362-8BF4415A4112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val>
            <c:numRef>
              <c:f>'6.구별 지목별 면적 현황'!$C$8:$I$8</c:f>
              <c:numCache>
                <c:formatCode>#,##0.0_ </c:formatCode>
                <c:ptCount val="7"/>
                <c:pt idx="0">
                  <c:v>9.5969534000000003</c:v>
                </c:pt>
                <c:pt idx="1">
                  <c:v>13.283231199999999</c:v>
                </c:pt>
                <c:pt idx="2">
                  <c:v>84.251151399999998</c:v>
                </c:pt>
                <c:pt idx="3">
                  <c:v>24.129043399999997</c:v>
                </c:pt>
                <c:pt idx="4">
                  <c:v>13.0103069</c:v>
                </c:pt>
                <c:pt idx="5">
                  <c:v>7.1786154</c:v>
                </c:pt>
                <c:pt idx="6">
                  <c:v>25.161083799999997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527-441D-8362-8BF4415A411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spPr>
    <a:noFill/>
    <a:ln>
      <a:noFill/>
    </a:ln>
  </c:spPr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val>
            <c:numRef>
              <c:f>'6.구별 지목별 면적 현황'!$C$9:$I$9</c:f>
              <c:numCache>
                <c:formatCode>#,##0.0_ </c:formatCode>
                <c:ptCount val="7"/>
                <c:pt idx="0">
                  <c:v>3.1151988999999998</c:v>
                </c:pt>
                <c:pt idx="1">
                  <c:v>2.1135009</c:v>
                </c:pt>
                <c:pt idx="2">
                  <c:v>27.521278800000001</c:v>
                </c:pt>
                <c:pt idx="3">
                  <c:v>8.1376013</c:v>
                </c:pt>
                <c:pt idx="4">
                  <c:v>6.4285139000000004</c:v>
                </c:pt>
                <c:pt idx="5">
                  <c:v>3.3305837</c:v>
                </c:pt>
                <c:pt idx="6">
                  <c:v>18.090337900000002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128-482C-9E98-4B571B8FC6D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spPr>
    <a:noFill/>
    <a:ln>
      <a:noFill/>
    </a:ln>
  </c:spPr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  <c:spPr>
        <a:noFill/>
        <a:ln w="9525">
          <a:noFill/>
        </a:ln>
      </c:spPr>
    </c:floor>
    <c:sideWall>
      <c:thickness val="0"/>
      <c:spPr>
        <a:noFill/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0.79722222222222228"/>
          <c:y val="5.0925925925925923E-2"/>
          <c:w val="0.17222222222222244"/>
          <c:h val="0.89814814814814814"/>
        </c:manualLayout>
      </c:layout>
      <c:bar3D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D52B-49FD-9C81-DF41C5654EA3}"/>
              </c:ext>
            </c:extLst>
          </c:dPt>
          <c:dPt>
            <c:idx val="1"/>
            <c:invertIfNegative val="0"/>
            <c:bubble3D val="0"/>
            <c:spPr>
              <a:solidFill>
                <a:srgbClr val="F79646">
                  <a:lumMod val="60000"/>
                  <a:lumOff val="40000"/>
                </a:srgb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D52B-49FD-9C81-DF41C5654EA3}"/>
              </c:ext>
            </c:extLst>
          </c:dPt>
          <c:dLbls>
            <c:dLbl>
              <c:idx val="0"/>
              <c:tx>
                <c:strRef>
                  <c:f>'2.구별 면적 및 지번수 현황'!$H$6</c:f>
                  <c:strCache>
                    <c:ptCount val="1"/>
                    <c:pt idx="0">
                      <c:v>62.2
(11.5)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{151A26C8-9A7B-46AD-953B-D827C4A28E95}</c15:txfldGUID>
                      <c15:f>'2.구별 면적 및 지번수 현황'!$H$6</c15:f>
                      <c15:dlblFieldTableCache>
                        <c:ptCount val="1"/>
                        <c:pt idx="0">
                          <c:v>62.2
(11.5)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D52B-49FD-9C81-DF41C5654EA3}"/>
                </c:ext>
              </c:extLst>
            </c:dLbl>
            <c:dLbl>
              <c:idx val="1"/>
              <c:tx>
                <c:strRef>
                  <c:f>'2.구별 면적 및 지번수 현황'!$I$6</c:f>
                  <c:strCache>
                    <c:ptCount val="1"/>
                    <c:pt idx="0">
                      <c:v>50.4
(17.2)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{94237879-15CA-4031-B2C1-57F91F127BCD}</c15:txfldGUID>
                      <c15:f>'2.구별 면적 및 지번수 현황'!$I$6</c15:f>
                      <c15:dlblFieldTableCache>
                        <c:ptCount val="1"/>
                        <c:pt idx="0">
                          <c:v>50.5
(17.3)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D52B-49FD-9C81-DF41C5654EA3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('2.구별 면적 및 지번수 현황'!$D$6,'2.구별 면적 및 지번수 현황'!$F$6)</c:f>
              <c:numCache>
                <c:formatCode>#,##0.0_ </c:formatCode>
                <c:ptCount val="2"/>
                <c:pt idx="0">
                  <c:v>62.181986999999999</c:v>
                </c:pt>
                <c:pt idx="1">
                  <c:v>50.423999999999999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D52B-49FD-9C81-DF41C5654EA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cylinder"/>
        <c:axId val="210232064"/>
        <c:axId val="210305408"/>
        <c:axId val="0"/>
      </c:bar3DChart>
      <c:catAx>
        <c:axId val="210232064"/>
        <c:scaling>
          <c:orientation val="minMax"/>
        </c:scaling>
        <c:delete val="1"/>
        <c:axPos val="b"/>
        <c:majorTickMark val="out"/>
        <c:minorTickMark val="none"/>
        <c:tickLblPos val="none"/>
        <c:crossAx val="210305408"/>
        <c:crosses val="autoZero"/>
        <c:auto val="1"/>
        <c:lblAlgn val="ctr"/>
        <c:lblOffset val="100"/>
        <c:noMultiLvlLbl val="0"/>
      </c:catAx>
      <c:valAx>
        <c:axId val="210305408"/>
        <c:scaling>
          <c:orientation val="minMax"/>
          <c:max val="180"/>
        </c:scaling>
        <c:delete val="1"/>
        <c:axPos val="l"/>
        <c:numFmt formatCode="#,##0.0_ " sourceLinked="1"/>
        <c:majorTickMark val="out"/>
        <c:minorTickMark val="none"/>
        <c:tickLblPos val="none"/>
        <c:crossAx val="210232064"/>
        <c:crosses val="autoZero"/>
        <c:crossBetween val="between"/>
      </c:valAx>
      <c:spPr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289" l="0.70000000000000062" r="0.70000000000000062" t="0.75000000000000289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  <c:spPr>
        <a:noFill/>
        <a:ln w="9525">
          <a:noFill/>
        </a:ln>
      </c:spPr>
    </c:floor>
    <c:sideWall>
      <c:thickness val="0"/>
      <c:spPr>
        <a:noFill/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0.80833333333333335"/>
          <c:y val="5.0925925925925923E-2"/>
          <c:w val="0.1611111111111112"/>
          <c:h val="0.89814814814814814"/>
        </c:manualLayout>
      </c:layout>
      <c:bar3D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4F81BD">
                  <a:lumMod val="60000"/>
                  <a:lumOff val="40000"/>
                </a:srgb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564E-4D61-A123-9BAB72D7C161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564E-4D61-A123-9BAB72D7C161}"/>
              </c:ext>
            </c:extLst>
          </c:dPt>
          <c:dLbls>
            <c:dLbl>
              <c:idx val="0"/>
              <c:tx>
                <c:strRef>
                  <c:f>'2.구별 면적 및 지번수 현황'!$H$7</c:f>
                  <c:strCache>
                    <c:ptCount val="1"/>
                    <c:pt idx="0">
                      <c:v>95.5
(17.7)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{13024178-B1C6-4F4B-B196-D933EE1C7A62}</c15:txfldGUID>
                      <c15:f>'2.구별 면적 및 지번수 현황'!$H$7</c15:f>
                      <c15:dlblFieldTableCache>
                        <c:ptCount val="1"/>
                        <c:pt idx="0">
                          <c:v>95.5
(17.7)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564E-4D61-A123-9BAB72D7C161}"/>
                </c:ext>
              </c:extLst>
            </c:dLbl>
            <c:dLbl>
              <c:idx val="1"/>
              <c:tx>
                <c:strRef>
                  <c:f>'2.구별 면적 및 지번수 현황'!$I$7</c:f>
                  <c:strCache>
                    <c:ptCount val="1"/>
                    <c:pt idx="0">
                      <c:v>56.9
(19.4)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{E66342A8-965F-4430-A29B-56E0E6F9E525}</c15:txfldGUID>
                      <c15:f>'2.구별 면적 및 지번수 현황'!$I$7</c15:f>
                      <c15:dlblFieldTableCache>
                        <c:ptCount val="1"/>
                        <c:pt idx="0">
                          <c:v>56.8
(19.4)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564E-4D61-A123-9BAB72D7C161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('2.구별 면적 및 지번수 현황'!$D$7,'2.구별 면적 및 지번수 현황'!$F$7)</c:f>
              <c:numCache>
                <c:formatCode>#,##0.0_ </c:formatCode>
                <c:ptCount val="2"/>
                <c:pt idx="0">
                  <c:v>95.45303229999999</c:v>
                </c:pt>
                <c:pt idx="1">
                  <c:v>56.89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564E-4D61-A123-9BAB72D7C16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cylinder"/>
        <c:axId val="210330752"/>
        <c:axId val="210338560"/>
        <c:axId val="0"/>
      </c:bar3DChart>
      <c:catAx>
        <c:axId val="210330752"/>
        <c:scaling>
          <c:orientation val="minMax"/>
        </c:scaling>
        <c:delete val="1"/>
        <c:axPos val="b"/>
        <c:majorTickMark val="out"/>
        <c:minorTickMark val="none"/>
        <c:tickLblPos val="none"/>
        <c:crossAx val="210338560"/>
        <c:crosses val="autoZero"/>
        <c:auto val="1"/>
        <c:lblAlgn val="ctr"/>
        <c:lblOffset val="100"/>
        <c:noMultiLvlLbl val="0"/>
      </c:catAx>
      <c:valAx>
        <c:axId val="210338560"/>
        <c:scaling>
          <c:orientation val="minMax"/>
          <c:max val="180"/>
        </c:scaling>
        <c:delete val="1"/>
        <c:axPos val="l"/>
        <c:numFmt formatCode="#,##0.0_ " sourceLinked="1"/>
        <c:majorTickMark val="out"/>
        <c:minorTickMark val="none"/>
        <c:tickLblPos val="none"/>
        <c:crossAx val="210330752"/>
        <c:crosses val="autoZero"/>
        <c:crossBetween val="between"/>
      </c:valAx>
      <c:spPr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289" l="0.70000000000000062" r="0.70000000000000062" t="0.75000000000000289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  <c:spPr>
        <a:noFill/>
        <a:ln w="9525">
          <a:noFill/>
        </a:ln>
      </c:spPr>
    </c:floor>
    <c:sideWall>
      <c:thickness val="0"/>
      <c:spPr>
        <a:noFill/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0.8"/>
          <c:y val="5.0925925925925923E-2"/>
          <c:w val="0.16944444444444601"/>
          <c:h val="0.89814814814814814"/>
        </c:manualLayout>
      </c:layout>
      <c:bar3D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8649-4055-AAC5-1EE07876B9D5}"/>
              </c:ext>
            </c:extLst>
          </c:dPt>
          <c:dPt>
            <c:idx val="1"/>
            <c:invertIfNegative val="0"/>
            <c:bubble3D val="0"/>
            <c:spPr>
              <a:solidFill>
                <a:srgbClr val="F79646">
                  <a:lumMod val="60000"/>
                  <a:lumOff val="40000"/>
                </a:srgb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8649-4055-AAC5-1EE07876B9D5}"/>
              </c:ext>
            </c:extLst>
          </c:dPt>
          <c:dLbls>
            <c:dLbl>
              <c:idx val="0"/>
              <c:tx>
                <c:strRef>
                  <c:f>'2.구별 면적 및 지번수 현황'!$H$8</c:f>
                  <c:strCache>
                    <c:ptCount val="1"/>
                    <c:pt idx="0">
                      <c:v>176.6
(32.7)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{EC1955B9-D141-42AE-82A6-6ABB58BBC89A}</c15:txfldGUID>
                      <c15:f>'2.구별 면적 및 지번수 현황'!$H$8</c15:f>
                      <c15:dlblFieldTableCache>
                        <c:ptCount val="1"/>
                        <c:pt idx="0">
                          <c:v>176.6
(32.7)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8649-4055-AAC5-1EE07876B9D5}"/>
                </c:ext>
              </c:extLst>
            </c:dLbl>
            <c:dLbl>
              <c:idx val="1"/>
              <c:tx>
                <c:strRef>
                  <c:f>'2.구별 면적 및 지번수 현황'!$I$8</c:f>
                  <c:strCache>
                    <c:ptCount val="1"/>
                    <c:pt idx="0">
                      <c:v>72.4
(24.7)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{0CB091DB-9A29-46FF-A77B-FB7167690DE2}</c15:txfldGUID>
                      <c15:f>'2.구별 면적 및 지번수 현황'!$I$8</c15:f>
                      <c15:dlblFieldTableCache>
                        <c:ptCount val="1"/>
                        <c:pt idx="0">
                          <c:v>72.9
(25.0)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8649-4055-AAC5-1EE07876B9D5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('2.구별 면적 및 지번수 현황'!$D$8,'2.구별 면적 및 지번수 현황'!$F$8)</c:f>
              <c:numCache>
                <c:formatCode>#,##0.0_ </c:formatCode>
                <c:ptCount val="2"/>
                <c:pt idx="0">
                  <c:v>176.61038549999998</c:v>
                </c:pt>
                <c:pt idx="1">
                  <c:v>72.436000000000007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8649-4055-AAC5-1EE07876B9D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cylinder"/>
        <c:axId val="210355712"/>
        <c:axId val="210363520"/>
        <c:axId val="0"/>
      </c:bar3DChart>
      <c:catAx>
        <c:axId val="210355712"/>
        <c:scaling>
          <c:orientation val="minMax"/>
        </c:scaling>
        <c:delete val="1"/>
        <c:axPos val="b"/>
        <c:majorTickMark val="out"/>
        <c:minorTickMark val="none"/>
        <c:tickLblPos val="none"/>
        <c:crossAx val="210363520"/>
        <c:crosses val="autoZero"/>
        <c:auto val="1"/>
        <c:lblAlgn val="ctr"/>
        <c:lblOffset val="100"/>
        <c:noMultiLvlLbl val="0"/>
      </c:catAx>
      <c:valAx>
        <c:axId val="210363520"/>
        <c:scaling>
          <c:orientation val="minMax"/>
        </c:scaling>
        <c:delete val="1"/>
        <c:axPos val="l"/>
        <c:numFmt formatCode="#,##0.0_ " sourceLinked="1"/>
        <c:majorTickMark val="out"/>
        <c:minorTickMark val="none"/>
        <c:tickLblPos val="none"/>
        <c:crossAx val="210355712"/>
        <c:crosses val="autoZero"/>
        <c:crossBetween val="between"/>
      </c:valAx>
      <c:spPr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289" l="0.70000000000000062" r="0.70000000000000062" t="0.75000000000000289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  <c:spPr>
        <a:noFill/>
        <a:ln w="9525">
          <a:noFill/>
        </a:ln>
      </c:spPr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81666666666666654"/>
          <c:y val="5.0925925925925923E-2"/>
          <c:w val="0.15277777777777779"/>
          <c:h val="0.89814814814814814"/>
        </c:manualLayout>
      </c:layout>
      <c:bar3D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4F81BD">
                  <a:lumMod val="60000"/>
                  <a:lumOff val="40000"/>
                </a:srgb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5609-4084-8F3D-9E52B6AFF2A5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5609-4084-8F3D-9E52B6AFF2A5}"/>
              </c:ext>
            </c:extLst>
          </c:dPt>
          <c:dLbls>
            <c:dLbl>
              <c:idx val="0"/>
              <c:layout/>
              <c:tx>
                <c:strRef>
                  <c:f>'2.구별 면적 및 지번수 현황'!$H$9</c:f>
                  <c:strCache>
                    <c:ptCount val="1"/>
                    <c:pt idx="0">
                      <c:v>68.7
(12.7)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{7579D343-FACC-4622-BBA5-A7B7AAD38A56}</c15:txfldGUID>
                      <c15:f>'2.구별 면적 및 지번수 현황'!$H$9</c15:f>
                      <c15:dlblFieldTableCache>
                        <c:ptCount val="1"/>
                        <c:pt idx="0">
                          <c:v>68.7
(12.7)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5609-4084-8F3D-9E52B6AFF2A5}"/>
                </c:ext>
              </c:extLst>
            </c:dLbl>
            <c:dLbl>
              <c:idx val="1"/>
              <c:layout/>
              <c:tx>
                <c:strRef>
                  <c:f>'2.구별 면적 및 지번수 현황'!$I$9</c:f>
                  <c:strCache>
                    <c:ptCount val="1"/>
                    <c:pt idx="0">
                      <c:v>42.7
(14.6)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{02224F17-9B54-489F-95BF-6C2F38E90EFE}</c15:txfldGUID>
                      <c15:f>'2.구별 면적 및 지번수 현황'!$I$9</c15:f>
                      <c15:dlblFieldTableCache>
                        <c:ptCount val="1"/>
                        <c:pt idx="0">
                          <c:v>42.2
(14.4)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5609-4084-8F3D-9E52B6AFF2A5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('2.구별 면적 및 지번수 현황'!$D$9,'2.구별 면적 및 지번수 현황'!$F$9)</c:f>
              <c:numCache>
                <c:formatCode>#,##0.0_ </c:formatCode>
                <c:ptCount val="2"/>
                <c:pt idx="0">
                  <c:v>68.737015400000004</c:v>
                </c:pt>
                <c:pt idx="1">
                  <c:v>42.730000000000004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5609-4084-8F3D-9E52B6AFF2A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cylinder"/>
        <c:axId val="210399232"/>
        <c:axId val="210402688"/>
        <c:axId val="0"/>
      </c:bar3DChart>
      <c:catAx>
        <c:axId val="210399232"/>
        <c:scaling>
          <c:orientation val="minMax"/>
        </c:scaling>
        <c:delete val="1"/>
        <c:axPos val="b"/>
        <c:majorTickMark val="out"/>
        <c:minorTickMark val="none"/>
        <c:tickLblPos val="none"/>
        <c:crossAx val="210402688"/>
        <c:crosses val="autoZero"/>
        <c:auto val="1"/>
        <c:lblAlgn val="ctr"/>
        <c:lblOffset val="100"/>
        <c:noMultiLvlLbl val="0"/>
      </c:catAx>
      <c:valAx>
        <c:axId val="210402688"/>
        <c:scaling>
          <c:orientation val="minMax"/>
          <c:max val="180"/>
        </c:scaling>
        <c:delete val="1"/>
        <c:axPos val="l"/>
        <c:numFmt formatCode="#,##0.0_ " sourceLinked="1"/>
        <c:majorTickMark val="out"/>
        <c:minorTickMark val="none"/>
        <c:tickLblPos val="none"/>
        <c:crossAx val="210399232"/>
        <c:crosses val="autoZero"/>
        <c:crossBetween val="between"/>
      </c:valAx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289" l="0.70000000000000062" r="0.70000000000000062" t="0.75000000000000289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spPr>
            <a:solidFill>
              <a:srgbClr val="E6B9B8"/>
            </a:solidFill>
          </c:spPr>
          <c:dPt>
            <c:idx val="0"/>
            <c:bubble3D val="0"/>
            <c:spPr>
              <a:solidFill>
                <a:srgbClr val="B7DEE8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4A63-48E2-ADB9-078B25B75449}"/>
              </c:ext>
            </c:extLst>
          </c:dPt>
          <c:dLbls>
            <c:dLbl>
              <c:idx val="0"/>
              <c:layout>
                <c:manualLayout>
                  <c:x val="-0.22758853742373789"/>
                  <c:y val="2.0138623448767942E-3"/>
                </c:manualLayout>
              </c:layout>
              <c:tx>
                <c:strRef>
                  <c:f>'3.지적통계체계표'!$D$32</c:f>
                  <c:strCache>
                    <c:ptCount val="1"/>
                    <c:pt idx="0">
                      <c:v>토지대장등록지
268,417,358.3㎡
(49.7%)
276,602필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b="0"/>
                  </a:pPr>
                  <a:endParaRPr lang="ko-KR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{EBBD4688-0617-409F-83F7-4C830D7D4EA7}</c15:txfldGUID>
                      <c15:f>'3.지적통계체계표'!$D$32</c15:f>
                      <c15:dlblFieldTableCache>
                        <c:ptCount val="1"/>
                        <c:pt idx="0">
                          <c:v>토지대장등록지
266,511,695.8㎡
(49.4%)
276,051필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4A63-48E2-ADB9-078B25B75449}"/>
                </c:ext>
              </c:extLst>
            </c:dLbl>
            <c:dLbl>
              <c:idx val="1"/>
              <c:layout>
                <c:manualLayout>
                  <c:x val="0.2625250014863193"/>
                  <c:y val="-0.10343866107645643"/>
                </c:manualLayout>
              </c:layout>
              <c:tx>
                <c:strRef>
                  <c:f>'3.지적통계체계표'!$D$33</c:f>
                  <c:strCache>
                    <c:ptCount val="1"/>
                    <c:pt idx="0">
                      <c:v>임야대장등록지
271,251,184.0㎡
(50.3%)
16,269필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b="0"/>
                  </a:pPr>
                  <a:endParaRPr lang="ko-KR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{E4D5E7BC-E4A2-43ED-A95B-34F43FA167D7}</c15:txfldGUID>
                      <c15:f>'3.지적통계체계표'!$D$33</c15:f>
                      <c15:dlblFieldTableCache>
                        <c:ptCount val="1"/>
                        <c:pt idx="0">
                          <c:v>임야대장등록지
273,151,791.0㎡
(50.6%)
16,246필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2-4A63-48E2-ADB9-078B25B75449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('3.지적통계체계표'!$B$11,'3.지적통계체계표'!$B$19)</c:f>
              <c:strCache>
                <c:ptCount val="2"/>
                <c:pt idx="0">
                  <c:v>토지대장등록지</c:v>
                </c:pt>
                <c:pt idx="1">
                  <c:v>임야대장등록지</c:v>
                </c:pt>
              </c:strCache>
            </c:strRef>
          </c:cat>
          <c:val>
            <c:numRef>
              <c:f>('3.지적통계체계표'!$D$11,'3.지적통계체계표'!$D$19)</c:f>
              <c:numCache>
                <c:formatCode>_-* #,##0.0_-;\-* #,##0.0_-;_-* "-"_-;_-@_-</c:formatCode>
                <c:ptCount val="2"/>
                <c:pt idx="0">
                  <c:v>268417358.29999995</c:v>
                </c:pt>
                <c:pt idx="1">
                  <c:v>271251184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4A63-48E2-ADB9-078B25B75449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289" l="0.70000000000000062" r="0.70000000000000062" t="0.75000000000000289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7532041187159372"/>
          <c:y val="0.18488311083644443"/>
          <c:w val="0.81858994548758324"/>
          <c:h val="0.80414677770251752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FFFFCC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D129-4342-867C-BABF2C3D772B}"/>
              </c:ext>
            </c:extLst>
          </c:dPt>
          <c:dPt>
            <c:idx val="1"/>
            <c:bubble3D val="0"/>
            <c:spPr>
              <a:solidFill>
                <a:srgbClr val="F2DCDB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D129-4342-867C-BABF2C3D772B}"/>
              </c:ext>
            </c:extLst>
          </c:dPt>
          <c:dPt>
            <c:idx val="2"/>
            <c:bubble3D val="0"/>
            <c:spPr>
              <a:solidFill>
                <a:srgbClr val="D7E4BD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D129-4342-867C-BABF2C3D772B}"/>
              </c:ext>
            </c:extLst>
          </c:dPt>
          <c:dPt>
            <c:idx val="3"/>
            <c:bubble3D val="0"/>
            <c:spPr>
              <a:solidFill>
                <a:srgbClr val="CCC1DA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D129-4342-867C-BABF2C3D772B}"/>
              </c:ext>
            </c:extLst>
          </c:dPt>
          <c:dPt>
            <c:idx val="4"/>
            <c:bubble3D val="0"/>
            <c:spPr>
              <a:solidFill>
                <a:srgbClr val="DBEEF4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D129-4342-867C-BABF2C3D772B}"/>
              </c:ext>
            </c:extLst>
          </c:dPt>
          <c:dPt>
            <c:idx val="5"/>
            <c:bubble3D val="0"/>
            <c:spPr>
              <a:solidFill>
                <a:srgbClr val="FCD5B5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D129-4342-867C-BABF2C3D772B}"/>
              </c:ext>
            </c:extLst>
          </c:dPt>
          <c:dLbls>
            <c:dLbl>
              <c:idx val="0"/>
              <c:layout>
                <c:manualLayout>
                  <c:x val="-6.9230971128608973E-2"/>
                  <c:y val="8.2406204487552329E-2"/>
                </c:manualLayout>
              </c:layout>
              <c:tx>
                <c:strRef>
                  <c:f>'3.지적통계체계표'!$D$34</c:f>
                  <c:strCache>
                    <c:ptCount val="1"/>
                    <c:pt idx="0">
                      <c:v>개인
205,674,052.2㎡
(38.1%)
174,857필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b="0"/>
                  </a:pPr>
                  <a:endParaRPr lang="ko-KR"/>
                </a:p>
              </c:txPr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{3FBF0692-34F2-4785-BCC1-F75417238F38}</c15:txfldGUID>
                      <c15:f>'3.지적통계체계표'!$D$34</c15:f>
                      <c15:dlblFieldTableCache>
                        <c:ptCount val="1"/>
                        <c:pt idx="0">
                          <c:v>개인
209,083,463.3㎡
(38.7%)
178,514필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D129-4342-867C-BABF2C3D772B}"/>
                </c:ext>
              </c:extLst>
            </c:dLbl>
            <c:dLbl>
              <c:idx val="1"/>
              <c:layout>
                <c:manualLayout>
                  <c:x val="0.13714738542297614"/>
                  <c:y val="-0.27204776854683366"/>
                </c:manualLayout>
              </c:layout>
              <c:tx>
                <c:strRef>
                  <c:f>'3.지적통계체계표'!$D$35</c:f>
                  <c:strCache>
                    <c:ptCount val="1"/>
                    <c:pt idx="0">
                      <c:v>국유지
133,013,909.5㎡
(24.6%)
45,534필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b="0"/>
                  </a:pPr>
                  <a:endParaRPr lang="ko-KR"/>
                </a:p>
              </c:txPr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{0E921EA2-599D-4D05-9C31-AE2C29342CBA}</c15:txfldGUID>
                      <c15:f>'3.지적통계체계표'!$D$35</c15:f>
                      <c15:dlblFieldTableCache>
                        <c:ptCount val="1"/>
                        <c:pt idx="0">
                          <c:v>국유지
131,977,756.2㎡
(24.5%)
45,020필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D129-4342-867C-BABF2C3D772B}"/>
                </c:ext>
              </c:extLst>
            </c:dLbl>
            <c:dLbl>
              <c:idx val="2"/>
              <c:layout>
                <c:manualLayout>
                  <c:x val="0.17863456491015539"/>
                  <c:y val="-7.4377064280436417E-2"/>
                </c:manualLayout>
              </c:layout>
              <c:tx>
                <c:strRef>
                  <c:f>'3.지적통계체계표'!$D$36</c:f>
                  <c:strCache>
                    <c:ptCount val="1"/>
                    <c:pt idx="0">
                      <c:v>도유지
48,601,096.4㎡
(9.0%)
18,306필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b="0"/>
                  </a:pPr>
                  <a:endParaRPr lang="ko-KR"/>
                </a:p>
              </c:txPr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{FE1363B0-0E07-4944-8556-94CE4D4C1A20}</c15:txfldGUID>
                      <c15:f>'3.지적통계체계표'!$D$36</c15:f>
                      <c15:dlblFieldTableCache>
                        <c:ptCount val="1"/>
                        <c:pt idx="0">
                          <c:v>도유지
47,790,768.9㎡
(8.9%)
17,984필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5-D129-4342-867C-BABF2C3D772B}"/>
                </c:ext>
              </c:extLst>
            </c:dLbl>
            <c:dLbl>
              <c:idx val="3"/>
              <c:layout>
                <c:manualLayout>
                  <c:x val="9.9656773672521779E-4"/>
                  <c:y val="2.4712869198858501E-2"/>
                </c:manualLayout>
              </c:layout>
              <c:tx>
                <c:strRef>
                  <c:f>'3.지적통계체계표'!$D$37</c:f>
                  <c:strCache>
                    <c:ptCount val="1"/>
                    <c:pt idx="0">
                      <c:v>군유지
13,215,476.7㎡
(2.4%)
18,536필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b="0"/>
                  </a:pPr>
                  <a:endParaRPr lang="ko-KR"/>
                </a:p>
              </c:txPr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{925CE0D7-2354-4C7C-92AA-E8B0A94E8F67}</c15:txfldGUID>
                      <c15:f>'3.지적통계체계표'!$D$37</c15:f>
                      <c15:dlblFieldTableCache>
                        <c:ptCount val="1"/>
                        <c:pt idx="0">
                          <c:v>군유지
12,444,083.9㎡
(2.3%)
17,812필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7-D129-4342-867C-BABF2C3D772B}"/>
                </c:ext>
              </c:extLst>
            </c:dLbl>
            <c:dLbl>
              <c:idx val="4"/>
              <c:layout>
                <c:manualLayout>
                  <c:x val="1.724409448818899E-3"/>
                  <c:y val="-1.4831203088242579E-2"/>
                </c:manualLayout>
              </c:layout>
              <c:tx>
                <c:strRef>
                  <c:f>'3.지적통계체계표'!$D$38</c:f>
                  <c:strCache>
                    <c:ptCount val="1"/>
                    <c:pt idx="0">
                      <c:v>법인
67,378,945.8㎡
(12.5%)
26,320필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b="0"/>
                  </a:pPr>
                  <a:endParaRPr lang="ko-KR"/>
                </a:p>
              </c:txPr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{77C69029-60CE-4E41-9472-8DC52D229208}</c15:txfldGUID>
                      <c15:f>'3.지적통계체계표'!$D$38</c15:f>
                      <c15:dlblFieldTableCache>
                        <c:ptCount val="1"/>
                        <c:pt idx="0">
                          <c:v>법인
66,957,508.6㎡
(12.4%)
23,710필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9-D129-4342-867C-BABF2C3D772B}"/>
                </c:ext>
              </c:extLst>
            </c:dLbl>
            <c:dLbl>
              <c:idx val="5"/>
              <c:layout>
                <c:manualLayout>
                  <c:x val="-8.5455077730668294E-2"/>
                  <c:y val="3.3561424723367879E-2"/>
                </c:manualLayout>
              </c:layout>
              <c:tx>
                <c:strRef>
                  <c:f>'3.지적통계체계표'!$D$39</c:f>
                  <c:strCache>
                    <c:ptCount val="1"/>
                    <c:pt idx="0">
                      <c:v>종중
66,460,430.7㎡
(12.3%)
6,633필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b="0"/>
                  </a:pPr>
                  <a:endParaRPr lang="ko-KR"/>
                </a:p>
              </c:txPr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{C8D2CFD7-E6E3-4172-8446-50129C3CCEFD}</c15:txfldGUID>
                      <c15:f>'3.지적통계체계표'!$D$39</c15:f>
                      <c15:dlblFieldTableCache>
                        <c:ptCount val="1"/>
                        <c:pt idx="0">
                          <c:v>종중
66,734,982.9㎡
(12.4%)
6,687필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B-D129-4342-867C-BABF2C3D772B}"/>
                </c:ext>
              </c:extLst>
            </c:dLbl>
            <c:dLbl>
              <c:idx val="6"/>
              <c:layout>
                <c:manualLayout>
                  <c:x val="-0.14040843932969929"/>
                  <c:y val="-2.1926951278332604E-2"/>
                </c:manualLayout>
              </c:layout>
              <c:tx>
                <c:strRef>
                  <c:f>'3.지적통계체계표'!$D$40</c:f>
                  <c:strCache>
                    <c:ptCount val="1"/>
                    <c:pt idx="0">
                      <c:v>종교단체
1,563,078.0㎡
(0.3%)
1,646필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b="0"/>
                  </a:pPr>
                  <a:endParaRPr lang="ko-KR"/>
                </a:p>
              </c:txPr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{3CB79971-3DFF-4650-A76B-EA3CBD6379CF}</c15:txfldGUID>
                      <c15:f>'3.지적통계체계표'!$D$40</c15:f>
                      <c15:dlblFieldTableCache>
                        <c:ptCount val="1"/>
                        <c:pt idx="0">
                          <c:v>종교단체
1,558,866.7㎡
(0.3%)
1,633필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C-D129-4342-867C-BABF2C3D772B}"/>
                </c:ext>
              </c:extLst>
            </c:dLbl>
            <c:dLbl>
              <c:idx val="7"/>
              <c:layout>
                <c:manualLayout>
                  <c:x val="1.1715727841712103E-2"/>
                  <c:y val="-2.4617298208091002E-2"/>
                </c:manualLayout>
              </c:layout>
              <c:tx>
                <c:strRef>
                  <c:f>'3.지적통계체계표'!$D$41</c:f>
                  <c:strCache>
                    <c:ptCount val="1"/>
                    <c:pt idx="0">
                      <c:v>기타단체
2,481,281.8㎡
(0.5%)
667필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b="0"/>
                  </a:pPr>
                  <a:endParaRPr lang="ko-KR"/>
                </a:p>
              </c:txPr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{EFC80451-2BB4-47B0-8EA4-01EA491FEBC2}</c15:txfldGUID>
                      <c15:f>'3.지적통계체계표'!$D$41</c15:f>
                      <c15:dlblFieldTableCache>
                        <c:ptCount val="1"/>
                        <c:pt idx="0">
                          <c:v>기타단체
2,448,195.9㎡
(0.5%)
558필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D-D129-4342-867C-BABF2C3D772B}"/>
                </c:ext>
              </c:extLst>
            </c:dLbl>
            <c:dLbl>
              <c:idx val="8"/>
              <c:layout>
                <c:manualLayout>
                  <c:x val="0.17179991924086421"/>
                  <c:y val="5.2791437969130633E-2"/>
                </c:manualLayout>
              </c:layout>
              <c:tx>
                <c:strRef>
                  <c:f>'3.지적통계체계표'!$D$42</c:f>
                  <c:strCache>
                    <c:ptCount val="1"/>
                    <c:pt idx="0">
                      <c:v>기타
1,280,271.2㎡
(0.2%)
372필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b="0"/>
                  </a:pPr>
                  <a:endParaRPr lang="ko-KR"/>
                </a:p>
              </c:txPr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{0BF58FB8-7560-4CF1-B954-6331E851F4A0}</c15:txfldGUID>
                      <c15:f>'3.지적통계체계표'!$D$42</c15:f>
                      <c15:dlblFieldTableCache>
                        <c:ptCount val="1"/>
                        <c:pt idx="0">
                          <c:v>기타
667,860.4㎡
(0.1%)
379필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E-D129-4342-867C-BABF2C3D772B}"/>
                </c:ext>
              </c:extLst>
            </c:dLbl>
            <c:dLbl>
              <c:idx val="9"/>
              <c:layout>
                <c:manualLayout>
                  <c:x val="2.3910155461336565E-2"/>
                  <c:y val="-1.4647023566154502E-2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129-4342-867C-BABF2C3D772B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'3.지적통계체계표'!$C$20:$C$28</c:f>
              <c:strCache>
                <c:ptCount val="9"/>
                <c:pt idx="0">
                  <c:v>개인</c:v>
                </c:pt>
                <c:pt idx="1">
                  <c:v>국유지</c:v>
                </c:pt>
                <c:pt idx="2">
                  <c:v>도유지</c:v>
                </c:pt>
                <c:pt idx="3">
                  <c:v>군유지</c:v>
                </c:pt>
                <c:pt idx="4">
                  <c:v>법인</c:v>
                </c:pt>
                <c:pt idx="5">
                  <c:v>종중</c:v>
                </c:pt>
                <c:pt idx="6">
                  <c:v>종교단체</c:v>
                </c:pt>
                <c:pt idx="7">
                  <c:v>기타단체</c:v>
                </c:pt>
                <c:pt idx="8">
                  <c:v>기타</c:v>
                </c:pt>
              </c:strCache>
            </c:strRef>
          </c:cat>
          <c:val>
            <c:numRef>
              <c:f>'3.지적통계체계표'!$D$20:$D$28</c:f>
              <c:numCache>
                <c:formatCode>_-* #,##0.0_-;\-* #,##0.0_-;_-* "-"_-;_-@_-</c:formatCode>
                <c:ptCount val="9"/>
                <c:pt idx="0">
                  <c:v>205674052.19999999</c:v>
                </c:pt>
                <c:pt idx="1">
                  <c:v>133013909.5</c:v>
                </c:pt>
                <c:pt idx="2">
                  <c:v>48601096.399999999</c:v>
                </c:pt>
                <c:pt idx="3">
                  <c:v>13215476.699999999</c:v>
                </c:pt>
                <c:pt idx="4">
                  <c:v>67378945.799999997</c:v>
                </c:pt>
                <c:pt idx="5">
                  <c:v>66460430.700000003</c:v>
                </c:pt>
                <c:pt idx="6">
                  <c:v>1563078</c:v>
                </c:pt>
                <c:pt idx="7">
                  <c:v>2481281.7999999998</c:v>
                </c:pt>
                <c:pt idx="8">
                  <c:v>1280271.2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0-D129-4342-867C-BABF2C3D772B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289" l="0.70000000000000062" r="0.70000000000000062" t="0.75000000000000289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Lbls>
            <c:dLbl>
              <c:idx val="0"/>
              <c:tx>
                <c:strRef>
                  <c:f>'4.지목별 현황'!$L$7</c:f>
                  <c:strCache>
                    <c:ptCount val="1"/>
                    <c:pt idx="0">
                      <c:v>전
27.0㎢
(5.0%)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b="0"/>
                  </a:pPr>
                  <a:endParaRPr lang="ko-KR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{BF601F49-46A8-4422-8EBA-18C29C90FF39}</c15:txfldGUID>
                      <c15:f>'4.지목별 현황'!$L$7</c15:f>
                      <c15:dlblFieldTableCache>
                        <c:ptCount val="1"/>
                        <c:pt idx="0">
                          <c:v>전
27.4㎢
(5.1%)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0-D7AC-4098-A076-CFF0A35998B3}"/>
                </c:ext>
              </c:extLst>
            </c:dLbl>
            <c:dLbl>
              <c:idx val="1"/>
              <c:tx>
                <c:strRef>
                  <c:f>'4.지목별 현황'!$L$8</c:f>
                  <c:strCache>
                    <c:ptCount val="1"/>
                    <c:pt idx="0">
                      <c:v>답
28.4㎢
(5.3%)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b="0"/>
                  </a:pPr>
                  <a:endParaRPr lang="ko-KR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{D883B0DC-BCB1-40B7-A966-FF38F2818995}</c15:txfldGUID>
                      <c15:f>'4.지목별 현황'!$L$8</c15:f>
                      <c15:dlblFieldTableCache>
                        <c:ptCount val="1"/>
                        <c:pt idx="0">
                          <c:v>답
30.2㎢
(5.6%)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D7AC-4098-A076-CFF0A35998B3}"/>
                </c:ext>
              </c:extLst>
            </c:dLbl>
            <c:dLbl>
              <c:idx val="2"/>
              <c:layout>
                <c:manualLayout>
                  <c:x val="-0.22565033537474483"/>
                  <c:y val="-0.30062512886526138"/>
                </c:manualLayout>
              </c:layout>
              <c:tx>
                <c:strRef>
                  <c:f>'4.지목별 현황'!$L$9</c:f>
                  <c:strCache>
                    <c:ptCount val="1"/>
                    <c:pt idx="0">
                      <c:v>임야
276.4㎢
(51.2%)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b="0"/>
                  </a:pPr>
                  <a:endParaRPr lang="ko-KR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{942A51DA-2DCE-4564-9D8D-406D00942537}</c15:txfldGUID>
                      <c15:f>'4.지목별 현황'!$L$9</c15:f>
                      <c15:dlblFieldTableCache>
                        <c:ptCount val="1"/>
                        <c:pt idx="0">
                          <c:v>임야
277.4㎢
(51.4%)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2-D7AC-4098-A076-CFF0A35998B3}"/>
                </c:ext>
              </c:extLst>
            </c:dLbl>
            <c:dLbl>
              <c:idx val="3"/>
              <c:tx>
                <c:strRef>
                  <c:f>'4.지목별 현황'!$L$10</c:f>
                  <c:strCache>
                    <c:ptCount val="1"/>
                    <c:pt idx="0">
                      <c:v>대
68.1㎢
(12.6%)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b="0"/>
                  </a:pPr>
                  <a:endParaRPr lang="ko-KR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{DC993184-C510-40AA-AD96-9F09A34E596C}</c15:txfldGUID>
                      <c15:f>'4.지목별 현황'!$L$10</c15:f>
                      <c15:dlblFieldTableCache>
                        <c:ptCount val="1"/>
                        <c:pt idx="0">
                          <c:v>대
66.1㎢
(12.2%)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D7AC-4098-A076-CFF0A35998B3}"/>
                </c:ext>
              </c:extLst>
            </c:dLbl>
            <c:dLbl>
              <c:idx val="4"/>
              <c:tx>
                <c:strRef>
                  <c:f>'4.지목별 현황'!$L$11</c:f>
                  <c:strCache>
                    <c:ptCount val="1"/>
                    <c:pt idx="0">
                      <c:v>도로
40.3㎢
(7.5%)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b="0"/>
                  </a:pPr>
                  <a:endParaRPr lang="ko-KR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{464C175B-BEFD-4D6A-9406-D71CAE80C213}</c15:txfldGUID>
                      <c15:f>'4.지목별 현황'!$L$11</c15:f>
                      <c15:dlblFieldTableCache>
                        <c:ptCount val="1"/>
                        <c:pt idx="0">
                          <c:v>도로
39.8㎢
(7.4%)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4-D7AC-4098-A076-CFF0A35998B3}"/>
                </c:ext>
              </c:extLst>
            </c:dLbl>
            <c:dLbl>
              <c:idx val="5"/>
              <c:tx>
                <c:strRef>
                  <c:f>'4.지목별 현황'!$L$12</c:f>
                  <c:strCache>
                    <c:ptCount val="1"/>
                    <c:pt idx="0">
                      <c:v>하천
19.4㎢
(3.6%)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b="0"/>
                  </a:pPr>
                  <a:endParaRPr lang="ko-KR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{49F504CB-E499-4476-8128-23883B75D9A1}</c15:txfldGUID>
                      <c15:f>'4.지목별 현황'!$L$12</c15:f>
                      <c15:dlblFieldTableCache>
                        <c:ptCount val="1"/>
                        <c:pt idx="0">
                          <c:v>하천
19.6㎢
(3.6%)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5-D7AC-4098-A076-CFF0A35998B3}"/>
                </c:ext>
              </c:extLst>
            </c:dLbl>
            <c:dLbl>
              <c:idx val="6"/>
              <c:tx>
                <c:strRef>
                  <c:f>'4.지목별 현황'!$L$13</c:f>
                  <c:strCache>
                    <c:ptCount val="1"/>
                    <c:pt idx="0">
                      <c:v>기타
80.0㎢
(14.8%)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b="0"/>
                  </a:pPr>
                  <a:endParaRPr lang="ko-KR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{40E8F4E3-CD6C-4ACC-B7DB-AFC915730D52}</c15:txfldGUID>
                      <c15:f>'4.지목별 현황'!$L$13</c15:f>
                      <c15:dlblFieldTableCache>
                        <c:ptCount val="1"/>
                        <c:pt idx="0">
                          <c:v>기타
79.1㎢
(14.7%)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6-D7AC-4098-A076-CFF0A35998B3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('4.지목별 현황'!$C$2,'4.지목별 현황'!$E$2,'4.지목별 현황'!$G$2,'4.지목별 현황'!$I$2,'4.지목별 현황'!$K$2,'4.지목별 현황'!$M$2,'4.지목별 현황'!$O$2)</c:f>
              <c:strCache>
                <c:ptCount val="7"/>
                <c:pt idx="0">
                  <c:v>전</c:v>
                </c:pt>
                <c:pt idx="1">
                  <c:v>답</c:v>
                </c:pt>
                <c:pt idx="2">
                  <c:v>임야</c:v>
                </c:pt>
                <c:pt idx="3">
                  <c:v>대</c:v>
                </c:pt>
                <c:pt idx="4">
                  <c:v>도로</c:v>
                </c:pt>
                <c:pt idx="5">
                  <c:v>하천</c:v>
                </c:pt>
                <c:pt idx="6">
                  <c:v>기타</c:v>
                </c:pt>
              </c:strCache>
            </c:strRef>
          </c:cat>
          <c:val>
            <c:numRef>
              <c:f>('4.지목별 현황'!$C$4,'4.지목별 현황'!$E$4,'4.지목별 현황'!$G$4,'4.지목별 현황'!$I$4,'4.지목별 현황'!$K$4,'4.지목별 현황'!$M$4,'4.지목별 현황'!$O$4)</c:f>
              <c:numCache>
                <c:formatCode>#,##0.0_ </c:formatCode>
                <c:ptCount val="7"/>
                <c:pt idx="0">
                  <c:v>26.974572499999997</c:v>
                </c:pt>
                <c:pt idx="1">
                  <c:v>28.429735899999997</c:v>
                </c:pt>
                <c:pt idx="2">
                  <c:v>276.40317709999994</c:v>
                </c:pt>
                <c:pt idx="3">
                  <c:v>68.132347499999995</c:v>
                </c:pt>
                <c:pt idx="4">
                  <c:v>40.308915599999992</c:v>
                </c:pt>
                <c:pt idx="5">
                  <c:v>19.428747700000002</c:v>
                </c:pt>
                <c:pt idx="6">
                  <c:v>79.991045999999997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D7AC-4098-A076-CFF0A35998B3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</c:pie3DChart>
    </c:plotArea>
    <c:legend>
      <c:legendPos val="l"/>
      <c:overlay val="0"/>
    </c:legend>
    <c:plotVisOnly val="1"/>
    <c:dispBlanksAs val="zero"/>
    <c:showDLblsOverMax val="0"/>
  </c:chart>
  <c:printSettings>
    <c:headerFooter/>
    <c:pageMargins b="0.75000000000000278" l="0.70000000000000062" r="0.70000000000000062" t="0.75000000000000278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'4.지목별 현황'!$A$35</c:f>
              <c:strCache>
                <c:ptCount val="1"/>
                <c:pt idx="0">
                  <c:v>전</c:v>
                </c:pt>
              </c:strCache>
            </c:strRef>
          </c:tx>
          <c:cat>
            <c:numRef>
              <c:f>'4.지목별 현황'!$B$33:$L$33</c:f>
              <c:numCache>
                <c:formatCode>@</c:formatCode>
                <c:ptCount val="1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</c:numCache>
            </c:numRef>
          </c:cat>
          <c:val>
            <c:numRef>
              <c:f>'4.지목별 현황'!$B$35:$L$35</c:f>
              <c:numCache>
                <c:formatCode>#,##0.0_);[Red]\(#,##0.0\)</c:formatCode>
                <c:ptCount val="11"/>
                <c:pt idx="0">
                  <c:v>100</c:v>
                </c:pt>
                <c:pt idx="1">
                  <c:v>93.188119728717993</c:v>
                </c:pt>
                <c:pt idx="2">
                  <c:v>91.686417725394392</c:v>
                </c:pt>
                <c:pt idx="3">
                  <c:v>90.644869483548106</c:v>
                </c:pt>
                <c:pt idx="4">
                  <c:v>89.253903666298257</c:v>
                </c:pt>
                <c:pt idx="5">
                  <c:v>88.425583957969195</c:v>
                </c:pt>
                <c:pt idx="6">
                  <c:v>88.886526311140386</c:v>
                </c:pt>
                <c:pt idx="7">
                  <c:v>88.653909867687631</c:v>
                </c:pt>
                <c:pt idx="8">
                  <c:v>88.561267318260889</c:v>
                </c:pt>
                <c:pt idx="9">
                  <c:v>87.347649274118965</c:v>
                </c:pt>
                <c:pt idx="10">
                  <c:v>87.215759819090138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C32-4664-B7A5-EED21FDD183D}"/>
            </c:ext>
          </c:extLst>
        </c:ser>
        <c:ser>
          <c:idx val="1"/>
          <c:order val="1"/>
          <c:tx>
            <c:strRef>
              <c:f>'4.지목별 현황'!$A$36</c:f>
              <c:strCache>
                <c:ptCount val="1"/>
                <c:pt idx="0">
                  <c:v>답</c:v>
                </c:pt>
              </c:strCache>
            </c:strRef>
          </c:tx>
          <c:cat>
            <c:numRef>
              <c:f>'4.지목별 현황'!$B$33:$L$33</c:f>
              <c:numCache>
                <c:formatCode>@</c:formatCode>
                <c:ptCount val="1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</c:numCache>
            </c:numRef>
          </c:cat>
          <c:val>
            <c:numRef>
              <c:f>'4.지목별 현황'!$B$36:$L$36</c:f>
              <c:numCache>
                <c:formatCode>#,##0.0_);[Red]\(#,##0.0\)</c:formatCode>
                <c:ptCount val="11"/>
                <c:pt idx="0">
                  <c:v>100</c:v>
                </c:pt>
                <c:pt idx="1">
                  <c:v>92.912734886333567</c:v>
                </c:pt>
                <c:pt idx="2">
                  <c:v>90.114363161979497</c:v>
                </c:pt>
                <c:pt idx="3">
                  <c:v>88.322716480239492</c:v>
                </c:pt>
                <c:pt idx="4">
                  <c:v>86.305207820306236</c:v>
                </c:pt>
                <c:pt idx="5">
                  <c:v>85.074932050699445</c:v>
                </c:pt>
                <c:pt idx="6">
                  <c:v>84.383893237373584</c:v>
                </c:pt>
                <c:pt idx="7">
                  <c:v>83.739326905360471</c:v>
                </c:pt>
                <c:pt idx="8">
                  <c:v>83.159388721954201</c:v>
                </c:pt>
                <c:pt idx="9">
                  <c:v>79.64885412916658</c:v>
                </c:pt>
                <c:pt idx="10">
                  <c:v>78.168286021751811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C32-4664-B7A5-EED21FDD183D}"/>
            </c:ext>
          </c:extLst>
        </c:ser>
        <c:ser>
          <c:idx val="2"/>
          <c:order val="2"/>
          <c:tx>
            <c:strRef>
              <c:f>'4.지목별 현황'!$A$37</c:f>
              <c:strCache>
                <c:ptCount val="1"/>
                <c:pt idx="0">
                  <c:v>임야</c:v>
                </c:pt>
              </c:strCache>
            </c:strRef>
          </c:tx>
          <c:cat>
            <c:numRef>
              <c:f>'4.지목별 현황'!$B$33:$L$33</c:f>
              <c:numCache>
                <c:formatCode>@</c:formatCode>
                <c:ptCount val="1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</c:numCache>
            </c:numRef>
          </c:cat>
          <c:val>
            <c:numRef>
              <c:f>'4.지목별 현황'!$B$37:$L$37</c:f>
              <c:numCache>
                <c:formatCode>#,##0.0_);[Red]\(#,##0.0\)</c:formatCode>
                <c:ptCount val="11"/>
                <c:pt idx="0">
                  <c:v>100</c:v>
                </c:pt>
                <c:pt idx="1">
                  <c:v>99.701729790400606</c:v>
                </c:pt>
                <c:pt idx="2">
                  <c:v>99.120963365374934</c:v>
                </c:pt>
                <c:pt idx="3">
                  <c:v>98.981421021317672</c:v>
                </c:pt>
                <c:pt idx="4">
                  <c:v>98.684134061816366</c:v>
                </c:pt>
                <c:pt idx="5">
                  <c:v>98.439591831278989</c:v>
                </c:pt>
                <c:pt idx="6">
                  <c:v>98.300729547885538</c:v>
                </c:pt>
                <c:pt idx="7">
                  <c:v>98.258280654824148</c:v>
                </c:pt>
                <c:pt idx="8">
                  <c:v>98.21227577422772</c:v>
                </c:pt>
                <c:pt idx="9">
                  <c:v>97.897272503281812</c:v>
                </c:pt>
                <c:pt idx="10">
                  <c:v>97.865844792234242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C32-4664-B7A5-EED21FDD183D}"/>
            </c:ext>
          </c:extLst>
        </c:ser>
        <c:ser>
          <c:idx val="3"/>
          <c:order val="3"/>
          <c:tx>
            <c:strRef>
              <c:f>'4.지목별 현황'!$A$38</c:f>
              <c:strCache>
                <c:ptCount val="1"/>
                <c:pt idx="0">
                  <c:v>대지</c:v>
                </c:pt>
              </c:strCache>
            </c:strRef>
          </c:tx>
          <c:cat>
            <c:numRef>
              <c:f>'4.지목별 현황'!$B$33:$L$33</c:f>
              <c:numCache>
                <c:formatCode>@</c:formatCode>
                <c:ptCount val="1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</c:numCache>
            </c:numRef>
          </c:cat>
          <c:val>
            <c:numRef>
              <c:f>'4.지목별 현황'!$B$38:$L$38</c:f>
              <c:numCache>
                <c:formatCode>#,##0.0_);[Red]\(#,##0.0\)</c:formatCode>
                <c:ptCount val="11"/>
                <c:pt idx="0">
                  <c:v>100</c:v>
                </c:pt>
                <c:pt idx="1">
                  <c:v>101.04904565478547</c:v>
                </c:pt>
                <c:pt idx="2">
                  <c:v>101.79142385865931</c:v>
                </c:pt>
                <c:pt idx="3">
                  <c:v>102.29326075757609</c:v>
                </c:pt>
                <c:pt idx="4">
                  <c:v>102.95315338582634</c:v>
                </c:pt>
                <c:pt idx="5">
                  <c:v>103.16215336302137</c:v>
                </c:pt>
                <c:pt idx="6">
                  <c:v>103.29258075629539</c:v>
                </c:pt>
                <c:pt idx="7">
                  <c:v>103.55252152033741</c:v>
                </c:pt>
                <c:pt idx="8">
                  <c:v>103.97208475211859</c:v>
                </c:pt>
                <c:pt idx="9">
                  <c:v>106.39720277397682</c:v>
                </c:pt>
                <c:pt idx="10">
                  <c:v>107.18502410024064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AC32-4664-B7A5-EED21FDD183D}"/>
            </c:ext>
          </c:extLst>
        </c:ser>
        <c:ser>
          <c:idx val="4"/>
          <c:order val="4"/>
          <c:tx>
            <c:strRef>
              <c:f>'4.지목별 현황'!$A$39</c:f>
              <c:strCache>
                <c:ptCount val="1"/>
                <c:pt idx="0">
                  <c:v>도로</c:v>
                </c:pt>
              </c:strCache>
            </c:strRef>
          </c:tx>
          <c:cat>
            <c:numRef>
              <c:f>'4.지목별 현황'!$B$33:$L$33</c:f>
              <c:numCache>
                <c:formatCode>@</c:formatCode>
                <c:ptCount val="1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</c:numCache>
            </c:numRef>
          </c:cat>
          <c:val>
            <c:numRef>
              <c:f>'4.지목별 현황'!$B$39:$L$39</c:f>
              <c:numCache>
                <c:formatCode>#,##0.0_);[Red]\(#,##0.0\)</c:formatCode>
                <c:ptCount val="11"/>
                <c:pt idx="0">
                  <c:v>100</c:v>
                </c:pt>
                <c:pt idx="1">
                  <c:v>101.74727589176979</c:v>
                </c:pt>
                <c:pt idx="2">
                  <c:v>102.6813457408285</c:v>
                </c:pt>
                <c:pt idx="3">
                  <c:v>103.75056868101136</c:v>
                </c:pt>
                <c:pt idx="4">
                  <c:v>106.28082846195879</c:v>
                </c:pt>
                <c:pt idx="5">
                  <c:v>107.19997629138969</c:v>
                </c:pt>
                <c:pt idx="6">
                  <c:v>107.82229759742398</c:v>
                </c:pt>
                <c:pt idx="7">
                  <c:v>108.24525126701066</c:v>
                </c:pt>
                <c:pt idx="8">
                  <c:v>108.59815401883451</c:v>
                </c:pt>
                <c:pt idx="9">
                  <c:v>109.51963623367334</c:v>
                </c:pt>
                <c:pt idx="10">
                  <c:v>109.88735768478517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AC32-4664-B7A5-EED21FDD183D}"/>
            </c:ext>
          </c:extLst>
        </c:ser>
        <c:ser>
          <c:idx val="5"/>
          <c:order val="5"/>
          <c:tx>
            <c:strRef>
              <c:f>'4.지목별 현황'!$A$40</c:f>
              <c:strCache>
                <c:ptCount val="1"/>
                <c:pt idx="0">
                  <c:v>하천</c:v>
                </c:pt>
              </c:strCache>
            </c:strRef>
          </c:tx>
          <c:cat>
            <c:numRef>
              <c:f>'4.지목별 현황'!$B$33:$L$33</c:f>
              <c:numCache>
                <c:formatCode>@</c:formatCode>
                <c:ptCount val="1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</c:numCache>
            </c:numRef>
          </c:cat>
          <c:val>
            <c:numRef>
              <c:f>'4.지목별 현황'!$B$40:$L$40</c:f>
              <c:numCache>
                <c:formatCode>#,##0.0_);[Red]\(#,##0.0\)</c:formatCode>
                <c:ptCount val="11"/>
                <c:pt idx="0">
                  <c:v>100</c:v>
                </c:pt>
                <c:pt idx="1">
                  <c:v>100.20338380098582</c:v>
                </c:pt>
                <c:pt idx="2">
                  <c:v>100.07328288063088</c:v>
                </c:pt>
                <c:pt idx="3">
                  <c:v>99.951457525691524</c:v>
                </c:pt>
                <c:pt idx="4">
                  <c:v>99.127101978631075</c:v>
                </c:pt>
                <c:pt idx="5">
                  <c:v>101.624437273436</c:v>
                </c:pt>
                <c:pt idx="6">
                  <c:v>101.50870388379684</c:v>
                </c:pt>
                <c:pt idx="7">
                  <c:v>101.46199054919683</c:v>
                </c:pt>
                <c:pt idx="8">
                  <c:v>101.41703969921423</c:v>
                </c:pt>
                <c:pt idx="9">
                  <c:v>101.4365448390038</c:v>
                </c:pt>
                <c:pt idx="10">
                  <c:v>100.389530802103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AC32-4664-B7A5-EED21FDD183D}"/>
            </c:ext>
          </c:extLst>
        </c:ser>
        <c:ser>
          <c:idx val="6"/>
          <c:order val="6"/>
          <c:tx>
            <c:strRef>
              <c:f>'4.지목별 현황'!$A$41</c:f>
              <c:strCache>
                <c:ptCount val="1"/>
                <c:pt idx="0">
                  <c:v>기타</c:v>
                </c:pt>
              </c:strCache>
            </c:strRef>
          </c:tx>
          <c:cat>
            <c:numRef>
              <c:f>'4.지목별 현황'!$B$33:$L$33</c:f>
              <c:numCache>
                <c:formatCode>@</c:formatCode>
                <c:ptCount val="1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</c:numCache>
            </c:numRef>
          </c:cat>
          <c:val>
            <c:numRef>
              <c:f>'4.지목별 현황'!$B$41:$L$41</c:f>
              <c:numCache>
                <c:formatCode>#,##0.0_);[Red]\(#,##0.0\)</c:formatCode>
                <c:ptCount val="11"/>
                <c:pt idx="0">
                  <c:v>100</c:v>
                </c:pt>
                <c:pt idx="1">
                  <c:v>106.03055646955902</c:v>
                </c:pt>
                <c:pt idx="2">
                  <c:v>107.97735530498424</c:v>
                </c:pt>
                <c:pt idx="3">
                  <c:v>109.03088305941664</c:v>
                </c:pt>
                <c:pt idx="4">
                  <c:v>110.18049500412523</c:v>
                </c:pt>
                <c:pt idx="5">
                  <c:v>110.96786051834511</c:v>
                </c:pt>
                <c:pt idx="6">
                  <c:v>111.36373152253462</c:v>
                </c:pt>
                <c:pt idx="7">
                  <c:v>111.65897027321165</c:v>
                </c:pt>
                <c:pt idx="8">
                  <c:v>111.6858442038712</c:v>
                </c:pt>
                <c:pt idx="9">
                  <c:v>112.38987854678699</c:v>
                </c:pt>
                <c:pt idx="10">
                  <c:v>112.95464963445978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AC32-4664-B7A5-EED21FDD18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4484480"/>
        <c:axId val="234486016"/>
      </c:lineChart>
      <c:catAx>
        <c:axId val="2344844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34486016"/>
        <c:crosses val="autoZero"/>
        <c:auto val="1"/>
        <c:lblAlgn val="ctr"/>
        <c:lblOffset val="100"/>
        <c:noMultiLvlLbl val="0"/>
      </c:catAx>
      <c:valAx>
        <c:axId val="234486016"/>
        <c:scaling>
          <c:orientation val="minMax"/>
          <c:max val="130"/>
          <c:min val="70"/>
        </c:scaling>
        <c:delete val="0"/>
        <c:axPos val="l"/>
        <c:majorGridlines/>
        <c:minorGridlines>
          <c:spPr>
            <a:ln>
              <a:prstDash val="sysDot"/>
            </a:ln>
          </c:spPr>
        </c:minorGridlines>
        <c:numFmt formatCode="#,##0.0_);[Red]\(#,##0.0\)" sourceLinked="1"/>
        <c:majorTickMark val="out"/>
        <c:minorTickMark val="none"/>
        <c:tickLblPos val="nextTo"/>
        <c:crossAx val="234484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7" Type="http://schemas.openxmlformats.org/officeDocument/2006/relationships/chart" Target="../charts/chart17.xml"/><Relationship Id="rId2" Type="http://schemas.openxmlformats.org/officeDocument/2006/relationships/chart" Target="../charts/chart12.xml"/><Relationship Id="rId1" Type="http://schemas.openxmlformats.org/officeDocument/2006/relationships/image" Target="../media/image1.jpeg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jpeg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180975</xdr:colOff>
      <xdr:row>9</xdr:row>
      <xdr:rowOff>114300</xdr:rowOff>
    </xdr:from>
    <xdr:to>
      <xdr:col>23</xdr:col>
      <xdr:colOff>495300</xdr:colOff>
      <xdr:row>58</xdr:row>
      <xdr:rowOff>76200</xdr:rowOff>
    </xdr:to>
    <xdr:pic>
      <xdr:nvPicPr>
        <xdr:cNvPr id="2" name="그림 1" descr="30000_대전.jpg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0975" y="1657350"/>
          <a:ext cx="14735175" cy="8362950"/>
        </a:xfrm>
        <a:prstGeom prst="rect">
          <a:avLst/>
        </a:prstGeom>
      </xdr:spPr>
    </xdr:pic>
    <xdr:clientData/>
  </xdr:twoCellAnchor>
  <xdr:twoCellAnchor>
    <xdr:from>
      <xdr:col>13</xdr:col>
      <xdr:colOff>228600</xdr:colOff>
      <xdr:row>36</xdr:row>
      <xdr:rowOff>142875</xdr:rowOff>
    </xdr:from>
    <xdr:to>
      <xdr:col>14</xdr:col>
      <xdr:colOff>180975</xdr:colOff>
      <xdr:row>39</xdr:row>
      <xdr:rowOff>38100</xdr:rowOff>
    </xdr:to>
    <xdr:sp macro="" textlink="$F$5">
      <xdr:nvSpPr>
        <xdr:cNvPr id="3" name="직사각형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SpPr/>
      </xdr:nvSpPr>
      <xdr:spPr>
        <a:xfrm>
          <a:off x="8553450" y="6315075"/>
          <a:ext cx="561975" cy="4095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fld id="{84A39993-34AD-4798-99AD-460C0CF4924D}" type="TxLink">
            <a:rPr lang="en-US" altLang="ko-KR" sz="1000">
              <a:solidFill>
                <a:schemeClr val="tx1"/>
              </a:solidFill>
            </a:rPr>
            <a:pPr algn="ctr"/>
            <a:t>136.7
(70.4)</a:t>
          </a:fld>
          <a:endParaRPr lang="en-US" altLang="ko-KR" sz="1000">
            <a:solidFill>
              <a:schemeClr val="tx1"/>
            </a:solidFill>
          </a:endParaRPr>
        </a:p>
      </xdr:txBody>
    </xdr:sp>
    <xdr:clientData/>
  </xdr:twoCellAnchor>
  <xdr:twoCellAnchor>
    <xdr:from>
      <xdr:col>12</xdr:col>
      <xdr:colOff>323850</xdr:colOff>
      <xdr:row>21</xdr:row>
      <xdr:rowOff>57150</xdr:rowOff>
    </xdr:from>
    <xdr:to>
      <xdr:col>13</xdr:col>
      <xdr:colOff>276225</xdr:colOff>
      <xdr:row>23</xdr:row>
      <xdr:rowOff>123825</xdr:rowOff>
    </xdr:to>
    <xdr:sp macro="" textlink="$F$9">
      <xdr:nvSpPr>
        <xdr:cNvPr id="5" name="직사각형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SpPr/>
      </xdr:nvSpPr>
      <xdr:spPr>
        <a:xfrm>
          <a:off x="8039100" y="3657600"/>
          <a:ext cx="561975" cy="4095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fld id="{D4046691-CEF6-4AC7-A107-EE9D4C2C3F53}" type="TxLink">
            <a:rPr lang="en-US" altLang="ko-KR" sz="1000">
              <a:solidFill>
                <a:schemeClr val="tx1"/>
              </a:solidFill>
            </a:rPr>
            <a:pPr algn="ctr"/>
            <a:t>68.7
(42.7)</a:t>
          </a:fld>
          <a:endParaRPr lang="en-US" altLang="ko-KR" sz="10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447675</xdr:colOff>
      <xdr:row>27</xdr:row>
      <xdr:rowOff>85725</xdr:rowOff>
    </xdr:from>
    <xdr:to>
      <xdr:col>9</xdr:col>
      <xdr:colOff>400050</xdr:colOff>
      <xdr:row>29</xdr:row>
      <xdr:rowOff>152400</xdr:rowOff>
    </xdr:to>
    <xdr:sp macro="" textlink="$F$8">
      <xdr:nvSpPr>
        <xdr:cNvPr id="6" name="직사각형 5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SpPr/>
      </xdr:nvSpPr>
      <xdr:spPr>
        <a:xfrm>
          <a:off x="5724525" y="4714875"/>
          <a:ext cx="561975" cy="4095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fld id="{788C56DA-DFED-4B8C-84C3-629AB96199D0}" type="TxLink">
            <a:rPr lang="en-US" altLang="ko-KR" sz="1000">
              <a:solidFill>
                <a:schemeClr val="tx1"/>
              </a:solidFill>
            </a:rPr>
            <a:pPr algn="ctr"/>
            <a:t>176.6
(72.4)</a:t>
          </a:fld>
          <a:endParaRPr lang="en-US" altLang="ko-KR" sz="10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171450</xdr:colOff>
      <xdr:row>42</xdr:row>
      <xdr:rowOff>161925</xdr:rowOff>
    </xdr:from>
    <xdr:to>
      <xdr:col>10</xdr:col>
      <xdr:colOff>123825</xdr:colOff>
      <xdr:row>45</xdr:row>
      <xdr:rowOff>57150</xdr:rowOff>
    </xdr:to>
    <xdr:sp macro="" textlink="$F$7">
      <xdr:nvSpPr>
        <xdr:cNvPr id="8" name="직사각형 7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SpPr/>
      </xdr:nvSpPr>
      <xdr:spPr>
        <a:xfrm>
          <a:off x="6057900" y="7362825"/>
          <a:ext cx="561975" cy="4095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fld id="{4419386B-6390-4A14-8E16-1A9DA81B2439}" type="TxLink">
            <a:rPr lang="en-US" altLang="ko-KR" sz="1000">
              <a:solidFill>
                <a:schemeClr val="tx1"/>
              </a:solidFill>
            </a:rPr>
            <a:pPr algn="ctr"/>
            <a:t>95.5
(56.9)</a:t>
          </a:fld>
          <a:endParaRPr lang="en-US" altLang="ko-KR" sz="1000">
            <a:solidFill>
              <a:schemeClr val="tx1"/>
            </a:solidFill>
          </a:endParaRPr>
        </a:p>
      </xdr:txBody>
    </xdr:sp>
    <xdr:clientData/>
  </xdr:twoCellAnchor>
  <xdr:twoCellAnchor>
    <xdr:from>
      <xdr:col>11</xdr:col>
      <xdr:colOff>152400</xdr:colOff>
      <xdr:row>43</xdr:row>
      <xdr:rowOff>0</xdr:rowOff>
    </xdr:from>
    <xdr:to>
      <xdr:col>12</xdr:col>
      <xdr:colOff>104775</xdr:colOff>
      <xdr:row>45</xdr:row>
      <xdr:rowOff>66675</xdr:rowOff>
    </xdr:to>
    <xdr:sp macro="" textlink="$F$6">
      <xdr:nvSpPr>
        <xdr:cNvPr id="9" name="직사각형 8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SpPr/>
      </xdr:nvSpPr>
      <xdr:spPr>
        <a:xfrm>
          <a:off x="7258050" y="7372350"/>
          <a:ext cx="561975" cy="4095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fld id="{EDEE6B41-12C8-4298-A62A-24B4A53C4F18}" type="TxLink">
            <a:rPr lang="en-US" altLang="ko-KR" sz="1000">
              <a:solidFill>
                <a:schemeClr val="tx1"/>
              </a:solidFill>
            </a:rPr>
            <a:pPr algn="ctr"/>
            <a:t>62.2
(50.4)</a:t>
          </a:fld>
          <a:endParaRPr lang="en-US" altLang="ko-KR" sz="1000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180975</xdr:colOff>
      <xdr:row>9</xdr:row>
      <xdr:rowOff>114300</xdr:rowOff>
    </xdr:from>
    <xdr:to>
      <xdr:col>5</xdr:col>
      <xdr:colOff>247352</xdr:colOff>
      <xdr:row>11</xdr:row>
      <xdr:rowOff>106204</xdr:rowOff>
    </xdr:to>
    <xdr:sp macro="" textlink="">
      <xdr:nvSpPr>
        <xdr:cNvPr id="10" name="TextBox 1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SpPr txBox="1"/>
      </xdr:nvSpPr>
      <xdr:spPr>
        <a:xfrm>
          <a:off x="180975" y="1657350"/>
          <a:ext cx="3514427" cy="334804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300" b="1"/>
            <a:t>1.</a:t>
          </a:r>
          <a:r>
            <a:rPr lang="ko-KR" altLang="en-US" sz="1300" b="1"/>
            <a:t>구별 면적 및 지번수</a:t>
          </a:r>
        </a:p>
      </xdr:txBody>
    </xdr:sp>
    <xdr:clientData/>
  </xdr:twoCellAnchor>
  <xdr:twoCellAnchor>
    <xdr:from>
      <xdr:col>21</xdr:col>
      <xdr:colOff>219075</xdr:colOff>
      <xdr:row>9</xdr:row>
      <xdr:rowOff>142875</xdr:rowOff>
    </xdr:from>
    <xdr:to>
      <xdr:col>23</xdr:col>
      <xdr:colOff>323850</xdr:colOff>
      <xdr:row>11</xdr:row>
      <xdr:rowOff>95250</xdr:rowOff>
    </xdr:to>
    <xdr:sp macro="" textlink="">
      <xdr:nvSpPr>
        <xdr:cNvPr id="11" name="TextBox 1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SpPr txBox="1"/>
      </xdr:nvSpPr>
      <xdr:spPr>
        <a:xfrm>
          <a:off x="13420725" y="1685925"/>
          <a:ext cx="1323975" cy="295275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1000" b="0"/>
            <a:t>단위 </a:t>
          </a:r>
          <a:r>
            <a:rPr lang="en-US" altLang="ko-KR" sz="1000" b="0"/>
            <a:t>: </a:t>
          </a:r>
          <a:r>
            <a:rPr lang="ko-KR" altLang="en-US" sz="1000" b="0"/>
            <a:t>㎢</a:t>
          </a:r>
          <a:r>
            <a:rPr lang="en-US" altLang="ko-KR" sz="1000" b="0"/>
            <a:t>(</a:t>
          </a:r>
          <a:r>
            <a:rPr lang="ko-KR" altLang="en-US" sz="1000" b="0"/>
            <a:t>천필</a:t>
          </a:r>
          <a:r>
            <a:rPr lang="en-US" altLang="ko-KR" sz="1000" b="0"/>
            <a:t>)</a:t>
          </a:r>
          <a:endParaRPr lang="ko-KR" altLang="en-US" sz="1000" b="0"/>
        </a:p>
      </xdr:txBody>
    </xdr:sp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0.2623</cdr:x>
      <cdr:y>0.02878</cdr:y>
    </cdr:from>
    <cdr:to>
      <cdr:x>0.48435</cdr:x>
      <cdr:y>0.1247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676400" y="114299"/>
          <a:ext cx="1419226" cy="38100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rtl="0"/>
          <a:r>
            <a:rPr lang="en-US" altLang="ko-KR" sz="1100" b="1" i="0" baseline="0">
              <a:latin typeface="Calibri"/>
              <a:ea typeface="맑은 고딕"/>
            </a:rPr>
            <a:t>5-2 </a:t>
          </a:r>
          <a:r>
            <a:rPr lang="ko-KR" altLang="en-US" sz="1100" b="1" i="0" baseline="0">
              <a:latin typeface="Calibri"/>
              <a:ea typeface="맑은 고딕"/>
            </a:rPr>
            <a:t>임야</a:t>
          </a:r>
          <a:r>
            <a:rPr lang="ko-KR" altLang="ko-KR" sz="1100" b="1" i="0" baseline="0">
              <a:latin typeface="Calibri"/>
              <a:ea typeface="맑은 고딕"/>
            </a:rPr>
            <a:t>대장등록지</a:t>
          </a:r>
          <a:endParaRPr lang="ko-KR" altLang="ko-KR" sz="1400"/>
        </a:p>
      </cdr:txBody>
    </cdr:sp>
  </cdr:relSizeAnchor>
  <cdr:relSizeAnchor xmlns:cdr="http://schemas.openxmlformats.org/drawingml/2006/chartDrawing">
    <cdr:from>
      <cdr:x>0.81669</cdr:x>
      <cdr:y>0.01439</cdr:y>
    </cdr:from>
    <cdr:to>
      <cdr:x>0.98808</cdr:x>
      <cdr:y>0.09113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5219699" y="57150"/>
          <a:ext cx="1095410" cy="30480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ko-KR" altLang="en-US" sz="1000" b="0"/>
            <a:t>단위 </a:t>
          </a:r>
          <a:r>
            <a:rPr lang="en-US" altLang="ko-KR" sz="1000" b="0"/>
            <a:t>: </a:t>
          </a:r>
          <a:r>
            <a:rPr lang="ko-KR" altLang="en-US" sz="1000" b="0"/>
            <a:t>㎢</a:t>
          </a:r>
          <a:r>
            <a:rPr lang="en-US" altLang="ko-KR" sz="1000" b="0"/>
            <a:t>(%)</a:t>
          </a:r>
          <a:endParaRPr lang="ko-KR" altLang="en-US" sz="1000" b="0"/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161925</xdr:colOff>
      <xdr:row>9</xdr:row>
      <xdr:rowOff>161925</xdr:rowOff>
    </xdr:from>
    <xdr:to>
      <xdr:col>19</xdr:col>
      <xdr:colOff>495300</xdr:colOff>
      <xdr:row>58</xdr:row>
      <xdr:rowOff>123825</xdr:rowOff>
    </xdr:to>
    <xdr:pic>
      <xdr:nvPicPr>
        <xdr:cNvPr id="2" name="그림 1" descr="30000_대전.jpg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61925" y="1704975"/>
          <a:ext cx="14735175" cy="8362950"/>
        </a:xfrm>
        <a:prstGeom prst="rect">
          <a:avLst/>
        </a:prstGeom>
      </xdr:spPr>
    </xdr:pic>
    <xdr:clientData/>
  </xdr:twoCellAnchor>
  <xdr:twoCellAnchor>
    <xdr:from>
      <xdr:col>0</xdr:col>
      <xdr:colOff>400050</xdr:colOff>
      <xdr:row>10</xdr:row>
      <xdr:rowOff>114300</xdr:rowOff>
    </xdr:from>
    <xdr:to>
      <xdr:col>4</xdr:col>
      <xdr:colOff>314325</xdr:colOff>
      <xdr:row>25</xdr:row>
      <xdr:rowOff>114300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571499</xdr:colOff>
      <xdr:row>29</xdr:row>
      <xdr:rowOff>123825</xdr:rowOff>
    </xdr:from>
    <xdr:to>
      <xdr:col>11</xdr:col>
      <xdr:colOff>314324</xdr:colOff>
      <xdr:row>37</xdr:row>
      <xdr:rowOff>28575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276225</xdr:colOff>
      <xdr:row>42</xdr:row>
      <xdr:rowOff>133350</xdr:rowOff>
    </xdr:from>
    <xdr:to>
      <xdr:col>9</xdr:col>
      <xdr:colOff>342900</xdr:colOff>
      <xdr:row>51</xdr:row>
      <xdr:rowOff>57150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114301</xdr:colOff>
      <xdr:row>35</xdr:row>
      <xdr:rowOff>57150</xdr:rowOff>
    </xdr:from>
    <xdr:to>
      <xdr:col>8</xdr:col>
      <xdr:colOff>228601</xdr:colOff>
      <xdr:row>44</xdr:row>
      <xdr:rowOff>76200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695325</xdr:colOff>
      <xdr:row>23</xdr:row>
      <xdr:rowOff>57150</xdr:rowOff>
    </xdr:from>
    <xdr:to>
      <xdr:col>7</xdr:col>
      <xdr:colOff>723900</xdr:colOff>
      <xdr:row>31</xdr:row>
      <xdr:rowOff>133350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885825</xdr:colOff>
      <xdr:row>16</xdr:row>
      <xdr:rowOff>19050</xdr:rowOff>
    </xdr:from>
    <xdr:to>
      <xdr:col>10</xdr:col>
      <xdr:colOff>476250</xdr:colOff>
      <xdr:row>25</xdr:row>
      <xdr:rowOff>95250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114300</xdr:colOff>
      <xdr:row>30</xdr:row>
      <xdr:rowOff>66675</xdr:rowOff>
    </xdr:from>
    <xdr:to>
      <xdr:col>7</xdr:col>
      <xdr:colOff>95250</xdr:colOff>
      <xdr:row>33</xdr:row>
      <xdr:rowOff>71884</xdr:rowOff>
    </xdr:to>
    <xdr:sp macro="" textlink="$J$8">
      <xdr:nvSpPr>
        <xdr:cNvPr id="9" name="TextBox 1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SpPr txBox="1"/>
      </xdr:nvSpPr>
      <xdr:spPr>
        <a:xfrm>
          <a:off x="5543550" y="5210175"/>
          <a:ext cx="914400" cy="519559"/>
        </a:xfrm>
        <a:prstGeom prst="rect">
          <a:avLst/>
        </a:prstGeom>
      </xdr:spPr>
      <xdr:txBody>
        <a:bodyPr wrap="square" rtlCol="0" anchor="ctr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fld id="{D4689BE7-C7F0-439A-B506-07973EF86F72}" type="TxLink">
            <a:rPr lang="en-US" altLang="ko-KR" sz="1050" b="1">
              <a:solidFill>
                <a:schemeClr val="tx1"/>
              </a:solidFill>
            </a:rPr>
            <a:pPr algn="ctr"/>
            <a:t>176.6</a:t>
          </a:fld>
          <a:endParaRPr lang="ko-KR" altLang="en-US" sz="1050" b="1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552450</xdr:colOff>
      <xdr:row>24</xdr:row>
      <xdr:rowOff>38100</xdr:rowOff>
    </xdr:from>
    <xdr:to>
      <xdr:col>9</xdr:col>
      <xdr:colOff>457200</xdr:colOff>
      <xdr:row>27</xdr:row>
      <xdr:rowOff>43309</xdr:rowOff>
    </xdr:to>
    <xdr:sp macro="" textlink="$J$9">
      <xdr:nvSpPr>
        <xdr:cNvPr id="10" name="TextBox 1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SpPr txBox="1"/>
      </xdr:nvSpPr>
      <xdr:spPr>
        <a:xfrm>
          <a:off x="7848600" y="4152900"/>
          <a:ext cx="914400" cy="519559"/>
        </a:xfrm>
        <a:prstGeom prst="rect">
          <a:avLst/>
        </a:prstGeom>
      </xdr:spPr>
      <xdr:txBody>
        <a:bodyPr wrap="square" rtlCol="0" anchor="ctr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fld id="{4598A9F0-2E30-4922-B81B-F41000EBD1E9}" type="TxLink">
            <a:rPr lang="en-US" altLang="ko-KR" sz="1050" b="1">
              <a:solidFill>
                <a:schemeClr val="tx1"/>
              </a:solidFill>
            </a:rPr>
            <a:pPr algn="ctr"/>
            <a:t>68.7</a:t>
          </a:fld>
          <a:endParaRPr lang="ko-KR" altLang="en-US" sz="1050" b="1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38100</xdr:colOff>
      <xdr:row>36</xdr:row>
      <xdr:rowOff>95250</xdr:rowOff>
    </xdr:from>
    <xdr:to>
      <xdr:col>10</xdr:col>
      <xdr:colOff>342900</xdr:colOff>
      <xdr:row>39</xdr:row>
      <xdr:rowOff>100459</xdr:rowOff>
    </xdr:to>
    <xdr:sp macro="" textlink="$J$5">
      <xdr:nvSpPr>
        <xdr:cNvPr id="11" name="TextBox 1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SpPr txBox="1"/>
      </xdr:nvSpPr>
      <xdr:spPr>
        <a:xfrm>
          <a:off x="8343900" y="6267450"/>
          <a:ext cx="914400" cy="519559"/>
        </a:xfrm>
        <a:prstGeom prst="rect">
          <a:avLst/>
        </a:prstGeom>
      </xdr:spPr>
      <xdr:txBody>
        <a:bodyPr wrap="square" rtlCol="0" anchor="ctr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fld id="{12DCD6AE-A9E9-45B5-BCBB-002C52CD79AD}" type="TxLink">
            <a:rPr lang="en-US" altLang="ko-KR" sz="1050" b="1">
              <a:solidFill>
                <a:schemeClr val="tx1"/>
              </a:solidFill>
            </a:rPr>
            <a:pPr algn="ctr"/>
            <a:t>136.7</a:t>
          </a:fld>
          <a:endParaRPr lang="ko-KR" altLang="en-US" sz="1050" b="1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695325</xdr:colOff>
      <xdr:row>40</xdr:row>
      <xdr:rowOff>38100</xdr:rowOff>
    </xdr:from>
    <xdr:to>
      <xdr:col>8</xdr:col>
      <xdr:colOff>676275</xdr:colOff>
      <xdr:row>43</xdr:row>
      <xdr:rowOff>43309</xdr:rowOff>
    </xdr:to>
    <xdr:sp macro="" textlink="$J$6">
      <xdr:nvSpPr>
        <xdr:cNvPr id="12" name="TextBox 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SpPr txBox="1"/>
      </xdr:nvSpPr>
      <xdr:spPr>
        <a:xfrm>
          <a:off x="7058025" y="6896100"/>
          <a:ext cx="914400" cy="519559"/>
        </a:xfrm>
        <a:prstGeom prst="rect">
          <a:avLst/>
        </a:prstGeom>
      </xdr:spPr>
      <xdr:txBody>
        <a:bodyPr wrap="square" rtlCol="0" anchor="ctr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fld id="{93B2D9DC-9488-4F1B-BDCE-6AB8081654DB}" type="TxLink">
            <a:rPr lang="en-US" altLang="ko-KR" sz="1050" b="1">
              <a:solidFill>
                <a:schemeClr val="tx1"/>
              </a:solidFill>
            </a:rPr>
            <a:pPr algn="ctr"/>
            <a:t>62.2</a:t>
          </a:fld>
          <a:endParaRPr lang="ko-KR" altLang="en-US" sz="1050" b="1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447675</xdr:colOff>
      <xdr:row>42</xdr:row>
      <xdr:rowOff>95250</xdr:rowOff>
    </xdr:from>
    <xdr:to>
      <xdr:col>7</xdr:col>
      <xdr:colOff>428625</xdr:colOff>
      <xdr:row>45</xdr:row>
      <xdr:rowOff>100459</xdr:rowOff>
    </xdr:to>
    <xdr:sp macro="" textlink="$J$7">
      <xdr:nvSpPr>
        <xdr:cNvPr id="13" name="TextBox 1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SpPr txBox="1"/>
      </xdr:nvSpPr>
      <xdr:spPr>
        <a:xfrm>
          <a:off x="5876925" y="7296150"/>
          <a:ext cx="914400" cy="519559"/>
        </a:xfrm>
        <a:prstGeom prst="rect">
          <a:avLst/>
        </a:prstGeom>
      </xdr:spPr>
      <xdr:txBody>
        <a:bodyPr wrap="square" rtlCol="0" anchor="ctr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fld id="{C49E28A7-740A-42AB-BF84-1766B45BE0E1}" type="TxLink">
            <a:rPr lang="en-US" altLang="ko-KR" sz="1050" b="1">
              <a:solidFill>
                <a:schemeClr val="tx1"/>
              </a:solidFill>
            </a:rPr>
            <a:pPr algn="ctr"/>
            <a:t>95.5</a:t>
          </a:fld>
          <a:endParaRPr lang="ko-KR" altLang="en-US" sz="1050" b="1">
            <a:solidFill>
              <a:schemeClr val="tx1"/>
            </a:solidFill>
          </a:endParaRPr>
        </a:p>
      </xdr:txBody>
    </xdr:sp>
    <xdr:clientData/>
  </xdr:twoCellAnchor>
  <xdr:twoCellAnchor>
    <xdr:from>
      <xdr:col>17</xdr:col>
      <xdr:colOff>409575</xdr:colOff>
      <xdr:row>10</xdr:row>
      <xdr:rowOff>85725</xdr:rowOff>
    </xdr:from>
    <xdr:to>
      <xdr:col>19</xdr:col>
      <xdr:colOff>285785</xdr:colOff>
      <xdr:row>12</xdr:row>
      <xdr:rowOff>47626</xdr:rowOff>
    </xdr:to>
    <xdr:sp macro="" textlink="">
      <xdr:nvSpPr>
        <xdr:cNvPr id="14" name="TextBox 1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SpPr txBox="1"/>
      </xdr:nvSpPr>
      <xdr:spPr>
        <a:xfrm>
          <a:off x="13592175" y="1800225"/>
          <a:ext cx="1095410" cy="304801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1000" b="0"/>
            <a:t>단위 </a:t>
          </a:r>
          <a:r>
            <a:rPr lang="en-US" altLang="ko-KR" sz="1000" b="0"/>
            <a:t>: </a:t>
          </a:r>
          <a:r>
            <a:rPr lang="ko-KR" altLang="en-US" sz="1000" b="0"/>
            <a:t>㎢</a:t>
          </a:r>
        </a:p>
      </xdr:txBody>
    </xdr:sp>
    <xdr:clientData/>
  </xdr:twoCellAnchor>
  <xdr:twoCellAnchor>
    <xdr:from>
      <xdr:col>4</xdr:col>
      <xdr:colOff>552450</xdr:colOff>
      <xdr:row>10</xdr:row>
      <xdr:rowOff>57150</xdr:rowOff>
    </xdr:from>
    <xdr:to>
      <xdr:col>10</xdr:col>
      <xdr:colOff>447676</xdr:colOff>
      <xdr:row>12</xdr:row>
      <xdr:rowOff>157609</xdr:rowOff>
    </xdr:to>
    <xdr:sp macro="" textlink="">
      <xdr:nvSpPr>
        <xdr:cNvPr id="15" name="TextBox 1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SpPr txBox="1"/>
      </xdr:nvSpPr>
      <xdr:spPr>
        <a:xfrm>
          <a:off x="4038600" y="1771650"/>
          <a:ext cx="5324476" cy="443359"/>
        </a:xfrm>
        <a:prstGeom prst="rect">
          <a:avLst/>
        </a:prstGeom>
      </xdr:spPr>
      <xdr:txBody>
        <a:bodyPr wrap="square" rtlCol="0" anchor="ctr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800" b="1">
              <a:solidFill>
                <a:schemeClr val="tx1"/>
              </a:solidFill>
              <a:latin typeface="+mn-ea"/>
              <a:ea typeface="+mn-ea"/>
            </a:rPr>
            <a:t>6. </a:t>
          </a:r>
          <a:r>
            <a:rPr lang="ko-KR" altLang="en-US" sz="1800" b="1">
              <a:solidFill>
                <a:schemeClr val="tx1"/>
              </a:solidFill>
              <a:latin typeface="+mn-ea"/>
              <a:ea typeface="+mn-ea"/>
            </a:rPr>
            <a:t>구별 지목별 면적 현황</a:t>
          </a:r>
        </a:p>
      </xdr:txBody>
    </xdr:sp>
    <xdr:clientData/>
  </xdr:two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0.35294</cdr:x>
      <cdr:y>0.78889</cdr:y>
    </cdr:from>
    <cdr:to>
      <cdr:x>0.62185</cdr:x>
      <cdr:y>0.99091</cdr:y>
    </cdr:to>
    <cdr:sp macro="" textlink="'6.구별 지목별 면적 현황'!$K$2">
      <cdr:nvSpPr>
        <cdr:cNvPr id="2" name="TextBox 1"/>
        <cdr:cNvSpPr txBox="1"/>
      </cdr:nvSpPr>
      <cdr:spPr>
        <a:xfrm xmlns:a="http://schemas.openxmlformats.org/drawingml/2006/main">
          <a:off x="1200150" y="2028825"/>
          <a:ext cx="914400" cy="5195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fld id="{1035A5A4-12E5-4506-9673-0C0E9B7F65C7}" type="TxLink">
            <a:rPr lang="ko-KR" altLang="en-US" sz="1050" b="1">
              <a:solidFill>
                <a:schemeClr val="tx1"/>
              </a:solidFill>
            </a:rPr>
            <a:pPr algn="ctr"/>
            <a:t>총계 539.7</a:t>
          </a:fld>
          <a:endParaRPr lang="ko-KR" altLang="en-US" sz="1050" b="1">
            <a:solidFill>
              <a:schemeClr val="tx1"/>
            </a:solidFill>
          </a:endParaRPr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9</xdr:row>
      <xdr:rowOff>123825</xdr:rowOff>
    </xdr:from>
    <xdr:to>
      <xdr:col>23</xdr:col>
      <xdr:colOff>409575</xdr:colOff>
      <xdr:row>58</xdr:row>
      <xdr:rowOff>85725</xdr:rowOff>
    </xdr:to>
    <xdr:pic>
      <xdr:nvPicPr>
        <xdr:cNvPr id="3" name="그림 2" descr="30000_대전.jpg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5250" y="1666875"/>
          <a:ext cx="14735175" cy="8362950"/>
        </a:xfrm>
        <a:prstGeom prst="rect">
          <a:avLst/>
        </a:prstGeom>
      </xdr:spPr>
    </xdr:pic>
    <xdr:clientData/>
  </xdr:twoCellAnchor>
  <xdr:twoCellAnchor>
    <xdr:from>
      <xdr:col>7</xdr:col>
      <xdr:colOff>361950</xdr:colOff>
      <xdr:row>21</xdr:row>
      <xdr:rowOff>114300</xdr:rowOff>
    </xdr:from>
    <xdr:to>
      <xdr:col>15</xdr:col>
      <xdr:colOff>57150</xdr:colOff>
      <xdr:row>37</xdr:row>
      <xdr:rowOff>114300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47625</xdr:colOff>
      <xdr:row>28</xdr:row>
      <xdr:rowOff>9525</xdr:rowOff>
    </xdr:from>
    <xdr:to>
      <xdr:col>12</xdr:col>
      <xdr:colOff>352425</xdr:colOff>
      <xdr:row>44</xdr:row>
      <xdr:rowOff>9525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447675</xdr:colOff>
      <xdr:row>37</xdr:row>
      <xdr:rowOff>0</xdr:rowOff>
    </xdr:from>
    <xdr:to>
      <xdr:col>10</xdr:col>
      <xdr:colOff>142875</xdr:colOff>
      <xdr:row>53</xdr:row>
      <xdr:rowOff>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838200</xdr:colOff>
      <xdr:row>25</xdr:row>
      <xdr:rowOff>76200</xdr:rowOff>
    </xdr:from>
    <xdr:to>
      <xdr:col>9</xdr:col>
      <xdr:colOff>133350</xdr:colOff>
      <xdr:row>41</xdr:row>
      <xdr:rowOff>76200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533400</xdr:colOff>
      <xdr:row>17</xdr:row>
      <xdr:rowOff>19050</xdr:rowOff>
    </xdr:from>
    <xdr:to>
      <xdr:col>13</xdr:col>
      <xdr:colOff>228600</xdr:colOff>
      <xdr:row>33</xdr:row>
      <xdr:rowOff>19050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xmlns="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95250</xdr:colOff>
      <xdr:row>10</xdr:row>
      <xdr:rowOff>47625</xdr:rowOff>
    </xdr:from>
    <xdr:to>
      <xdr:col>23</xdr:col>
      <xdr:colOff>314325</xdr:colOff>
      <xdr:row>12</xdr:row>
      <xdr:rowOff>9522</xdr:rowOff>
    </xdr:to>
    <xdr:sp macro="" textlink="">
      <xdr:nvSpPr>
        <xdr:cNvPr id="8" name="TextBox 1">
          <a:extLst>
            <a:ext uri="{FF2B5EF4-FFF2-40B4-BE49-F238E27FC236}">
              <a16:creationId xmlns:a16="http://schemas.microsoft.com/office/drawing/2014/main" xmlns="" id="{00000000-0008-0000-0100-000008000000}"/>
            </a:ext>
          </a:extLst>
        </xdr:cNvPr>
        <xdr:cNvSpPr txBox="1"/>
      </xdr:nvSpPr>
      <xdr:spPr>
        <a:xfrm>
          <a:off x="13296900" y="1762125"/>
          <a:ext cx="1438275" cy="304797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1000" b="0"/>
            <a:t>단위 </a:t>
          </a:r>
          <a:r>
            <a:rPr lang="en-US" altLang="ko-KR" sz="1000" b="0"/>
            <a:t>: </a:t>
          </a:r>
          <a:r>
            <a:rPr lang="ko-KR" altLang="en-US" sz="1000" b="0"/>
            <a:t>㎢</a:t>
          </a:r>
          <a:r>
            <a:rPr lang="en-US" altLang="ko-KR" sz="1000" b="0"/>
            <a:t>(%), </a:t>
          </a:r>
          <a:r>
            <a:rPr lang="ko-KR" altLang="en-US" sz="1000" b="0"/>
            <a:t>천필</a:t>
          </a:r>
          <a:r>
            <a:rPr lang="en-US" altLang="ko-KR" sz="1000" b="0"/>
            <a:t>(%)</a:t>
          </a:r>
          <a:endParaRPr lang="ko-KR" altLang="en-US" sz="1000" b="0"/>
        </a:p>
      </xdr:txBody>
    </xdr:sp>
    <xdr:clientData/>
  </xdr:twoCellAnchor>
  <xdr:twoCellAnchor>
    <xdr:from>
      <xdr:col>2</xdr:col>
      <xdr:colOff>457200</xdr:colOff>
      <xdr:row>10</xdr:row>
      <xdr:rowOff>47625</xdr:rowOff>
    </xdr:from>
    <xdr:to>
      <xdr:col>7</xdr:col>
      <xdr:colOff>381000</xdr:colOff>
      <xdr:row>12</xdr:row>
      <xdr:rowOff>76200</xdr:rowOff>
    </xdr:to>
    <xdr:sp macro="" textlink="">
      <xdr:nvSpPr>
        <xdr:cNvPr id="9" name="TextBox 1">
          <a:extLst>
            <a:ext uri="{FF2B5EF4-FFF2-40B4-BE49-F238E27FC236}">
              <a16:creationId xmlns:a16="http://schemas.microsoft.com/office/drawing/2014/main" xmlns="" id="{00000000-0008-0000-0100-000009000000}"/>
            </a:ext>
          </a:extLst>
        </xdr:cNvPr>
        <xdr:cNvSpPr txBox="1"/>
      </xdr:nvSpPr>
      <xdr:spPr>
        <a:xfrm>
          <a:off x="2076450" y="1762125"/>
          <a:ext cx="2971800" cy="371475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300" b="1"/>
            <a:t>2. </a:t>
          </a:r>
          <a:r>
            <a:rPr lang="ko-KR" altLang="en-US" sz="1300" b="1" baseline="0"/>
            <a:t>구별 면적 및 지번수 현황</a:t>
          </a:r>
          <a:endParaRPr lang="ko-KR" altLang="en-US" sz="1300" b="1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123824</xdr:colOff>
      <xdr:row>0</xdr:row>
      <xdr:rowOff>114300</xdr:rowOff>
    </xdr:from>
    <xdr:to>
      <xdr:col>14</xdr:col>
      <xdr:colOff>276225</xdr:colOff>
      <xdr:row>38</xdr:row>
      <xdr:rowOff>38100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561975</xdr:colOff>
      <xdr:row>0</xdr:row>
      <xdr:rowOff>104774</xdr:rowOff>
    </xdr:from>
    <xdr:to>
      <xdr:col>23</xdr:col>
      <xdr:colOff>28575</xdr:colOff>
      <xdr:row>38</xdr:row>
      <xdr:rowOff>47625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0.19697</cdr:x>
      <cdr:y>0</cdr:y>
    </cdr:from>
    <cdr:to>
      <cdr:x>0.8238</cdr:x>
      <cdr:y>0.13471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90600" y="0"/>
          <a:ext cx="3152477" cy="5286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US" altLang="ko-KR" sz="1300" b="1"/>
            <a:t>3-1</a:t>
          </a:r>
          <a:r>
            <a:rPr lang="en-US" altLang="ko-KR" sz="1300" b="1" baseline="0"/>
            <a:t> </a:t>
          </a:r>
          <a:r>
            <a:rPr lang="ko-KR" altLang="en-US" sz="1300" b="1" baseline="0"/>
            <a:t>토지ㆍ임야대장별 지적공부등록지 현황</a:t>
          </a:r>
          <a:endParaRPr lang="ko-KR" altLang="en-US" sz="1300" b="1"/>
        </a:p>
      </cdr:txBody>
    </cdr:sp>
  </cdr:relSizeAnchor>
  <cdr:relSizeAnchor xmlns:cdr="http://schemas.openxmlformats.org/drawingml/2006/chartDrawing">
    <cdr:from>
      <cdr:x>0.77083</cdr:x>
      <cdr:y>0.08495</cdr:y>
    </cdr:from>
    <cdr:to>
      <cdr:x>0.98864</cdr:x>
      <cdr:y>0.16262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3876675" y="333375"/>
          <a:ext cx="1095371" cy="30479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ko-KR" altLang="en-US" sz="1000" b="0"/>
            <a:t>단위 </a:t>
          </a:r>
          <a:r>
            <a:rPr lang="en-US" altLang="ko-KR" sz="1000" b="0"/>
            <a:t>: </a:t>
          </a:r>
          <a:r>
            <a:rPr lang="ko-KR" altLang="en-US" sz="1000" b="0"/>
            <a:t>㎡</a:t>
          </a:r>
          <a:r>
            <a:rPr lang="en-US" altLang="ko-KR" sz="1000" b="0"/>
            <a:t>(%), </a:t>
          </a:r>
          <a:r>
            <a:rPr lang="ko-KR" altLang="en-US" sz="1000" b="0"/>
            <a:t>필</a:t>
          </a:r>
        </a:p>
      </cdr:txBody>
    </cdr:sp>
  </cdr:relSizeAnchor>
  <cdr:relSizeAnchor xmlns:cdr="http://schemas.openxmlformats.org/drawingml/2006/chartDrawing">
    <cdr:from>
      <cdr:x>0.02652</cdr:x>
      <cdr:y>0.75971</cdr:y>
    </cdr:from>
    <cdr:to>
      <cdr:x>0.2803</cdr:x>
      <cdr:y>0.96602</cdr:y>
    </cdr:to>
    <cdr:sp macro="" textlink="'3.지적통계체계표'!$D$43">
      <cdr:nvSpPr>
        <cdr:cNvPr id="4" name="TextBox 1"/>
        <cdr:cNvSpPr txBox="1"/>
      </cdr:nvSpPr>
      <cdr:spPr>
        <a:xfrm xmlns:a="http://schemas.openxmlformats.org/drawingml/2006/main">
          <a:off x="133350" y="2981325"/>
          <a:ext cx="1276351" cy="809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86049324-BBF4-4A56-96AC-E6630C26D80F}" type="TxLink">
            <a:rPr lang="ko-KR" altLang="en-US" sz="1000" b="1"/>
            <a:pPr algn="ctr"/>
            <a:t>총계
539,668,542.3㎡(100.0%)
292,871필</a:t>
          </a:fld>
          <a:endParaRPr lang="ko-KR" altLang="en-US" sz="1000" b="1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0.19231</cdr:x>
      <cdr:y>0</cdr:y>
    </cdr:from>
    <cdr:to>
      <cdr:x>0.82879</cdr:x>
      <cdr:y>0.11389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52500" y="0"/>
          <a:ext cx="3152477" cy="44910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US" altLang="ko-KR" sz="1300" b="1"/>
            <a:t>3-2</a:t>
          </a:r>
          <a:r>
            <a:rPr lang="en-US" altLang="ko-KR" sz="1300" b="1" baseline="0"/>
            <a:t> </a:t>
          </a:r>
          <a:r>
            <a:rPr lang="ko-KR" altLang="en-US" sz="1300" b="1" baseline="0"/>
            <a:t>소유구분별 지적공부등록지 현황</a:t>
          </a:r>
          <a:endParaRPr lang="ko-KR" altLang="en-US" sz="1300" b="1"/>
        </a:p>
      </cdr:txBody>
    </cdr:sp>
  </cdr:relSizeAnchor>
  <cdr:relSizeAnchor xmlns:cdr="http://schemas.openxmlformats.org/drawingml/2006/chartDrawing">
    <cdr:from>
      <cdr:x>0.76346</cdr:x>
      <cdr:y>0.08213</cdr:y>
    </cdr:from>
    <cdr:to>
      <cdr:x>0.98461</cdr:x>
      <cdr:y>0.15942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3781425" y="323850"/>
          <a:ext cx="1095371" cy="30479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ko-KR" altLang="en-US" sz="1000" b="0"/>
            <a:t>단위 </a:t>
          </a:r>
          <a:r>
            <a:rPr lang="en-US" altLang="ko-KR" sz="1000" b="0"/>
            <a:t>: </a:t>
          </a:r>
          <a:r>
            <a:rPr lang="ko-KR" altLang="en-US" sz="1000" b="0"/>
            <a:t>㎡</a:t>
          </a:r>
          <a:r>
            <a:rPr lang="en-US" altLang="ko-KR" sz="1000" b="0"/>
            <a:t>(%), </a:t>
          </a:r>
          <a:r>
            <a:rPr lang="ko-KR" altLang="en-US" sz="1000" b="0"/>
            <a:t>필</a:t>
          </a: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4</xdr:row>
      <xdr:rowOff>85724</xdr:rowOff>
    </xdr:from>
    <xdr:to>
      <xdr:col>6</xdr:col>
      <xdr:colOff>962025</xdr:colOff>
      <xdr:row>30</xdr:row>
      <xdr:rowOff>114299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152400</xdr:colOff>
      <xdr:row>42</xdr:row>
      <xdr:rowOff>9525</xdr:rowOff>
    </xdr:from>
    <xdr:to>
      <xdr:col>12</xdr:col>
      <xdr:colOff>0</xdr:colOff>
      <xdr:row>59</xdr:row>
      <xdr:rowOff>47625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0.24537</cdr:x>
      <cdr:y>0.00212</cdr:y>
    </cdr:from>
    <cdr:to>
      <cdr:x>0.75612</cdr:x>
      <cdr:y>0.10223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14475" y="9525"/>
          <a:ext cx="3152477" cy="44910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US" altLang="ko-KR" sz="1300" b="1"/>
            <a:t>4. </a:t>
          </a:r>
          <a:r>
            <a:rPr lang="ko-KR" altLang="en-US" sz="1300" b="1"/>
            <a:t>지목별 현황</a:t>
          </a:r>
        </a:p>
      </cdr:txBody>
    </cdr:sp>
  </cdr:relSizeAnchor>
  <cdr:relSizeAnchor xmlns:cdr="http://schemas.openxmlformats.org/drawingml/2006/chartDrawing">
    <cdr:from>
      <cdr:x>0.81173</cdr:x>
      <cdr:y>0.01486</cdr:y>
    </cdr:from>
    <cdr:to>
      <cdr:x>0.9892</cdr:x>
      <cdr:y>0.0828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5010150" y="66675"/>
          <a:ext cx="1095410" cy="30480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ko-KR" altLang="en-US" sz="1000" b="0"/>
            <a:t>단위 </a:t>
          </a:r>
          <a:r>
            <a:rPr lang="en-US" altLang="ko-KR" sz="1000" b="0"/>
            <a:t>: </a:t>
          </a:r>
          <a:r>
            <a:rPr lang="ko-KR" altLang="en-US" sz="1000" b="0"/>
            <a:t>㎢</a:t>
          </a:r>
          <a:r>
            <a:rPr lang="en-US" altLang="ko-KR" sz="1000" b="0"/>
            <a:t>(%)</a:t>
          </a:r>
          <a:endParaRPr lang="ko-KR" altLang="en-US" sz="1000" b="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142874</xdr:colOff>
      <xdr:row>1</xdr:row>
      <xdr:rowOff>9525</xdr:rowOff>
    </xdr:from>
    <xdr:to>
      <xdr:col>14</xdr:col>
      <xdr:colOff>533399</xdr:colOff>
      <xdr:row>21</xdr:row>
      <xdr:rowOff>66675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219074</xdr:colOff>
      <xdr:row>24</xdr:row>
      <xdr:rowOff>28574</xdr:rowOff>
    </xdr:from>
    <xdr:to>
      <xdr:col>14</xdr:col>
      <xdr:colOff>514349</xdr:colOff>
      <xdr:row>47</xdr:row>
      <xdr:rowOff>57149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0.14391</cdr:x>
      <cdr:y>0.03005</cdr:y>
    </cdr:from>
    <cdr:to>
      <cdr:x>0.3627</cdr:x>
      <cdr:y>0.13934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33451" y="104774"/>
          <a:ext cx="1419226" cy="38100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rtl="0"/>
          <a:r>
            <a:rPr lang="en-US" altLang="ko-KR" sz="1100" b="1" i="0" baseline="0">
              <a:latin typeface="Calibri"/>
              <a:ea typeface="+mn-ea"/>
              <a:cs typeface="+mn-cs"/>
            </a:rPr>
            <a:t>5-1 </a:t>
          </a:r>
          <a:r>
            <a:rPr lang="ko-KR" altLang="ko-KR" sz="1100" b="1" i="0" baseline="0">
              <a:latin typeface="Calibri"/>
              <a:ea typeface="+mn-ea"/>
              <a:cs typeface="+mn-cs"/>
            </a:rPr>
            <a:t>토지대장등록지</a:t>
          </a:r>
          <a:endParaRPr lang="ko-KR" altLang="ko-KR" sz="1400"/>
        </a:p>
      </cdr:txBody>
    </cdr:sp>
  </cdr:relSizeAnchor>
  <cdr:relSizeAnchor xmlns:cdr="http://schemas.openxmlformats.org/drawingml/2006/chartDrawing">
    <cdr:from>
      <cdr:x>0.82232</cdr:x>
      <cdr:y>0.01913</cdr:y>
    </cdr:from>
    <cdr:to>
      <cdr:x>0.99119</cdr:x>
      <cdr:y>0.10656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5334000" y="66675"/>
          <a:ext cx="1095410" cy="30480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ko-KR" altLang="en-US" sz="1000" b="0"/>
            <a:t>단위 </a:t>
          </a:r>
          <a:r>
            <a:rPr lang="en-US" altLang="ko-KR" sz="1000" b="0"/>
            <a:t>: </a:t>
          </a:r>
          <a:r>
            <a:rPr lang="ko-KR" altLang="en-US" sz="1000" b="0"/>
            <a:t>㎢</a:t>
          </a:r>
          <a:r>
            <a:rPr lang="en-US" altLang="ko-KR" sz="1000" b="0"/>
            <a:t>(%)</a:t>
          </a:r>
          <a:endParaRPr lang="ko-KR" altLang="en-US" sz="1000" b="0"/>
        </a:p>
      </cdr:txBody>
    </cdr:sp>
  </cdr:relSizeAnchor>
</c:userShape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tabSelected="1" workbookViewId="0">
      <selection activeCell="B7" sqref="B7"/>
    </sheetView>
  </sheetViews>
  <sheetFormatPr defaultRowHeight="13.5" x14ac:dyDescent="0.25"/>
  <cols>
    <col min="2" max="2" width="15.140625" bestFit="1" customWidth="1"/>
    <col min="4" max="5" width="9.140625" style="1"/>
  </cols>
  <sheetData>
    <row r="1" spans="1:9" x14ac:dyDescent="0.25">
      <c r="A1" s="119" t="s">
        <v>21</v>
      </c>
      <c r="B1" s="119"/>
      <c r="C1" s="119"/>
      <c r="D1" s="5"/>
      <c r="E1" s="5"/>
    </row>
    <row r="2" spans="1:9" x14ac:dyDescent="0.25">
      <c r="A2" s="115"/>
      <c r="B2" s="117" t="s">
        <v>23</v>
      </c>
      <c r="C2" s="118"/>
      <c r="D2" s="5"/>
      <c r="E2" s="5"/>
      <c r="F2" s="99"/>
    </row>
    <row r="3" spans="1:9" x14ac:dyDescent="0.25">
      <c r="A3" s="116"/>
      <c r="B3" s="7" t="s">
        <v>7</v>
      </c>
      <c r="C3" s="8" t="s">
        <v>8</v>
      </c>
      <c r="D3" s="5"/>
      <c r="E3" s="5"/>
      <c r="F3" s="109" t="s">
        <v>82</v>
      </c>
    </row>
    <row r="4" spans="1:9" x14ac:dyDescent="0.15">
      <c r="A4" s="9" t="s">
        <v>0</v>
      </c>
      <c r="B4" s="78">
        <v>539668542.29999995</v>
      </c>
      <c r="C4" s="79">
        <v>292871</v>
      </c>
      <c r="D4" s="5">
        <f>SUM(D5:D9)</f>
        <v>539.66854230000001</v>
      </c>
      <c r="E4" s="5">
        <f>SUM(E5:E9)</f>
        <v>292.87099999999998</v>
      </c>
      <c r="F4" s="100"/>
      <c r="G4" s="63"/>
      <c r="H4" s="63"/>
    </row>
    <row r="5" spans="1:9" x14ac:dyDescent="0.15">
      <c r="A5" s="6" t="s">
        <v>24</v>
      </c>
      <c r="B5" s="92">
        <v>136686122.09999999</v>
      </c>
      <c r="C5" s="91">
        <v>70391</v>
      </c>
      <c r="D5" s="5">
        <f>B5*0.000001</f>
        <v>136.68612209999998</v>
      </c>
      <c r="E5" s="5">
        <f>C5*0.001</f>
        <v>70.391000000000005</v>
      </c>
      <c r="F5" s="100" t="str">
        <f>FIXED(D5,1)&amp;CHAR(10)&amp;"("&amp;FIXED(E5,1)&amp;")"</f>
        <v>136.7
(70.4)</v>
      </c>
    </row>
    <row r="6" spans="1:9" x14ac:dyDescent="0.15">
      <c r="A6" s="6" t="s">
        <v>25</v>
      </c>
      <c r="B6" s="92">
        <v>62181987</v>
      </c>
      <c r="C6" s="91">
        <v>50424</v>
      </c>
      <c r="D6" s="5">
        <f t="shared" ref="D6:D9" si="0">B6*0.000001</f>
        <v>62.181986999999999</v>
      </c>
      <c r="E6" s="5">
        <f t="shared" ref="E6:E9" si="1">C6*0.001</f>
        <v>50.423999999999999</v>
      </c>
      <c r="F6" s="100" t="str">
        <f t="shared" ref="F6:F9" si="2">FIXED(D6,1)&amp;CHAR(10)&amp;"("&amp;FIXED(E6,1)&amp;")"</f>
        <v>62.2
(50.4)</v>
      </c>
    </row>
    <row r="7" spans="1:9" x14ac:dyDescent="0.15">
      <c r="A7" s="6" t="s">
        <v>26</v>
      </c>
      <c r="B7" s="92">
        <v>95453032.299999997</v>
      </c>
      <c r="C7" s="91">
        <v>56890</v>
      </c>
      <c r="D7" s="5">
        <f t="shared" si="0"/>
        <v>95.45303229999999</v>
      </c>
      <c r="E7" s="5">
        <f t="shared" si="1"/>
        <v>56.89</v>
      </c>
      <c r="F7" s="100" t="str">
        <f t="shared" si="2"/>
        <v>95.5
(56.9)</v>
      </c>
    </row>
    <row r="8" spans="1:9" x14ac:dyDescent="0.15">
      <c r="A8" s="6" t="s">
        <v>27</v>
      </c>
      <c r="B8" s="92">
        <v>176610385.5</v>
      </c>
      <c r="C8" s="91">
        <v>72436</v>
      </c>
      <c r="D8" s="5">
        <f t="shared" si="0"/>
        <v>176.61038549999998</v>
      </c>
      <c r="E8" s="5">
        <f t="shared" si="1"/>
        <v>72.436000000000007</v>
      </c>
      <c r="F8" s="100" t="str">
        <f t="shared" si="2"/>
        <v>176.6
(72.4)</v>
      </c>
      <c r="I8" s="95"/>
    </row>
    <row r="9" spans="1:9" x14ac:dyDescent="0.15">
      <c r="A9" s="6" t="s">
        <v>28</v>
      </c>
      <c r="B9" s="92">
        <v>68737015.400000006</v>
      </c>
      <c r="C9" s="91">
        <v>42730</v>
      </c>
      <c r="D9" s="5">
        <f t="shared" si="0"/>
        <v>68.737015400000004</v>
      </c>
      <c r="E9" s="5">
        <f t="shared" si="1"/>
        <v>42.730000000000004</v>
      </c>
      <c r="F9" s="100" t="str">
        <f t="shared" si="2"/>
        <v>68.7
(42.7)</v>
      </c>
    </row>
  </sheetData>
  <mergeCells count="3">
    <mergeCell ref="A2:A3"/>
    <mergeCell ref="B2:C2"/>
    <mergeCell ref="A1:C1"/>
  </mergeCells>
  <phoneticPr fontId="5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workbookViewId="0">
      <selection activeCell="C7" sqref="C7"/>
    </sheetView>
  </sheetViews>
  <sheetFormatPr defaultRowHeight="13.5" x14ac:dyDescent="0.25"/>
  <cols>
    <col min="2" max="2" width="15.140625" bestFit="1" customWidth="1"/>
    <col min="4" max="7" width="9.140625" style="1"/>
  </cols>
  <sheetData>
    <row r="1" spans="1:13" x14ac:dyDescent="0.25">
      <c r="A1" s="119" t="s">
        <v>37</v>
      </c>
      <c r="B1" s="119"/>
      <c r="C1" s="119"/>
      <c r="D1" s="5"/>
      <c r="E1" s="5"/>
      <c r="F1" s="5"/>
      <c r="G1" s="5"/>
    </row>
    <row r="2" spans="1:13" x14ac:dyDescent="0.25">
      <c r="A2" s="115"/>
      <c r="B2" s="117" t="s">
        <v>23</v>
      </c>
      <c r="C2" s="118"/>
      <c r="D2" s="5"/>
      <c r="E2" s="5"/>
      <c r="F2" s="5"/>
      <c r="G2" s="5"/>
      <c r="H2" s="100"/>
      <c r="I2" s="99"/>
    </row>
    <row r="3" spans="1:13" x14ac:dyDescent="0.25">
      <c r="A3" s="116"/>
      <c r="B3" s="7" t="s">
        <v>7</v>
      </c>
      <c r="C3" s="8" t="s">
        <v>8</v>
      </c>
      <c r="D3" s="5"/>
      <c r="E3" s="5"/>
      <c r="F3" s="5"/>
      <c r="G3" s="5"/>
      <c r="H3" s="120" t="s">
        <v>82</v>
      </c>
      <c r="I3" s="120"/>
    </row>
    <row r="4" spans="1:13" x14ac:dyDescent="0.15">
      <c r="A4" s="9" t="s">
        <v>0</v>
      </c>
      <c r="B4" s="78">
        <v>539668542.29999995</v>
      </c>
      <c r="C4" s="79">
        <v>292871</v>
      </c>
      <c r="D4" s="5">
        <f>B4*0.000001</f>
        <v>539.6685422999999</v>
      </c>
      <c r="E4" s="5">
        <f>SUM(E5:E9)</f>
        <v>100.00000000000001</v>
      </c>
      <c r="F4" s="5">
        <f>C4*0.001</f>
        <v>292.87099999999998</v>
      </c>
      <c r="G4" s="5">
        <f>SUM(G5:G9)</f>
        <v>100</v>
      </c>
      <c r="H4" s="100"/>
      <c r="I4" s="101"/>
    </row>
    <row r="5" spans="1:13" x14ac:dyDescent="0.15">
      <c r="A5" s="6" t="s">
        <v>24</v>
      </c>
      <c r="B5" s="92">
        <v>136686122.09999999</v>
      </c>
      <c r="C5" s="91">
        <v>70391</v>
      </c>
      <c r="D5" s="5">
        <f t="shared" ref="D5:D9" si="0">B5*0.000001</f>
        <v>136.68612209999998</v>
      </c>
      <c r="E5" s="5">
        <f>B5/B4*100</f>
        <v>25.327791298981555</v>
      </c>
      <c r="F5" s="5">
        <f t="shared" ref="F5:F9" si="1">C5*0.001</f>
        <v>70.391000000000005</v>
      </c>
      <c r="G5" s="5">
        <f>C5/C4*100</f>
        <v>24.034813962461289</v>
      </c>
      <c r="H5" s="100" t="str">
        <f>FIXED(D5,1)&amp;CHAR(10)&amp;"("&amp;FIXED(E5,1)&amp;")"</f>
        <v>136.7
(25.3)</v>
      </c>
      <c r="I5" s="101" t="str">
        <f>FIXED(F5,1)&amp;CHAR(10)&amp;"("&amp;FIXED(G5,1)&amp;")"</f>
        <v>70.4
(24.0)</v>
      </c>
    </row>
    <row r="6" spans="1:13" x14ac:dyDescent="0.15">
      <c r="A6" s="6" t="s">
        <v>25</v>
      </c>
      <c r="B6" s="92">
        <v>62181987</v>
      </c>
      <c r="C6" s="91">
        <v>50424</v>
      </c>
      <c r="D6" s="5">
        <f t="shared" si="0"/>
        <v>62.181986999999999</v>
      </c>
      <c r="E6" s="5">
        <f>B6/B4*100</f>
        <v>11.522255259679975</v>
      </c>
      <c r="F6" s="5">
        <f t="shared" si="1"/>
        <v>50.423999999999999</v>
      </c>
      <c r="G6" s="5">
        <f>C6/C4*100</f>
        <v>17.217136555002032</v>
      </c>
      <c r="H6" s="100" t="str">
        <f t="shared" ref="H6:H9" si="2">FIXED(D6,1)&amp;CHAR(10)&amp;"("&amp;FIXED(E6,1)&amp;")"</f>
        <v>62.2
(11.5)</v>
      </c>
      <c r="I6" s="101" t="str">
        <f t="shared" ref="I6:I9" si="3">FIXED(F6,1)&amp;CHAR(10)&amp;"("&amp;FIXED(G6,1)&amp;")"</f>
        <v>50.4
(17.2)</v>
      </c>
    </row>
    <row r="7" spans="1:13" x14ac:dyDescent="0.15">
      <c r="A7" s="6" t="s">
        <v>26</v>
      </c>
      <c r="B7" s="92">
        <v>95453032.299999997</v>
      </c>
      <c r="C7" s="91">
        <v>56890</v>
      </c>
      <c r="D7" s="5">
        <f t="shared" si="0"/>
        <v>95.45303229999999</v>
      </c>
      <c r="E7" s="5">
        <f>B7/B4*100</f>
        <v>17.687344141496759</v>
      </c>
      <c r="F7" s="5">
        <f t="shared" si="1"/>
        <v>56.89</v>
      </c>
      <c r="G7" s="5">
        <f>C7/C4*100</f>
        <v>19.424934527488212</v>
      </c>
      <c r="H7" s="100" t="str">
        <f t="shared" si="2"/>
        <v>95.5
(17.7)</v>
      </c>
      <c r="I7" s="101" t="str">
        <f t="shared" si="3"/>
        <v>56.9
(19.4)</v>
      </c>
      <c r="M7" s="95"/>
    </row>
    <row r="8" spans="1:13" x14ac:dyDescent="0.15">
      <c r="A8" s="6" t="s">
        <v>27</v>
      </c>
      <c r="B8" s="92">
        <v>176610385.5</v>
      </c>
      <c r="C8" s="91">
        <v>72436</v>
      </c>
      <c r="D8" s="5">
        <f t="shared" si="0"/>
        <v>176.61038549999998</v>
      </c>
      <c r="E8" s="5">
        <f>B8/B4*100</f>
        <v>32.725714333340349</v>
      </c>
      <c r="F8" s="5">
        <f t="shared" si="1"/>
        <v>72.436000000000007</v>
      </c>
      <c r="G8" s="5">
        <f>C8/C4*100</f>
        <v>24.733073605785481</v>
      </c>
      <c r="H8" s="100" t="str">
        <f t="shared" si="2"/>
        <v>176.6
(32.7)</v>
      </c>
      <c r="I8" s="101" t="str">
        <f t="shared" si="3"/>
        <v>72.4
(24.7)</v>
      </c>
    </row>
    <row r="9" spans="1:13" x14ac:dyDescent="0.15">
      <c r="A9" s="6" t="s">
        <v>28</v>
      </c>
      <c r="B9" s="92">
        <v>68737015.400000006</v>
      </c>
      <c r="C9" s="91">
        <v>42730</v>
      </c>
      <c r="D9" s="5">
        <f t="shared" si="0"/>
        <v>68.737015400000004</v>
      </c>
      <c r="E9" s="5">
        <f>B9/B4*100</f>
        <v>12.736894966501369</v>
      </c>
      <c r="F9" s="5">
        <f t="shared" si="1"/>
        <v>42.730000000000004</v>
      </c>
      <c r="G9" s="5">
        <f>C9/C4*100</f>
        <v>14.590041349262986</v>
      </c>
      <c r="H9" s="100" t="str">
        <f t="shared" si="2"/>
        <v>68.7
(12.7)</v>
      </c>
      <c r="I9" s="101" t="str">
        <f t="shared" si="3"/>
        <v>42.7
(14.6)</v>
      </c>
    </row>
    <row r="10" spans="1:13" x14ac:dyDescent="0.25">
      <c r="H10" s="96"/>
      <c r="I10" s="101"/>
    </row>
    <row r="11" spans="1:13" x14ac:dyDescent="0.25">
      <c r="H11" s="96"/>
    </row>
  </sheetData>
  <mergeCells count="4">
    <mergeCell ref="A1:C1"/>
    <mergeCell ref="A2:A3"/>
    <mergeCell ref="B2:C2"/>
    <mergeCell ref="H3:I3"/>
  </mergeCells>
  <phoneticPr fontId="5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5"/>
  <sheetViews>
    <sheetView workbookViewId="0">
      <selection activeCell="C31" sqref="C31"/>
    </sheetView>
  </sheetViews>
  <sheetFormatPr defaultRowHeight="13.5" x14ac:dyDescent="0.25"/>
  <cols>
    <col min="4" max="4" width="16.5703125" bestFit="1" customWidth="1"/>
    <col min="5" max="5" width="12.85546875" customWidth="1"/>
    <col min="6" max="6" width="9.140625" style="1"/>
  </cols>
  <sheetData>
    <row r="1" spans="1:6" x14ac:dyDescent="0.25">
      <c r="A1" s="119" t="s">
        <v>60</v>
      </c>
      <c r="B1" s="119"/>
      <c r="C1" s="119"/>
      <c r="D1" s="119"/>
      <c r="E1" s="119"/>
      <c r="F1" s="5"/>
    </row>
    <row r="2" spans="1:6" x14ac:dyDescent="0.25">
      <c r="A2" s="128"/>
      <c r="B2" s="129"/>
      <c r="C2" s="130"/>
      <c r="D2" s="117" t="s">
        <v>0</v>
      </c>
      <c r="E2" s="118"/>
      <c r="F2" s="5"/>
    </row>
    <row r="3" spans="1:6" x14ac:dyDescent="0.25">
      <c r="A3" s="131"/>
      <c r="B3" s="132"/>
      <c r="C3" s="133"/>
      <c r="D3" s="7"/>
      <c r="E3" s="8" t="s">
        <v>8</v>
      </c>
      <c r="F3" s="5"/>
    </row>
    <row r="4" spans="1:6" ht="13.5" hidden="1" customHeight="1" x14ac:dyDescent="0.15">
      <c r="A4" s="126" t="s">
        <v>9</v>
      </c>
      <c r="B4" s="10" t="s">
        <v>61</v>
      </c>
      <c r="C4" s="11" t="s">
        <v>10</v>
      </c>
      <c r="D4" s="12">
        <v>99494856.700000003</v>
      </c>
      <c r="E4" s="13">
        <v>178716</v>
      </c>
      <c r="F4" s="5"/>
    </row>
    <row r="5" spans="1:6" ht="13.5" hidden="1" customHeight="1" x14ac:dyDescent="0.15">
      <c r="A5" s="127"/>
      <c r="B5" s="14"/>
      <c r="C5" s="11" t="s">
        <v>11</v>
      </c>
      <c r="D5" s="12">
        <v>69579952.900000006</v>
      </c>
      <c r="E5" s="13">
        <v>38900</v>
      </c>
      <c r="F5" s="5"/>
    </row>
    <row r="6" spans="1:6" ht="13.5" hidden="1" customHeight="1" x14ac:dyDescent="0.15">
      <c r="A6" s="127"/>
      <c r="B6" s="14"/>
      <c r="C6" s="11" t="s">
        <v>12</v>
      </c>
      <c r="D6" s="12">
        <v>31224654.699999999</v>
      </c>
      <c r="E6" s="13">
        <v>14124</v>
      </c>
      <c r="F6" s="5"/>
    </row>
    <row r="7" spans="1:6" ht="13.5" hidden="1" customHeight="1" x14ac:dyDescent="0.15">
      <c r="A7" s="127"/>
      <c r="B7" s="14"/>
      <c r="C7" s="11" t="s">
        <v>13</v>
      </c>
      <c r="D7" s="12">
        <v>10406993.699999999</v>
      </c>
      <c r="E7" s="13">
        <v>15745</v>
      </c>
      <c r="F7" s="5"/>
    </row>
    <row r="8" spans="1:6" ht="13.5" hidden="1" customHeight="1" x14ac:dyDescent="0.15">
      <c r="A8" s="127"/>
      <c r="B8" s="14"/>
      <c r="C8" s="11" t="s">
        <v>14</v>
      </c>
      <c r="D8" s="12">
        <v>40302304.799999997</v>
      </c>
      <c r="E8" s="13">
        <v>20609</v>
      </c>
      <c r="F8" s="5"/>
    </row>
    <row r="9" spans="1:6" ht="13.5" hidden="1" customHeight="1" x14ac:dyDescent="0.15">
      <c r="A9" s="127"/>
      <c r="B9" s="14"/>
      <c r="C9" s="11" t="s">
        <v>15</v>
      </c>
      <c r="D9" s="12">
        <v>7636292</v>
      </c>
      <c r="E9" s="13">
        <v>7280</v>
      </c>
      <c r="F9" s="5"/>
    </row>
    <row r="10" spans="1:6" ht="13.5" hidden="1" customHeight="1" x14ac:dyDescent="0.15">
      <c r="A10" s="127"/>
      <c r="B10" s="14"/>
      <c r="C10" s="11" t="s">
        <v>16</v>
      </c>
      <c r="D10" s="12">
        <v>174149.3</v>
      </c>
      <c r="E10" s="13">
        <v>323</v>
      </c>
      <c r="F10" s="5"/>
    </row>
    <row r="11" spans="1:6" ht="21" x14ac:dyDescent="0.15">
      <c r="A11" s="127"/>
      <c r="B11" s="10" t="s">
        <v>20</v>
      </c>
      <c r="C11" s="11" t="s">
        <v>17</v>
      </c>
      <c r="D11" s="75">
        <v>268417358.29999995</v>
      </c>
      <c r="E11" s="61">
        <v>276602</v>
      </c>
      <c r="F11" s="5">
        <f>D11/(D11+D19)*100</f>
        <v>49.73744757403103</v>
      </c>
    </row>
    <row r="12" spans="1:6" ht="13.5" hidden="1" customHeight="1" x14ac:dyDescent="0.15">
      <c r="A12" s="127"/>
      <c r="B12" s="10" t="s">
        <v>18</v>
      </c>
      <c r="C12" s="11" t="s">
        <v>10</v>
      </c>
      <c r="D12" s="75"/>
      <c r="E12" s="75"/>
      <c r="F12" s="5" t="e">
        <f t="shared" ref="F12:F14" si="0">D12/D30*100</f>
        <v>#DIV/0!</v>
      </c>
    </row>
    <row r="13" spans="1:6" ht="13.5" hidden="1" customHeight="1" x14ac:dyDescent="0.15">
      <c r="A13" s="127"/>
      <c r="B13" s="14"/>
      <c r="C13" s="11" t="s">
        <v>11</v>
      </c>
      <c r="D13" s="75"/>
      <c r="E13" s="75"/>
      <c r="F13" s="5" t="e">
        <f t="shared" si="0"/>
        <v>#VALUE!</v>
      </c>
    </row>
    <row r="14" spans="1:6" ht="13.5" hidden="1" customHeight="1" x14ac:dyDescent="0.15">
      <c r="A14" s="127"/>
      <c r="B14" s="14"/>
      <c r="C14" s="11" t="s">
        <v>12</v>
      </c>
      <c r="D14" s="75"/>
      <c r="E14" s="75"/>
      <c r="F14" s="5" t="e">
        <f t="shared" si="0"/>
        <v>#VALUE!</v>
      </c>
    </row>
    <row r="15" spans="1:6" ht="13.5" hidden="1" customHeight="1" x14ac:dyDescent="0.15">
      <c r="A15" s="127"/>
      <c r="B15" s="14"/>
      <c r="C15" s="11" t="s">
        <v>13</v>
      </c>
      <c r="D15" s="75"/>
      <c r="E15" s="75"/>
      <c r="F15" s="5" t="e">
        <f>D15/#REF!*100</f>
        <v>#REF!</v>
      </c>
    </row>
    <row r="16" spans="1:6" ht="13.5" hidden="1" customHeight="1" x14ac:dyDescent="0.15">
      <c r="A16" s="127"/>
      <c r="B16" s="14"/>
      <c r="C16" s="11" t="s">
        <v>14</v>
      </c>
      <c r="D16" s="75"/>
      <c r="E16" s="75"/>
      <c r="F16" s="5" t="e">
        <f>D16/#REF!*100</f>
        <v>#REF!</v>
      </c>
    </row>
    <row r="17" spans="1:25" ht="13.5" hidden="1" customHeight="1" x14ac:dyDescent="0.15">
      <c r="A17" s="127"/>
      <c r="B17" s="14"/>
      <c r="C17" s="11" t="s">
        <v>15</v>
      </c>
      <c r="D17" s="75"/>
      <c r="E17" s="75"/>
      <c r="F17" s="5" t="e">
        <f>D17/#REF!*100</f>
        <v>#REF!</v>
      </c>
    </row>
    <row r="18" spans="1:25" ht="13.5" hidden="1" customHeight="1" x14ac:dyDescent="0.15">
      <c r="A18" s="127"/>
      <c r="B18" s="14"/>
      <c r="C18" s="11" t="s">
        <v>16</v>
      </c>
      <c r="D18" s="75"/>
      <c r="E18" s="75"/>
      <c r="F18" s="5" t="e">
        <f>D18/#REF!*100</f>
        <v>#REF!</v>
      </c>
    </row>
    <row r="19" spans="1:25" ht="21" x14ac:dyDescent="0.15">
      <c r="A19" s="127"/>
      <c r="B19" s="10" t="s">
        <v>18</v>
      </c>
      <c r="C19" s="11" t="s">
        <v>17</v>
      </c>
      <c r="D19" s="75">
        <v>271251184</v>
      </c>
      <c r="E19" s="61">
        <v>16269</v>
      </c>
      <c r="F19" s="5">
        <f>D19/(D11+D19)*100</f>
        <v>50.262552425968963</v>
      </c>
      <c r="Y19" s="63"/>
    </row>
    <row r="20" spans="1:25" x14ac:dyDescent="0.15">
      <c r="A20" s="127"/>
      <c r="B20" s="121" t="s">
        <v>17</v>
      </c>
      <c r="C20" s="62" t="s">
        <v>75</v>
      </c>
      <c r="D20" s="89">
        <v>205674052.19999999</v>
      </c>
      <c r="E20" s="90">
        <v>174857</v>
      </c>
      <c r="F20" s="84">
        <f>D20/D29*100</f>
        <v>38.111180489313469</v>
      </c>
    </row>
    <row r="21" spans="1:25" x14ac:dyDescent="0.15">
      <c r="A21" s="127"/>
      <c r="B21" s="122"/>
      <c r="C21" s="62" t="s">
        <v>11</v>
      </c>
      <c r="D21" s="89">
        <v>133013909.5</v>
      </c>
      <c r="E21" s="90">
        <v>45534</v>
      </c>
      <c r="F21" s="84">
        <f>D21/D29*100</f>
        <v>24.647334256896151</v>
      </c>
    </row>
    <row r="22" spans="1:25" x14ac:dyDescent="0.15">
      <c r="A22" s="127"/>
      <c r="B22" s="122"/>
      <c r="C22" s="62" t="s">
        <v>12</v>
      </c>
      <c r="D22" s="89">
        <v>48601096.399999999</v>
      </c>
      <c r="E22" s="90">
        <v>18306</v>
      </c>
      <c r="F22" s="84">
        <f>D22/D29*100</f>
        <v>9.005730849693073</v>
      </c>
    </row>
    <row r="23" spans="1:25" x14ac:dyDescent="0.15">
      <c r="A23" s="127"/>
      <c r="B23" s="122"/>
      <c r="C23" s="62" t="s">
        <v>13</v>
      </c>
      <c r="D23" s="89">
        <v>13215476.699999999</v>
      </c>
      <c r="E23" s="90">
        <v>18536</v>
      </c>
      <c r="F23" s="84">
        <f>D23/D29*100</f>
        <v>2.4488136076409579</v>
      </c>
    </row>
    <row r="24" spans="1:25" x14ac:dyDescent="0.15">
      <c r="A24" s="127"/>
      <c r="B24" s="122"/>
      <c r="C24" s="62" t="s">
        <v>14</v>
      </c>
      <c r="D24" s="89">
        <v>67378945.799999997</v>
      </c>
      <c r="E24" s="90">
        <v>26320</v>
      </c>
      <c r="F24" s="84">
        <f>D24/D29*100</f>
        <v>12.48524613141973</v>
      </c>
    </row>
    <row r="25" spans="1:25" x14ac:dyDescent="0.15">
      <c r="A25" s="127"/>
      <c r="B25" s="122"/>
      <c r="C25" s="62" t="s">
        <v>76</v>
      </c>
      <c r="D25" s="89">
        <v>66460430.700000003</v>
      </c>
      <c r="E25" s="90">
        <v>6633</v>
      </c>
      <c r="F25" s="84">
        <f>D25/D29*100</f>
        <v>12.315046272060615</v>
      </c>
    </row>
    <row r="26" spans="1:25" x14ac:dyDescent="0.15">
      <c r="A26" s="127"/>
      <c r="B26" s="122"/>
      <c r="C26" s="62" t="s">
        <v>77</v>
      </c>
      <c r="D26" s="89">
        <v>1563078</v>
      </c>
      <c r="E26" s="90">
        <v>1646</v>
      </c>
      <c r="F26" s="84">
        <f>D26/D29*100</f>
        <v>0.28963667093478468</v>
      </c>
    </row>
    <row r="27" spans="1:25" x14ac:dyDescent="0.15">
      <c r="A27" s="127"/>
      <c r="B27" s="122"/>
      <c r="C27" s="62" t="s">
        <v>78</v>
      </c>
      <c r="D27" s="82">
        <v>2481281.7999999998</v>
      </c>
      <c r="E27" s="83">
        <v>667</v>
      </c>
      <c r="F27" s="84">
        <f>D27/D29*100</f>
        <v>0.45977884673897917</v>
      </c>
    </row>
    <row r="28" spans="1:25" x14ac:dyDescent="0.15">
      <c r="A28" s="127"/>
      <c r="B28" s="122"/>
      <c r="C28" s="62" t="s">
        <v>80</v>
      </c>
      <c r="D28" s="82">
        <v>1280271.2</v>
      </c>
      <c r="E28" s="83">
        <v>372</v>
      </c>
      <c r="F28" s="84">
        <f>D28/D29*100</f>
        <v>0.2372328753022446</v>
      </c>
    </row>
    <row r="29" spans="1:25" x14ac:dyDescent="0.15">
      <c r="A29" s="123" t="s">
        <v>19</v>
      </c>
      <c r="B29" s="124"/>
      <c r="C29" s="125"/>
      <c r="D29" s="74">
        <f>SUM(D20:D28)</f>
        <v>539668542.29999995</v>
      </c>
      <c r="E29" s="113">
        <f>SUM(E20:E28)</f>
        <v>292871</v>
      </c>
      <c r="F29" s="5">
        <f>SUM(F20:F28)</f>
        <v>100</v>
      </c>
    </row>
    <row r="31" spans="1:25" x14ac:dyDescent="0.25">
      <c r="D31" s="110" t="s">
        <v>82</v>
      </c>
    </row>
    <row r="32" spans="1:25" x14ac:dyDescent="0.25">
      <c r="D32" t="str">
        <f>B11&amp;CHAR(10)&amp;FIXED(D11,1)&amp;"㎡"&amp;CHAR(10)&amp;"("&amp;FIXED(F11,1)&amp;"%)"&amp;CHAR(10)&amp;FIXED(E11,0)&amp;"필"</f>
        <v>토지대장등록지
268,417,358.3㎡
(49.7%)
276,602필</v>
      </c>
    </row>
    <row r="33" spans="4:22" x14ac:dyDescent="0.25">
      <c r="D33" t="str">
        <f>B19&amp;CHAR(10)&amp;FIXED(D19,1)&amp;"㎡"&amp;CHAR(10)&amp;"("&amp;FIXED(F19,1)&amp;"%)"&amp;CHAR(10)&amp;FIXED(E19,0)&amp;"필"</f>
        <v>임야대장등록지
271,251,184.0㎡
(50.3%)
16,269필</v>
      </c>
    </row>
    <row r="34" spans="4:22" x14ac:dyDescent="0.25">
      <c r="D34" t="str">
        <f t="shared" ref="D34:D42" si="1">C20&amp;CHAR(10)&amp;FIXED(D20,1)&amp;"㎡"&amp;CHAR(10)&amp;"("&amp;FIXED(F20,1)&amp;"%)"&amp;CHAR(10)&amp;FIXED(E20,0)&amp;"필"</f>
        <v>개인
205,674,052.2㎡
(38.1%)
174,857필</v>
      </c>
    </row>
    <row r="35" spans="4:22" x14ac:dyDescent="0.25">
      <c r="D35" t="str">
        <f t="shared" si="1"/>
        <v>국유지
133,013,909.5㎡
(24.6%)
45,534필</v>
      </c>
    </row>
    <row r="36" spans="4:22" x14ac:dyDescent="0.25">
      <c r="D36" t="str">
        <f t="shared" si="1"/>
        <v>도유지
48,601,096.4㎡
(9.0%)
18,306필</v>
      </c>
    </row>
    <row r="37" spans="4:22" x14ac:dyDescent="0.25">
      <c r="D37" t="str">
        <f t="shared" si="1"/>
        <v>군유지
13,215,476.7㎡
(2.4%)
18,536필</v>
      </c>
    </row>
    <row r="38" spans="4:22" x14ac:dyDescent="0.25">
      <c r="D38" t="str">
        <f t="shared" si="1"/>
        <v>법인
67,378,945.8㎡
(12.5%)
26,320필</v>
      </c>
    </row>
    <row r="39" spans="4:22" x14ac:dyDescent="0.25">
      <c r="D39" t="str">
        <f t="shared" si="1"/>
        <v>종중
66,460,430.7㎡
(12.3%)
6,633필</v>
      </c>
    </row>
    <row r="40" spans="4:22" x14ac:dyDescent="0.25">
      <c r="D40" t="str">
        <f t="shared" si="1"/>
        <v>종교단체
1,563,078.0㎡
(0.3%)
1,646필</v>
      </c>
    </row>
    <row r="41" spans="4:22" x14ac:dyDescent="0.25">
      <c r="D41" t="str">
        <f t="shared" si="1"/>
        <v>기타단체
2,481,281.8㎡
(0.5%)
667필</v>
      </c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  <c r="V41" s="96"/>
    </row>
    <row r="42" spans="4:22" x14ac:dyDescent="0.25">
      <c r="D42" t="str">
        <f t="shared" si="1"/>
        <v>기타
1,280,271.2㎡
(0.2%)
372필</v>
      </c>
      <c r="I42" s="96"/>
      <c r="J42" s="96"/>
      <c r="K42" s="95"/>
      <c r="L42" s="96"/>
      <c r="M42" s="96"/>
      <c r="N42" s="96"/>
      <c r="O42" s="96"/>
      <c r="P42" s="96"/>
      <c r="Q42" s="96"/>
      <c r="R42" s="96"/>
      <c r="S42" s="96"/>
      <c r="T42" s="95"/>
      <c r="U42" s="96"/>
      <c r="V42" s="96"/>
    </row>
    <row r="43" spans="4:22" x14ac:dyDescent="0.25">
      <c r="D43" t="str">
        <f>"총계"&amp;CHAR(10)&amp;FIXED(D29,1)&amp;"㎡"&amp;"("&amp;FIXED(F29,1)&amp;"%)"&amp;CHAR(10)&amp;FIXED(E29,0)&amp;"필"</f>
        <v>총계
539,668,542.3㎡(100.0%)
292,871필</v>
      </c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  <c r="V43" s="96"/>
    </row>
    <row r="44" spans="4:22" x14ac:dyDescent="0.25"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  <c r="V44" s="96"/>
    </row>
    <row r="45" spans="4:22" x14ac:dyDescent="0.25"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  <c r="V45" s="96"/>
    </row>
  </sheetData>
  <mergeCells count="6">
    <mergeCell ref="B20:B28"/>
    <mergeCell ref="A29:C29"/>
    <mergeCell ref="A4:A28"/>
    <mergeCell ref="A1:E1"/>
    <mergeCell ref="A2:C3"/>
    <mergeCell ref="D2:E2"/>
  </mergeCells>
  <phoneticPr fontId="5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1"/>
  <sheetViews>
    <sheetView workbookViewId="0">
      <selection activeCell="M39" sqref="M39"/>
    </sheetView>
  </sheetViews>
  <sheetFormatPr defaultRowHeight="13.5" x14ac:dyDescent="0.25"/>
  <cols>
    <col min="2" max="2" width="15.140625" bestFit="1" customWidth="1"/>
    <col min="3" max="6" width="14" customWidth="1"/>
    <col min="7" max="8" width="15.140625" customWidth="1"/>
    <col min="9" max="14" width="14" customWidth="1"/>
    <col min="15" max="15" width="13" customWidth="1"/>
    <col min="16" max="16" width="14" customWidth="1"/>
    <col min="19" max="19" width="12.42578125" bestFit="1" customWidth="1"/>
    <col min="20" max="21" width="11.42578125" bestFit="1" customWidth="1"/>
    <col min="22" max="22" width="12.42578125" bestFit="1" customWidth="1"/>
    <col min="23" max="26" width="11.42578125" bestFit="1" customWidth="1"/>
  </cols>
  <sheetData>
    <row r="1" spans="1:26" s="21" customFormat="1" ht="10.5" x14ac:dyDescent="0.15">
      <c r="A1" s="119" t="s">
        <v>73</v>
      </c>
      <c r="B1" s="119"/>
      <c r="C1" s="119"/>
      <c r="D1" s="119"/>
      <c r="E1" s="22"/>
      <c r="F1" s="22"/>
      <c r="G1" s="20"/>
      <c r="H1" s="20"/>
      <c r="I1" s="20"/>
      <c r="J1" s="20"/>
      <c r="K1" s="20"/>
      <c r="L1" s="20"/>
      <c r="M1" s="20"/>
      <c r="N1" s="20"/>
      <c r="P1" s="20"/>
    </row>
    <row r="2" spans="1:26" s="21" customFormat="1" ht="10.5" x14ac:dyDescent="0.25">
      <c r="A2" s="115" t="s">
        <v>22</v>
      </c>
      <c r="B2" s="23" t="s">
        <v>23</v>
      </c>
      <c r="C2" s="23" t="s">
        <v>1</v>
      </c>
      <c r="D2" s="23"/>
      <c r="E2" s="23" t="s">
        <v>2</v>
      </c>
      <c r="F2" s="23"/>
      <c r="G2" s="23" t="s">
        <v>3</v>
      </c>
      <c r="H2" s="23"/>
      <c r="I2" s="23" t="s">
        <v>4</v>
      </c>
      <c r="J2" s="23"/>
      <c r="K2" s="23" t="s">
        <v>5</v>
      </c>
      <c r="L2" s="23"/>
      <c r="M2" s="23" t="s">
        <v>6</v>
      </c>
      <c r="N2" s="23"/>
      <c r="O2" s="23" t="s">
        <v>63</v>
      </c>
      <c r="P2" s="23"/>
      <c r="S2" s="24" t="s">
        <v>23</v>
      </c>
      <c r="T2" s="24" t="s">
        <v>1</v>
      </c>
      <c r="U2" s="24" t="s">
        <v>2</v>
      </c>
      <c r="V2" s="24" t="s">
        <v>3</v>
      </c>
      <c r="W2" s="24" t="s">
        <v>4</v>
      </c>
      <c r="X2" s="24" t="s">
        <v>5</v>
      </c>
      <c r="Y2" s="24" t="s">
        <v>6</v>
      </c>
      <c r="Z2" s="24" t="s">
        <v>63</v>
      </c>
    </row>
    <row r="3" spans="1:26" s="21" customFormat="1" ht="10.5" x14ac:dyDescent="0.25">
      <c r="A3" s="116"/>
      <c r="B3" s="7" t="s">
        <v>7</v>
      </c>
      <c r="C3" s="7" t="s">
        <v>7</v>
      </c>
      <c r="D3" s="7" t="s">
        <v>64</v>
      </c>
      <c r="E3" s="7" t="s">
        <v>7</v>
      </c>
      <c r="F3" s="7" t="s">
        <v>64</v>
      </c>
      <c r="G3" s="7" t="s">
        <v>7</v>
      </c>
      <c r="H3" s="7" t="s">
        <v>64</v>
      </c>
      <c r="I3" s="7" t="s">
        <v>7</v>
      </c>
      <c r="J3" s="7" t="s">
        <v>64</v>
      </c>
      <c r="K3" s="7" t="s">
        <v>7</v>
      </c>
      <c r="L3" s="7" t="s">
        <v>64</v>
      </c>
      <c r="M3" s="7" t="s">
        <v>7</v>
      </c>
      <c r="N3" s="7" t="s">
        <v>64</v>
      </c>
      <c r="O3" s="7" t="s">
        <v>7</v>
      </c>
      <c r="P3" s="7" t="s">
        <v>64</v>
      </c>
      <c r="S3" s="25" t="s">
        <v>7</v>
      </c>
      <c r="T3" s="25" t="s">
        <v>7</v>
      </c>
      <c r="U3" s="25" t="s">
        <v>7</v>
      </c>
      <c r="V3" s="25" t="s">
        <v>7</v>
      </c>
      <c r="W3" s="25" t="s">
        <v>7</v>
      </c>
      <c r="X3" s="25" t="s">
        <v>7</v>
      </c>
      <c r="Y3" s="25" t="s">
        <v>7</v>
      </c>
      <c r="Z3" s="25" t="s">
        <v>7</v>
      </c>
    </row>
    <row r="4" spans="1:26" s="21" customFormat="1" ht="10.5" x14ac:dyDescent="0.15">
      <c r="A4" s="9" t="s">
        <v>0</v>
      </c>
      <c r="B4" s="15">
        <f>S4*0.000001</f>
        <v>539.6685422999999</v>
      </c>
      <c r="C4" s="15">
        <f>T4*0.000001</f>
        <v>26.974572499999997</v>
      </c>
      <c r="D4" s="15">
        <f>T4/S4*100</f>
        <v>4.9983592493714273</v>
      </c>
      <c r="E4" s="15">
        <f>U4*0.000001</f>
        <v>28.429735899999997</v>
      </c>
      <c r="F4" s="15">
        <f>U4/S4*100</f>
        <v>5.2679994610832814</v>
      </c>
      <c r="G4" s="15">
        <f>V4*0.000001</f>
        <v>276.40317709999994</v>
      </c>
      <c r="H4" s="15">
        <f>V4/S4*100</f>
        <v>51.217211201898884</v>
      </c>
      <c r="I4" s="15">
        <f>W4*0.000001</f>
        <v>68.132347499999995</v>
      </c>
      <c r="J4" s="15">
        <f>W4/S4*100</f>
        <v>12.624850655483538</v>
      </c>
      <c r="K4" s="15">
        <f>X4*0.000001</f>
        <v>40.308915599999992</v>
      </c>
      <c r="L4" s="15">
        <f>X4/S4*100</f>
        <v>7.4691986729870212</v>
      </c>
      <c r="M4" s="15">
        <f>Y4*0.000001</f>
        <v>19.428747700000002</v>
      </c>
      <c r="N4" s="15">
        <f>Y4/S4*100</f>
        <v>3.6001260361030316</v>
      </c>
      <c r="O4" s="15">
        <f>Z4*0.000001</f>
        <v>79.991045999999997</v>
      </c>
      <c r="P4" s="15">
        <f>Z4/S4*100</f>
        <v>14.822254723072822</v>
      </c>
      <c r="S4" s="69">
        <v>539668542.29999995</v>
      </c>
      <c r="T4" s="69">
        <v>26974572.5</v>
      </c>
      <c r="U4" s="69">
        <v>28429735.899999999</v>
      </c>
      <c r="V4" s="70">
        <v>276403177.09999996</v>
      </c>
      <c r="W4" s="71">
        <v>68132347.5</v>
      </c>
      <c r="X4" s="72">
        <v>40308915.599999994</v>
      </c>
      <c r="Y4" s="73">
        <v>19428747.700000003</v>
      </c>
      <c r="Z4" s="26">
        <v>79991046</v>
      </c>
    </row>
    <row r="6" spans="1:26" x14ac:dyDescent="0.25">
      <c r="K6" s="135" t="s">
        <v>82</v>
      </c>
      <c r="L6" s="135"/>
      <c r="P6" s="96"/>
    </row>
    <row r="7" spans="1:26" x14ac:dyDescent="0.25">
      <c r="K7" s="108" t="s">
        <v>1</v>
      </c>
      <c r="L7" s="105" t="str">
        <f>K7&amp;CHAR(10)&amp;FIXED(C4,1)&amp;"㎢"&amp;CHAR(10)&amp;"("&amp;FIXED(D4,1)&amp;"%"&amp;")"</f>
        <v>전
27.0㎢
(5.0%)</v>
      </c>
      <c r="P7" s="96"/>
    </row>
    <row r="8" spans="1:26" x14ac:dyDescent="0.25">
      <c r="K8" s="108" t="s">
        <v>2</v>
      </c>
      <c r="L8" s="105" t="str">
        <f>K8&amp;CHAR(10)&amp;FIXED(E4,1)&amp;"㎢"&amp;CHAR(10)&amp;"("&amp;FIXED(F4,1)&amp;"%"&amp;")"</f>
        <v>답
28.4㎢
(5.3%)</v>
      </c>
      <c r="P8" s="96"/>
    </row>
    <row r="9" spans="1:26" x14ac:dyDescent="0.25">
      <c r="K9" s="108" t="s">
        <v>3</v>
      </c>
      <c r="L9" s="105" t="str">
        <f>K9&amp;CHAR(10)&amp;FIXED(G4,1)&amp;"㎢"&amp;CHAR(10)&amp;"("&amp;FIXED(H4,1)&amp;"%"&amp;")"</f>
        <v>임야
276.4㎢
(51.2%)</v>
      </c>
      <c r="P9" s="96"/>
    </row>
    <row r="10" spans="1:26" x14ac:dyDescent="0.25">
      <c r="K10" s="108" t="s">
        <v>4</v>
      </c>
      <c r="L10" s="105" t="str">
        <f>K10&amp;CHAR(10)&amp;FIXED(I4,1)&amp;"㎢"&amp;CHAR(10)&amp;"("&amp;FIXED(J4,1)&amp;"%"&amp;")"</f>
        <v>대
68.1㎢
(12.6%)</v>
      </c>
      <c r="P10" s="96"/>
    </row>
    <row r="11" spans="1:26" x14ac:dyDescent="0.25">
      <c r="I11" s="63"/>
      <c r="K11" s="108" t="s">
        <v>5</v>
      </c>
      <c r="L11" s="105" t="str">
        <f>K11&amp;CHAR(10)&amp;FIXED(K4,1)&amp;"㎢"&amp;CHAR(10)&amp;"("&amp;FIXED(L4,1)&amp;"%"&amp;")"</f>
        <v>도로
40.3㎢
(7.5%)</v>
      </c>
      <c r="P11" s="96"/>
    </row>
    <row r="12" spans="1:26" x14ac:dyDescent="0.25">
      <c r="K12" s="108" t="s">
        <v>6</v>
      </c>
      <c r="L12" s="105" t="str">
        <f>K12&amp;CHAR(10)&amp;FIXED(M4,1)&amp;"㎢"&amp;CHAR(10)&amp;"("&amp;FIXED(N4,1)&amp;"%"&amp;")"</f>
        <v>하천
19.4㎢
(3.6%)</v>
      </c>
    </row>
    <row r="13" spans="1:26" x14ac:dyDescent="0.25">
      <c r="K13" s="108" t="s">
        <v>16</v>
      </c>
      <c r="L13" s="105" t="str">
        <f>K13&amp;CHAR(10)&amp;FIXED(O4,1)&amp;"㎢"&amp;CHAR(10)&amp;"("&amp;FIXED(P4,1)&amp;"%"&amp;")"</f>
        <v>기타
80.0㎢
(14.8%)</v>
      </c>
    </row>
    <row r="15" spans="1:26" x14ac:dyDescent="0.25">
      <c r="I15" s="97"/>
    </row>
    <row r="32" spans="1:1" s="21" customFormat="1" ht="10.5" x14ac:dyDescent="0.25">
      <c r="A32" s="21" t="s">
        <v>72</v>
      </c>
    </row>
    <row r="33" spans="1:12" s="2" customFormat="1" ht="18" customHeight="1" x14ac:dyDescent="0.25">
      <c r="A33" s="134" t="s">
        <v>30</v>
      </c>
      <c r="B33" s="76">
        <v>2012</v>
      </c>
      <c r="C33" s="85">
        <v>2013</v>
      </c>
      <c r="D33" s="85">
        <v>2014</v>
      </c>
      <c r="E33" s="85">
        <v>2015</v>
      </c>
      <c r="F33" s="85">
        <v>2016</v>
      </c>
      <c r="G33" s="85">
        <v>2017</v>
      </c>
      <c r="H33" s="85">
        <v>2018</v>
      </c>
      <c r="I33" s="85">
        <v>2019</v>
      </c>
      <c r="J33" s="85">
        <v>2020</v>
      </c>
      <c r="K33" s="85">
        <v>2021</v>
      </c>
      <c r="L33" s="85">
        <v>2022</v>
      </c>
    </row>
    <row r="34" spans="1:12" s="2" customFormat="1" ht="18" customHeight="1" x14ac:dyDescent="0.25">
      <c r="A34" s="134"/>
      <c r="B34" s="76" t="s">
        <v>79</v>
      </c>
      <c r="C34" s="76" t="s">
        <v>79</v>
      </c>
      <c r="D34" s="76" t="s">
        <v>79</v>
      </c>
      <c r="E34" s="76" t="s">
        <v>79</v>
      </c>
      <c r="F34" s="76" t="s">
        <v>79</v>
      </c>
      <c r="G34" s="76" t="s">
        <v>79</v>
      </c>
      <c r="H34" s="76" t="s">
        <v>79</v>
      </c>
      <c r="I34" s="76" t="s">
        <v>79</v>
      </c>
      <c r="J34" s="76" t="s">
        <v>79</v>
      </c>
      <c r="K34" s="76" t="s">
        <v>79</v>
      </c>
      <c r="L34" s="76" t="s">
        <v>79</v>
      </c>
    </row>
    <row r="35" spans="1:12" x14ac:dyDescent="0.25">
      <c r="A35" s="18" t="s">
        <v>1</v>
      </c>
      <c r="B35" s="60">
        <v>100</v>
      </c>
      <c r="C35" s="60">
        <v>93.188119728717993</v>
      </c>
      <c r="D35" s="60">
        <v>91.686417725394392</v>
      </c>
      <c r="E35" s="60">
        <v>90.644869483548106</v>
      </c>
      <c r="F35" s="60">
        <v>89.253903666298257</v>
      </c>
      <c r="G35" s="60">
        <v>88.425583957969195</v>
      </c>
      <c r="H35" s="60">
        <v>88.886526311140386</v>
      </c>
      <c r="I35" s="60">
        <v>88.653909867687631</v>
      </c>
      <c r="J35" s="60">
        <v>88.561267318260889</v>
      </c>
      <c r="K35" s="60">
        <v>87.347649274118965</v>
      </c>
      <c r="L35" s="60">
        <v>87.215759819090138</v>
      </c>
    </row>
    <row r="36" spans="1:12" x14ac:dyDescent="0.25">
      <c r="A36" s="18" t="s">
        <v>2</v>
      </c>
      <c r="B36" s="60">
        <v>100</v>
      </c>
      <c r="C36" s="60">
        <v>92.912734886333567</v>
      </c>
      <c r="D36" s="60">
        <v>90.114363161979497</v>
      </c>
      <c r="E36" s="60">
        <v>88.322716480239492</v>
      </c>
      <c r="F36" s="60">
        <v>86.305207820306236</v>
      </c>
      <c r="G36" s="60">
        <v>85.074932050699445</v>
      </c>
      <c r="H36" s="60">
        <v>84.383893237373584</v>
      </c>
      <c r="I36" s="60">
        <v>83.739326905360471</v>
      </c>
      <c r="J36" s="60">
        <v>83.159388721954201</v>
      </c>
      <c r="K36" s="60">
        <v>79.64885412916658</v>
      </c>
      <c r="L36" s="60">
        <v>78.168286021751811</v>
      </c>
    </row>
    <row r="37" spans="1:12" x14ac:dyDescent="0.25">
      <c r="A37" s="18" t="s">
        <v>3</v>
      </c>
      <c r="B37" s="60">
        <v>100</v>
      </c>
      <c r="C37" s="60">
        <v>99.701729790400606</v>
      </c>
      <c r="D37" s="60">
        <v>99.120963365374934</v>
      </c>
      <c r="E37" s="60">
        <v>98.981421021317672</v>
      </c>
      <c r="F37" s="60">
        <v>98.684134061816366</v>
      </c>
      <c r="G37" s="60">
        <v>98.439591831278989</v>
      </c>
      <c r="H37" s="60">
        <v>98.300729547885538</v>
      </c>
      <c r="I37" s="60">
        <v>98.258280654824148</v>
      </c>
      <c r="J37" s="60">
        <v>98.21227577422772</v>
      </c>
      <c r="K37" s="60">
        <v>97.897272503281812</v>
      </c>
      <c r="L37" s="60">
        <v>97.865844792234242</v>
      </c>
    </row>
    <row r="38" spans="1:12" x14ac:dyDescent="0.25">
      <c r="A38" s="18" t="s">
        <v>34</v>
      </c>
      <c r="B38" s="60">
        <v>100</v>
      </c>
      <c r="C38" s="60">
        <v>101.04904565478547</v>
      </c>
      <c r="D38" s="60">
        <v>101.79142385865931</v>
      </c>
      <c r="E38" s="60">
        <v>102.29326075757609</v>
      </c>
      <c r="F38" s="60">
        <v>102.95315338582634</v>
      </c>
      <c r="G38" s="60">
        <v>103.16215336302137</v>
      </c>
      <c r="H38" s="60">
        <v>103.29258075629539</v>
      </c>
      <c r="I38" s="60">
        <v>103.55252152033741</v>
      </c>
      <c r="J38" s="60">
        <v>103.97208475211859</v>
      </c>
      <c r="K38" s="60">
        <v>106.39720277397682</v>
      </c>
      <c r="L38" s="60">
        <v>107.18502410024064</v>
      </c>
    </row>
    <row r="39" spans="1:12" x14ac:dyDescent="0.25">
      <c r="A39" s="18" t="s">
        <v>5</v>
      </c>
      <c r="B39" s="60">
        <v>100</v>
      </c>
      <c r="C39" s="60">
        <v>101.74727589176979</v>
      </c>
      <c r="D39" s="60">
        <v>102.6813457408285</v>
      </c>
      <c r="E39" s="60">
        <v>103.75056868101136</v>
      </c>
      <c r="F39" s="60">
        <v>106.28082846195879</v>
      </c>
      <c r="G39" s="60">
        <v>107.19997629138969</v>
      </c>
      <c r="H39" s="60">
        <v>107.82229759742398</v>
      </c>
      <c r="I39" s="60">
        <v>108.24525126701066</v>
      </c>
      <c r="J39" s="60">
        <v>108.59815401883451</v>
      </c>
      <c r="K39" s="60">
        <v>109.51963623367334</v>
      </c>
      <c r="L39" s="60">
        <v>109.88735768478517</v>
      </c>
    </row>
    <row r="40" spans="1:12" x14ac:dyDescent="0.25">
      <c r="A40" s="18" t="s">
        <v>6</v>
      </c>
      <c r="B40" s="60">
        <v>100</v>
      </c>
      <c r="C40" s="60">
        <v>100.20338380098582</v>
      </c>
      <c r="D40" s="60">
        <v>100.07328288063088</v>
      </c>
      <c r="E40" s="60">
        <v>99.951457525691524</v>
      </c>
      <c r="F40" s="60">
        <v>99.127101978631075</v>
      </c>
      <c r="G40" s="60">
        <v>101.624437273436</v>
      </c>
      <c r="H40" s="60">
        <v>101.50870388379684</v>
      </c>
      <c r="I40" s="60">
        <v>101.46199054919683</v>
      </c>
      <c r="J40" s="60">
        <v>101.41703969921423</v>
      </c>
      <c r="K40" s="60">
        <v>101.4365448390038</v>
      </c>
      <c r="L40" s="60">
        <v>100.389530802103</v>
      </c>
    </row>
    <row r="41" spans="1:12" x14ac:dyDescent="0.25">
      <c r="A41" s="19" t="s">
        <v>16</v>
      </c>
      <c r="B41" s="60">
        <v>100</v>
      </c>
      <c r="C41" s="60">
        <v>106.03055646955902</v>
      </c>
      <c r="D41" s="60">
        <v>107.97735530498424</v>
      </c>
      <c r="E41" s="60">
        <v>109.03088305941664</v>
      </c>
      <c r="F41" s="60">
        <v>110.18049500412523</v>
      </c>
      <c r="G41" s="60">
        <v>110.96786051834511</v>
      </c>
      <c r="H41" s="60">
        <v>111.36373152253462</v>
      </c>
      <c r="I41" s="60">
        <v>111.65897027321165</v>
      </c>
      <c r="J41" s="60">
        <v>111.6858442038712</v>
      </c>
      <c r="K41" s="60">
        <v>112.38987854678699</v>
      </c>
      <c r="L41" s="60">
        <v>112.95464963445978</v>
      </c>
    </row>
  </sheetData>
  <mergeCells count="4">
    <mergeCell ref="A1:D1"/>
    <mergeCell ref="A2:A3"/>
    <mergeCell ref="A33:A34"/>
    <mergeCell ref="K6:L6"/>
  </mergeCells>
  <phoneticPr fontId="5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topLeftCell="A25" zoomScaleNormal="100" workbookViewId="0">
      <selection activeCell="C38" sqref="C38"/>
    </sheetView>
  </sheetViews>
  <sheetFormatPr defaultRowHeight="13.5" x14ac:dyDescent="0.25"/>
  <cols>
    <col min="1" max="1" width="24.140625" style="3" customWidth="1"/>
    <col min="2" max="2" width="24.5703125" style="4" bestFit="1" customWidth="1"/>
    <col min="3" max="4" width="9.140625" style="1"/>
    <col min="17" max="17" width="9.140625" style="96"/>
  </cols>
  <sheetData>
    <row r="1" spans="1:17" x14ac:dyDescent="0.25">
      <c r="A1" s="21"/>
      <c r="B1" s="21"/>
      <c r="C1" s="5"/>
      <c r="D1" s="5"/>
    </row>
    <row r="2" spans="1:17" x14ac:dyDescent="0.25">
      <c r="A2" s="136"/>
      <c r="B2" s="32" t="s">
        <v>35</v>
      </c>
      <c r="C2" s="5"/>
      <c r="D2" s="5"/>
    </row>
    <row r="3" spans="1:17" x14ac:dyDescent="0.25">
      <c r="A3" s="136"/>
      <c r="B3" s="30" t="s">
        <v>31</v>
      </c>
      <c r="C3" s="5"/>
      <c r="D3" s="5"/>
    </row>
    <row r="4" spans="1:17" x14ac:dyDescent="0.15">
      <c r="A4" s="31" t="s">
        <v>33</v>
      </c>
      <c r="B4" s="77">
        <v>268417358.29999998</v>
      </c>
      <c r="C4" s="5">
        <f>B4*0.000001</f>
        <v>268.41735829999999</v>
      </c>
      <c r="D4" s="5">
        <f>SUM(D5:D9)</f>
        <v>100</v>
      </c>
    </row>
    <row r="5" spans="1:17" x14ac:dyDescent="0.15">
      <c r="A5" s="27" t="s">
        <v>24</v>
      </c>
      <c r="B5" s="93">
        <v>52080442.100000001</v>
      </c>
      <c r="C5" s="5">
        <f t="shared" ref="C5:C9" si="0">B5*0.000001</f>
        <v>52.080442099999999</v>
      </c>
      <c r="D5" s="5">
        <f>B5/B4*100</f>
        <v>19.402784689428191</v>
      </c>
    </row>
    <row r="6" spans="1:17" x14ac:dyDescent="0.15">
      <c r="A6" s="27" t="s">
        <v>25</v>
      </c>
      <c r="B6" s="93">
        <v>27734257</v>
      </c>
      <c r="C6" s="5">
        <f t="shared" si="0"/>
        <v>27.734256999999999</v>
      </c>
      <c r="D6" s="5">
        <f>B6/B4*100</f>
        <v>10.332512463296977</v>
      </c>
    </row>
    <row r="7" spans="1:17" x14ac:dyDescent="0.15">
      <c r="A7" s="27" t="s">
        <v>26</v>
      </c>
      <c r="B7" s="93">
        <v>48747455.299999997</v>
      </c>
      <c r="C7" s="5">
        <f t="shared" si="0"/>
        <v>48.747455299999991</v>
      </c>
      <c r="D7" s="5">
        <f>B7/B4*100</f>
        <v>18.161066634713244</v>
      </c>
    </row>
    <row r="8" spans="1:17" x14ac:dyDescent="0.15">
      <c r="A8" s="27" t="s">
        <v>27</v>
      </c>
      <c r="B8" s="93">
        <v>98669143.5</v>
      </c>
      <c r="C8" s="5">
        <f t="shared" si="0"/>
        <v>98.66914349999999</v>
      </c>
      <c r="D8" s="5">
        <f>B8/B4*100</f>
        <v>36.759598606033975</v>
      </c>
    </row>
    <row r="9" spans="1:17" x14ac:dyDescent="0.15">
      <c r="A9" s="27" t="s">
        <v>28</v>
      </c>
      <c r="B9" s="93">
        <v>41186060.399999999</v>
      </c>
      <c r="C9" s="5">
        <f t="shared" si="0"/>
        <v>41.186060399999995</v>
      </c>
      <c r="D9" s="5">
        <f>B9/B4*100</f>
        <v>15.344037606527625</v>
      </c>
    </row>
    <row r="10" spans="1:17" x14ac:dyDescent="0.15">
      <c r="A10" s="137" t="s">
        <v>82</v>
      </c>
      <c r="B10" s="137"/>
      <c r="C10" s="106"/>
      <c r="D10" s="5"/>
    </row>
    <row r="11" spans="1:17" x14ac:dyDescent="0.15">
      <c r="A11" s="31" t="s">
        <v>33</v>
      </c>
      <c r="B11" s="29" t="str">
        <f>FIXED($C4,1)&amp;CHAR(10)&amp;"("&amp;FIXED($D4,1)&amp;")"</f>
        <v>268.4
(100.0)</v>
      </c>
      <c r="C11" s="102"/>
      <c r="D11" s="5"/>
      <c r="Q11" s="95"/>
    </row>
    <row r="12" spans="1:17" x14ac:dyDescent="0.15">
      <c r="A12" s="27" t="s">
        <v>24</v>
      </c>
      <c r="B12" s="29" t="str">
        <f t="shared" ref="B12:B16" si="1">FIXED($C5,1)&amp;CHAR(10)&amp;"("&amp;FIXED($D5,1)&amp;")"</f>
        <v>52.1
(19.4)</v>
      </c>
      <c r="C12" s="106"/>
      <c r="D12" s="5"/>
    </row>
    <row r="13" spans="1:17" x14ac:dyDescent="0.15">
      <c r="A13" s="27" t="s">
        <v>25</v>
      </c>
      <c r="B13" s="29" t="str">
        <f t="shared" si="1"/>
        <v>27.7
(10.3)</v>
      </c>
      <c r="C13" s="106"/>
      <c r="D13" s="5"/>
    </row>
    <row r="14" spans="1:17" x14ac:dyDescent="0.15">
      <c r="A14" s="27" t="s">
        <v>26</v>
      </c>
      <c r="B14" s="29" t="str">
        <f t="shared" si="1"/>
        <v>48.7
(18.2)</v>
      </c>
      <c r="C14" s="106"/>
      <c r="D14" s="5"/>
    </row>
    <row r="15" spans="1:17" x14ac:dyDescent="0.15">
      <c r="A15" s="27" t="s">
        <v>27</v>
      </c>
      <c r="B15" s="29" t="str">
        <f t="shared" si="1"/>
        <v>98.7
(36.8)</v>
      </c>
      <c r="C15" s="106"/>
      <c r="D15" s="5"/>
    </row>
    <row r="16" spans="1:17" x14ac:dyDescent="0.15">
      <c r="A16" s="27" t="s">
        <v>28</v>
      </c>
      <c r="B16" s="29" t="str">
        <f t="shared" si="1"/>
        <v>41.2
(15.3)</v>
      </c>
      <c r="C16" s="106"/>
      <c r="D16" s="5"/>
    </row>
    <row r="17" spans="1:4" x14ac:dyDescent="0.15">
      <c r="A17" s="81"/>
      <c r="B17" s="29"/>
      <c r="C17" s="106"/>
      <c r="D17" s="5"/>
    </row>
    <row r="18" spans="1:4" x14ac:dyDescent="0.15">
      <c r="A18" s="29"/>
      <c r="B18" s="29"/>
      <c r="C18" s="106"/>
      <c r="D18" s="5"/>
    </row>
    <row r="19" spans="1:4" x14ac:dyDescent="0.15">
      <c r="A19" s="28"/>
      <c r="B19" s="29"/>
      <c r="C19" s="106"/>
      <c r="D19" s="5"/>
    </row>
    <row r="20" spans="1:4" x14ac:dyDescent="0.15">
      <c r="A20" s="28"/>
      <c r="B20" s="29"/>
      <c r="C20" s="106"/>
      <c r="D20" s="5"/>
    </row>
    <row r="21" spans="1:4" x14ac:dyDescent="0.15">
      <c r="A21" s="28"/>
      <c r="B21" s="29"/>
      <c r="C21" s="5"/>
      <c r="D21" s="5"/>
    </row>
    <row r="22" spans="1:4" x14ac:dyDescent="0.15">
      <c r="A22" s="28"/>
      <c r="B22" s="29"/>
      <c r="C22" s="5"/>
      <c r="D22" s="5"/>
    </row>
    <row r="23" spans="1:4" x14ac:dyDescent="0.15">
      <c r="A23" s="28"/>
      <c r="B23" s="29"/>
      <c r="C23" s="5"/>
      <c r="D23" s="5"/>
    </row>
    <row r="24" spans="1:4" x14ac:dyDescent="0.15">
      <c r="A24" s="28"/>
      <c r="B24" s="29"/>
      <c r="C24" s="5"/>
      <c r="D24" s="5"/>
    </row>
    <row r="25" spans="1:4" x14ac:dyDescent="0.15">
      <c r="A25" s="28"/>
      <c r="B25" s="29"/>
      <c r="C25" s="5"/>
      <c r="D25" s="5"/>
    </row>
    <row r="26" spans="1:4" x14ac:dyDescent="0.25">
      <c r="A26" s="136"/>
      <c r="B26" s="32" t="s">
        <v>65</v>
      </c>
      <c r="C26" s="5"/>
      <c r="D26" s="5"/>
    </row>
    <row r="27" spans="1:4" x14ac:dyDescent="0.25">
      <c r="A27" s="136"/>
      <c r="B27" s="30" t="s">
        <v>66</v>
      </c>
      <c r="C27" s="5"/>
      <c r="D27" s="5"/>
    </row>
    <row r="28" spans="1:4" x14ac:dyDescent="0.15">
      <c r="A28" s="31" t="s">
        <v>67</v>
      </c>
      <c r="B28" s="77">
        <v>271251184</v>
      </c>
      <c r="C28" s="5">
        <f>B28*0.000001</f>
        <v>271.25118399999997</v>
      </c>
      <c r="D28" s="5">
        <f>SUM(D29:D33)</f>
        <v>100</v>
      </c>
    </row>
    <row r="29" spans="1:4" x14ac:dyDescent="0.15">
      <c r="A29" s="27" t="s">
        <v>24</v>
      </c>
      <c r="B29" s="93">
        <v>84605680</v>
      </c>
      <c r="C29" s="5">
        <f t="shared" ref="C29:C33" si="2">B29*0.000001</f>
        <v>84.605679999999992</v>
      </c>
      <c r="D29" s="5">
        <f>B29/B28*100</f>
        <v>31.190897953831602</v>
      </c>
    </row>
    <row r="30" spans="1:4" x14ac:dyDescent="0.15">
      <c r="A30" s="27" t="s">
        <v>25</v>
      </c>
      <c r="B30" s="93">
        <v>34447730</v>
      </c>
      <c r="C30" s="5">
        <f t="shared" si="2"/>
        <v>34.44773</v>
      </c>
      <c r="D30" s="5">
        <f>B30/B28*100</f>
        <v>12.699568529809625</v>
      </c>
    </row>
    <row r="31" spans="1:4" x14ac:dyDescent="0.15">
      <c r="A31" s="27" t="s">
        <v>26</v>
      </c>
      <c r="B31" s="93">
        <v>46705577</v>
      </c>
      <c r="C31" s="5">
        <f t="shared" si="2"/>
        <v>46.705576999999998</v>
      </c>
      <c r="D31" s="5">
        <f>B31/B28*100</f>
        <v>17.218570739952973</v>
      </c>
    </row>
    <row r="32" spans="1:4" x14ac:dyDescent="0.15">
      <c r="A32" s="27" t="s">
        <v>27</v>
      </c>
      <c r="B32" s="93">
        <v>77941242</v>
      </c>
      <c r="C32" s="5">
        <f t="shared" si="2"/>
        <v>77.941242000000003</v>
      </c>
      <c r="D32" s="5">
        <f>B32/B28*100</f>
        <v>28.733973010049606</v>
      </c>
    </row>
    <row r="33" spans="1:17" x14ac:dyDescent="0.15">
      <c r="A33" s="27" t="s">
        <v>28</v>
      </c>
      <c r="B33" s="93">
        <v>27550955</v>
      </c>
      <c r="C33" s="5">
        <f t="shared" si="2"/>
        <v>27.550954999999998</v>
      </c>
      <c r="D33" s="5">
        <f>B33/B28*100</f>
        <v>10.15698976635619</v>
      </c>
    </row>
    <row r="34" spans="1:17" x14ac:dyDescent="0.15">
      <c r="A34" s="137" t="s">
        <v>82</v>
      </c>
      <c r="B34" s="137"/>
      <c r="C34" s="102"/>
    </row>
    <row r="35" spans="1:17" x14ac:dyDescent="0.2">
      <c r="A35" s="31" t="s">
        <v>67</v>
      </c>
      <c r="B35" s="104" t="str">
        <f>FIXED($C28,1)&amp;CHAR(10)&amp;"("&amp;FIXED($D28,1)&amp;")"</f>
        <v>271.3
(100.0)</v>
      </c>
      <c r="C35" s="102"/>
    </row>
    <row r="36" spans="1:17" x14ac:dyDescent="0.2">
      <c r="A36" s="27" t="s">
        <v>24</v>
      </c>
      <c r="B36" s="104" t="str">
        <f t="shared" ref="B36:B40" si="3">FIXED($C29,1)&amp;CHAR(10)&amp;"("&amp;FIXED($D29,1)&amp;")"</f>
        <v>84.6
(31.2)</v>
      </c>
      <c r="C36" s="102"/>
    </row>
    <row r="37" spans="1:17" x14ac:dyDescent="0.2">
      <c r="A37" s="27" t="s">
        <v>25</v>
      </c>
      <c r="B37" s="104" t="str">
        <f t="shared" si="3"/>
        <v>34.4
(12.7)</v>
      </c>
      <c r="C37" s="102"/>
      <c r="Q37" s="95"/>
    </row>
    <row r="38" spans="1:17" x14ac:dyDescent="0.2">
      <c r="A38" s="27" t="s">
        <v>26</v>
      </c>
      <c r="B38" s="104" t="str">
        <f t="shared" si="3"/>
        <v>46.7
(17.2)</v>
      </c>
      <c r="C38" s="102"/>
    </row>
    <row r="39" spans="1:17" x14ac:dyDescent="0.2">
      <c r="A39" s="27" t="s">
        <v>27</v>
      </c>
      <c r="B39" s="104" t="str">
        <f t="shared" si="3"/>
        <v>77.9
(28.7)</v>
      </c>
      <c r="C39" s="102"/>
    </row>
    <row r="40" spans="1:17" x14ac:dyDescent="0.2">
      <c r="A40" s="27" t="s">
        <v>28</v>
      </c>
      <c r="B40" s="104" t="str">
        <f t="shared" si="3"/>
        <v>27.6
(10.2)</v>
      </c>
      <c r="C40" s="102"/>
    </row>
    <row r="41" spans="1:17" x14ac:dyDescent="0.25">
      <c r="C41" s="102"/>
    </row>
  </sheetData>
  <mergeCells count="4">
    <mergeCell ref="A2:A3"/>
    <mergeCell ref="A26:A27"/>
    <mergeCell ref="A10:B10"/>
    <mergeCell ref="A34:B34"/>
  </mergeCells>
  <phoneticPr fontId="5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30"/>
  <sheetViews>
    <sheetView workbookViewId="0">
      <selection activeCell="M5" sqref="M5"/>
    </sheetView>
  </sheetViews>
  <sheetFormatPr defaultRowHeight="13.5" x14ac:dyDescent="0.25"/>
  <cols>
    <col min="2" max="2" width="15.140625" customWidth="1"/>
    <col min="3" max="4" width="14" customWidth="1"/>
    <col min="5" max="5" width="15.140625" customWidth="1"/>
    <col min="6" max="8" width="14" customWidth="1"/>
    <col min="9" max="9" width="15.140625" customWidth="1"/>
    <col min="27" max="27" width="15.140625" bestFit="1" customWidth="1"/>
    <col min="28" max="29" width="11.42578125" bestFit="1" customWidth="1"/>
    <col min="30" max="30" width="15.140625" bestFit="1" customWidth="1"/>
    <col min="31" max="31" width="14" bestFit="1" customWidth="1"/>
    <col min="32" max="32" width="14.5703125" bestFit="1" customWidth="1"/>
    <col min="33" max="33" width="14" bestFit="1" customWidth="1"/>
    <col min="34" max="34" width="11.42578125" bestFit="1" customWidth="1"/>
    <col min="35" max="35" width="12.42578125" bestFit="1" customWidth="1"/>
    <col min="36" max="36" width="12.85546875" bestFit="1" customWidth="1"/>
    <col min="37" max="37" width="11.7109375" customWidth="1"/>
    <col min="38" max="38" width="12.85546875" bestFit="1" customWidth="1"/>
    <col min="39" max="39" width="11.42578125" bestFit="1" customWidth="1"/>
    <col min="40" max="40" width="7.42578125" bestFit="1" customWidth="1"/>
    <col min="41" max="43" width="10.42578125" bestFit="1" customWidth="1"/>
    <col min="47" max="48" width="10.42578125" bestFit="1" customWidth="1"/>
    <col min="49" max="49" width="13" bestFit="1" customWidth="1"/>
  </cols>
  <sheetData>
    <row r="1" spans="1:49" x14ac:dyDescent="0.15">
      <c r="A1" s="119" t="s">
        <v>36</v>
      </c>
      <c r="B1" s="119"/>
      <c r="C1" s="119"/>
      <c r="D1" s="22"/>
      <c r="E1" s="20"/>
      <c r="F1" s="20"/>
      <c r="G1" s="20"/>
      <c r="H1" s="20"/>
      <c r="I1" s="20"/>
      <c r="J1" s="135" t="s">
        <v>82</v>
      </c>
      <c r="K1" s="135"/>
    </row>
    <row r="2" spans="1:49" x14ac:dyDescent="0.25">
      <c r="A2" s="115"/>
      <c r="B2" s="23" t="s">
        <v>23</v>
      </c>
      <c r="C2" s="23" t="s">
        <v>1</v>
      </c>
      <c r="D2" s="23" t="s">
        <v>2</v>
      </c>
      <c r="E2" s="23" t="s">
        <v>3</v>
      </c>
      <c r="F2" s="23" t="s">
        <v>4</v>
      </c>
      <c r="G2" s="23" t="s">
        <v>5</v>
      </c>
      <c r="H2" s="23" t="s">
        <v>6</v>
      </c>
      <c r="I2" s="23" t="s">
        <v>29</v>
      </c>
      <c r="K2" s="101" t="str">
        <f>"총계"&amp;" "&amp;FIXED(B4,1)</f>
        <v>총계 539.7</v>
      </c>
      <c r="Z2" s="139"/>
      <c r="AA2" s="24" t="s">
        <v>23</v>
      </c>
      <c r="AB2" s="24" t="s">
        <v>1</v>
      </c>
      <c r="AC2" s="24" t="s">
        <v>2</v>
      </c>
      <c r="AD2" s="24" t="s">
        <v>3</v>
      </c>
      <c r="AE2" s="24" t="s">
        <v>4</v>
      </c>
      <c r="AF2" s="24" t="s">
        <v>5</v>
      </c>
      <c r="AG2" s="24" t="s">
        <v>6</v>
      </c>
      <c r="AH2" s="24" t="s">
        <v>29</v>
      </c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</row>
    <row r="3" spans="1:49" x14ac:dyDescent="0.25">
      <c r="A3" s="116"/>
      <c r="B3" s="7" t="s">
        <v>7</v>
      </c>
      <c r="C3" s="7" t="s">
        <v>7</v>
      </c>
      <c r="D3" s="7" t="s">
        <v>7</v>
      </c>
      <c r="E3" s="7" t="s">
        <v>7</v>
      </c>
      <c r="F3" s="7" t="s">
        <v>7</v>
      </c>
      <c r="G3" s="7" t="s">
        <v>7</v>
      </c>
      <c r="H3" s="7" t="s">
        <v>7</v>
      </c>
      <c r="I3" s="7" t="s">
        <v>7</v>
      </c>
      <c r="J3" s="107"/>
      <c r="K3" s="101" t="str">
        <f>C2&amp;CHAR(10)&amp;FIXED(C4,1)</f>
        <v>전
27.0</v>
      </c>
      <c r="L3" s="99"/>
      <c r="M3" s="99"/>
      <c r="Z3" s="140"/>
      <c r="AA3" s="25" t="s">
        <v>7</v>
      </c>
      <c r="AB3" s="25" t="s">
        <v>7</v>
      </c>
      <c r="AC3" s="25" t="s">
        <v>7</v>
      </c>
      <c r="AD3" s="25" t="s">
        <v>7</v>
      </c>
      <c r="AE3" s="25" t="s">
        <v>7</v>
      </c>
      <c r="AF3" s="25" t="s">
        <v>7</v>
      </c>
      <c r="AG3" s="25" t="s">
        <v>7</v>
      </c>
      <c r="AH3" s="25" t="s">
        <v>7</v>
      </c>
      <c r="AI3" s="21"/>
      <c r="AJ3" s="21"/>
      <c r="AK3" s="21"/>
      <c r="AL3" s="21"/>
      <c r="AM3" s="21"/>
      <c r="AN3" s="21"/>
      <c r="AO3" s="21"/>
      <c r="AP3" s="21"/>
      <c r="AQ3" s="21"/>
      <c r="AR3" s="21"/>
      <c r="AS3" s="21"/>
      <c r="AT3" s="21"/>
      <c r="AU3" s="21"/>
      <c r="AV3" s="21"/>
      <c r="AW3" s="21"/>
    </row>
    <row r="4" spans="1:49" x14ac:dyDescent="0.15">
      <c r="A4" s="9" t="s">
        <v>0</v>
      </c>
      <c r="B4" s="15">
        <f>AA4*0.000001</f>
        <v>539.6685422999999</v>
      </c>
      <c r="C4" s="15">
        <f t="shared" ref="C4:H9" si="0">AB4*0.000001</f>
        <v>26.974572499999997</v>
      </c>
      <c r="D4" s="15">
        <f t="shared" si="0"/>
        <v>28.429735899999997</v>
      </c>
      <c r="E4" s="15">
        <f t="shared" si="0"/>
        <v>276.40317709999994</v>
      </c>
      <c r="F4" s="15">
        <f t="shared" si="0"/>
        <v>68.132347499999995</v>
      </c>
      <c r="G4" s="15">
        <f t="shared" si="0"/>
        <v>40.308915599999992</v>
      </c>
      <c r="H4" s="15">
        <f t="shared" si="0"/>
        <v>19.428747700000002</v>
      </c>
      <c r="I4" s="15">
        <f>AW14*0.000001</f>
        <v>79.991045999999997</v>
      </c>
      <c r="J4" s="107"/>
      <c r="K4" s="101" t="str">
        <f>D2&amp;CHAR(10)&amp;FIXED(D4,1)</f>
        <v>답
28.4</v>
      </c>
      <c r="L4" s="99"/>
      <c r="M4" s="99"/>
      <c r="Z4" s="35" t="s">
        <v>0</v>
      </c>
      <c r="AA4" s="87">
        <f t="shared" ref="AA4:AC5" si="1">AA25</f>
        <v>539668542.29999995</v>
      </c>
      <c r="AB4" s="87">
        <f t="shared" si="1"/>
        <v>26974572.5</v>
      </c>
      <c r="AC4" s="87">
        <f t="shared" si="1"/>
        <v>28429735.899999999</v>
      </c>
      <c r="AD4" s="87">
        <f>AF25</f>
        <v>276403177.09999996</v>
      </c>
      <c r="AE4" s="87">
        <f>AI25</f>
        <v>68132347.5</v>
      </c>
      <c r="AF4" s="87">
        <f>AO25</f>
        <v>40308915.599999994</v>
      </c>
      <c r="AG4" s="87">
        <f>AR25</f>
        <v>19428747.700000003</v>
      </c>
      <c r="AH4" s="26">
        <f>AW14</f>
        <v>79991046</v>
      </c>
      <c r="AI4" s="59">
        <f>SUM(AB4:AH4)</f>
        <v>539668542.29999995</v>
      </c>
      <c r="AJ4" s="21"/>
      <c r="AK4" s="21"/>
      <c r="AL4" s="21"/>
      <c r="AM4" s="21"/>
      <c r="AN4" s="21"/>
      <c r="AO4" s="21"/>
      <c r="AP4" s="21"/>
      <c r="AQ4" s="21"/>
      <c r="AR4" s="21"/>
      <c r="AS4" s="21"/>
      <c r="AT4" s="21"/>
      <c r="AU4" s="21"/>
      <c r="AV4" s="21"/>
      <c r="AW4" s="21"/>
    </row>
    <row r="5" spans="1:49" x14ac:dyDescent="0.15">
      <c r="A5" s="6" t="s">
        <v>24</v>
      </c>
      <c r="B5" s="15">
        <f t="shared" ref="B5:B9" si="2">AA5*0.000001</f>
        <v>136.68612209999998</v>
      </c>
      <c r="C5" s="15">
        <f t="shared" si="0"/>
        <v>7.4138723999999998</v>
      </c>
      <c r="D5" s="15">
        <f t="shared" si="0"/>
        <v>4.4332735999999997</v>
      </c>
      <c r="E5" s="15">
        <f t="shared" si="0"/>
        <v>81.888018000000002</v>
      </c>
      <c r="F5" s="15">
        <f t="shared" si="0"/>
        <v>10.544692400000001</v>
      </c>
      <c r="G5" s="15">
        <f t="shared" si="0"/>
        <v>7.9766550000000001</v>
      </c>
      <c r="H5" s="15">
        <f t="shared" si="0"/>
        <v>1.5573417999999999</v>
      </c>
      <c r="I5" s="15">
        <f t="shared" ref="I5:I9" si="3">AW15*0.000001</f>
        <v>22.872268899999998</v>
      </c>
      <c r="J5" s="107" t="str">
        <f>FIXED($B5,1)</f>
        <v>136.7</v>
      </c>
      <c r="K5" s="101" t="str">
        <f>E2&amp;CHAR(10)&amp;FIXED(E4,1)</f>
        <v>임야
276.4</v>
      </c>
      <c r="L5" s="99"/>
      <c r="M5" s="99"/>
      <c r="Z5" s="33" t="s">
        <v>24</v>
      </c>
      <c r="AA5" s="88">
        <f t="shared" si="1"/>
        <v>136686122.09999999</v>
      </c>
      <c r="AB5" s="88">
        <f t="shared" si="1"/>
        <v>7413872.4000000004</v>
      </c>
      <c r="AC5" s="88">
        <f t="shared" si="1"/>
        <v>4433273.5999999996</v>
      </c>
      <c r="AD5" s="88">
        <f>AF26</f>
        <v>81888018</v>
      </c>
      <c r="AE5" s="88">
        <f>AI26</f>
        <v>10544692.4</v>
      </c>
      <c r="AF5" s="88">
        <f>AO26</f>
        <v>7976655</v>
      </c>
      <c r="AG5" s="88">
        <f>AR26</f>
        <v>1557341.8</v>
      </c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1"/>
    </row>
    <row r="6" spans="1:49" x14ac:dyDescent="0.15">
      <c r="A6" s="6" t="s">
        <v>25</v>
      </c>
      <c r="B6" s="15">
        <f t="shared" si="2"/>
        <v>62.181986999999999</v>
      </c>
      <c r="C6" s="15">
        <f t="shared" si="0"/>
        <v>2.7835364999999999</v>
      </c>
      <c r="D6" s="15">
        <f t="shared" si="0"/>
        <v>2.5391114999999997</v>
      </c>
      <c r="E6" s="15">
        <f t="shared" si="0"/>
        <v>35.668509100000001</v>
      </c>
      <c r="F6" s="15">
        <f t="shared" si="0"/>
        <v>9.6390453000000011</v>
      </c>
      <c r="G6" s="15">
        <f t="shared" si="0"/>
        <v>4.7382067000000001</v>
      </c>
      <c r="H6" s="15">
        <f t="shared" si="0"/>
        <v>2.4176871000000002</v>
      </c>
      <c r="I6" s="15">
        <f t="shared" si="3"/>
        <v>4.3958907999999992</v>
      </c>
      <c r="J6" s="107" t="str">
        <f t="shared" ref="J6:J9" si="4">FIXED($B6,1)</f>
        <v>62.2</v>
      </c>
      <c r="K6" s="101" t="str">
        <f>F2&amp;CHAR(10)&amp;FIXED(F4,1)</f>
        <v>대
68.1</v>
      </c>
      <c r="L6" s="99"/>
      <c r="M6" s="99"/>
      <c r="Z6" s="33" t="s">
        <v>25</v>
      </c>
      <c r="AA6" s="88">
        <f t="shared" ref="AA6:AB9" si="5">AA27</f>
        <v>62181987</v>
      </c>
      <c r="AB6" s="88">
        <f t="shared" si="5"/>
        <v>2783536.5</v>
      </c>
      <c r="AC6" s="88">
        <f t="shared" ref="AC6" si="6">AC27</f>
        <v>2539111.5</v>
      </c>
      <c r="AD6" s="88">
        <f t="shared" ref="AD6:AD9" si="7">AF27</f>
        <v>35668509.100000001</v>
      </c>
      <c r="AE6" s="88">
        <f t="shared" ref="AE6:AE9" si="8">AI27</f>
        <v>9639045.3000000007</v>
      </c>
      <c r="AF6" s="88">
        <f t="shared" ref="AF6:AF9" si="9">AO27</f>
        <v>4738206.7</v>
      </c>
      <c r="AG6" s="88">
        <f t="shared" ref="AG6:AG9" si="10">AR27</f>
        <v>2417687.1</v>
      </c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</row>
    <row r="7" spans="1:49" x14ac:dyDescent="0.15">
      <c r="A7" s="6" t="s">
        <v>26</v>
      </c>
      <c r="B7" s="15">
        <f t="shared" si="2"/>
        <v>95.45303229999999</v>
      </c>
      <c r="C7" s="15">
        <f t="shared" si="0"/>
        <v>4.0650112999999992</v>
      </c>
      <c r="D7" s="15">
        <f t="shared" si="0"/>
        <v>6.0606187</v>
      </c>
      <c r="E7" s="15">
        <f t="shared" si="0"/>
        <v>47.074219799999995</v>
      </c>
      <c r="F7" s="15">
        <f t="shared" si="0"/>
        <v>15.681965099999999</v>
      </c>
      <c r="G7" s="15">
        <f t="shared" si="0"/>
        <v>8.1552330999999985</v>
      </c>
      <c r="H7" s="15">
        <f t="shared" si="0"/>
        <v>4.9445196999999999</v>
      </c>
      <c r="I7" s="15">
        <f t="shared" si="3"/>
        <v>9.4714645999999991</v>
      </c>
      <c r="J7" s="107" t="str">
        <f t="shared" si="4"/>
        <v>95.5</v>
      </c>
      <c r="K7" s="101" t="str">
        <f>G2&amp;CHAR(10)&amp;FIXED(G4,1)</f>
        <v>도로
40.3</v>
      </c>
      <c r="L7" s="99"/>
      <c r="M7" s="99"/>
      <c r="Z7" s="33" t="s">
        <v>26</v>
      </c>
      <c r="AA7" s="88">
        <f t="shared" si="5"/>
        <v>95453032.299999997</v>
      </c>
      <c r="AB7" s="88">
        <f t="shared" si="5"/>
        <v>4065011.3</v>
      </c>
      <c r="AC7" s="88">
        <f t="shared" ref="AC7" si="11">AC28</f>
        <v>6060618.7000000002</v>
      </c>
      <c r="AD7" s="88">
        <f t="shared" si="7"/>
        <v>47074219.799999997</v>
      </c>
      <c r="AE7" s="88">
        <f t="shared" si="8"/>
        <v>15681965.1</v>
      </c>
      <c r="AF7" s="88">
        <f t="shared" si="9"/>
        <v>8155233.0999999996</v>
      </c>
      <c r="AG7" s="88">
        <f t="shared" si="10"/>
        <v>4944519.7</v>
      </c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</row>
    <row r="8" spans="1:49" x14ac:dyDescent="0.15">
      <c r="A8" s="6" t="s">
        <v>27</v>
      </c>
      <c r="B8" s="15">
        <f t="shared" si="2"/>
        <v>176.61038549999998</v>
      </c>
      <c r="C8" s="15">
        <f t="shared" si="0"/>
        <v>9.5969534000000003</v>
      </c>
      <c r="D8" s="15">
        <f t="shared" si="0"/>
        <v>13.283231199999999</v>
      </c>
      <c r="E8" s="15">
        <f t="shared" si="0"/>
        <v>84.251151399999998</v>
      </c>
      <c r="F8" s="15">
        <f t="shared" si="0"/>
        <v>24.129043399999997</v>
      </c>
      <c r="G8" s="15">
        <f t="shared" si="0"/>
        <v>13.0103069</v>
      </c>
      <c r="H8" s="15">
        <f t="shared" si="0"/>
        <v>7.1786154</v>
      </c>
      <c r="I8" s="15">
        <f t="shared" si="3"/>
        <v>25.161083799999997</v>
      </c>
      <c r="J8" s="107" t="str">
        <f t="shared" si="4"/>
        <v>176.6</v>
      </c>
      <c r="K8" s="101" t="str">
        <f>H2&amp;CHAR(10)&amp;FIXED(H4,1)</f>
        <v>하천
19.4</v>
      </c>
      <c r="L8" s="103"/>
      <c r="M8" s="99"/>
      <c r="Z8" s="33" t="s">
        <v>27</v>
      </c>
      <c r="AA8" s="88">
        <f t="shared" si="5"/>
        <v>176610385.5</v>
      </c>
      <c r="AB8" s="88">
        <f t="shared" si="5"/>
        <v>9596953.4000000004</v>
      </c>
      <c r="AC8" s="88">
        <f t="shared" ref="AC8" si="12">AC29</f>
        <v>13283231.199999999</v>
      </c>
      <c r="AD8" s="88">
        <f t="shared" si="7"/>
        <v>84251151.400000006</v>
      </c>
      <c r="AE8" s="88">
        <f t="shared" si="8"/>
        <v>24129043.399999999</v>
      </c>
      <c r="AF8" s="88">
        <f t="shared" si="9"/>
        <v>13010306.9</v>
      </c>
      <c r="AG8" s="88">
        <f t="shared" si="10"/>
        <v>7178615.4000000004</v>
      </c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</row>
    <row r="9" spans="1:49" x14ac:dyDescent="0.15">
      <c r="A9" s="6" t="s">
        <v>28</v>
      </c>
      <c r="B9" s="15">
        <f t="shared" si="2"/>
        <v>68.737015400000004</v>
      </c>
      <c r="C9" s="15">
        <f t="shared" si="0"/>
        <v>3.1151988999999998</v>
      </c>
      <c r="D9" s="15">
        <f t="shared" si="0"/>
        <v>2.1135009</v>
      </c>
      <c r="E9" s="15">
        <f t="shared" si="0"/>
        <v>27.521278800000001</v>
      </c>
      <c r="F9" s="15">
        <f t="shared" si="0"/>
        <v>8.1376013</v>
      </c>
      <c r="G9" s="15">
        <f t="shared" si="0"/>
        <v>6.4285139000000004</v>
      </c>
      <c r="H9" s="15">
        <f t="shared" si="0"/>
        <v>3.3305837</v>
      </c>
      <c r="I9" s="15">
        <f t="shared" si="3"/>
        <v>18.090337900000002</v>
      </c>
      <c r="J9" s="107" t="str">
        <f t="shared" si="4"/>
        <v>68.7</v>
      </c>
      <c r="K9" s="101" t="str">
        <f>I2&amp;CHAR(10)&amp;FIXED(I4,1)</f>
        <v>기타
80.0</v>
      </c>
      <c r="L9" s="99"/>
      <c r="M9" s="99"/>
      <c r="Z9" s="33" t="s">
        <v>28</v>
      </c>
      <c r="AA9" s="88">
        <f t="shared" si="5"/>
        <v>68737015.400000006</v>
      </c>
      <c r="AB9" s="88">
        <f t="shared" si="5"/>
        <v>3115198.9</v>
      </c>
      <c r="AC9" s="88">
        <f t="shared" ref="AC9" si="13">AC30</f>
        <v>2113500.9</v>
      </c>
      <c r="AD9" s="88">
        <f t="shared" si="7"/>
        <v>27521278.800000001</v>
      </c>
      <c r="AE9" s="88">
        <f t="shared" si="8"/>
        <v>8137601.2999999998</v>
      </c>
      <c r="AF9" s="88">
        <f t="shared" si="9"/>
        <v>6428513.9000000004</v>
      </c>
      <c r="AG9" s="88">
        <f t="shared" si="10"/>
        <v>3330583.7</v>
      </c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</row>
    <row r="10" spans="1:49" x14ac:dyDescent="0.25">
      <c r="J10" s="96"/>
      <c r="K10" s="10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</row>
    <row r="11" spans="1:49" x14ac:dyDescent="0.25">
      <c r="K11" s="10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</row>
    <row r="12" spans="1:49" x14ac:dyDescent="0.25">
      <c r="K12" s="101"/>
      <c r="Z12" s="138"/>
      <c r="AA12" s="36" t="s">
        <v>38</v>
      </c>
      <c r="AB12" s="36" t="s">
        <v>39</v>
      </c>
      <c r="AC12" s="36" t="s">
        <v>40</v>
      </c>
      <c r="AD12" s="36" t="s">
        <v>41</v>
      </c>
      <c r="AE12" s="36" t="s">
        <v>42</v>
      </c>
      <c r="AF12" s="36" t="s">
        <v>43</v>
      </c>
      <c r="AG12" s="36" t="s">
        <v>44</v>
      </c>
      <c r="AH12" s="36" t="s">
        <v>45</v>
      </c>
      <c r="AI12" s="36" t="s">
        <v>46</v>
      </c>
      <c r="AJ12" s="36" t="s">
        <v>47</v>
      </c>
      <c r="AK12" s="36" t="s">
        <v>48</v>
      </c>
      <c r="AL12" s="36" t="s">
        <v>49</v>
      </c>
      <c r="AM12" s="36" t="s">
        <v>50</v>
      </c>
      <c r="AN12" s="36" t="s">
        <v>51</v>
      </c>
      <c r="AO12" s="36" t="s">
        <v>52</v>
      </c>
      <c r="AP12" s="36" t="s">
        <v>53</v>
      </c>
      <c r="AQ12" s="36" t="s">
        <v>54</v>
      </c>
      <c r="AR12" s="36" t="s">
        <v>55</v>
      </c>
      <c r="AS12" s="36" t="s">
        <v>56</v>
      </c>
      <c r="AT12" s="36" t="s">
        <v>57</v>
      </c>
      <c r="AU12" s="36" t="s">
        <v>58</v>
      </c>
      <c r="AV12" s="36" t="s">
        <v>59</v>
      </c>
      <c r="AW12" s="36" t="s">
        <v>69</v>
      </c>
    </row>
    <row r="13" spans="1:49" x14ac:dyDescent="0.25">
      <c r="Z13" s="138"/>
      <c r="AA13" s="37" t="s">
        <v>7</v>
      </c>
      <c r="AB13" s="37" t="s">
        <v>7</v>
      </c>
      <c r="AC13" s="37" t="s">
        <v>7</v>
      </c>
      <c r="AD13" s="37" t="s">
        <v>7</v>
      </c>
      <c r="AE13" s="37" t="s">
        <v>7</v>
      </c>
      <c r="AF13" s="37" t="s">
        <v>7</v>
      </c>
      <c r="AG13" s="37" t="s">
        <v>7</v>
      </c>
      <c r="AH13" s="37" t="s">
        <v>7</v>
      </c>
      <c r="AI13" s="37" t="s">
        <v>7</v>
      </c>
      <c r="AJ13" s="37" t="s">
        <v>7</v>
      </c>
      <c r="AK13" s="37" t="s">
        <v>7</v>
      </c>
      <c r="AL13" s="37" t="s">
        <v>7</v>
      </c>
      <c r="AM13" s="37" t="s">
        <v>7</v>
      </c>
      <c r="AN13" s="37" t="s">
        <v>7</v>
      </c>
      <c r="AO13" s="37" t="s">
        <v>7</v>
      </c>
      <c r="AP13" s="37" t="s">
        <v>7</v>
      </c>
      <c r="AQ13" s="37" t="s">
        <v>7</v>
      </c>
      <c r="AR13" s="37" t="s">
        <v>7</v>
      </c>
      <c r="AS13" s="37" t="s">
        <v>7</v>
      </c>
      <c r="AT13" s="37" t="s">
        <v>7</v>
      </c>
      <c r="AU13" s="37" t="s">
        <v>7</v>
      </c>
      <c r="AV13" s="37" t="s">
        <v>7</v>
      </c>
      <c r="AW13" s="37" t="s">
        <v>7</v>
      </c>
    </row>
    <row r="14" spans="1:49" x14ac:dyDescent="0.15">
      <c r="Z14" s="38" t="s">
        <v>0</v>
      </c>
      <c r="AA14" s="87">
        <f>AD25</f>
        <v>2209583.2999999998</v>
      </c>
      <c r="AB14" s="87">
        <f>AE25</f>
        <v>289627.90000000002</v>
      </c>
      <c r="AC14" s="87">
        <f>AG25</f>
        <v>68.2</v>
      </c>
      <c r="AD14" s="87">
        <f>AH25</f>
        <v>0</v>
      </c>
      <c r="AE14" s="87">
        <f>AJ25</f>
        <v>8980141</v>
      </c>
      <c r="AF14" s="87">
        <f>AK25</f>
        <v>9550625</v>
      </c>
      <c r="AG14" s="87">
        <f t="shared" ref="AG14:AI14" si="14">AL25</f>
        <v>784919.10000000009</v>
      </c>
      <c r="AH14" s="87">
        <f t="shared" si="14"/>
        <v>352053.1</v>
      </c>
      <c r="AI14" s="87">
        <f t="shared" si="14"/>
        <v>474016.30000000005</v>
      </c>
      <c r="AJ14" s="87">
        <f>AP25</f>
        <v>3769671.8</v>
      </c>
      <c r="AK14" s="87">
        <f>AQ25</f>
        <v>1090075.8999999999</v>
      </c>
      <c r="AL14" s="87">
        <f>AS25</f>
        <v>6816511.5</v>
      </c>
      <c r="AM14" s="87">
        <f t="shared" ref="AM14:AV14" si="15">AT25</f>
        <v>21839289.099999998</v>
      </c>
      <c r="AN14" s="87">
        <f t="shared" si="15"/>
        <v>5112</v>
      </c>
      <c r="AO14" s="87">
        <f t="shared" si="15"/>
        <v>1073395.6000000001</v>
      </c>
      <c r="AP14" s="87">
        <f t="shared" si="15"/>
        <v>9971464.6999999993</v>
      </c>
      <c r="AQ14" s="87">
        <f t="shared" si="15"/>
        <v>2134805.1999999997</v>
      </c>
      <c r="AR14" s="87">
        <f t="shared" si="15"/>
        <v>40792</v>
      </c>
      <c r="AS14" s="87">
        <f t="shared" si="15"/>
        <v>747366.29999999993</v>
      </c>
      <c r="AT14" s="87">
        <f t="shared" si="15"/>
        <v>79809.7</v>
      </c>
      <c r="AU14" s="87">
        <f t="shared" si="15"/>
        <v>1464297.2</v>
      </c>
      <c r="AV14" s="87">
        <f t="shared" si="15"/>
        <v>8317421.0999999996</v>
      </c>
      <c r="AW14" s="15">
        <f>SUM(AA14:AV14)</f>
        <v>79991046</v>
      </c>
    </row>
    <row r="15" spans="1:49" x14ac:dyDescent="0.15">
      <c r="Z15" s="34" t="s">
        <v>24</v>
      </c>
      <c r="AA15" s="88">
        <f>AD26</f>
        <v>408766.4</v>
      </c>
      <c r="AB15" s="88">
        <f>AE26</f>
        <v>10153</v>
      </c>
      <c r="AC15" s="88">
        <f>AG26</f>
        <v>0</v>
      </c>
      <c r="AD15" s="88">
        <f>AH26</f>
        <v>0</v>
      </c>
      <c r="AE15" s="88">
        <f>AJ26</f>
        <v>293585.7</v>
      </c>
      <c r="AF15" s="88">
        <f>AK26</f>
        <v>1402483.2</v>
      </c>
      <c r="AG15" s="88">
        <f t="shared" ref="AG15:AI19" si="16">AL26</f>
        <v>101344.2</v>
      </c>
      <c r="AH15" s="88">
        <f t="shared" si="16"/>
        <v>50109.9</v>
      </c>
      <c r="AI15" s="88">
        <f t="shared" si="16"/>
        <v>214778.7</v>
      </c>
      <c r="AJ15" s="88">
        <f>AP26</f>
        <v>912607</v>
      </c>
      <c r="AK15" s="88">
        <f>AQ26</f>
        <v>198334.8</v>
      </c>
      <c r="AL15" s="88">
        <f>AS26</f>
        <v>1094135.8999999999</v>
      </c>
      <c r="AM15" s="88">
        <f t="shared" ref="AM15:AV19" si="17">AT26</f>
        <v>15532441.1</v>
      </c>
      <c r="AN15" s="88">
        <f t="shared" si="17"/>
        <v>0</v>
      </c>
      <c r="AO15" s="88">
        <f t="shared" si="17"/>
        <v>26168.1</v>
      </c>
      <c r="AP15" s="88">
        <f t="shared" si="17"/>
        <v>2046766.7</v>
      </c>
      <c r="AQ15" s="88">
        <f t="shared" si="17"/>
        <v>86149.9</v>
      </c>
      <c r="AR15" s="88">
        <f t="shared" si="17"/>
        <v>11070</v>
      </c>
      <c r="AS15" s="88">
        <f t="shared" si="17"/>
        <v>100407.6</v>
      </c>
      <c r="AT15" s="88">
        <f t="shared" si="17"/>
        <v>29311</v>
      </c>
      <c r="AU15" s="88">
        <f t="shared" si="17"/>
        <v>62691.4</v>
      </c>
      <c r="AV15" s="88">
        <f t="shared" si="17"/>
        <v>290964.3</v>
      </c>
      <c r="AW15" s="15">
        <f t="shared" ref="AW15:AW19" si="18">SUM(AA15:AV15)</f>
        <v>22872268.899999999</v>
      </c>
    </row>
    <row r="16" spans="1:49" x14ac:dyDescent="0.15">
      <c r="Z16" s="34" t="s">
        <v>25</v>
      </c>
      <c r="AA16" s="88">
        <f t="shared" ref="AA16:AB19" si="19">AD27</f>
        <v>244473.4</v>
      </c>
      <c r="AB16" s="88">
        <f t="shared" si="19"/>
        <v>22489.5</v>
      </c>
      <c r="AC16" s="88">
        <f t="shared" ref="AC16:AD19" si="20">AG27</f>
        <v>0</v>
      </c>
      <c r="AD16" s="88">
        <f t="shared" si="20"/>
        <v>0</v>
      </c>
      <c r="AE16" s="88">
        <f t="shared" ref="AE16:AF19" si="21">AJ27</f>
        <v>122914.9</v>
      </c>
      <c r="AF16" s="88">
        <f t="shared" si="21"/>
        <v>1194341.7</v>
      </c>
      <c r="AG16" s="88">
        <f t="shared" si="16"/>
        <v>63897.7</v>
      </c>
      <c r="AH16" s="88">
        <f t="shared" si="16"/>
        <v>51572.4</v>
      </c>
      <c r="AI16" s="88">
        <f t="shared" si="16"/>
        <v>25639.5</v>
      </c>
      <c r="AJ16" s="88">
        <f t="shared" ref="AJ16:AK19" si="22">AP27</f>
        <v>202296.6</v>
      </c>
      <c r="AK16" s="88">
        <f t="shared" si="22"/>
        <v>116815.4</v>
      </c>
      <c r="AL16" s="88">
        <f t="shared" ref="AL16:AL19" si="23">AS27</f>
        <v>645878.19999999995</v>
      </c>
      <c r="AM16" s="88">
        <f t="shared" si="17"/>
        <v>34735.5</v>
      </c>
      <c r="AN16" s="88">
        <f t="shared" si="17"/>
        <v>0</v>
      </c>
      <c r="AO16" s="88">
        <f t="shared" si="17"/>
        <v>33911.5</v>
      </c>
      <c r="AP16" s="88">
        <f t="shared" si="17"/>
        <v>1137066.8</v>
      </c>
      <c r="AQ16" s="88">
        <f t="shared" si="17"/>
        <v>168887</v>
      </c>
      <c r="AR16" s="88">
        <f t="shared" si="17"/>
        <v>0</v>
      </c>
      <c r="AS16" s="88">
        <f t="shared" si="17"/>
        <v>132282.4</v>
      </c>
      <c r="AT16" s="88">
        <f t="shared" si="17"/>
        <v>0</v>
      </c>
      <c r="AU16" s="88">
        <f t="shared" si="17"/>
        <v>10779</v>
      </c>
      <c r="AV16" s="88">
        <f t="shared" si="17"/>
        <v>187909.3</v>
      </c>
      <c r="AW16" s="15">
        <f t="shared" si="18"/>
        <v>4395890.8</v>
      </c>
    </row>
    <row r="17" spans="26:55" x14ac:dyDescent="0.15">
      <c r="Z17" s="34" t="s">
        <v>26</v>
      </c>
      <c r="AA17" s="88">
        <f t="shared" si="19"/>
        <v>120223</v>
      </c>
      <c r="AB17" s="88">
        <f t="shared" si="19"/>
        <v>73605.8</v>
      </c>
      <c r="AC17" s="88">
        <f t="shared" si="20"/>
        <v>0</v>
      </c>
      <c r="AD17" s="88">
        <f t="shared" si="20"/>
        <v>0</v>
      </c>
      <c r="AE17" s="88">
        <f t="shared" si="21"/>
        <v>225600.9</v>
      </c>
      <c r="AF17" s="88">
        <f t="shared" si="21"/>
        <v>2370238</v>
      </c>
      <c r="AG17" s="88">
        <f t="shared" si="16"/>
        <v>180122.5</v>
      </c>
      <c r="AH17" s="88">
        <f t="shared" si="16"/>
        <v>67180.3</v>
      </c>
      <c r="AI17" s="88">
        <f t="shared" si="16"/>
        <v>46255.3</v>
      </c>
      <c r="AJ17" s="88">
        <f t="shared" si="22"/>
        <v>536792.4</v>
      </c>
      <c r="AK17" s="88">
        <f t="shared" si="22"/>
        <v>335056.7</v>
      </c>
      <c r="AL17" s="88">
        <f t="shared" si="23"/>
        <v>1402840.3</v>
      </c>
      <c r="AM17" s="88">
        <f t="shared" si="17"/>
        <v>144163</v>
      </c>
      <c r="AN17" s="88">
        <f t="shared" si="17"/>
        <v>959</v>
      </c>
      <c r="AO17" s="88">
        <f t="shared" si="17"/>
        <v>330004.2</v>
      </c>
      <c r="AP17" s="88">
        <f t="shared" si="17"/>
        <v>2786067.3</v>
      </c>
      <c r="AQ17" s="88">
        <f t="shared" si="17"/>
        <v>67041</v>
      </c>
      <c r="AR17" s="88">
        <f t="shared" si="17"/>
        <v>3646</v>
      </c>
      <c r="AS17" s="88">
        <f t="shared" si="17"/>
        <v>262571.59999999998</v>
      </c>
      <c r="AT17" s="88">
        <f t="shared" si="17"/>
        <v>19479</v>
      </c>
      <c r="AU17" s="88">
        <f t="shared" si="17"/>
        <v>50417.8</v>
      </c>
      <c r="AV17" s="88">
        <f t="shared" si="17"/>
        <v>449200.5</v>
      </c>
      <c r="AW17" s="15">
        <f t="shared" si="18"/>
        <v>9471464.5999999996</v>
      </c>
    </row>
    <row r="18" spans="26:55" x14ac:dyDescent="0.15">
      <c r="Z18" s="34" t="s">
        <v>27</v>
      </c>
      <c r="AA18" s="88">
        <f t="shared" si="19"/>
        <v>1332042.7</v>
      </c>
      <c r="AB18" s="88">
        <f t="shared" si="19"/>
        <v>116228.6</v>
      </c>
      <c r="AC18" s="88">
        <f t="shared" si="20"/>
        <v>68.2</v>
      </c>
      <c r="AD18" s="88">
        <f t="shared" si="20"/>
        <v>0</v>
      </c>
      <c r="AE18" s="88">
        <f t="shared" si="21"/>
        <v>3098499</v>
      </c>
      <c r="AF18" s="88">
        <f t="shared" si="21"/>
        <v>3620644.8</v>
      </c>
      <c r="AG18" s="88">
        <f t="shared" si="16"/>
        <v>300198.2</v>
      </c>
      <c r="AH18" s="88">
        <f t="shared" si="16"/>
        <v>91514.2</v>
      </c>
      <c r="AI18" s="88">
        <f t="shared" si="16"/>
        <v>131118.39999999999</v>
      </c>
      <c r="AJ18" s="88">
        <f t="shared" si="22"/>
        <v>158624.79999999999</v>
      </c>
      <c r="AK18" s="88">
        <f t="shared" si="22"/>
        <v>237121.2</v>
      </c>
      <c r="AL18" s="88">
        <f t="shared" si="23"/>
        <v>3070918.7</v>
      </c>
      <c r="AM18" s="88">
        <f t="shared" si="17"/>
        <v>552046.19999999995</v>
      </c>
      <c r="AN18" s="88">
        <f t="shared" si="17"/>
        <v>4153</v>
      </c>
      <c r="AO18" s="88">
        <f t="shared" si="17"/>
        <v>127984.5</v>
      </c>
      <c r="AP18" s="88">
        <f t="shared" si="17"/>
        <v>3269026.9</v>
      </c>
      <c r="AQ18" s="88">
        <f t="shared" si="17"/>
        <v>1665774</v>
      </c>
      <c r="AR18" s="88">
        <f t="shared" si="17"/>
        <v>9002</v>
      </c>
      <c r="AS18" s="88">
        <f t="shared" si="17"/>
        <v>177722.1</v>
      </c>
      <c r="AT18" s="88">
        <f t="shared" si="17"/>
        <v>31019.7</v>
      </c>
      <c r="AU18" s="88">
        <f t="shared" si="17"/>
        <v>1242732</v>
      </c>
      <c r="AV18" s="88">
        <f t="shared" si="17"/>
        <v>5924644.5999999996</v>
      </c>
      <c r="AW18" s="15">
        <f t="shared" si="18"/>
        <v>25161083.799999997</v>
      </c>
    </row>
    <row r="19" spans="26:55" x14ac:dyDescent="0.15">
      <c r="Z19" s="34" t="s">
        <v>28</v>
      </c>
      <c r="AA19" s="88">
        <f t="shared" si="19"/>
        <v>104077.8</v>
      </c>
      <c r="AB19" s="88">
        <f t="shared" si="19"/>
        <v>67151</v>
      </c>
      <c r="AC19" s="88">
        <f t="shared" si="20"/>
        <v>0</v>
      </c>
      <c r="AD19" s="88">
        <f t="shared" si="20"/>
        <v>0</v>
      </c>
      <c r="AE19" s="88">
        <f t="shared" si="21"/>
        <v>5239540.5</v>
      </c>
      <c r="AF19" s="88">
        <f t="shared" si="21"/>
        <v>962917.3</v>
      </c>
      <c r="AG19" s="88">
        <f t="shared" si="16"/>
        <v>139356.5</v>
      </c>
      <c r="AH19" s="88">
        <f t="shared" si="16"/>
        <v>91676.3</v>
      </c>
      <c r="AI19" s="88">
        <f t="shared" si="16"/>
        <v>56224.4</v>
      </c>
      <c r="AJ19" s="88">
        <f t="shared" si="22"/>
        <v>1959351</v>
      </c>
      <c r="AK19" s="88">
        <f t="shared" si="22"/>
        <v>202747.8</v>
      </c>
      <c r="AL19" s="88">
        <f t="shared" si="23"/>
        <v>602738.4</v>
      </c>
      <c r="AM19" s="88">
        <f t="shared" si="17"/>
        <v>5575903.2999999998</v>
      </c>
      <c r="AN19" s="88">
        <f t="shared" si="17"/>
        <v>0</v>
      </c>
      <c r="AO19" s="88">
        <f t="shared" si="17"/>
        <v>555327.30000000005</v>
      </c>
      <c r="AP19" s="88">
        <f t="shared" si="17"/>
        <v>732537</v>
      </c>
      <c r="AQ19" s="88">
        <f t="shared" si="17"/>
        <v>146953.29999999999</v>
      </c>
      <c r="AR19" s="88">
        <f t="shared" si="17"/>
        <v>17074</v>
      </c>
      <c r="AS19" s="88">
        <f t="shared" si="17"/>
        <v>74382.600000000006</v>
      </c>
      <c r="AT19" s="88">
        <f t="shared" si="17"/>
        <v>0</v>
      </c>
      <c r="AU19" s="88">
        <f t="shared" si="17"/>
        <v>97677</v>
      </c>
      <c r="AV19" s="88">
        <f t="shared" si="17"/>
        <v>1464702.4</v>
      </c>
      <c r="AW19" s="15">
        <f t="shared" si="18"/>
        <v>18090337.900000002</v>
      </c>
    </row>
    <row r="23" spans="26:55" x14ac:dyDescent="0.25">
      <c r="Z23" s="141" t="s">
        <v>22</v>
      </c>
      <c r="AA23" s="57" t="s">
        <v>23</v>
      </c>
      <c r="AB23" s="57" t="s">
        <v>1</v>
      </c>
      <c r="AC23" s="57" t="s">
        <v>2</v>
      </c>
      <c r="AD23" s="57" t="s">
        <v>38</v>
      </c>
      <c r="AE23" s="57" t="s">
        <v>39</v>
      </c>
      <c r="AF23" s="57" t="s">
        <v>3</v>
      </c>
      <c r="AG23" s="57" t="s">
        <v>40</v>
      </c>
      <c r="AH23" s="57" t="s">
        <v>41</v>
      </c>
      <c r="AI23" s="57" t="s">
        <v>4</v>
      </c>
      <c r="AJ23" s="57" t="s">
        <v>42</v>
      </c>
      <c r="AK23" s="57" t="s">
        <v>43</v>
      </c>
      <c r="AL23" s="57" t="s">
        <v>44</v>
      </c>
      <c r="AM23" s="57" t="s">
        <v>45</v>
      </c>
      <c r="AN23" s="57" t="s">
        <v>46</v>
      </c>
      <c r="AO23" s="57" t="s">
        <v>5</v>
      </c>
      <c r="AP23" s="57" t="s">
        <v>47</v>
      </c>
      <c r="AQ23" s="57" t="s">
        <v>48</v>
      </c>
      <c r="AR23" s="57" t="s">
        <v>6</v>
      </c>
      <c r="AS23" s="57" t="s">
        <v>49</v>
      </c>
      <c r="AT23" s="57" t="s">
        <v>50</v>
      </c>
      <c r="AU23" s="57" t="s">
        <v>51</v>
      </c>
      <c r="AV23" s="57" t="s">
        <v>52</v>
      </c>
      <c r="AW23" s="57" t="s">
        <v>53</v>
      </c>
      <c r="AX23" s="57" t="s">
        <v>54</v>
      </c>
      <c r="AY23" s="57" t="s">
        <v>55</v>
      </c>
      <c r="AZ23" s="57" t="s">
        <v>56</v>
      </c>
      <c r="BA23" s="57" t="s">
        <v>57</v>
      </c>
      <c r="BB23" s="57" t="s">
        <v>58</v>
      </c>
      <c r="BC23" s="57" t="s">
        <v>59</v>
      </c>
    </row>
    <row r="24" spans="26:55" x14ac:dyDescent="0.25">
      <c r="Z24" s="142"/>
      <c r="AA24" s="58" t="s">
        <v>7</v>
      </c>
      <c r="AB24" s="58" t="s">
        <v>7</v>
      </c>
      <c r="AC24" s="58" t="s">
        <v>7</v>
      </c>
      <c r="AD24" s="58" t="s">
        <v>7</v>
      </c>
      <c r="AE24" s="58" t="s">
        <v>7</v>
      </c>
      <c r="AF24" s="58" t="s">
        <v>7</v>
      </c>
      <c r="AG24" s="58" t="s">
        <v>7</v>
      </c>
      <c r="AH24" s="58" t="s">
        <v>7</v>
      </c>
      <c r="AI24" s="58" t="s">
        <v>7</v>
      </c>
      <c r="AJ24" s="58" t="s">
        <v>7</v>
      </c>
      <c r="AK24" s="58" t="s">
        <v>7</v>
      </c>
      <c r="AL24" s="58" t="s">
        <v>7</v>
      </c>
      <c r="AM24" s="58" t="s">
        <v>7</v>
      </c>
      <c r="AN24" s="58" t="s">
        <v>7</v>
      </c>
      <c r="AO24" s="58" t="s">
        <v>7</v>
      </c>
      <c r="AP24" s="58" t="s">
        <v>7</v>
      </c>
      <c r="AQ24" s="58" t="s">
        <v>7</v>
      </c>
      <c r="AR24" s="58" t="s">
        <v>7</v>
      </c>
      <c r="AS24" s="58" t="s">
        <v>7</v>
      </c>
      <c r="AT24" s="58" t="s">
        <v>7</v>
      </c>
      <c r="AU24" s="58" t="s">
        <v>7</v>
      </c>
      <c r="AV24" s="58" t="s">
        <v>7</v>
      </c>
      <c r="AW24" s="58" t="s">
        <v>7</v>
      </c>
      <c r="AX24" s="58" t="s">
        <v>7</v>
      </c>
      <c r="AY24" s="58" t="s">
        <v>7</v>
      </c>
      <c r="AZ24" s="58" t="s">
        <v>7</v>
      </c>
      <c r="BA24" s="58" t="s">
        <v>7</v>
      </c>
      <c r="BB24" s="58" t="s">
        <v>7</v>
      </c>
      <c r="BC24" s="58" t="s">
        <v>7</v>
      </c>
    </row>
    <row r="25" spans="26:55" x14ac:dyDescent="0.15">
      <c r="Z25" s="112" t="s">
        <v>0</v>
      </c>
      <c r="AA25" s="87">
        <f>SUM(AA26:AA30)</f>
        <v>539668542.29999995</v>
      </c>
      <c r="AB25" s="87">
        <f t="shared" ref="AB25:BC25" si="24">SUM(AB26:AB30)</f>
        <v>26974572.5</v>
      </c>
      <c r="AC25" s="87">
        <f t="shared" si="24"/>
        <v>28429735.899999999</v>
      </c>
      <c r="AD25" s="87">
        <f t="shared" si="24"/>
        <v>2209583.2999999998</v>
      </c>
      <c r="AE25" s="87">
        <f t="shared" si="24"/>
        <v>289627.90000000002</v>
      </c>
      <c r="AF25" s="87">
        <f t="shared" si="24"/>
        <v>276403177.09999996</v>
      </c>
      <c r="AG25" s="87">
        <f t="shared" si="24"/>
        <v>68.2</v>
      </c>
      <c r="AH25" s="87">
        <f t="shared" si="24"/>
        <v>0</v>
      </c>
      <c r="AI25" s="87">
        <f t="shared" si="24"/>
        <v>68132347.5</v>
      </c>
      <c r="AJ25" s="87">
        <f t="shared" si="24"/>
        <v>8980141</v>
      </c>
      <c r="AK25" s="87">
        <f t="shared" si="24"/>
        <v>9550625</v>
      </c>
      <c r="AL25" s="87">
        <f t="shared" si="24"/>
        <v>784919.10000000009</v>
      </c>
      <c r="AM25" s="87">
        <f t="shared" si="24"/>
        <v>352053.1</v>
      </c>
      <c r="AN25" s="87">
        <f t="shared" si="24"/>
        <v>474016.30000000005</v>
      </c>
      <c r="AO25" s="87">
        <f t="shared" si="24"/>
        <v>40308915.599999994</v>
      </c>
      <c r="AP25" s="87">
        <f t="shared" si="24"/>
        <v>3769671.8</v>
      </c>
      <c r="AQ25" s="87">
        <f t="shared" si="24"/>
        <v>1090075.8999999999</v>
      </c>
      <c r="AR25" s="87">
        <f t="shared" si="24"/>
        <v>19428747.700000003</v>
      </c>
      <c r="AS25" s="87">
        <f t="shared" si="24"/>
        <v>6816511.5</v>
      </c>
      <c r="AT25" s="87">
        <f t="shared" si="24"/>
        <v>21839289.099999998</v>
      </c>
      <c r="AU25" s="87">
        <f t="shared" si="24"/>
        <v>5112</v>
      </c>
      <c r="AV25" s="87">
        <f t="shared" si="24"/>
        <v>1073395.6000000001</v>
      </c>
      <c r="AW25" s="87">
        <f t="shared" si="24"/>
        <v>9971464.6999999993</v>
      </c>
      <c r="AX25" s="87">
        <f t="shared" si="24"/>
        <v>2134805.1999999997</v>
      </c>
      <c r="AY25" s="87">
        <f t="shared" si="24"/>
        <v>40792</v>
      </c>
      <c r="AZ25" s="87">
        <f t="shared" si="24"/>
        <v>747366.29999999993</v>
      </c>
      <c r="BA25" s="87">
        <f t="shared" si="24"/>
        <v>79809.7</v>
      </c>
      <c r="BB25" s="87">
        <f t="shared" si="24"/>
        <v>1464297.2</v>
      </c>
      <c r="BC25" s="87">
        <f t="shared" si="24"/>
        <v>8317421.0999999996</v>
      </c>
    </row>
    <row r="26" spans="26:55" x14ac:dyDescent="0.15">
      <c r="Z26" s="56" t="s">
        <v>24</v>
      </c>
      <c r="AA26" s="88">
        <v>136686122.09999999</v>
      </c>
      <c r="AB26" s="88">
        <v>7413872.4000000004</v>
      </c>
      <c r="AC26" s="88">
        <v>4433273.5999999996</v>
      </c>
      <c r="AD26" s="88">
        <v>408766.4</v>
      </c>
      <c r="AE26" s="88">
        <v>10153</v>
      </c>
      <c r="AF26" s="88">
        <v>81888018</v>
      </c>
      <c r="AG26" s="88">
        <v>0</v>
      </c>
      <c r="AH26" s="88">
        <v>0</v>
      </c>
      <c r="AI26" s="88">
        <v>10544692.4</v>
      </c>
      <c r="AJ26" s="88">
        <v>293585.7</v>
      </c>
      <c r="AK26" s="88">
        <v>1402483.2</v>
      </c>
      <c r="AL26" s="88">
        <v>101344.2</v>
      </c>
      <c r="AM26" s="88">
        <v>50109.9</v>
      </c>
      <c r="AN26" s="88">
        <v>214778.7</v>
      </c>
      <c r="AO26" s="88">
        <v>7976655</v>
      </c>
      <c r="AP26" s="88">
        <v>912607</v>
      </c>
      <c r="AQ26" s="88">
        <v>198334.8</v>
      </c>
      <c r="AR26" s="88">
        <v>1557341.8</v>
      </c>
      <c r="AS26" s="88">
        <v>1094135.8999999999</v>
      </c>
      <c r="AT26" s="88">
        <v>15532441.1</v>
      </c>
      <c r="AU26" s="88">
        <v>0</v>
      </c>
      <c r="AV26" s="88">
        <v>26168.1</v>
      </c>
      <c r="AW26" s="88">
        <v>2046766.7</v>
      </c>
      <c r="AX26" s="88">
        <v>86149.9</v>
      </c>
      <c r="AY26" s="88">
        <v>11070</v>
      </c>
      <c r="AZ26" s="88">
        <v>100407.6</v>
      </c>
      <c r="BA26" s="88">
        <v>29311</v>
      </c>
      <c r="BB26" s="88">
        <v>62691.4</v>
      </c>
      <c r="BC26" s="88">
        <v>290964.3</v>
      </c>
    </row>
    <row r="27" spans="26:55" x14ac:dyDescent="0.15">
      <c r="Z27" s="56" t="s">
        <v>25</v>
      </c>
      <c r="AA27" s="88">
        <v>62181987</v>
      </c>
      <c r="AB27" s="88">
        <v>2783536.5</v>
      </c>
      <c r="AC27" s="88">
        <v>2539111.5</v>
      </c>
      <c r="AD27" s="88">
        <v>244473.4</v>
      </c>
      <c r="AE27" s="88">
        <v>22489.5</v>
      </c>
      <c r="AF27" s="88">
        <v>35668509.100000001</v>
      </c>
      <c r="AG27" s="88">
        <v>0</v>
      </c>
      <c r="AH27" s="88">
        <v>0</v>
      </c>
      <c r="AI27" s="88">
        <v>9639045.3000000007</v>
      </c>
      <c r="AJ27" s="88">
        <v>122914.9</v>
      </c>
      <c r="AK27" s="88">
        <v>1194341.7</v>
      </c>
      <c r="AL27" s="88">
        <v>63897.7</v>
      </c>
      <c r="AM27" s="88">
        <v>51572.4</v>
      </c>
      <c r="AN27" s="88">
        <v>25639.5</v>
      </c>
      <c r="AO27" s="88">
        <v>4738206.7</v>
      </c>
      <c r="AP27" s="88">
        <v>202296.6</v>
      </c>
      <c r="AQ27" s="88">
        <v>116815.4</v>
      </c>
      <c r="AR27" s="88">
        <v>2417687.1</v>
      </c>
      <c r="AS27" s="88">
        <v>645878.19999999995</v>
      </c>
      <c r="AT27" s="88">
        <v>34735.5</v>
      </c>
      <c r="AU27" s="88">
        <v>0</v>
      </c>
      <c r="AV27" s="88">
        <v>33911.5</v>
      </c>
      <c r="AW27" s="88">
        <v>1137066.8</v>
      </c>
      <c r="AX27" s="88">
        <v>168887</v>
      </c>
      <c r="AY27" s="88">
        <v>0</v>
      </c>
      <c r="AZ27" s="88">
        <v>132282.4</v>
      </c>
      <c r="BA27" s="88">
        <v>0</v>
      </c>
      <c r="BB27" s="88">
        <v>10779</v>
      </c>
      <c r="BC27" s="88">
        <v>187909.3</v>
      </c>
    </row>
    <row r="28" spans="26:55" x14ac:dyDescent="0.15">
      <c r="Z28" s="56" t="s">
        <v>26</v>
      </c>
      <c r="AA28" s="88">
        <v>95453032.299999997</v>
      </c>
      <c r="AB28" s="88">
        <v>4065011.3</v>
      </c>
      <c r="AC28" s="88">
        <v>6060618.7000000002</v>
      </c>
      <c r="AD28" s="88">
        <v>120223</v>
      </c>
      <c r="AE28" s="88">
        <v>73605.8</v>
      </c>
      <c r="AF28" s="88">
        <v>47074219.799999997</v>
      </c>
      <c r="AG28" s="88">
        <v>0</v>
      </c>
      <c r="AH28" s="88">
        <v>0</v>
      </c>
      <c r="AI28" s="88">
        <v>15681965.1</v>
      </c>
      <c r="AJ28" s="88">
        <v>225600.9</v>
      </c>
      <c r="AK28" s="88">
        <v>2370238</v>
      </c>
      <c r="AL28" s="88">
        <v>180122.5</v>
      </c>
      <c r="AM28" s="88">
        <v>67180.3</v>
      </c>
      <c r="AN28" s="88">
        <v>46255.3</v>
      </c>
      <c r="AO28" s="88">
        <v>8155233.0999999996</v>
      </c>
      <c r="AP28" s="88">
        <v>536792.4</v>
      </c>
      <c r="AQ28" s="88">
        <v>335056.7</v>
      </c>
      <c r="AR28" s="88">
        <v>4944519.7</v>
      </c>
      <c r="AS28" s="88">
        <v>1402840.3</v>
      </c>
      <c r="AT28" s="88">
        <v>144163</v>
      </c>
      <c r="AU28" s="88">
        <v>959</v>
      </c>
      <c r="AV28" s="88">
        <v>330004.2</v>
      </c>
      <c r="AW28" s="88">
        <v>2786067.3</v>
      </c>
      <c r="AX28" s="88">
        <v>67041</v>
      </c>
      <c r="AY28" s="88">
        <v>3646</v>
      </c>
      <c r="AZ28" s="88">
        <v>262571.59999999998</v>
      </c>
      <c r="BA28" s="88">
        <v>19479</v>
      </c>
      <c r="BB28" s="88">
        <v>50417.8</v>
      </c>
      <c r="BC28" s="88">
        <v>449200.5</v>
      </c>
    </row>
    <row r="29" spans="26:55" x14ac:dyDescent="0.15">
      <c r="Z29" s="56" t="s">
        <v>27</v>
      </c>
      <c r="AA29" s="88">
        <v>176610385.5</v>
      </c>
      <c r="AB29" s="88">
        <v>9596953.4000000004</v>
      </c>
      <c r="AC29" s="88">
        <v>13283231.199999999</v>
      </c>
      <c r="AD29" s="88">
        <v>1332042.7</v>
      </c>
      <c r="AE29" s="88">
        <v>116228.6</v>
      </c>
      <c r="AF29" s="88">
        <v>84251151.400000006</v>
      </c>
      <c r="AG29" s="88">
        <v>68.2</v>
      </c>
      <c r="AH29" s="88">
        <v>0</v>
      </c>
      <c r="AI29" s="88">
        <v>24129043.399999999</v>
      </c>
      <c r="AJ29" s="88">
        <v>3098499</v>
      </c>
      <c r="AK29" s="88">
        <v>3620644.8</v>
      </c>
      <c r="AL29" s="88">
        <v>300198.2</v>
      </c>
      <c r="AM29" s="88">
        <v>91514.2</v>
      </c>
      <c r="AN29" s="88">
        <v>131118.39999999999</v>
      </c>
      <c r="AO29" s="88">
        <v>13010306.9</v>
      </c>
      <c r="AP29" s="88">
        <v>158624.79999999999</v>
      </c>
      <c r="AQ29" s="88">
        <v>237121.2</v>
      </c>
      <c r="AR29" s="88">
        <v>7178615.4000000004</v>
      </c>
      <c r="AS29" s="88">
        <v>3070918.7</v>
      </c>
      <c r="AT29" s="88">
        <v>552046.19999999995</v>
      </c>
      <c r="AU29" s="88">
        <v>4153</v>
      </c>
      <c r="AV29" s="88">
        <v>127984.5</v>
      </c>
      <c r="AW29" s="88">
        <v>3269026.9</v>
      </c>
      <c r="AX29" s="88">
        <v>1665774</v>
      </c>
      <c r="AY29" s="88">
        <v>9002</v>
      </c>
      <c r="AZ29" s="88">
        <v>177722.1</v>
      </c>
      <c r="BA29" s="88">
        <v>31019.7</v>
      </c>
      <c r="BB29" s="88">
        <v>1242732</v>
      </c>
      <c r="BC29" s="88">
        <v>5924644.5999999996</v>
      </c>
    </row>
    <row r="30" spans="26:55" x14ac:dyDescent="0.15">
      <c r="Z30" s="56" t="s">
        <v>28</v>
      </c>
      <c r="AA30" s="88">
        <v>68737015.400000006</v>
      </c>
      <c r="AB30" s="88">
        <v>3115198.9</v>
      </c>
      <c r="AC30" s="88">
        <v>2113500.9</v>
      </c>
      <c r="AD30" s="88">
        <v>104077.8</v>
      </c>
      <c r="AE30" s="88">
        <v>67151</v>
      </c>
      <c r="AF30" s="88">
        <v>27521278.800000001</v>
      </c>
      <c r="AG30" s="88">
        <v>0</v>
      </c>
      <c r="AH30" s="88">
        <v>0</v>
      </c>
      <c r="AI30" s="88">
        <v>8137601.2999999998</v>
      </c>
      <c r="AJ30" s="88">
        <v>5239540.5</v>
      </c>
      <c r="AK30" s="88">
        <v>962917.3</v>
      </c>
      <c r="AL30" s="88">
        <v>139356.5</v>
      </c>
      <c r="AM30" s="88">
        <v>91676.3</v>
      </c>
      <c r="AN30" s="88">
        <v>56224.4</v>
      </c>
      <c r="AO30" s="88">
        <v>6428513.9000000004</v>
      </c>
      <c r="AP30" s="88">
        <v>1959351</v>
      </c>
      <c r="AQ30" s="88">
        <v>202747.8</v>
      </c>
      <c r="AR30" s="88">
        <v>3330583.7</v>
      </c>
      <c r="AS30" s="88">
        <v>602738.4</v>
      </c>
      <c r="AT30" s="88">
        <v>5575903.2999999998</v>
      </c>
      <c r="AU30" s="88">
        <v>0</v>
      </c>
      <c r="AV30" s="88">
        <v>555327.30000000005</v>
      </c>
      <c r="AW30" s="88">
        <v>732537</v>
      </c>
      <c r="AX30" s="88">
        <v>146953.29999999999</v>
      </c>
      <c r="AY30" s="88">
        <v>17074</v>
      </c>
      <c r="AZ30" s="88">
        <v>74382.600000000006</v>
      </c>
      <c r="BA30" s="88">
        <v>0</v>
      </c>
      <c r="BB30" s="88">
        <v>97677</v>
      </c>
      <c r="BC30" s="88">
        <v>1464702.4</v>
      </c>
    </row>
  </sheetData>
  <mergeCells count="6">
    <mergeCell ref="Z12:Z13"/>
    <mergeCell ref="A1:C1"/>
    <mergeCell ref="A2:A3"/>
    <mergeCell ref="Z2:Z3"/>
    <mergeCell ref="Z23:Z24"/>
    <mergeCell ref="J1:K1"/>
  </mergeCells>
  <phoneticPr fontId="5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6"/>
  <sheetViews>
    <sheetView workbookViewId="0">
      <selection activeCell="B19" sqref="B19"/>
    </sheetView>
  </sheetViews>
  <sheetFormatPr defaultRowHeight="10.5" x14ac:dyDescent="0.25"/>
  <cols>
    <col min="1" max="1" width="9.140625" style="47"/>
    <col min="2" max="2" width="16.42578125" style="45" bestFit="1" customWidth="1"/>
    <col min="3" max="4" width="15.28515625" style="45" customWidth="1"/>
    <col min="5" max="5" width="16.42578125" style="45" customWidth="1"/>
    <col min="6" max="8" width="15.28515625" style="45" customWidth="1"/>
    <col min="9" max="9" width="15.28515625" style="46" customWidth="1"/>
    <col min="10" max="10" width="16.42578125" style="46" customWidth="1"/>
    <col min="11" max="11" width="9.140625" style="46" customWidth="1"/>
    <col min="12" max="12" width="16.42578125" style="46" bestFit="1" customWidth="1"/>
    <col min="13" max="13" width="9.140625" style="46"/>
    <col min="14" max="14" width="16.42578125" style="46" bestFit="1" customWidth="1"/>
    <col min="15" max="15" width="9.140625" style="46"/>
    <col min="16" max="16" width="16.42578125" style="46" bestFit="1" customWidth="1"/>
    <col min="17" max="17" width="9.140625" style="46"/>
    <col min="18" max="18" width="16.42578125" style="46" bestFit="1" customWidth="1"/>
    <col min="19" max="19" width="9.140625" style="46"/>
    <col min="20" max="20" width="16.42578125" style="46" bestFit="1" customWidth="1"/>
    <col min="21" max="21" width="9.140625" style="46"/>
    <col min="22" max="22" width="16.42578125" style="46" bestFit="1" customWidth="1"/>
    <col min="23" max="195" width="9.140625" style="46"/>
    <col min="196" max="196" width="15.5703125" style="46" customWidth="1"/>
    <col min="197" max="197" width="22.5703125" style="46" customWidth="1"/>
    <col min="198" max="198" width="12.7109375" style="46" bestFit="1" customWidth="1"/>
    <col min="199" max="199" width="22.5703125" style="46" customWidth="1"/>
    <col min="200" max="200" width="11.7109375" style="46" bestFit="1" customWidth="1"/>
    <col min="201" max="201" width="22.5703125" style="46" customWidth="1"/>
    <col min="202" max="202" width="11.7109375" style="46" bestFit="1" customWidth="1"/>
    <col min="203" max="203" width="22.5703125" style="46" customWidth="1"/>
    <col min="204" max="204" width="9.140625" style="46"/>
    <col min="205" max="205" width="22.5703125" style="46" customWidth="1"/>
    <col min="206" max="206" width="9.140625" style="46"/>
    <col min="207" max="207" width="22.5703125" style="46" customWidth="1"/>
    <col min="208" max="208" width="11.7109375" style="46" bestFit="1" customWidth="1"/>
    <col min="209" max="209" width="22.5703125" style="46" customWidth="1"/>
    <col min="210" max="210" width="9.140625" style="46"/>
    <col min="211" max="211" width="22.5703125" style="46" customWidth="1"/>
    <col min="212" max="212" width="9.140625" style="46"/>
    <col min="213" max="213" width="22.5703125" style="46" customWidth="1"/>
    <col min="214" max="214" width="11.7109375" style="46" bestFit="1" customWidth="1"/>
    <col min="215" max="215" width="22.5703125" style="46" customWidth="1"/>
    <col min="216" max="216" width="9.140625" style="46"/>
    <col min="217" max="217" width="22.5703125" style="46" customWidth="1"/>
    <col min="218" max="218" width="9.140625" style="46"/>
    <col min="219" max="219" width="22.5703125" style="46" customWidth="1"/>
    <col min="220" max="220" width="9.140625" style="46"/>
    <col min="221" max="221" width="22.5703125" style="46" customWidth="1"/>
    <col min="222" max="222" width="9.140625" style="46"/>
    <col min="223" max="223" width="22.5703125" style="46" customWidth="1"/>
    <col min="224" max="224" width="9.140625" style="46"/>
    <col min="225" max="225" width="22.5703125" style="46" customWidth="1"/>
    <col min="226" max="226" width="11.7109375" style="46" bestFit="1" customWidth="1"/>
    <col min="227" max="227" width="22.5703125" style="46" customWidth="1"/>
    <col min="228" max="228" width="9.140625" style="46"/>
    <col min="229" max="229" width="22.5703125" style="46" customWidth="1"/>
    <col min="230" max="230" width="9.140625" style="46"/>
    <col min="231" max="231" width="22.5703125" style="46" customWidth="1"/>
    <col min="232" max="232" width="9.140625" style="46"/>
    <col min="233" max="233" width="22.5703125" style="46" customWidth="1"/>
    <col min="234" max="234" width="11.7109375" style="46" bestFit="1" customWidth="1"/>
    <col min="235" max="235" width="22.5703125" style="46" customWidth="1"/>
    <col min="236" max="236" width="9.140625" style="46"/>
    <col min="237" max="237" width="22.5703125" style="46" customWidth="1"/>
    <col min="238" max="238" width="9.140625" style="46"/>
    <col min="239" max="239" width="22.5703125" style="46" customWidth="1"/>
    <col min="240" max="240" width="9.140625" style="46"/>
    <col min="241" max="241" width="22.5703125" style="46" customWidth="1"/>
    <col min="242" max="242" width="9.140625" style="46"/>
    <col min="243" max="243" width="22.5703125" style="46" customWidth="1"/>
    <col min="244" max="244" width="9.140625" style="46"/>
    <col min="245" max="245" width="22.5703125" style="46" customWidth="1"/>
    <col min="246" max="246" width="9.140625" style="46"/>
    <col min="247" max="247" width="22.5703125" style="46" customWidth="1"/>
    <col min="248" max="248" width="9.140625" style="46"/>
    <col min="249" max="249" width="22.5703125" style="46" customWidth="1"/>
    <col min="250" max="250" width="9.140625" style="46"/>
    <col min="251" max="251" width="22.5703125" style="46" customWidth="1"/>
    <col min="252" max="252" width="9.140625" style="46"/>
    <col min="253" max="253" width="22.5703125" style="46" customWidth="1"/>
    <col min="254" max="451" width="9.140625" style="46"/>
    <col min="452" max="452" width="15.5703125" style="46" customWidth="1"/>
    <col min="453" max="453" width="22.5703125" style="46" customWidth="1"/>
    <col min="454" max="454" width="12.7109375" style="46" bestFit="1" customWidth="1"/>
    <col min="455" max="455" width="22.5703125" style="46" customWidth="1"/>
    <col min="456" max="456" width="11.7109375" style="46" bestFit="1" customWidth="1"/>
    <col min="457" max="457" width="22.5703125" style="46" customWidth="1"/>
    <col min="458" max="458" width="11.7109375" style="46" bestFit="1" customWidth="1"/>
    <col min="459" max="459" width="22.5703125" style="46" customWidth="1"/>
    <col min="460" max="460" width="9.140625" style="46"/>
    <col min="461" max="461" width="22.5703125" style="46" customWidth="1"/>
    <col min="462" max="462" width="9.140625" style="46"/>
    <col min="463" max="463" width="22.5703125" style="46" customWidth="1"/>
    <col min="464" max="464" width="11.7109375" style="46" bestFit="1" customWidth="1"/>
    <col min="465" max="465" width="22.5703125" style="46" customWidth="1"/>
    <col min="466" max="466" width="9.140625" style="46"/>
    <col min="467" max="467" width="22.5703125" style="46" customWidth="1"/>
    <col min="468" max="468" width="9.140625" style="46"/>
    <col min="469" max="469" width="22.5703125" style="46" customWidth="1"/>
    <col min="470" max="470" width="11.7109375" style="46" bestFit="1" customWidth="1"/>
    <col min="471" max="471" width="22.5703125" style="46" customWidth="1"/>
    <col min="472" max="472" width="9.140625" style="46"/>
    <col min="473" max="473" width="22.5703125" style="46" customWidth="1"/>
    <col min="474" max="474" width="9.140625" style="46"/>
    <col min="475" max="475" width="22.5703125" style="46" customWidth="1"/>
    <col min="476" max="476" width="9.140625" style="46"/>
    <col min="477" max="477" width="22.5703125" style="46" customWidth="1"/>
    <col min="478" max="478" width="9.140625" style="46"/>
    <col min="479" max="479" width="22.5703125" style="46" customWidth="1"/>
    <col min="480" max="480" width="9.140625" style="46"/>
    <col min="481" max="481" width="22.5703125" style="46" customWidth="1"/>
    <col min="482" max="482" width="11.7109375" style="46" bestFit="1" customWidth="1"/>
    <col min="483" max="483" width="22.5703125" style="46" customWidth="1"/>
    <col min="484" max="484" width="9.140625" style="46"/>
    <col min="485" max="485" width="22.5703125" style="46" customWidth="1"/>
    <col min="486" max="486" width="9.140625" style="46"/>
    <col min="487" max="487" width="22.5703125" style="46" customWidth="1"/>
    <col min="488" max="488" width="9.140625" style="46"/>
    <col min="489" max="489" width="22.5703125" style="46" customWidth="1"/>
    <col min="490" max="490" width="11.7109375" style="46" bestFit="1" customWidth="1"/>
    <col min="491" max="491" width="22.5703125" style="46" customWidth="1"/>
    <col min="492" max="492" width="9.140625" style="46"/>
    <col min="493" max="493" width="22.5703125" style="46" customWidth="1"/>
    <col min="494" max="494" width="9.140625" style="46"/>
    <col min="495" max="495" width="22.5703125" style="46" customWidth="1"/>
    <col min="496" max="496" width="9.140625" style="46"/>
    <col min="497" max="497" width="22.5703125" style="46" customWidth="1"/>
    <col min="498" max="498" width="9.140625" style="46"/>
    <col min="499" max="499" width="22.5703125" style="46" customWidth="1"/>
    <col min="500" max="500" width="9.140625" style="46"/>
    <col min="501" max="501" width="22.5703125" style="46" customWidth="1"/>
    <col min="502" max="502" width="9.140625" style="46"/>
    <col min="503" max="503" width="22.5703125" style="46" customWidth="1"/>
    <col min="504" max="504" width="9.140625" style="46"/>
    <col min="505" max="505" width="22.5703125" style="46" customWidth="1"/>
    <col min="506" max="506" width="9.140625" style="46"/>
    <col min="507" max="507" width="22.5703125" style="46" customWidth="1"/>
    <col min="508" max="508" width="9.140625" style="46"/>
    <col min="509" max="509" width="22.5703125" style="46" customWidth="1"/>
    <col min="510" max="707" width="9.140625" style="46"/>
    <col min="708" max="708" width="15.5703125" style="46" customWidth="1"/>
    <col min="709" max="709" width="22.5703125" style="46" customWidth="1"/>
    <col min="710" max="710" width="12.7109375" style="46" bestFit="1" customWidth="1"/>
    <col min="711" max="711" width="22.5703125" style="46" customWidth="1"/>
    <col min="712" max="712" width="11.7109375" style="46" bestFit="1" customWidth="1"/>
    <col min="713" max="713" width="22.5703125" style="46" customWidth="1"/>
    <col min="714" max="714" width="11.7109375" style="46" bestFit="1" customWidth="1"/>
    <col min="715" max="715" width="22.5703125" style="46" customWidth="1"/>
    <col min="716" max="716" width="9.140625" style="46"/>
    <col min="717" max="717" width="22.5703125" style="46" customWidth="1"/>
    <col min="718" max="718" width="9.140625" style="46"/>
    <col min="719" max="719" width="22.5703125" style="46" customWidth="1"/>
    <col min="720" max="720" width="11.7109375" style="46" bestFit="1" customWidth="1"/>
    <col min="721" max="721" width="22.5703125" style="46" customWidth="1"/>
    <col min="722" max="722" width="9.140625" style="46"/>
    <col min="723" max="723" width="22.5703125" style="46" customWidth="1"/>
    <col min="724" max="724" width="9.140625" style="46"/>
    <col min="725" max="725" width="22.5703125" style="46" customWidth="1"/>
    <col min="726" max="726" width="11.7109375" style="46" bestFit="1" customWidth="1"/>
    <col min="727" max="727" width="22.5703125" style="46" customWidth="1"/>
    <col min="728" max="728" width="9.140625" style="46"/>
    <col min="729" max="729" width="22.5703125" style="46" customWidth="1"/>
    <col min="730" max="730" width="9.140625" style="46"/>
    <col min="731" max="731" width="22.5703125" style="46" customWidth="1"/>
    <col min="732" max="732" width="9.140625" style="46"/>
    <col min="733" max="733" width="22.5703125" style="46" customWidth="1"/>
    <col min="734" max="734" width="9.140625" style="46"/>
    <col min="735" max="735" width="22.5703125" style="46" customWidth="1"/>
    <col min="736" max="736" width="9.140625" style="46"/>
    <col min="737" max="737" width="22.5703125" style="46" customWidth="1"/>
    <col min="738" max="738" width="11.7109375" style="46" bestFit="1" customWidth="1"/>
    <col min="739" max="739" width="22.5703125" style="46" customWidth="1"/>
    <col min="740" max="740" width="9.140625" style="46"/>
    <col min="741" max="741" width="22.5703125" style="46" customWidth="1"/>
    <col min="742" max="742" width="9.140625" style="46"/>
    <col min="743" max="743" width="22.5703125" style="46" customWidth="1"/>
    <col min="744" max="744" width="9.140625" style="46"/>
    <col min="745" max="745" width="22.5703125" style="46" customWidth="1"/>
    <col min="746" max="746" width="11.7109375" style="46" bestFit="1" customWidth="1"/>
    <col min="747" max="747" width="22.5703125" style="46" customWidth="1"/>
    <col min="748" max="748" width="9.140625" style="46"/>
    <col min="749" max="749" width="22.5703125" style="46" customWidth="1"/>
    <col min="750" max="750" width="9.140625" style="46"/>
    <col min="751" max="751" width="22.5703125" style="46" customWidth="1"/>
    <col min="752" max="752" width="9.140625" style="46"/>
    <col min="753" max="753" width="22.5703125" style="46" customWidth="1"/>
    <col min="754" max="754" width="9.140625" style="46"/>
    <col min="755" max="755" width="22.5703125" style="46" customWidth="1"/>
    <col min="756" max="756" width="9.140625" style="46"/>
    <col min="757" max="757" width="22.5703125" style="46" customWidth="1"/>
    <col min="758" max="758" width="9.140625" style="46"/>
    <col min="759" max="759" width="22.5703125" style="46" customWidth="1"/>
    <col min="760" max="760" width="9.140625" style="46"/>
    <col min="761" max="761" width="22.5703125" style="46" customWidth="1"/>
    <col min="762" max="762" width="9.140625" style="46"/>
    <col min="763" max="763" width="22.5703125" style="46" customWidth="1"/>
    <col min="764" max="764" width="9.140625" style="46"/>
    <col min="765" max="765" width="22.5703125" style="46" customWidth="1"/>
    <col min="766" max="963" width="9.140625" style="46"/>
    <col min="964" max="964" width="15.5703125" style="46" customWidth="1"/>
    <col min="965" max="965" width="22.5703125" style="46" customWidth="1"/>
    <col min="966" max="966" width="12.7109375" style="46" bestFit="1" customWidth="1"/>
    <col min="967" max="967" width="22.5703125" style="46" customWidth="1"/>
    <col min="968" max="968" width="11.7109375" style="46" bestFit="1" customWidth="1"/>
    <col min="969" max="969" width="22.5703125" style="46" customWidth="1"/>
    <col min="970" max="970" width="11.7109375" style="46" bestFit="1" customWidth="1"/>
    <col min="971" max="971" width="22.5703125" style="46" customWidth="1"/>
    <col min="972" max="972" width="9.140625" style="46"/>
    <col min="973" max="973" width="22.5703125" style="46" customWidth="1"/>
    <col min="974" max="974" width="9.140625" style="46"/>
    <col min="975" max="975" width="22.5703125" style="46" customWidth="1"/>
    <col min="976" max="976" width="11.7109375" style="46" bestFit="1" customWidth="1"/>
    <col min="977" max="977" width="22.5703125" style="46" customWidth="1"/>
    <col min="978" max="978" width="9.140625" style="46"/>
    <col min="979" max="979" width="22.5703125" style="46" customWidth="1"/>
    <col min="980" max="980" width="9.140625" style="46"/>
    <col min="981" max="981" width="22.5703125" style="46" customWidth="1"/>
    <col min="982" max="982" width="11.7109375" style="46" bestFit="1" customWidth="1"/>
    <col min="983" max="983" width="22.5703125" style="46" customWidth="1"/>
    <col min="984" max="984" width="9.140625" style="46"/>
    <col min="985" max="985" width="22.5703125" style="46" customWidth="1"/>
    <col min="986" max="986" width="9.140625" style="46"/>
    <col min="987" max="987" width="22.5703125" style="46" customWidth="1"/>
    <col min="988" max="988" width="9.140625" style="46"/>
    <col min="989" max="989" width="22.5703125" style="46" customWidth="1"/>
    <col min="990" max="990" width="9.140625" style="46"/>
    <col min="991" max="991" width="22.5703125" style="46" customWidth="1"/>
    <col min="992" max="992" width="9.140625" style="46"/>
    <col min="993" max="993" width="22.5703125" style="46" customWidth="1"/>
    <col min="994" max="994" width="11.7109375" style="46" bestFit="1" customWidth="1"/>
    <col min="995" max="995" width="22.5703125" style="46" customWidth="1"/>
    <col min="996" max="996" width="9.140625" style="46"/>
    <col min="997" max="997" width="22.5703125" style="46" customWidth="1"/>
    <col min="998" max="998" width="9.140625" style="46"/>
    <col min="999" max="999" width="22.5703125" style="46" customWidth="1"/>
    <col min="1000" max="1000" width="9.140625" style="46"/>
    <col min="1001" max="1001" width="22.5703125" style="46" customWidth="1"/>
    <col min="1002" max="1002" width="11.7109375" style="46" bestFit="1" customWidth="1"/>
    <col min="1003" max="1003" width="22.5703125" style="46" customWidth="1"/>
    <col min="1004" max="1004" width="9.140625" style="46"/>
    <col min="1005" max="1005" width="22.5703125" style="46" customWidth="1"/>
    <col min="1006" max="1006" width="9.140625" style="46"/>
    <col min="1007" max="1007" width="22.5703125" style="46" customWidth="1"/>
    <col min="1008" max="1008" width="9.140625" style="46"/>
    <col min="1009" max="1009" width="22.5703125" style="46" customWidth="1"/>
    <col min="1010" max="1010" width="9.140625" style="46"/>
    <col min="1011" max="1011" width="22.5703125" style="46" customWidth="1"/>
    <col min="1012" max="1012" width="9.140625" style="46"/>
    <col min="1013" max="1013" width="22.5703125" style="46" customWidth="1"/>
    <col min="1014" max="1014" width="9.140625" style="46"/>
    <col min="1015" max="1015" width="22.5703125" style="46" customWidth="1"/>
    <col min="1016" max="1016" width="9.140625" style="46"/>
    <col min="1017" max="1017" width="22.5703125" style="46" customWidth="1"/>
    <col min="1018" max="1018" width="9.140625" style="46"/>
    <col min="1019" max="1019" width="22.5703125" style="46" customWidth="1"/>
    <col min="1020" max="1020" width="9.140625" style="46"/>
    <col min="1021" max="1021" width="22.5703125" style="46" customWidth="1"/>
    <col min="1022" max="1219" width="9.140625" style="46"/>
    <col min="1220" max="1220" width="15.5703125" style="46" customWidth="1"/>
    <col min="1221" max="1221" width="22.5703125" style="46" customWidth="1"/>
    <col min="1222" max="1222" width="12.7109375" style="46" bestFit="1" customWidth="1"/>
    <col min="1223" max="1223" width="22.5703125" style="46" customWidth="1"/>
    <col min="1224" max="1224" width="11.7109375" style="46" bestFit="1" customWidth="1"/>
    <col min="1225" max="1225" width="22.5703125" style="46" customWidth="1"/>
    <col min="1226" max="1226" width="11.7109375" style="46" bestFit="1" customWidth="1"/>
    <col min="1227" max="1227" width="22.5703125" style="46" customWidth="1"/>
    <col min="1228" max="1228" width="9.140625" style="46"/>
    <col min="1229" max="1229" width="22.5703125" style="46" customWidth="1"/>
    <col min="1230" max="1230" width="9.140625" style="46"/>
    <col min="1231" max="1231" width="22.5703125" style="46" customWidth="1"/>
    <col min="1232" max="1232" width="11.7109375" style="46" bestFit="1" customWidth="1"/>
    <col min="1233" max="1233" width="22.5703125" style="46" customWidth="1"/>
    <col min="1234" max="1234" width="9.140625" style="46"/>
    <col min="1235" max="1235" width="22.5703125" style="46" customWidth="1"/>
    <col min="1236" max="1236" width="9.140625" style="46"/>
    <col min="1237" max="1237" width="22.5703125" style="46" customWidth="1"/>
    <col min="1238" max="1238" width="11.7109375" style="46" bestFit="1" customWidth="1"/>
    <col min="1239" max="1239" width="22.5703125" style="46" customWidth="1"/>
    <col min="1240" max="1240" width="9.140625" style="46"/>
    <col min="1241" max="1241" width="22.5703125" style="46" customWidth="1"/>
    <col min="1242" max="1242" width="9.140625" style="46"/>
    <col min="1243" max="1243" width="22.5703125" style="46" customWidth="1"/>
    <col min="1244" max="1244" width="9.140625" style="46"/>
    <col min="1245" max="1245" width="22.5703125" style="46" customWidth="1"/>
    <col min="1246" max="1246" width="9.140625" style="46"/>
    <col min="1247" max="1247" width="22.5703125" style="46" customWidth="1"/>
    <col min="1248" max="1248" width="9.140625" style="46"/>
    <col min="1249" max="1249" width="22.5703125" style="46" customWidth="1"/>
    <col min="1250" max="1250" width="11.7109375" style="46" bestFit="1" customWidth="1"/>
    <col min="1251" max="1251" width="22.5703125" style="46" customWidth="1"/>
    <col min="1252" max="1252" width="9.140625" style="46"/>
    <col min="1253" max="1253" width="22.5703125" style="46" customWidth="1"/>
    <col min="1254" max="1254" width="9.140625" style="46"/>
    <col min="1255" max="1255" width="22.5703125" style="46" customWidth="1"/>
    <col min="1256" max="1256" width="9.140625" style="46"/>
    <col min="1257" max="1257" width="22.5703125" style="46" customWidth="1"/>
    <col min="1258" max="1258" width="11.7109375" style="46" bestFit="1" customWidth="1"/>
    <col min="1259" max="1259" width="22.5703125" style="46" customWidth="1"/>
    <col min="1260" max="1260" width="9.140625" style="46"/>
    <col min="1261" max="1261" width="22.5703125" style="46" customWidth="1"/>
    <col min="1262" max="1262" width="9.140625" style="46"/>
    <col min="1263" max="1263" width="22.5703125" style="46" customWidth="1"/>
    <col min="1264" max="1264" width="9.140625" style="46"/>
    <col min="1265" max="1265" width="22.5703125" style="46" customWidth="1"/>
    <col min="1266" max="1266" width="9.140625" style="46"/>
    <col min="1267" max="1267" width="22.5703125" style="46" customWidth="1"/>
    <col min="1268" max="1268" width="9.140625" style="46"/>
    <col min="1269" max="1269" width="22.5703125" style="46" customWidth="1"/>
    <col min="1270" max="1270" width="9.140625" style="46"/>
    <col min="1271" max="1271" width="22.5703125" style="46" customWidth="1"/>
    <col min="1272" max="1272" width="9.140625" style="46"/>
    <col min="1273" max="1273" width="22.5703125" style="46" customWidth="1"/>
    <col min="1274" max="1274" width="9.140625" style="46"/>
    <col min="1275" max="1275" width="22.5703125" style="46" customWidth="1"/>
    <col min="1276" max="1276" width="9.140625" style="46"/>
    <col min="1277" max="1277" width="22.5703125" style="46" customWidth="1"/>
    <col min="1278" max="1475" width="9.140625" style="46"/>
    <col min="1476" max="1476" width="15.5703125" style="46" customWidth="1"/>
    <col min="1477" max="1477" width="22.5703125" style="46" customWidth="1"/>
    <col min="1478" max="1478" width="12.7109375" style="46" bestFit="1" customWidth="1"/>
    <col min="1479" max="1479" width="22.5703125" style="46" customWidth="1"/>
    <col min="1480" max="1480" width="11.7109375" style="46" bestFit="1" customWidth="1"/>
    <col min="1481" max="1481" width="22.5703125" style="46" customWidth="1"/>
    <col min="1482" max="1482" width="11.7109375" style="46" bestFit="1" customWidth="1"/>
    <col min="1483" max="1483" width="22.5703125" style="46" customWidth="1"/>
    <col min="1484" max="1484" width="9.140625" style="46"/>
    <col min="1485" max="1485" width="22.5703125" style="46" customWidth="1"/>
    <col min="1486" max="1486" width="9.140625" style="46"/>
    <col min="1487" max="1487" width="22.5703125" style="46" customWidth="1"/>
    <col min="1488" max="1488" width="11.7109375" style="46" bestFit="1" customWidth="1"/>
    <col min="1489" max="1489" width="22.5703125" style="46" customWidth="1"/>
    <col min="1490" max="1490" width="9.140625" style="46"/>
    <col min="1491" max="1491" width="22.5703125" style="46" customWidth="1"/>
    <col min="1492" max="1492" width="9.140625" style="46"/>
    <col min="1493" max="1493" width="22.5703125" style="46" customWidth="1"/>
    <col min="1494" max="1494" width="11.7109375" style="46" bestFit="1" customWidth="1"/>
    <col min="1495" max="1495" width="22.5703125" style="46" customWidth="1"/>
    <col min="1496" max="1496" width="9.140625" style="46"/>
    <col min="1497" max="1497" width="22.5703125" style="46" customWidth="1"/>
    <col min="1498" max="1498" width="9.140625" style="46"/>
    <col min="1499" max="1499" width="22.5703125" style="46" customWidth="1"/>
    <col min="1500" max="1500" width="9.140625" style="46"/>
    <col min="1501" max="1501" width="22.5703125" style="46" customWidth="1"/>
    <col min="1502" max="1502" width="9.140625" style="46"/>
    <col min="1503" max="1503" width="22.5703125" style="46" customWidth="1"/>
    <col min="1504" max="1504" width="9.140625" style="46"/>
    <col min="1505" max="1505" width="22.5703125" style="46" customWidth="1"/>
    <col min="1506" max="1506" width="11.7109375" style="46" bestFit="1" customWidth="1"/>
    <col min="1507" max="1507" width="22.5703125" style="46" customWidth="1"/>
    <col min="1508" max="1508" width="9.140625" style="46"/>
    <col min="1509" max="1509" width="22.5703125" style="46" customWidth="1"/>
    <col min="1510" max="1510" width="9.140625" style="46"/>
    <col min="1511" max="1511" width="22.5703125" style="46" customWidth="1"/>
    <col min="1512" max="1512" width="9.140625" style="46"/>
    <col min="1513" max="1513" width="22.5703125" style="46" customWidth="1"/>
    <col min="1514" max="1514" width="11.7109375" style="46" bestFit="1" customWidth="1"/>
    <col min="1515" max="1515" width="22.5703125" style="46" customWidth="1"/>
    <col min="1516" max="1516" width="9.140625" style="46"/>
    <col min="1517" max="1517" width="22.5703125" style="46" customWidth="1"/>
    <col min="1518" max="1518" width="9.140625" style="46"/>
    <col min="1519" max="1519" width="22.5703125" style="46" customWidth="1"/>
    <col min="1520" max="1520" width="9.140625" style="46"/>
    <col min="1521" max="1521" width="22.5703125" style="46" customWidth="1"/>
    <col min="1522" max="1522" width="9.140625" style="46"/>
    <col min="1523" max="1523" width="22.5703125" style="46" customWidth="1"/>
    <col min="1524" max="1524" width="9.140625" style="46"/>
    <col min="1525" max="1525" width="22.5703125" style="46" customWidth="1"/>
    <col min="1526" max="1526" width="9.140625" style="46"/>
    <col min="1527" max="1527" width="22.5703125" style="46" customWidth="1"/>
    <col min="1528" max="1528" width="9.140625" style="46"/>
    <col min="1529" max="1529" width="22.5703125" style="46" customWidth="1"/>
    <col min="1530" max="1530" width="9.140625" style="46"/>
    <col min="1531" max="1531" width="22.5703125" style="46" customWidth="1"/>
    <col min="1532" max="1532" width="9.140625" style="46"/>
    <col min="1533" max="1533" width="22.5703125" style="46" customWidth="1"/>
    <col min="1534" max="1731" width="9.140625" style="46"/>
    <col min="1732" max="1732" width="15.5703125" style="46" customWidth="1"/>
    <col min="1733" max="1733" width="22.5703125" style="46" customWidth="1"/>
    <col min="1734" max="1734" width="12.7109375" style="46" bestFit="1" customWidth="1"/>
    <col min="1735" max="1735" width="22.5703125" style="46" customWidth="1"/>
    <col min="1736" max="1736" width="11.7109375" style="46" bestFit="1" customWidth="1"/>
    <col min="1737" max="1737" width="22.5703125" style="46" customWidth="1"/>
    <col min="1738" max="1738" width="11.7109375" style="46" bestFit="1" customWidth="1"/>
    <col min="1739" max="1739" width="22.5703125" style="46" customWidth="1"/>
    <col min="1740" max="1740" width="9.140625" style="46"/>
    <col min="1741" max="1741" width="22.5703125" style="46" customWidth="1"/>
    <col min="1742" max="1742" width="9.140625" style="46"/>
    <col min="1743" max="1743" width="22.5703125" style="46" customWidth="1"/>
    <col min="1744" max="1744" width="11.7109375" style="46" bestFit="1" customWidth="1"/>
    <col min="1745" max="1745" width="22.5703125" style="46" customWidth="1"/>
    <col min="1746" max="1746" width="9.140625" style="46"/>
    <col min="1747" max="1747" width="22.5703125" style="46" customWidth="1"/>
    <col min="1748" max="1748" width="9.140625" style="46"/>
    <col min="1749" max="1749" width="22.5703125" style="46" customWidth="1"/>
    <col min="1750" max="1750" width="11.7109375" style="46" bestFit="1" customWidth="1"/>
    <col min="1751" max="1751" width="22.5703125" style="46" customWidth="1"/>
    <col min="1752" max="1752" width="9.140625" style="46"/>
    <col min="1753" max="1753" width="22.5703125" style="46" customWidth="1"/>
    <col min="1754" max="1754" width="9.140625" style="46"/>
    <col min="1755" max="1755" width="22.5703125" style="46" customWidth="1"/>
    <col min="1756" max="1756" width="9.140625" style="46"/>
    <col min="1757" max="1757" width="22.5703125" style="46" customWidth="1"/>
    <col min="1758" max="1758" width="9.140625" style="46"/>
    <col min="1759" max="1759" width="22.5703125" style="46" customWidth="1"/>
    <col min="1760" max="1760" width="9.140625" style="46"/>
    <col min="1761" max="1761" width="22.5703125" style="46" customWidth="1"/>
    <col min="1762" max="1762" width="11.7109375" style="46" bestFit="1" customWidth="1"/>
    <col min="1763" max="1763" width="22.5703125" style="46" customWidth="1"/>
    <col min="1764" max="1764" width="9.140625" style="46"/>
    <col min="1765" max="1765" width="22.5703125" style="46" customWidth="1"/>
    <col min="1766" max="1766" width="9.140625" style="46"/>
    <col min="1767" max="1767" width="22.5703125" style="46" customWidth="1"/>
    <col min="1768" max="1768" width="9.140625" style="46"/>
    <col min="1769" max="1769" width="22.5703125" style="46" customWidth="1"/>
    <col min="1770" max="1770" width="11.7109375" style="46" bestFit="1" customWidth="1"/>
    <col min="1771" max="1771" width="22.5703125" style="46" customWidth="1"/>
    <col min="1772" max="1772" width="9.140625" style="46"/>
    <col min="1773" max="1773" width="22.5703125" style="46" customWidth="1"/>
    <col min="1774" max="1774" width="9.140625" style="46"/>
    <col min="1775" max="1775" width="22.5703125" style="46" customWidth="1"/>
    <col min="1776" max="1776" width="9.140625" style="46"/>
    <col min="1777" max="1777" width="22.5703125" style="46" customWidth="1"/>
    <col min="1778" max="1778" width="9.140625" style="46"/>
    <col min="1779" max="1779" width="22.5703125" style="46" customWidth="1"/>
    <col min="1780" max="1780" width="9.140625" style="46"/>
    <col min="1781" max="1781" width="22.5703125" style="46" customWidth="1"/>
    <col min="1782" max="1782" width="9.140625" style="46"/>
    <col min="1783" max="1783" width="22.5703125" style="46" customWidth="1"/>
    <col min="1784" max="1784" width="9.140625" style="46"/>
    <col min="1785" max="1785" width="22.5703125" style="46" customWidth="1"/>
    <col min="1786" max="1786" width="9.140625" style="46"/>
    <col min="1787" max="1787" width="22.5703125" style="46" customWidth="1"/>
    <col min="1788" max="1788" width="9.140625" style="46"/>
    <col min="1789" max="1789" width="22.5703125" style="46" customWidth="1"/>
    <col min="1790" max="1987" width="9.140625" style="46"/>
    <col min="1988" max="1988" width="15.5703125" style="46" customWidth="1"/>
    <col min="1989" max="1989" width="22.5703125" style="46" customWidth="1"/>
    <col min="1990" max="1990" width="12.7109375" style="46" bestFit="1" customWidth="1"/>
    <col min="1991" max="1991" width="22.5703125" style="46" customWidth="1"/>
    <col min="1992" max="1992" width="11.7109375" style="46" bestFit="1" customWidth="1"/>
    <col min="1993" max="1993" width="22.5703125" style="46" customWidth="1"/>
    <col min="1994" max="1994" width="11.7109375" style="46" bestFit="1" customWidth="1"/>
    <col min="1995" max="1995" width="22.5703125" style="46" customWidth="1"/>
    <col min="1996" max="1996" width="9.140625" style="46"/>
    <col min="1997" max="1997" width="22.5703125" style="46" customWidth="1"/>
    <col min="1998" max="1998" width="9.140625" style="46"/>
    <col min="1999" max="1999" width="22.5703125" style="46" customWidth="1"/>
    <col min="2000" max="2000" width="11.7109375" style="46" bestFit="1" customWidth="1"/>
    <col min="2001" max="2001" width="22.5703125" style="46" customWidth="1"/>
    <col min="2002" max="2002" width="9.140625" style="46"/>
    <col min="2003" max="2003" width="22.5703125" style="46" customWidth="1"/>
    <col min="2004" max="2004" width="9.140625" style="46"/>
    <col min="2005" max="2005" width="22.5703125" style="46" customWidth="1"/>
    <col min="2006" max="2006" width="11.7109375" style="46" bestFit="1" customWidth="1"/>
    <col min="2007" max="2007" width="22.5703125" style="46" customWidth="1"/>
    <col min="2008" max="2008" width="9.140625" style="46"/>
    <col min="2009" max="2009" width="22.5703125" style="46" customWidth="1"/>
    <col min="2010" max="2010" width="9.140625" style="46"/>
    <col min="2011" max="2011" width="22.5703125" style="46" customWidth="1"/>
    <col min="2012" max="2012" width="9.140625" style="46"/>
    <col min="2013" max="2013" width="22.5703125" style="46" customWidth="1"/>
    <col min="2014" max="2014" width="9.140625" style="46"/>
    <col min="2015" max="2015" width="22.5703125" style="46" customWidth="1"/>
    <col min="2016" max="2016" width="9.140625" style="46"/>
    <col min="2017" max="2017" width="22.5703125" style="46" customWidth="1"/>
    <col min="2018" max="2018" width="11.7109375" style="46" bestFit="1" customWidth="1"/>
    <col min="2019" max="2019" width="22.5703125" style="46" customWidth="1"/>
    <col min="2020" max="2020" width="9.140625" style="46"/>
    <col min="2021" max="2021" width="22.5703125" style="46" customWidth="1"/>
    <col min="2022" max="2022" width="9.140625" style="46"/>
    <col min="2023" max="2023" width="22.5703125" style="46" customWidth="1"/>
    <col min="2024" max="2024" width="9.140625" style="46"/>
    <col min="2025" max="2025" width="22.5703125" style="46" customWidth="1"/>
    <col min="2026" max="2026" width="11.7109375" style="46" bestFit="1" customWidth="1"/>
    <col min="2027" max="2027" width="22.5703125" style="46" customWidth="1"/>
    <col min="2028" max="2028" width="9.140625" style="46"/>
    <col min="2029" max="2029" width="22.5703125" style="46" customWidth="1"/>
    <col min="2030" max="2030" width="9.140625" style="46"/>
    <col min="2031" max="2031" width="22.5703125" style="46" customWidth="1"/>
    <col min="2032" max="2032" width="9.140625" style="46"/>
    <col min="2033" max="2033" width="22.5703125" style="46" customWidth="1"/>
    <col min="2034" max="2034" width="9.140625" style="46"/>
    <col min="2035" max="2035" width="22.5703125" style="46" customWidth="1"/>
    <col min="2036" max="2036" width="9.140625" style="46"/>
    <col min="2037" max="2037" width="22.5703125" style="46" customWidth="1"/>
    <col min="2038" max="2038" width="9.140625" style="46"/>
    <col min="2039" max="2039" width="22.5703125" style="46" customWidth="1"/>
    <col min="2040" max="2040" width="9.140625" style="46"/>
    <col min="2041" max="2041" width="22.5703125" style="46" customWidth="1"/>
    <col min="2042" max="2042" width="9.140625" style="46"/>
    <col min="2043" max="2043" width="22.5703125" style="46" customWidth="1"/>
    <col min="2044" max="2044" width="9.140625" style="46"/>
    <col min="2045" max="2045" width="22.5703125" style="46" customWidth="1"/>
    <col min="2046" max="2243" width="9.140625" style="46"/>
    <col min="2244" max="2244" width="15.5703125" style="46" customWidth="1"/>
    <col min="2245" max="2245" width="22.5703125" style="46" customWidth="1"/>
    <col min="2246" max="2246" width="12.7109375" style="46" bestFit="1" customWidth="1"/>
    <col min="2247" max="2247" width="22.5703125" style="46" customWidth="1"/>
    <col min="2248" max="2248" width="11.7109375" style="46" bestFit="1" customWidth="1"/>
    <col min="2249" max="2249" width="22.5703125" style="46" customWidth="1"/>
    <col min="2250" max="2250" width="11.7109375" style="46" bestFit="1" customWidth="1"/>
    <col min="2251" max="2251" width="22.5703125" style="46" customWidth="1"/>
    <col min="2252" max="2252" width="9.140625" style="46"/>
    <col min="2253" max="2253" width="22.5703125" style="46" customWidth="1"/>
    <col min="2254" max="2254" width="9.140625" style="46"/>
    <col min="2255" max="2255" width="22.5703125" style="46" customWidth="1"/>
    <col min="2256" max="2256" width="11.7109375" style="46" bestFit="1" customWidth="1"/>
    <col min="2257" max="2257" width="22.5703125" style="46" customWidth="1"/>
    <col min="2258" max="2258" width="9.140625" style="46"/>
    <col min="2259" max="2259" width="22.5703125" style="46" customWidth="1"/>
    <col min="2260" max="2260" width="9.140625" style="46"/>
    <col min="2261" max="2261" width="22.5703125" style="46" customWidth="1"/>
    <col min="2262" max="2262" width="11.7109375" style="46" bestFit="1" customWidth="1"/>
    <col min="2263" max="2263" width="22.5703125" style="46" customWidth="1"/>
    <col min="2264" max="2264" width="9.140625" style="46"/>
    <col min="2265" max="2265" width="22.5703125" style="46" customWidth="1"/>
    <col min="2266" max="2266" width="9.140625" style="46"/>
    <col min="2267" max="2267" width="22.5703125" style="46" customWidth="1"/>
    <col min="2268" max="2268" width="9.140625" style="46"/>
    <col min="2269" max="2269" width="22.5703125" style="46" customWidth="1"/>
    <col min="2270" max="2270" width="9.140625" style="46"/>
    <col min="2271" max="2271" width="22.5703125" style="46" customWidth="1"/>
    <col min="2272" max="2272" width="9.140625" style="46"/>
    <col min="2273" max="2273" width="22.5703125" style="46" customWidth="1"/>
    <col min="2274" max="2274" width="11.7109375" style="46" bestFit="1" customWidth="1"/>
    <col min="2275" max="2275" width="22.5703125" style="46" customWidth="1"/>
    <col min="2276" max="2276" width="9.140625" style="46"/>
    <col min="2277" max="2277" width="22.5703125" style="46" customWidth="1"/>
    <col min="2278" max="2278" width="9.140625" style="46"/>
    <col min="2279" max="2279" width="22.5703125" style="46" customWidth="1"/>
    <col min="2280" max="2280" width="9.140625" style="46"/>
    <col min="2281" max="2281" width="22.5703125" style="46" customWidth="1"/>
    <col min="2282" max="2282" width="11.7109375" style="46" bestFit="1" customWidth="1"/>
    <col min="2283" max="2283" width="22.5703125" style="46" customWidth="1"/>
    <col min="2284" max="2284" width="9.140625" style="46"/>
    <col min="2285" max="2285" width="22.5703125" style="46" customWidth="1"/>
    <col min="2286" max="2286" width="9.140625" style="46"/>
    <col min="2287" max="2287" width="22.5703125" style="46" customWidth="1"/>
    <col min="2288" max="2288" width="9.140625" style="46"/>
    <col min="2289" max="2289" width="22.5703125" style="46" customWidth="1"/>
    <col min="2290" max="2290" width="9.140625" style="46"/>
    <col min="2291" max="2291" width="22.5703125" style="46" customWidth="1"/>
    <col min="2292" max="2292" width="9.140625" style="46"/>
    <col min="2293" max="2293" width="22.5703125" style="46" customWidth="1"/>
    <col min="2294" max="2294" width="9.140625" style="46"/>
    <col min="2295" max="2295" width="22.5703125" style="46" customWidth="1"/>
    <col min="2296" max="2296" width="9.140625" style="46"/>
    <col min="2297" max="2297" width="22.5703125" style="46" customWidth="1"/>
    <col min="2298" max="2298" width="9.140625" style="46"/>
    <col min="2299" max="2299" width="22.5703125" style="46" customWidth="1"/>
    <col min="2300" max="2300" width="9.140625" style="46"/>
    <col min="2301" max="2301" width="22.5703125" style="46" customWidth="1"/>
    <col min="2302" max="2499" width="9.140625" style="46"/>
    <col min="2500" max="2500" width="15.5703125" style="46" customWidth="1"/>
    <col min="2501" max="2501" width="22.5703125" style="46" customWidth="1"/>
    <col min="2502" max="2502" width="12.7109375" style="46" bestFit="1" customWidth="1"/>
    <col min="2503" max="2503" width="22.5703125" style="46" customWidth="1"/>
    <col min="2504" max="2504" width="11.7109375" style="46" bestFit="1" customWidth="1"/>
    <col min="2505" max="2505" width="22.5703125" style="46" customWidth="1"/>
    <col min="2506" max="2506" width="11.7109375" style="46" bestFit="1" customWidth="1"/>
    <col min="2507" max="2507" width="22.5703125" style="46" customWidth="1"/>
    <col min="2508" max="2508" width="9.140625" style="46"/>
    <col min="2509" max="2509" width="22.5703125" style="46" customWidth="1"/>
    <col min="2510" max="2510" width="9.140625" style="46"/>
    <col min="2511" max="2511" width="22.5703125" style="46" customWidth="1"/>
    <col min="2512" max="2512" width="11.7109375" style="46" bestFit="1" customWidth="1"/>
    <col min="2513" max="2513" width="22.5703125" style="46" customWidth="1"/>
    <col min="2514" max="2514" width="9.140625" style="46"/>
    <col min="2515" max="2515" width="22.5703125" style="46" customWidth="1"/>
    <col min="2516" max="2516" width="9.140625" style="46"/>
    <col min="2517" max="2517" width="22.5703125" style="46" customWidth="1"/>
    <col min="2518" max="2518" width="11.7109375" style="46" bestFit="1" customWidth="1"/>
    <col min="2519" max="2519" width="22.5703125" style="46" customWidth="1"/>
    <col min="2520" max="2520" width="9.140625" style="46"/>
    <col min="2521" max="2521" width="22.5703125" style="46" customWidth="1"/>
    <col min="2522" max="2522" width="9.140625" style="46"/>
    <col min="2523" max="2523" width="22.5703125" style="46" customWidth="1"/>
    <col min="2524" max="2524" width="9.140625" style="46"/>
    <col min="2525" max="2525" width="22.5703125" style="46" customWidth="1"/>
    <col min="2526" max="2526" width="9.140625" style="46"/>
    <col min="2527" max="2527" width="22.5703125" style="46" customWidth="1"/>
    <col min="2528" max="2528" width="9.140625" style="46"/>
    <col min="2529" max="2529" width="22.5703125" style="46" customWidth="1"/>
    <col min="2530" max="2530" width="11.7109375" style="46" bestFit="1" customWidth="1"/>
    <col min="2531" max="2531" width="22.5703125" style="46" customWidth="1"/>
    <col min="2532" max="2532" width="9.140625" style="46"/>
    <col min="2533" max="2533" width="22.5703125" style="46" customWidth="1"/>
    <col min="2534" max="2534" width="9.140625" style="46"/>
    <col min="2535" max="2535" width="22.5703125" style="46" customWidth="1"/>
    <col min="2536" max="2536" width="9.140625" style="46"/>
    <col min="2537" max="2537" width="22.5703125" style="46" customWidth="1"/>
    <col min="2538" max="2538" width="11.7109375" style="46" bestFit="1" customWidth="1"/>
    <col min="2539" max="2539" width="22.5703125" style="46" customWidth="1"/>
    <col min="2540" max="2540" width="9.140625" style="46"/>
    <col min="2541" max="2541" width="22.5703125" style="46" customWidth="1"/>
    <col min="2542" max="2542" width="9.140625" style="46"/>
    <col min="2543" max="2543" width="22.5703125" style="46" customWidth="1"/>
    <col min="2544" max="2544" width="9.140625" style="46"/>
    <col min="2545" max="2545" width="22.5703125" style="46" customWidth="1"/>
    <col min="2546" max="2546" width="9.140625" style="46"/>
    <col min="2547" max="2547" width="22.5703125" style="46" customWidth="1"/>
    <col min="2548" max="2548" width="9.140625" style="46"/>
    <col min="2549" max="2549" width="22.5703125" style="46" customWidth="1"/>
    <col min="2550" max="2550" width="9.140625" style="46"/>
    <col min="2551" max="2551" width="22.5703125" style="46" customWidth="1"/>
    <col min="2552" max="2552" width="9.140625" style="46"/>
    <col min="2553" max="2553" width="22.5703125" style="46" customWidth="1"/>
    <col min="2554" max="2554" width="9.140625" style="46"/>
    <col min="2555" max="2555" width="22.5703125" style="46" customWidth="1"/>
    <col min="2556" max="2556" width="9.140625" style="46"/>
    <col min="2557" max="2557" width="22.5703125" style="46" customWidth="1"/>
    <col min="2558" max="2755" width="9.140625" style="46"/>
    <col min="2756" max="2756" width="15.5703125" style="46" customWidth="1"/>
    <col min="2757" max="2757" width="22.5703125" style="46" customWidth="1"/>
    <col min="2758" max="2758" width="12.7109375" style="46" bestFit="1" customWidth="1"/>
    <col min="2759" max="2759" width="22.5703125" style="46" customWidth="1"/>
    <col min="2760" max="2760" width="11.7109375" style="46" bestFit="1" customWidth="1"/>
    <col min="2761" max="2761" width="22.5703125" style="46" customWidth="1"/>
    <col min="2762" max="2762" width="11.7109375" style="46" bestFit="1" customWidth="1"/>
    <col min="2763" max="2763" width="22.5703125" style="46" customWidth="1"/>
    <col min="2764" max="2764" width="9.140625" style="46"/>
    <col min="2765" max="2765" width="22.5703125" style="46" customWidth="1"/>
    <col min="2766" max="2766" width="9.140625" style="46"/>
    <col min="2767" max="2767" width="22.5703125" style="46" customWidth="1"/>
    <col min="2768" max="2768" width="11.7109375" style="46" bestFit="1" customWidth="1"/>
    <col min="2769" max="2769" width="22.5703125" style="46" customWidth="1"/>
    <col min="2770" max="2770" width="9.140625" style="46"/>
    <col min="2771" max="2771" width="22.5703125" style="46" customWidth="1"/>
    <col min="2772" max="2772" width="9.140625" style="46"/>
    <col min="2773" max="2773" width="22.5703125" style="46" customWidth="1"/>
    <col min="2774" max="2774" width="11.7109375" style="46" bestFit="1" customWidth="1"/>
    <col min="2775" max="2775" width="22.5703125" style="46" customWidth="1"/>
    <col min="2776" max="2776" width="9.140625" style="46"/>
    <col min="2777" max="2777" width="22.5703125" style="46" customWidth="1"/>
    <col min="2778" max="2778" width="9.140625" style="46"/>
    <col min="2779" max="2779" width="22.5703125" style="46" customWidth="1"/>
    <col min="2780" max="2780" width="9.140625" style="46"/>
    <col min="2781" max="2781" width="22.5703125" style="46" customWidth="1"/>
    <col min="2782" max="2782" width="9.140625" style="46"/>
    <col min="2783" max="2783" width="22.5703125" style="46" customWidth="1"/>
    <col min="2784" max="2784" width="9.140625" style="46"/>
    <col min="2785" max="2785" width="22.5703125" style="46" customWidth="1"/>
    <col min="2786" max="2786" width="11.7109375" style="46" bestFit="1" customWidth="1"/>
    <col min="2787" max="2787" width="22.5703125" style="46" customWidth="1"/>
    <col min="2788" max="2788" width="9.140625" style="46"/>
    <col min="2789" max="2789" width="22.5703125" style="46" customWidth="1"/>
    <col min="2790" max="2790" width="9.140625" style="46"/>
    <col min="2791" max="2791" width="22.5703125" style="46" customWidth="1"/>
    <col min="2792" max="2792" width="9.140625" style="46"/>
    <col min="2793" max="2793" width="22.5703125" style="46" customWidth="1"/>
    <col min="2794" max="2794" width="11.7109375" style="46" bestFit="1" customWidth="1"/>
    <col min="2795" max="2795" width="22.5703125" style="46" customWidth="1"/>
    <col min="2796" max="2796" width="9.140625" style="46"/>
    <col min="2797" max="2797" width="22.5703125" style="46" customWidth="1"/>
    <col min="2798" max="2798" width="9.140625" style="46"/>
    <col min="2799" max="2799" width="22.5703125" style="46" customWidth="1"/>
    <col min="2800" max="2800" width="9.140625" style="46"/>
    <col min="2801" max="2801" width="22.5703125" style="46" customWidth="1"/>
    <col min="2802" max="2802" width="9.140625" style="46"/>
    <col min="2803" max="2803" width="22.5703125" style="46" customWidth="1"/>
    <col min="2804" max="2804" width="9.140625" style="46"/>
    <col min="2805" max="2805" width="22.5703125" style="46" customWidth="1"/>
    <col min="2806" max="2806" width="9.140625" style="46"/>
    <col min="2807" max="2807" width="22.5703125" style="46" customWidth="1"/>
    <col min="2808" max="2808" width="9.140625" style="46"/>
    <col min="2809" max="2809" width="22.5703125" style="46" customWidth="1"/>
    <col min="2810" max="2810" width="9.140625" style="46"/>
    <col min="2811" max="2811" width="22.5703125" style="46" customWidth="1"/>
    <col min="2812" max="2812" width="9.140625" style="46"/>
    <col min="2813" max="2813" width="22.5703125" style="46" customWidth="1"/>
    <col min="2814" max="3011" width="9.140625" style="46"/>
    <col min="3012" max="3012" width="15.5703125" style="46" customWidth="1"/>
    <col min="3013" max="3013" width="22.5703125" style="46" customWidth="1"/>
    <col min="3014" max="3014" width="12.7109375" style="46" bestFit="1" customWidth="1"/>
    <col min="3015" max="3015" width="22.5703125" style="46" customWidth="1"/>
    <col min="3016" max="3016" width="11.7109375" style="46" bestFit="1" customWidth="1"/>
    <col min="3017" max="3017" width="22.5703125" style="46" customWidth="1"/>
    <col min="3018" max="3018" width="11.7109375" style="46" bestFit="1" customWidth="1"/>
    <col min="3019" max="3019" width="22.5703125" style="46" customWidth="1"/>
    <col min="3020" max="3020" width="9.140625" style="46"/>
    <col min="3021" max="3021" width="22.5703125" style="46" customWidth="1"/>
    <col min="3022" max="3022" width="9.140625" style="46"/>
    <col min="3023" max="3023" width="22.5703125" style="46" customWidth="1"/>
    <col min="3024" max="3024" width="11.7109375" style="46" bestFit="1" customWidth="1"/>
    <col min="3025" max="3025" width="22.5703125" style="46" customWidth="1"/>
    <col min="3026" max="3026" width="9.140625" style="46"/>
    <col min="3027" max="3027" width="22.5703125" style="46" customWidth="1"/>
    <col min="3028" max="3028" width="9.140625" style="46"/>
    <col min="3029" max="3029" width="22.5703125" style="46" customWidth="1"/>
    <col min="3030" max="3030" width="11.7109375" style="46" bestFit="1" customWidth="1"/>
    <col min="3031" max="3031" width="22.5703125" style="46" customWidth="1"/>
    <col min="3032" max="3032" width="9.140625" style="46"/>
    <col min="3033" max="3033" width="22.5703125" style="46" customWidth="1"/>
    <col min="3034" max="3034" width="9.140625" style="46"/>
    <col min="3035" max="3035" width="22.5703125" style="46" customWidth="1"/>
    <col min="3036" max="3036" width="9.140625" style="46"/>
    <col min="3037" max="3037" width="22.5703125" style="46" customWidth="1"/>
    <col min="3038" max="3038" width="9.140625" style="46"/>
    <col min="3039" max="3039" width="22.5703125" style="46" customWidth="1"/>
    <col min="3040" max="3040" width="9.140625" style="46"/>
    <col min="3041" max="3041" width="22.5703125" style="46" customWidth="1"/>
    <col min="3042" max="3042" width="11.7109375" style="46" bestFit="1" customWidth="1"/>
    <col min="3043" max="3043" width="22.5703125" style="46" customWidth="1"/>
    <col min="3044" max="3044" width="9.140625" style="46"/>
    <col min="3045" max="3045" width="22.5703125" style="46" customWidth="1"/>
    <col min="3046" max="3046" width="9.140625" style="46"/>
    <col min="3047" max="3047" width="22.5703125" style="46" customWidth="1"/>
    <col min="3048" max="3048" width="9.140625" style="46"/>
    <col min="3049" max="3049" width="22.5703125" style="46" customWidth="1"/>
    <col min="3050" max="3050" width="11.7109375" style="46" bestFit="1" customWidth="1"/>
    <col min="3051" max="3051" width="22.5703125" style="46" customWidth="1"/>
    <col min="3052" max="3052" width="9.140625" style="46"/>
    <col min="3053" max="3053" width="22.5703125" style="46" customWidth="1"/>
    <col min="3054" max="3054" width="9.140625" style="46"/>
    <col min="3055" max="3055" width="22.5703125" style="46" customWidth="1"/>
    <col min="3056" max="3056" width="9.140625" style="46"/>
    <col min="3057" max="3057" width="22.5703125" style="46" customWidth="1"/>
    <col min="3058" max="3058" width="9.140625" style="46"/>
    <col min="3059" max="3059" width="22.5703125" style="46" customWidth="1"/>
    <col min="3060" max="3060" width="9.140625" style="46"/>
    <col min="3061" max="3061" width="22.5703125" style="46" customWidth="1"/>
    <col min="3062" max="3062" width="9.140625" style="46"/>
    <col min="3063" max="3063" width="22.5703125" style="46" customWidth="1"/>
    <col min="3064" max="3064" width="9.140625" style="46"/>
    <col min="3065" max="3065" width="22.5703125" style="46" customWidth="1"/>
    <col min="3066" max="3066" width="9.140625" style="46"/>
    <col min="3067" max="3067" width="22.5703125" style="46" customWidth="1"/>
    <col min="3068" max="3068" width="9.140625" style="46"/>
    <col min="3069" max="3069" width="22.5703125" style="46" customWidth="1"/>
    <col min="3070" max="3267" width="9.140625" style="46"/>
    <col min="3268" max="3268" width="15.5703125" style="46" customWidth="1"/>
    <col min="3269" max="3269" width="22.5703125" style="46" customWidth="1"/>
    <col min="3270" max="3270" width="12.7109375" style="46" bestFit="1" customWidth="1"/>
    <col min="3271" max="3271" width="22.5703125" style="46" customWidth="1"/>
    <col min="3272" max="3272" width="11.7109375" style="46" bestFit="1" customWidth="1"/>
    <col min="3273" max="3273" width="22.5703125" style="46" customWidth="1"/>
    <col min="3274" max="3274" width="11.7109375" style="46" bestFit="1" customWidth="1"/>
    <col min="3275" max="3275" width="22.5703125" style="46" customWidth="1"/>
    <col min="3276" max="3276" width="9.140625" style="46"/>
    <col min="3277" max="3277" width="22.5703125" style="46" customWidth="1"/>
    <col min="3278" max="3278" width="9.140625" style="46"/>
    <col min="3279" max="3279" width="22.5703125" style="46" customWidth="1"/>
    <col min="3280" max="3280" width="11.7109375" style="46" bestFit="1" customWidth="1"/>
    <col min="3281" max="3281" width="22.5703125" style="46" customWidth="1"/>
    <col min="3282" max="3282" width="9.140625" style="46"/>
    <col min="3283" max="3283" width="22.5703125" style="46" customWidth="1"/>
    <col min="3284" max="3284" width="9.140625" style="46"/>
    <col min="3285" max="3285" width="22.5703125" style="46" customWidth="1"/>
    <col min="3286" max="3286" width="11.7109375" style="46" bestFit="1" customWidth="1"/>
    <col min="3287" max="3287" width="22.5703125" style="46" customWidth="1"/>
    <col min="3288" max="3288" width="9.140625" style="46"/>
    <col min="3289" max="3289" width="22.5703125" style="46" customWidth="1"/>
    <col min="3290" max="3290" width="9.140625" style="46"/>
    <col min="3291" max="3291" width="22.5703125" style="46" customWidth="1"/>
    <col min="3292" max="3292" width="9.140625" style="46"/>
    <col min="3293" max="3293" width="22.5703125" style="46" customWidth="1"/>
    <col min="3294" max="3294" width="9.140625" style="46"/>
    <col min="3295" max="3295" width="22.5703125" style="46" customWidth="1"/>
    <col min="3296" max="3296" width="9.140625" style="46"/>
    <col min="3297" max="3297" width="22.5703125" style="46" customWidth="1"/>
    <col min="3298" max="3298" width="11.7109375" style="46" bestFit="1" customWidth="1"/>
    <col min="3299" max="3299" width="22.5703125" style="46" customWidth="1"/>
    <col min="3300" max="3300" width="9.140625" style="46"/>
    <col min="3301" max="3301" width="22.5703125" style="46" customWidth="1"/>
    <col min="3302" max="3302" width="9.140625" style="46"/>
    <col min="3303" max="3303" width="22.5703125" style="46" customWidth="1"/>
    <col min="3304" max="3304" width="9.140625" style="46"/>
    <col min="3305" max="3305" width="22.5703125" style="46" customWidth="1"/>
    <col min="3306" max="3306" width="11.7109375" style="46" bestFit="1" customWidth="1"/>
    <col min="3307" max="3307" width="22.5703125" style="46" customWidth="1"/>
    <col min="3308" max="3308" width="9.140625" style="46"/>
    <col min="3309" max="3309" width="22.5703125" style="46" customWidth="1"/>
    <col min="3310" max="3310" width="9.140625" style="46"/>
    <col min="3311" max="3311" width="22.5703125" style="46" customWidth="1"/>
    <col min="3312" max="3312" width="9.140625" style="46"/>
    <col min="3313" max="3313" width="22.5703125" style="46" customWidth="1"/>
    <col min="3314" max="3314" width="9.140625" style="46"/>
    <col min="3315" max="3315" width="22.5703125" style="46" customWidth="1"/>
    <col min="3316" max="3316" width="9.140625" style="46"/>
    <col min="3317" max="3317" width="22.5703125" style="46" customWidth="1"/>
    <col min="3318" max="3318" width="9.140625" style="46"/>
    <col min="3319" max="3319" width="22.5703125" style="46" customWidth="1"/>
    <col min="3320" max="3320" width="9.140625" style="46"/>
    <col min="3321" max="3321" width="22.5703125" style="46" customWidth="1"/>
    <col min="3322" max="3322" width="9.140625" style="46"/>
    <col min="3323" max="3323" width="22.5703125" style="46" customWidth="1"/>
    <col min="3324" max="3324" width="9.140625" style="46"/>
    <col min="3325" max="3325" width="22.5703125" style="46" customWidth="1"/>
    <col min="3326" max="3523" width="9.140625" style="46"/>
    <col min="3524" max="3524" width="15.5703125" style="46" customWidth="1"/>
    <col min="3525" max="3525" width="22.5703125" style="46" customWidth="1"/>
    <col min="3526" max="3526" width="12.7109375" style="46" bestFit="1" customWidth="1"/>
    <col min="3527" max="3527" width="22.5703125" style="46" customWidth="1"/>
    <col min="3528" max="3528" width="11.7109375" style="46" bestFit="1" customWidth="1"/>
    <col min="3529" max="3529" width="22.5703125" style="46" customWidth="1"/>
    <col min="3530" max="3530" width="11.7109375" style="46" bestFit="1" customWidth="1"/>
    <col min="3531" max="3531" width="22.5703125" style="46" customWidth="1"/>
    <col min="3532" max="3532" width="9.140625" style="46"/>
    <col min="3533" max="3533" width="22.5703125" style="46" customWidth="1"/>
    <col min="3534" max="3534" width="9.140625" style="46"/>
    <col min="3535" max="3535" width="22.5703125" style="46" customWidth="1"/>
    <col min="3536" max="3536" width="11.7109375" style="46" bestFit="1" customWidth="1"/>
    <col min="3537" max="3537" width="22.5703125" style="46" customWidth="1"/>
    <col min="3538" max="3538" width="9.140625" style="46"/>
    <col min="3539" max="3539" width="22.5703125" style="46" customWidth="1"/>
    <col min="3540" max="3540" width="9.140625" style="46"/>
    <col min="3541" max="3541" width="22.5703125" style="46" customWidth="1"/>
    <col min="3542" max="3542" width="11.7109375" style="46" bestFit="1" customWidth="1"/>
    <col min="3543" max="3543" width="22.5703125" style="46" customWidth="1"/>
    <col min="3544" max="3544" width="9.140625" style="46"/>
    <col min="3545" max="3545" width="22.5703125" style="46" customWidth="1"/>
    <col min="3546" max="3546" width="9.140625" style="46"/>
    <col min="3547" max="3547" width="22.5703125" style="46" customWidth="1"/>
    <col min="3548" max="3548" width="9.140625" style="46"/>
    <col min="3549" max="3549" width="22.5703125" style="46" customWidth="1"/>
    <col min="3550" max="3550" width="9.140625" style="46"/>
    <col min="3551" max="3551" width="22.5703125" style="46" customWidth="1"/>
    <col min="3552" max="3552" width="9.140625" style="46"/>
    <col min="3553" max="3553" width="22.5703125" style="46" customWidth="1"/>
    <col min="3554" max="3554" width="11.7109375" style="46" bestFit="1" customWidth="1"/>
    <col min="3555" max="3555" width="22.5703125" style="46" customWidth="1"/>
    <col min="3556" max="3556" width="9.140625" style="46"/>
    <col min="3557" max="3557" width="22.5703125" style="46" customWidth="1"/>
    <col min="3558" max="3558" width="9.140625" style="46"/>
    <col min="3559" max="3559" width="22.5703125" style="46" customWidth="1"/>
    <col min="3560" max="3560" width="9.140625" style="46"/>
    <col min="3561" max="3561" width="22.5703125" style="46" customWidth="1"/>
    <col min="3562" max="3562" width="11.7109375" style="46" bestFit="1" customWidth="1"/>
    <col min="3563" max="3563" width="22.5703125" style="46" customWidth="1"/>
    <col min="3564" max="3564" width="9.140625" style="46"/>
    <col min="3565" max="3565" width="22.5703125" style="46" customWidth="1"/>
    <col min="3566" max="3566" width="9.140625" style="46"/>
    <col min="3567" max="3567" width="22.5703125" style="46" customWidth="1"/>
    <col min="3568" max="3568" width="9.140625" style="46"/>
    <col min="3569" max="3569" width="22.5703125" style="46" customWidth="1"/>
    <col min="3570" max="3570" width="9.140625" style="46"/>
    <col min="3571" max="3571" width="22.5703125" style="46" customWidth="1"/>
    <col min="3572" max="3572" width="9.140625" style="46"/>
    <col min="3573" max="3573" width="22.5703125" style="46" customWidth="1"/>
    <col min="3574" max="3574" width="9.140625" style="46"/>
    <col min="3575" max="3575" width="22.5703125" style="46" customWidth="1"/>
    <col min="3576" max="3576" width="9.140625" style="46"/>
    <col min="3577" max="3577" width="22.5703125" style="46" customWidth="1"/>
    <col min="3578" max="3578" width="9.140625" style="46"/>
    <col min="3579" max="3579" width="22.5703125" style="46" customWidth="1"/>
    <col min="3580" max="3580" width="9.140625" style="46"/>
    <col min="3581" max="3581" width="22.5703125" style="46" customWidth="1"/>
    <col min="3582" max="3779" width="9.140625" style="46"/>
    <col min="3780" max="3780" width="15.5703125" style="46" customWidth="1"/>
    <col min="3781" max="3781" width="22.5703125" style="46" customWidth="1"/>
    <col min="3782" max="3782" width="12.7109375" style="46" bestFit="1" customWidth="1"/>
    <col min="3783" max="3783" width="22.5703125" style="46" customWidth="1"/>
    <col min="3784" max="3784" width="11.7109375" style="46" bestFit="1" customWidth="1"/>
    <col min="3785" max="3785" width="22.5703125" style="46" customWidth="1"/>
    <col min="3786" max="3786" width="11.7109375" style="46" bestFit="1" customWidth="1"/>
    <col min="3787" max="3787" width="22.5703125" style="46" customWidth="1"/>
    <col min="3788" max="3788" width="9.140625" style="46"/>
    <col min="3789" max="3789" width="22.5703125" style="46" customWidth="1"/>
    <col min="3790" max="3790" width="9.140625" style="46"/>
    <col min="3791" max="3791" width="22.5703125" style="46" customWidth="1"/>
    <col min="3792" max="3792" width="11.7109375" style="46" bestFit="1" customWidth="1"/>
    <col min="3793" max="3793" width="22.5703125" style="46" customWidth="1"/>
    <col min="3794" max="3794" width="9.140625" style="46"/>
    <col min="3795" max="3795" width="22.5703125" style="46" customWidth="1"/>
    <col min="3796" max="3796" width="9.140625" style="46"/>
    <col min="3797" max="3797" width="22.5703125" style="46" customWidth="1"/>
    <col min="3798" max="3798" width="11.7109375" style="46" bestFit="1" customWidth="1"/>
    <col min="3799" max="3799" width="22.5703125" style="46" customWidth="1"/>
    <col min="3800" max="3800" width="9.140625" style="46"/>
    <col min="3801" max="3801" width="22.5703125" style="46" customWidth="1"/>
    <col min="3802" max="3802" width="9.140625" style="46"/>
    <col min="3803" max="3803" width="22.5703125" style="46" customWidth="1"/>
    <col min="3804" max="3804" width="9.140625" style="46"/>
    <col min="3805" max="3805" width="22.5703125" style="46" customWidth="1"/>
    <col min="3806" max="3806" width="9.140625" style="46"/>
    <col min="3807" max="3807" width="22.5703125" style="46" customWidth="1"/>
    <col min="3808" max="3808" width="9.140625" style="46"/>
    <col min="3809" max="3809" width="22.5703125" style="46" customWidth="1"/>
    <col min="3810" max="3810" width="11.7109375" style="46" bestFit="1" customWidth="1"/>
    <col min="3811" max="3811" width="22.5703125" style="46" customWidth="1"/>
    <col min="3812" max="3812" width="9.140625" style="46"/>
    <col min="3813" max="3813" width="22.5703125" style="46" customWidth="1"/>
    <col min="3814" max="3814" width="9.140625" style="46"/>
    <col min="3815" max="3815" width="22.5703125" style="46" customWidth="1"/>
    <col min="3816" max="3816" width="9.140625" style="46"/>
    <col min="3817" max="3817" width="22.5703125" style="46" customWidth="1"/>
    <col min="3818" max="3818" width="11.7109375" style="46" bestFit="1" customWidth="1"/>
    <col min="3819" max="3819" width="22.5703125" style="46" customWidth="1"/>
    <col min="3820" max="3820" width="9.140625" style="46"/>
    <col min="3821" max="3821" width="22.5703125" style="46" customWidth="1"/>
    <col min="3822" max="3822" width="9.140625" style="46"/>
    <col min="3823" max="3823" width="22.5703125" style="46" customWidth="1"/>
    <col min="3824" max="3824" width="9.140625" style="46"/>
    <col min="3825" max="3825" width="22.5703125" style="46" customWidth="1"/>
    <col min="3826" max="3826" width="9.140625" style="46"/>
    <col min="3827" max="3827" width="22.5703125" style="46" customWidth="1"/>
    <col min="3828" max="3828" width="9.140625" style="46"/>
    <col min="3829" max="3829" width="22.5703125" style="46" customWidth="1"/>
    <col min="3830" max="3830" width="9.140625" style="46"/>
    <col min="3831" max="3831" width="22.5703125" style="46" customWidth="1"/>
    <col min="3832" max="3832" width="9.140625" style="46"/>
    <col min="3833" max="3833" width="22.5703125" style="46" customWidth="1"/>
    <col min="3834" max="3834" width="9.140625" style="46"/>
    <col min="3835" max="3835" width="22.5703125" style="46" customWidth="1"/>
    <col min="3836" max="3836" width="9.140625" style="46"/>
    <col min="3837" max="3837" width="22.5703125" style="46" customWidth="1"/>
    <col min="3838" max="4035" width="9.140625" style="46"/>
    <col min="4036" max="4036" width="15.5703125" style="46" customWidth="1"/>
    <col min="4037" max="4037" width="22.5703125" style="46" customWidth="1"/>
    <col min="4038" max="4038" width="12.7109375" style="46" bestFit="1" customWidth="1"/>
    <col min="4039" max="4039" width="22.5703125" style="46" customWidth="1"/>
    <col min="4040" max="4040" width="11.7109375" style="46" bestFit="1" customWidth="1"/>
    <col min="4041" max="4041" width="22.5703125" style="46" customWidth="1"/>
    <col min="4042" max="4042" width="11.7109375" style="46" bestFit="1" customWidth="1"/>
    <col min="4043" max="4043" width="22.5703125" style="46" customWidth="1"/>
    <col min="4044" max="4044" width="9.140625" style="46"/>
    <col min="4045" max="4045" width="22.5703125" style="46" customWidth="1"/>
    <col min="4046" max="4046" width="9.140625" style="46"/>
    <col min="4047" max="4047" width="22.5703125" style="46" customWidth="1"/>
    <col min="4048" max="4048" width="11.7109375" style="46" bestFit="1" customWidth="1"/>
    <col min="4049" max="4049" width="22.5703125" style="46" customWidth="1"/>
    <col min="4050" max="4050" width="9.140625" style="46"/>
    <col min="4051" max="4051" width="22.5703125" style="46" customWidth="1"/>
    <col min="4052" max="4052" width="9.140625" style="46"/>
    <col min="4053" max="4053" width="22.5703125" style="46" customWidth="1"/>
    <col min="4054" max="4054" width="11.7109375" style="46" bestFit="1" customWidth="1"/>
    <col min="4055" max="4055" width="22.5703125" style="46" customWidth="1"/>
    <col min="4056" max="4056" width="9.140625" style="46"/>
    <col min="4057" max="4057" width="22.5703125" style="46" customWidth="1"/>
    <col min="4058" max="4058" width="9.140625" style="46"/>
    <col min="4059" max="4059" width="22.5703125" style="46" customWidth="1"/>
    <col min="4060" max="4060" width="9.140625" style="46"/>
    <col min="4061" max="4061" width="22.5703125" style="46" customWidth="1"/>
    <col min="4062" max="4062" width="9.140625" style="46"/>
    <col min="4063" max="4063" width="22.5703125" style="46" customWidth="1"/>
    <col min="4064" max="4064" width="9.140625" style="46"/>
    <col min="4065" max="4065" width="22.5703125" style="46" customWidth="1"/>
    <col min="4066" max="4066" width="11.7109375" style="46" bestFit="1" customWidth="1"/>
    <col min="4067" max="4067" width="22.5703125" style="46" customWidth="1"/>
    <col min="4068" max="4068" width="9.140625" style="46"/>
    <col min="4069" max="4069" width="22.5703125" style="46" customWidth="1"/>
    <col min="4070" max="4070" width="9.140625" style="46"/>
    <col min="4071" max="4071" width="22.5703125" style="46" customWidth="1"/>
    <col min="4072" max="4072" width="9.140625" style="46"/>
    <col min="4073" max="4073" width="22.5703125" style="46" customWidth="1"/>
    <col min="4074" max="4074" width="11.7109375" style="46" bestFit="1" customWidth="1"/>
    <col min="4075" max="4075" width="22.5703125" style="46" customWidth="1"/>
    <col min="4076" max="4076" width="9.140625" style="46"/>
    <col min="4077" max="4077" width="22.5703125" style="46" customWidth="1"/>
    <col min="4078" max="4078" width="9.140625" style="46"/>
    <col min="4079" max="4079" width="22.5703125" style="46" customWidth="1"/>
    <col min="4080" max="4080" width="9.140625" style="46"/>
    <col min="4081" max="4081" width="22.5703125" style="46" customWidth="1"/>
    <col min="4082" max="4082" width="9.140625" style="46"/>
    <col min="4083" max="4083" width="22.5703125" style="46" customWidth="1"/>
    <col min="4084" max="4084" width="9.140625" style="46"/>
    <col min="4085" max="4085" width="22.5703125" style="46" customWidth="1"/>
    <col min="4086" max="4086" width="9.140625" style="46"/>
    <col min="4087" max="4087" width="22.5703125" style="46" customWidth="1"/>
    <col min="4088" max="4088" width="9.140625" style="46"/>
    <col min="4089" max="4089" width="22.5703125" style="46" customWidth="1"/>
    <col min="4090" max="4090" width="9.140625" style="46"/>
    <col min="4091" max="4091" width="22.5703125" style="46" customWidth="1"/>
    <col min="4092" max="4092" width="9.140625" style="46"/>
    <col min="4093" max="4093" width="22.5703125" style="46" customWidth="1"/>
    <col min="4094" max="4291" width="9.140625" style="46"/>
    <col min="4292" max="4292" width="15.5703125" style="46" customWidth="1"/>
    <col min="4293" max="4293" width="22.5703125" style="46" customWidth="1"/>
    <col min="4294" max="4294" width="12.7109375" style="46" bestFit="1" customWidth="1"/>
    <col min="4295" max="4295" width="22.5703125" style="46" customWidth="1"/>
    <col min="4296" max="4296" width="11.7109375" style="46" bestFit="1" customWidth="1"/>
    <col min="4297" max="4297" width="22.5703125" style="46" customWidth="1"/>
    <col min="4298" max="4298" width="11.7109375" style="46" bestFit="1" customWidth="1"/>
    <col min="4299" max="4299" width="22.5703125" style="46" customWidth="1"/>
    <col min="4300" max="4300" width="9.140625" style="46"/>
    <col min="4301" max="4301" width="22.5703125" style="46" customWidth="1"/>
    <col min="4302" max="4302" width="9.140625" style="46"/>
    <col min="4303" max="4303" width="22.5703125" style="46" customWidth="1"/>
    <col min="4304" max="4304" width="11.7109375" style="46" bestFit="1" customWidth="1"/>
    <col min="4305" max="4305" width="22.5703125" style="46" customWidth="1"/>
    <col min="4306" max="4306" width="9.140625" style="46"/>
    <col min="4307" max="4307" width="22.5703125" style="46" customWidth="1"/>
    <col min="4308" max="4308" width="9.140625" style="46"/>
    <col min="4309" max="4309" width="22.5703125" style="46" customWidth="1"/>
    <col min="4310" max="4310" width="11.7109375" style="46" bestFit="1" customWidth="1"/>
    <col min="4311" max="4311" width="22.5703125" style="46" customWidth="1"/>
    <col min="4312" max="4312" width="9.140625" style="46"/>
    <col min="4313" max="4313" width="22.5703125" style="46" customWidth="1"/>
    <col min="4314" max="4314" width="9.140625" style="46"/>
    <col min="4315" max="4315" width="22.5703125" style="46" customWidth="1"/>
    <col min="4316" max="4316" width="9.140625" style="46"/>
    <col min="4317" max="4317" width="22.5703125" style="46" customWidth="1"/>
    <col min="4318" max="4318" width="9.140625" style="46"/>
    <col min="4319" max="4319" width="22.5703125" style="46" customWidth="1"/>
    <col min="4320" max="4320" width="9.140625" style="46"/>
    <col min="4321" max="4321" width="22.5703125" style="46" customWidth="1"/>
    <col min="4322" max="4322" width="11.7109375" style="46" bestFit="1" customWidth="1"/>
    <col min="4323" max="4323" width="22.5703125" style="46" customWidth="1"/>
    <col min="4324" max="4324" width="9.140625" style="46"/>
    <col min="4325" max="4325" width="22.5703125" style="46" customWidth="1"/>
    <col min="4326" max="4326" width="9.140625" style="46"/>
    <col min="4327" max="4327" width="22.5703125" style="46" customWidth="1"/>
    <col min="4328" max="4328" width="9.140625" style="46"/>
    <col min="4329" max="4329" width="22.5703125" style="46" customWidth="1"/>
    <col min="4330" max="4330" width="11.7109375" style="46" bestFit="1" customWidth="1"/>
    <col min="4331" max="4331" width="22.5703125" style="46" customWidth="1"/>
    <col min="4332" max="4332" width="9.140625" style="46"/>
    <col min="4333" max="4333" width="22.5703125" style="46" customWidth="1"/>
    <col min="4334" max="4334" width="9.140625" style="46"/>
    <col min="4335" max="4335" width="22.5703125" style="46" customWidth="1"/>
    <col min="4336" max="4336" width="9.140625" style="46"/>
    <col min="4337" max="4337" width="22.5703125" style="46" customWidth="1"/>
    <col min="4338" max="4338" width="9.140625" style="46"/>
    <col min="4339" max="4339" width="22.5703125" style="46" customWidth="1"/>
    <col min="4340" max="4340" width="9.140625" style="46"/>
    <col min="4341" max="4341" width="22.5703125" style="46" customWidth="1"/>
    <col min="4342" max="4342" width="9.140625" style="46"/>
    <col min="4343" max="4343" width="22.5703125" style="46" customWidth="1"/>
    <col min="4344" max="4344" width="9.140625" style="46"/>
    <col min="4345" max="4345" width="22.5703125" style="46" customWidth="1"/>
    <col min="4346" max="4346" width="9.140625" style="46"/>
    <col min="4347" max="4347" width="22.5703125" style="46" customWidth="1"/>
    <col min="4348" max="4348" width="9.140625" style="46"/>
    <col min="4349" max="4349" width="22.5703125" style="46" customWidth="1"/>
    <col min="4350" max="4547" width="9.140625" style="46"/>
    <col min="4548" max="4548" width="15.5703125" style="46" customWidth="1"/>
    <col min="4549" max="4549" width="22.5703125" style="46" customWidth="1"/>
    <col min="4550" max="4550" width="12.7109375" style="46" bestFit="1" customWidth="1"/>
    <col min="4551" max="4551" width="22.5703125" style="46" customWidth="1"/>
    <col min="4552" max="4552" width="11.7109375" style="46" bestFit="1" customWidth="1"/>
    <col min="4553" max="4553" width="22.5703125" style="46" customWidth="1"/>
    <col min="4554" max="4554" width="11.7109375" style="46" bestFit="1" customWidth="1"/>
    <col min="4555" max="4555" width="22.5703125" style="46" customWidth="1"/>
    <col min="4556" max="4556" width="9.140625" style="46"/>
    <col min="4557" max="4557" width="22.5703125" style="46" customWidth="1"/>
    <col min="4558" max="4558" width="9.140625" style="46"/>
    <col min="4559" max="4559" width="22.5703125" style="46" customWidth="1"/>
    <col min="4560" max="4560" width="11.7109375" style="46" bestFit="1" customWidth="1"/>
    <col min="4561" max="4561" width="22.5703125" style="46" customWidth="1"/>
    <col min="4562" max="4562" width="9.140625" style="46"/>
    <col min="4563" max="4563" width="22.5703125" style="46" customWidth="1"/>
    <col min="4564" max="4564" width="9.140625" style="46"/>
    <col min="4565" max="4565" width="22.5703125" style="46" customWidth="1"/>
    <col min="4566" max="4566" width="11.7109375" style="46" bestFit="1" customWidth="1"/>
    <col min="4567" max="4567" width="22.5703125" style="46" customWidth="1"/>
    <col min="4568" max="4568" width="9.140625" style="46"/>
    <col min="4569" max="4569" width="22.5703125" style="46" customWidth="1"/>
    <col min="4570" max="4570" width="9.140625" style="46"/>
    <col min="4571" max="4571" width="22.5703125" style="46" customWidth="1"/>
    <col min="4572" max="4572" width="9.140625" style="46"/>
    <col min="4573" max="4573" width="22.5703125" style="46" customWidth="1"/>
    <col min="4574" max="4574" width="9.140625" style="46"/>
    <col min="4575" max="4575" width="22.5703125" style="46" customWidth="1"/>
    <col min="4576" max="4576" width="9.140625" style="46"/>
    <col min="4577" max="4577" width="22.5703125" style="46" customWidth="1"/>
    <col min="4578" max="4578" width="11.7109375" style="46" bestFit="1" customWidth="1"/>
    <col min="4579" max="4579" width="22.5703125" style="46" customWidth="1"/>
    <col min="4580" max="4580" width="9.140625" style="46"/>
    <col min="4581" max="4581" width="22.5703125" style="46" customWidth="1"/>
    <col min="4582" max="4582" width="9.140625" style="46"/>
    <col min="4583" max="4583" width="22.5703125" style="46" customWidth="1"/>
    <col min="4584" max="4584" width="9.140625" style="46"/>
    <col min="4585" max="4585" width="22.5703125" style="46" customWidth="1"/>
    <col min="4586" max="4586" width="11.7109375" style="46" bestFit="1" customWidth="1"/>
    <col min="4587" max="4587" width="22.5703125" style="46" customWidth="1"/>
    <col min="4588" max="4588" width="9.140625" style="46"/>
    <col min="4589" max="4589" width="22.5703125" style="46" customWidth="1"/>
    <col min="4590" max="4590" width="9.140625" style="46"/>
    <col min="4591" max="4591" width="22.5703125" style="46" customWidth="1"/>
    <col min="4592" max="4592" width="9.140625" style="46"/>
    <col min="4593" max="4593" width="22.5703125" style="46" customWidth="1"/>
    <col min="4594" max="4594" width="9.140625" style="46"/>
    <col min="4595" max="4595" width="22.5703125" style="46" customWidth="1"/>
    <col min="4596" max="4596" width="9.140625" style="46"/>
    <col min="4597" max="4597" width="22.5703125" style="46" customWidth="1"/>
    <col min="4598" max="4598" width="9.140625" style="46"/>
    <col min="4599" max="4599" width="22.5703125" style="46" customWidth="1"/>
    <col min="4600" max="4600" width="9.140625" style="46"/>
    <col min="4601" max="4601" width="22.5703125" style="46" customWidth="1"/>
    <col min="4602" max="4602" width="9.140625" style="46"/>
    <col min="4603" max="4603" width="22.5703125" style="46" customWidth="1"/>
    <col min="4604" max="4604" width="9.140625" style="46"/>
    <col min="4605" max="4605" width="22.5703125" style="46" customWidth="1"/>
    <col min="4606" max="4803" width="9.140625" style="46"/>
    <col min="4804" max="4804" width="15.5703125" style="46" customWidth="1"/>
    <col min="4805" max="4805" width="22.5703125" style="46" customWidth="1"/>
    <col min="4806" max="4806" width="12.7109375" style="46" bestFit="1" customWidth="1"/>
    <col min="4807" max="4807" width="22.5703125" style="46" customWidth="1"/>
    <col min="4808" max="4808" width="11.7109375" style="46" bestFit="1" customWidth="1"/>
    <col min="4809" max="4809" width="22.5703125" style="46" customWidth="1"/>
    <col min="4810" max="4810" width="11.7109375" style="46" bestFit="1" customWidth="1"/>
    <col min="4811" max="4811" width="22.5703125" style="46" customWidth="1"/>
    <col min="4812" max="4812" width="9.140625" style="46"/>
    <col min="4813" max="4813" width="22.5703125" style="46" customWidth="1"/>
    <col min="4814" max="4814" width="9.140625" style="46"/>
    <col min="4815" max="4815" width="22.5703125" style="46" customWidth="1"/>
    <col min="4816" max="4816" width="11.7109375" style="46" bestFit="1" customWidth="1"/>
    <col min="4817" max="4817" width="22.5703125" style="46" customWidth="1"/>
    <col min="4818" max="4818" width="9.140625" style="46"/>
    <col min="4819" max="4819" width="22.5703125" style="46" customWidth="1"/>
    <col min="4820" max="4820" width="9.140625" style="46"/>
    <col min="4821" max="4821" width="22.5703125" style="46" customWidth="1"/>
    <col min="4822" max="4822" width="11.7109375" style="46" bestFit="1" customWidth="1"/>
    <col min="4823" max="4823" width="22.5703125" style="46" customWidth="1"/>
    <col min="4824" max="4824" width="9.140625" style="46"/>
    <col min="4825" max="4825" width="22.5703125" style="46" customWidth="1"/>
    <col min="4826" max="4826" width="9.140625" style="46"/>
    <col min="4827" max="4827" width="22.5703125" style="46" customWidth="1"/>
    <col min="4828" max="4828" width="9.140625" style="46"/>
    <col min="4829" max="4829" width="22.5703125" style="46" customWidth="1"/>
    <col min="4830" max="4830" width="9.140625" style="46"/>
    <col min="4831" max="4831" width="22.5703125" style="46" customWidth="1"/>
    <col min="4832" max="4832" width="9.140625" style="46"/>
    <col min="4833" max="4833" width="22.5703125" style="46" customWidth="1"/>
    <col min="4834" max="4834" width="11.7109375" style="46" bestFit="1" customWidth="1"/>
    <col min="4835" max="4835" width="22.5703125" style="46" customWidth="1"/>
    <col min="4836" max="4836" width="9.140625" style="46"/>
    <col min="4837" max="4837" width="22.5703125" style="46" customWidth="1"/>
    <col min="4838" max="4838" width="9.140625" style="46"/>
    <col min="4839" max="4839" width="22.5703125" style="46" customWidth="1"/>
    <col min="4840" max="4840" width="9.140625" style="46"/>
    <col min="4841" max="4841" width="22.5703125" style="46" customWidth="1"/>
    <col min="4842" max="4842" width="11.7109375" style="46" bestFit="1" customWidth="1"/>
    <col min="4843" max="4843" width="22.5703125" style="46" customWidth="1"/>
    <col min="4844" max="4844" width="9.140625" style="46"/>
    <col min="4845" max="4845" width="22.5703125" style="46" customWidth="1"/>
    <col min="4846" max="4846" width="9.140625" style="46"/>
    <col min="4847" max="4847" width="22.5703125" style="46" customWidth="1"/>
    <col min="4848" max="4848" width="9.140625" style="46"/>
    <col min="4849" max="4849" width="22.5703125" style="46" customWidth="1"/>
    <col min="4850" max="4850" width="9.140625" style="46"/>
    <col min="4851" max="4851" width="22.5703125" style="46" customWidth="1"/>
    <col min="4852" max="4852" width="9.140625" style="46"/>
    <col min="4853" max="4853" width="22.5703125" style="46" customWidth="1"/>
    <col min="4854" max="4854" width="9.140625" style="46"/>
    <col min="4855" max="4855" width="22.5703125" style="46" customWidth="1"/>
    <col min="4856" max="4856" width="9.140625" style="46"/>
    <col min="4857" max="4857" width="22.5703125" style="46" customWidth="1"/>
    <col min="4858" max="4858" width="9.140625" style="46"/>
    <col min="4859" max="4859" width="22.5703125" style="46" customWidth="1"/>
    <col min="4860" max="4860" width="9.140625" style="46"/>
    <col min="4861" max="4861" width="22.5703125" style="46" customWidth="1"/>
    <col min="4862" max="5059" width="9.140625" style="46"/>
    <col min="5060" max="5060" width="15.5703125" style="46" customWidth="1"/>
    <col min="5061" max="5061" width="22.5703125" style="46" customWidth="1"/>
    <col min="5062" max="5062" width="12.7109375" style="46" bestFit="1" customWidth="1"/>
    <col min="5063" max="5063" width="22.5703125" style="46" customWidth="1"/>
    <col min="5064" max="5064" width="11.7109375" style="46" bestFit="1" customWidth="1"/>
    <col min="5065" max="5065" width="22.5703125" style="46" customWidth="1"/>
    <col min="5066" max="5066" width="11.7109375" style="46" bestFit="1" customWidth="1"/>
    <col min="5067" max="5067" width="22.5703125" style="46" customWidth="1"/>
    <col min="5068" max="5068" width="9.140625" style="46"/>
    <col min="5069" max="5069" width="22.5703125" style="46" customWidth="1"/>
    <col min="5070" max="5070" width="9.140625" style="46"/>
    <col min="5071" max="5071" width="22.5703125" style="46" customWidth="1"/>
    <col min="5072" max="5072" width="11.7109375" style="46" bestFit="1" customWidth="1"/>
    <col min="5073" max="5073" width="22.5703125" style="46" customWidth="1"/>
    <col min="5074" max="5074" width="9.140625" style="46"/>
    <col min="5075" max="5075" width="22.5703125" style="46" customWidth="1"/>
    <col min="5076" max="5076" width="9.140625" style="46"/>
    <col min="5077" max="5077" width="22.5703125" style="46" customWidth="1"/>
    <col min="5078" max="5078" width="11.7109375" style="46" bestFit="1" customWidth="1"/>
    <col min="5079" max="5079" width="22.5703125" style="46" customWidth="1"/>
    <col min="5080" max="5080" width="9.140625" style="46"/>
    <col min="5081" max="5081" width="22.5703125" style="46" customWidth="1"/>
    <col min="5082" max="5082" width="9.140625" style="46"/>
    <col min="5083" max="5083" width="22.5703125" style="46" customWidth="1"/>
    <col min="5084" max="5084" width="9.140625" style="46"/>
    <col min="5085" max="5085" width="22.5703125" style="46" customWidth="1"/>
    <col min="5086" max="5086" width="9.140625" style="46"/>
    <col min="5087" max="5087" width="22.5703125" style="46" customWidth="1"/>
    <col min="5088" max="5088" width="9.140625" style="46"/>
    <col min="5089" max="5089" width="22.5703125" style="46" customWidth="1"/>
    <col min="5090" max="5090" width="11.7109375" style="46" bestFit="1" customWidth="1"/>
    <col min="5091" max="5091" width="22.5703125" style="46" customWidth="1"/>
    <col min="5092" max="5092" width="9.140625" style="46"/>
    <col min="5093" max="5093" width="22.5703125" style="46" customWidth="1"/>
    <col min="5094" max="5094" width="9.140625" style="46"/>
    <col min="5095" max="5095" width="22.5703125" style="46" customWidth="1"/>
    <col min="5096" max="5096" width="9.140625" style="46"/>
    <col min="5097" max="5097" width="22.5703125" style="46" customWidth="1"/>
    <col min="5098" max="5098" width="11.7109375" style="46" bestFit="1" customWidth="1"/>
    <col min="5099" max="5099" width="22.5703125" style="46" customWidth="1"/>
    <col min="5100" max="5100" width="9.140625" style="46"/>
    <col min="5101" max="5101" width="22.5703125" style="46" customWidth="1"/>
    <col min="5102" max="5102" width="9.140625" style="46"/>
    <col min="5103" max="5103" width="22.5703125" style="46" customWidth="1"/>
    <col min="5104" max="5104" width="9.140625" style="46"/>
    <col min="5105" max="5105" width="22.5703125" style="46" customWidth="1"/>
    <col min="5106" max="5106" width="9.140625" style="46"/>
    <col min="5107" max="5107" width="22.5703125" style="46" customWidth="1"/>
    <col min="5108" max="5108" width="9.140625" style="46"/>
    <col min="5109" max="5109" width="22.5703125" style="46" customWidth="1"/>
    <col min="5110" max="5110" width="9.140625" style="46"/>
    <col min="5111" max="5111" width="22.5703125" style="46" customWidth="1"/>
    <col min="5112" max="5112" width="9.140625" style="46"/>
    <col min="5113" max="5113" width="22.5703125" style="46" customWidth="1"/>
    <col min="5114" max="5114" width="9.140625" style="46"/>
    <col min="5115" max="5115" width="22.5703125" style="46" customWidth="1"/>
    <col min="5116" max="5116" width="9.140625" style="46"/>
    <col min="5117" max="5117" width="22.5703125" style="46" customWidth="1"/>
    <col min="5118" max="5315" width="9.140625" style="46"/>
    <col min="5316" max="5316" width="15.5703125" style="46" customWidth="1"/>
    <col min="5317" max="5317" width="22.5703125" style="46" customWidth="1"/>
    <col min="5318" max="5318" width="12.7109375" style="46" bestFit="1" customWidth="1"/>
    <col min="5319" max="5319" width="22.5703125" style="46" customWidth="1"/>
    <col min="5320" max="5320" width="11.7109375" style="46" bestFit="1" customWidth="1"/>
    <col min="5321" max="5321" width="22.5703125" style="46" customWidth="1"/>
    <col min="5322" max="5322" width="11.7109375" style="46" bestFit="1" customWidth="1"/>
    <col min="5323" max="5323" width="22.5703125" style="46" customWidth="1"/>
    <col min="5324" max="5324" width="9.140625" style="46"/>
    <col min="5325" max="5325" width="22.5703125" style="46" customWidth="1"/>
    <col min="5326" max="5326" width="9.140625" style="46"/>
    <col min="5327" max="5327" width="22.5703125" style="46" customWidth="1"/>
    <col min="5328" max="5328" width="11.7109375" style="46" bestFit="1" customWidth="1"/>
    <col min="5329" max="5329" width="22.5703125" style="46" customWidth="1"/>
    <col min="5330" max="5330" width="9.140625" style="46"/>
    <col min="5331" max="5331" width="22.5703125" style="46" customWidth="1"/>
    <col min="5332" max="5332" width="9.140625" style="46"/>
    <col min="5333" max="5333" width="22.5703125" style="46" customWidth="1"/>
    <col min="5334" max="5334" width="11.7109375" style="46" bestFit="1" customWidth="1"/>
    <col min="5335" max="5335" width="22.5703125" style="46" customWidth="1"/>
    <col min="5336" max="5336" width="9.140625" style="46"/>
    <col min="5337" max="5337" width="22.5703125" style="46" customWidth="1"/>
    <col min="5338" max="5338" width="9.140625" style="46"/>
    <col min="5339" max="5339" width="22.5703125" style="46" customWidth="1"/>
    <col min="5340" max="5340" width="9.140625" style="46"/>
    <col min="5341" max="5341" width="22.5703125" style="46" customWidth="1"/>
    <col min="5342" max="5342" width="9.140625" style="46"/>
    <col min="5343" max="5343" width="22.5703125" style="46" customWidth="1"/>
    <col min="5344" max="5344" width="9.140625" style="46"/>
    <col min="5345" max="5345" width="22.5703125" style="46" customWidth="1"/>
    <col min="5346" max="5346" width="11.7109375" style="46" bestFit="1" customWidth="1"/>
    <col min="5347" max="5347" width="22.5703125" style="46" customWidth="1"/>
    <col min="5348" max="5348" width="9.140625" style="46"/>
    <col min="5349" max="5349" width="22.5703125" style="46" customWidth="1"/>
    <col min="5350" max="5350" width="9.140625" style="46"/>
    <col min="5351" max="5351" width="22.5703125" style="46" customWidth="1"/>
    <col min="5352" max="5352" width="9.140625" style="46"/>
    <col min="5353" max="5353" width="22.5703125" style="46" customWidth="1"/>
    <col min="5354" max="5354" width="11.7109375" style="46" bestFit="1" customWidth="1"/>
    <col min="5355" max="5355" width="22.5703125" style="46" customWidth="1"/>
    <col min="5356" max="5356" width="9.140625" style="46"/>
    <col min="5357" max="5357" width="22.5703125" style="46" customWidth="1"/>
    <col min="5358" max="5358" width="9.140625" style="46"/>
    <col min="5359" max="5359" width="22.5703125" style="46" customWidth="1"/>
    <col min="5360" max="5360" width="9.140625" style="46"/>
    <col min="5361" max="5361" width="22.5703125" style="46" customWidth="1"/>
    <col min="5362" max="5362" width="9.140625" style="46"/>
    <col min="5363" max="5363" width="22.5703125" style="46" customWidth="1"/>
    <col min="5364" max="5364" width="9.140625" style="46"/>
    <col min="5365" max="5365" width="22.5703125" style="46" customWidth="1"/>
    <col min="5366" max="5366" width="9.140625" style="46"/>
    <col min="5367" max="5367" width="22.5703125" style="46" customWidth="1"/>
    <col min="5368" max="5368" width="9.140625" style="46"/>
    <col min="5369" max="5369" width="22.5703125" style="46" customWidth="1"/>
    <col min="5370" max="5370" width="9.140625" style="46"/>
    <col min="5371" max="5371" width="22.5703125" style="46" customWidth="1"/>
    <col min="5372" max="5372" width="9.140625" style="46"/>
    <col min="5373" max="5373" width="22.5703125" style="46" customWidth="1"/>
    <col min="5374" max="5571" width="9.140625" style="46"/>
    <col min="5572" max="5572" width="15.5703125" style="46" customWidth="1"/>
    <col min="5573" max="5573" width="22.5703125" style="46" customWidth="1"/>
    <col min="5574" max="5574" width="12.7109375" style="46" bestFit="1" customWidth="1"/>
    <col min="5575" max="5575" width="22.5703125" style="46" customWidth="1"/>
    <col min="5576" max="5576" width="11.7109375" style="46" bestFit="1" customWidth="1"/>
    <col min="5577" max="5577" width="22.5703125" style="46" customWidth="1"/>
    <col min="5578" max="5578" width="11.7109375" style="46" bestFit="1" customWidth="1"/>
    <col min="5579" max="5579" width="22.5703125" style="46" customWidth="1"/>
    <col min="5580" max="5580" width="9.140625" style="46"/>
    <col min="5581" max="5581" width="22.5703125" style="46" customWidth="1"/>
    <col min="5582" max="5582" width="9.140625" style="46"/>
    <col min="5583" max="5583" width="22.5703125" style="46" customWidth="1"/>
    <col min="5584" max="5584" width="11.7109375" style="46" bestFit="1" customWidth="1"/>
    <col min="5585" max="5585" width="22.5703125" style="46" customWidth="1"/>
    <col min="5586" max="5586" width="9.140625" style="46"/>
    <col min="5587" max="5587" width="22.5703125" style="46" customWidth="1"/>
    <col min="5588" max="5588" width="9.140625" style="46"/>
    <col min="5589" max="5589" width="22.5703125" style="46" customWidth="1"/>
    <col min="5590" max="5590" width="11.7109375" style="46" bestFit="1" customWidth="1"/>
    <col min="5591" max="5591" width="22.5703125" style="46" customWidth="1"/>
    <col min="5592" max="5592" width="9.140625" style="46"/>
    <col min="5593" max="5593" width="22.5703125" style="46" customWidth="1"/>
    <col min="5594" max="5594" width="9.140625" style="46"/>
    <col min="5595" max="5595" width="22.5703125" style="46" customWidth="1"/>
    <col min="5596" max="5596" width="9.140625" style="46"/>
    <col min="5597" max="5597" width="22.5703125" style="46" customWidth="1"/>
    <col min="5598" max="5598" width="9.140625" style="46"/>
    <col min="5599" max="5599" width="22.5703125" style="46" customWidth="1"/>
    <col min="5600" max="5600" width="9.140625" style="46"/>
    <col min="5601" max="5601" width="22.5703125" style="46" customWidth="1"/>
    <col min="5602" max="5602" width="11.7109375" style="46" bestFit="1" customWidth="1"/>
    <col min="5603" max="5603" width="22.5703125" style="46" customWidth="1"/>
    <col min="5604" max="5604" width="9.140625" style="46"/>
    <col min="5605" max="5605" width="22.5703125" style="46" customWidth="1"/>
    <col min="5606" max="5606" width="9.140625" style="46"/>
    <col min="5607" max="5607" width="22.5703125" style="46" customWidth="1"/>
    <col min="5608" max="5608" width="9.140625" style="46"/>
    <col min="5609" max="5609" width="22.5703125" style="46" customWidth="1"/>
    <col min="5610" max="5610" width="11.7109375" style="46" bestFit="1" customWidth="1"/>
    <col min="5611" max="5611" width="22.5703125" style="46" customWidth="1"/>
    <col min="5612" max="5612" width="9.140625" style="46"/>
    <col min="5613" max="5613" width="22.5703125" style="46" customWidth="1"/>
    <col min="5614" max="5614" width="9.140625" style="46"/>
    <col min="5615" max="5615" width="22.5703125" style="46" customWidth="1"/>
    <col min="5616" max="5616" width="9.140625" style="46"/>
    <col min="5617" max="5617" width="22.5703125" style="46" customWidth="1"/>
    <col min="5618" max="5618" width="9.140625" style="46"/>
    <col min="5619" max="5619" width="22.5703125" style="46" customWidth="1"/>
    <col min="5620" max="5620" width="9.140625" style="46"/>
    <col min="5621" max="5621" width="22.5703125" style="46" customWidth="1"/>
    <col min="5622" max="5622" width="9.140625" style="46"/>
    <col min="5623" max="5623" width="22.5703125" style="46" customWidth="1"/>
    <col min="5624" max="5624" width="9.140625" style="46"/>
    <col min="5625" max="5625" width="22.5703125" style="46" customWidth="1"/>
    <col min="5626" max="5626" width="9.140625" style="46"/>
    <col min="5627" max="5627" width="22.5703125" style="46" customWidth="1"/>
    <col min="5628" max="5628" width="9.140625" style="46"/>
    <col min="5629" max="5629" width="22.5703125" style="46" customWidth="1"/>
    <col min="5630" max="5827" width="9.140625" style="46"/>
    <col min="5828" max="5828" width="15.5703125" style="46" customWidth="1"/>
    <col min="5829" max="5829" width="22.5703125" style="46" customWidth="1"/>
    <col min="5830" max="5830" width="12.7109375" style="46" bestFit="1" customWidth="1"/>
    <col min="5831" max="5831" width="22.5703125" style="46" customWidth="1"/>
    <col min="5832" max="5832" width="11.7109375" style="46" bestFit="1" customWidth="1"/>
    <col min="5833" max="5833" width="22.5703125" style="46" customWidth="1"/>
    <col min="5834" max="5834" width="11.7109375" style="46" bestFit="1" customWidth="1"/>
    <col min="5835" max="5835" width="22.5703125" style="46" customWidth="1"/>
    <col min="5836" max="5836" width="9.140625" style="46"/>
    <col min="5837" max="5837" width="22.5703125" style="46" customWidth="1"/>
    <col min="5838" max="5838" width="9.140625" style="46"/>
    <col min="5839" max="5839" width="22.5703125" style="46" customWidth="1"/>
    <col min="5840" max="5840" width="11.7109375" style="46" bestFit="1" customWidth="1"/>
    <col min="5841" max="5841" width="22.5703125" style="46" customWidth="1"/>
    <col min="5842" max="5842" width="9.140625" style="46"/>
    <col min="5843" max="5843" width="22.5703125" style="46" customWidth="1"/>
    <col min="5844" max="5844" width="9.140625" style="46"/>
    <col min="5845" max="5845" width="22.5703125" style="46" customWidth="1"/>
    <col min="5846" max="5846" width="11.7109375" style="46" bestFit="1" customWidth="1"/>
    <col min="5847" max="5847" width="22.5703125" style="46" customWidth="1"/>
    <col min="5848" max="5848" width="9.140625" style="46"/>
    <col min="5849" max="5849" width="22.5703125" style="46" customWidth="1"/>
    <col min="5850" max="5850" width="9.140625" style="46"/>
    <col min="5851" max="5851" width="22.5703125" style="46" customWidth="1"/>
    <col min="5852" max="5852" width="9.140625" style="46"/>
    <col min="5853" max="5853" width="22.5703125" style="46" customWidth="1"/>
    <col min="5854" max="5854" width="9.140625" style="46"/>
    <col min="5855" max="5855" width="22.5703125" style="46" customWidth="1"/>
    <col min="5856" max="5856" width="9.140625" style="46"/>
    <col min="5857" max="5857" width="22.5703125" style="46" customWidth="1"/>
    <col min="5858" max="5858" width="11.7109375" style="46" bestFit="1" customWidth="1"/>
    <col min="5859" max="5859" width="22.5703125" style="46" customWidth="1"/>
    <col min="5860" max="5860" width="9.140625" style="46"/>
    <col min="5861" max="5861" width="22.5703125" style="46" customWidth="1"/>
    <col min="5862" max="5862" width="9.140625" style="46"/>
    <col min="5863" max="5863" width="22.5703125" style="46" customWidth="1"/>
    <col min="5864" max="5864" width="9.140625" style="46"/>
    <col min="5865" max="5865" width="22.5703125" style="46" customWidth="1"/>
    <col min="5866" max="5866" width="11.7109375" style="46" bestFit="1" customWidth="1"/>
    <col min="5867" max="5867" width="22.5703125" style="46" customWidth="1"/>
    <col min="5868" max="5868" width="9.140625" style="46"/>
    <col min="5869" max="5869" width="22.5703125" style="46" customWidth="1"/>
    <col min="5870" max="5870" width="9.140625" style="46"/>
    <col min="5871" max="5871" width="22.5703125" style="46" customWidth="1"/>
    <col min="5872" max="5872" width="9.140625" style="46"/>
    <col min="5873" max="5873" width="22.5703125" style="46" customWidth="1"/>
    <col min="5874" max="5874" width="9.140625" style="46"/>
    <col min="5875" max="5875" width="22.5703125" style="46" customWidth="1"/>
    <col min="5876" max="5876" width="9.140625" style="46"/>
    <col min="5877" max="5877" width="22.5703125" style="46" customWidth="1"/>
    <col min="5878" max="5878" width="9.140625" style="46"/>
    <col min="5879" max="5879" width="22.5703125" style="46" customWidth="1"/>
    <col min="5880" max="5880" width="9.140625" style="46"/>
    <col min="5881" max="5881" width="22.5703125" style="46" customWidth="1"/>
    <col min="5882" max="5882" width="9.140625" style="46"/>
    <col min="5883" max="5883" width="22.5703125" style="46" customWidth="1"/>
    <col min="5884" max="5884" width="9.140625" style="46"/>
    <col min="5885" max="5885" width="22.5703125" style="46" customWidth="1"/>
    <col min="5886" max="6083" width="9.140625" style="46"/>
    <col min="6084" max="6084" width="15.5703125" style="46" customWidth="1"/>
    <col min="6085" max="6085" width="22.5703125" style="46" customWidth="1"/>
    <col min="6086" max="6086" width="12.7109375" style="46" bestFit="1" customWidth="1"/>
    <col min="6087" max="6087" width="22.5703125" style="46" customWidth="1"/>
    <col min="6088" max="6088" width="11.7109375" style="46" bestFit="1" customWidth="1"/>
    <col min="6089" max="6089" width="22.5703125" style="46" customWidth="1"/>
    <col min="6090" max="6090" width="11.7109375" style="46" bestFit="1" customWidth="1"/>
    <col min="6091" max="6091" width="22.5703125" style="46" customWidth="1"/>
    <col min="6092" max="6092" width="9.140625" style="46"/>
    <col min="6093" max="6093" width="22.5703125" style="46" customWidth="1"/>
    <col min="6094" max="6094" width="9.140625" style="46"/>
    <col min="6095" max="6095" width="22.5703125" style="46" customWidth="1"/>
    <col min="6096" max="6096" width="11.7109375" style="46" bestFit="1" customWidth="1"/>
    <col min="6097" max="6097" width="22.5703125" style="46" customWidth="1"/>
    <col min="6098" max="6098" width="9.140625" style="46"/>
    <col min="6099" max="6099" width="22.5703125" style="46" customWidth="1"/>
    <col min="6100" max="6100" width="9.140625" style="46"/>
    <col min="6101" max="6101" width="22.5703125" style="46" customWidth="1"/>
    <col min="6102" max="6102" width="11.7109375" style="46" bestFit="1" customWidth="1"/>
    <col min="6103" max="6103" width="22.5703125" style="46" customWidth="1"/>
    <col min="6104" max="6104" width="9.140625" style="46"/>
    <col min="6105" max="6105" width="22.5703125" style="46" customWidth="1"/>
    <col min="6106" max="6106" width="9.140625" style="46"/>
    <col min="6107" max="6107" width="22.5703125" style="46" customWidth="1"/>
    <col min="6108" max="6108" width="9.140625" style="46"/>
    <col min="6109" max="6109" width="22.5703125" style="46" customWidth="1"/>
    <col min="6110" max="6110" width="9.140625" style="46"/>
    <col min="6111" max="6111" width="22.5703125" style="46" customWidth="1"/>
    <col min="6112" max="6112" width="9.140625" style="46"/>
    <col min="6113" max="6113" width="22.5703125" style="46" customWidth="1"/>
    <col min="6114" max="6114" width="11.7109375" style="46" bestFit="1" customWidth="1"/>
    <col min="6115" max="6115" width="22.5703125" style="46" customWidth="1"/>
    <col min="6116" max="6116" width="9.140625" style="46"/>
    <col min="6117" max="6117" width="22.5703125" style="46" customWidth="1"/>
    <col min="6118" max="6118" width="9.140625" style="46"/>
    <col min="6119" max="6119" width="22.5703125" style="46" customWidth="1"/>
    <col min="6120" max="6120" width="9.140625" style="46"/>
    <col min="6121" max="6121" width="22.5703125" style="46" customWidth="1"/>
    <col min="6122" max="6122" width="11.7109375" style="46" bestFit="1" customWidth="1"/>
    <col min="6123" max="6123" width="22.5703125" style="46" customWidth="1"/>
    <col min="6124" max="6124" width="9.140625" style="46"/>
    <col min="6125" max="6125" width="22.5703125" style="46" customWidth="1"/>
    <col min="6126" max="6126" width="9.140625" style="46"/>
    <col min="6127" max="6127" width="22.5703125" style="46" customWidth="1"/>
    <col min="6128" max="6128" width="9.140625" style="46"/>
    <col min="6129" max="6129" width="22.5703125" style="46" customWidth="1"/>
    <col min="6130" max="6130" width="9.140625" style="46"/>
    <col min="6131" max="6131" width="22.5703125" style="46" customWidth="1"/>
    <col min="6132" max="6132" width="9.140625" style="46"/>
    <col min="6133" max="6133" width="22.5703125" style="46" customWidth="1"/>
    <col min="6134" max="6134" width="9.140625" style="46"/>
    <col min="6135" max="6135" width="22.5703125" style="46" customWidth="1"/>
    <col min="6136" max="6136" width="9.140625" style="46"/>
    <col min="6137" max="6137" width="22.5703125" style="46" customWidth="1"/>
    <col min="6138" max="6138" width="9.140625" style="46"/>
    <col min="6139" max="6139" width="22.5703125" style="46" customWidth="1"/>
    <col min="6140" max="6140" width="9.140625" style="46"/>
    <col min="6141" max="6141" width="22.5703125" style="46" customWidth="1"/>
    <col min="6142" max="6339" width="9.140625" style="46"/>
    <col min="6340" max="6340" width="15.5703125" style="46" customWidth="1"/>
    <col min="6341" max="6341" width="22.5703125" style="46" customWidth="1"/>
    <col min="6342" max="6342" width="12.7109375" style="46" bestFit="1" customWidth="1"/>
    <col min="6343" max="6343" width="22.5703125" style="46" customWidth="1"/>
    <col min="6344" max="6344" width="11.7109375" style="46" bestFit="1" customWidth="1"/>
    <col min="6345" max="6345" width="22.5703125" style="46" customWidth="1"/>
    <col min="6346" max="6346" width="11.7109375" style="46" bestFit="1" customWidth="1"/>
    <col min="6347" max="6347" width="22.5703125" style="46" customWidth="1"/>
    <col min="6348" max="6348" width="9.140625" style="46"/>
    <col min="6349" max="6349" width="22.5703125" style="46" customWidth="1"/>
    <col min="6350" max="6350" width="9.140625" style="46"/>
    <col min="6351" max="6351" width="22.5703125" style="46" customWidth="1"/>
    <col min="6352" max="6352" width="11.7109375" style="46" bestFit="1" customWidth="1"/>
    <col min="6353" max="6353" width="22.5703125" style="46" customWidth="1"/>
    <col min="6354" max="6354" width="9.140625" style="46"/>
    <col min="6355" max="6355" width="22.5703125" style="46" customWidth="1"/>
    <col min="6356" max="6356" width="9.140625" style="46"/>
    <col min="6357" max="6357" width="22.5703125" style="46" customWidth="1"/>
    <col min="6358" max="6358" width="11.7109375" style="46" bestFit="1" customWidth="1"/>
    <col min="6359" max="6359" width="22.5703125" style="46" customWidth="1"/>
    <col min="6360" max="6360" width="9.140625" style="46"/>
    <col min="6361" max="6361" width="22.5703125" style="46" customWidth="1"/>
    <col min="6362" max="6362" width="9.140625" style="46"/>
    <col min="6363" max="6363" width="22.5703125" style="46" customWidth="1"/>
    <col min="6364" max="6364" width="9.140625" style="46"/>
    <col min="6365" max="6365" width="22.5703125" style="46" customWidth="1"/>
    <col min="6366" max="6366" width="9.140625" style="46"/>
    <col min="6367" max="6367" width="22.5703125" style="46" customWidth="1"/>
    <col min="6368" max="6368" width="9.140625" style="46"/>
    <col min="6369" max="6369" width="22.5703125" style="46" customWidth="1"/>
    <col min="6370" max="6370" width="11.7109375" style="46" bestFit="1" customWidth="1"/>
    <col min="6371" max="6371" width="22.5703125" style="46" customWidth="1"/>
    <col min="6372" max="6372" width="9.140625" style="46"/>
    <col min="6373" max="6373" width="22.5703125" style="46" customWidth="1"/>
    <col min="6374" max="6374" width="9.140625" style="46"/>
    <col min="6375" max="6375" width="22.5703125" style="46" customWidth="1"/>
    <col min="6376" max="6376" width="9.140625" style="46"/>
    <col min="6377" max="6377" width="22.5703125" style="46" customWidth="1"/>
    <col min="6378" max="6378" width="11.7109375" style="46" bestFit="1" customWidth="1"/>
    <col min="6379" max="6379" width="22.5703125" style="46" customWidth="1"/>
    <col min="6380" max="6380" width="9.140625" style="46"/>
    <col min="6381" max="6381" width="22.5703125" style="46" customWidth="1"/>
    <col min="6382" max="6382" width="9.140625" style="46"/>
    <col min="6383" max="6383" width="22.5703125" style="46" customWidth="1"/>
    <col min="6384" max="6384" width="9.140625" style="46"/>
    <col min="6385" max="6385" width="22.5703125" style="46" customWidth="1"/>
    <col min="6386" max="6386" width="9.140625" style="46"/>
    <col min="6387" max="6387" width="22.5703125" style="46" customWidth="1"/>
    <col min="6388" max="6388" width="9.140625" style="46"/>
    <col min="6389" max="6389" width="22.5703125" style="46" customWidth="1"/>
    <col min="6390" max="6390" width="9.140625" style="46"/>
    <col min="6391" max="6391" width="22.5703125" style="46" customWidth="1"/>
    <col min="6392" max="6392" width="9.140625" style="46"/>
    <col min="6393" max="6393" width="22.5703125" style="46" customWidth="1"/>
    <col min="6394" max="6394" width="9.140625" style="46"/>
    <col min="6395" max="6395" width="22.5703125" style="46" customWidth="1"/>
    <col min="6396" max="6396" width="9.140625" style="46"/>
    <col min="6397" max="6397" width="22.5703125" style="46" customWidth="1"/>
    <col min="6398" max="6595" width="9.140625" style="46"/>
    <col min="6596" max="6596" width="15.5703125" style="46" customWidth="1"/>
    <col min="6597" max="6597" width="22.5703125" style="46" customWidth="1"/>
    <col min="6598" max="6598" width="12.7109375" style="46" bestFit="1" customWidth="1"/>
    <col min="6599" max="6599" width="22.5703125" style="46" customWidth="1"/>
    <col min="6600" max="6600" width="11.7109375" style="46" bestFit="1" customWidth="1"/>
    <col min="6601" max="6601" width="22.5703125" style="46" customWidth="1"/>
    <col min="6602" max="6602" width="11.7109375" style="46" bestFit="1" customWidth="1"/>
    <col min="6603" max="6603" width="22.5703125" style="46" customWidth="1"/>
    <col min="6604" max="6604" width="9.140625" style="46"/>
    <col min="6605" max="6605" width="22.5703125" style="46" customWidth="1"/>
    <col min="6606" max="6606" width="9.140625" style="46"/>
    <col min="6607" max="6607" width="22.5703125" style="46" customWidth="1"/>
    <col min="6608" max="6608" width="11.7109375" style="46" bestFit="1" customWidth="1"/>
    <col min="6609" max="6609" width="22.5703125" style="46" customWidth="1"/>
    <col min="6610" max="6610" width="9.140625" style="46"/>
    <col min="6611" max="6611" width="22.5703125" style="46" customWidth="1"/>
    <col min="6612" max="6612" width="9.140625" style="46"/>
    <col min="6613" max="6613" width="22.5703125" style="46" customWidth="1"/>
    <col min="6614" max="6614" width="11.7109375" style="46" bestFit="1" customWidth="1"/>
    <col min="6615" max="6615" width="22.5703125" style="46" customWidth="1"/>
    <col min="6616" max="6616" width="9.140625" style="46"/>
    <col min="6617" max="6617" width="22.5703125" style="46" customWidth="1"/>
    <col min="6618" max="6618" width="9.140625" style="46"/>
    <col min="6619" max="6619" width="22.5703125" style="46" customWidth="1"/>
    <col min="6620" max="6620" width="9.140625" style="46"/>
    <col min="6621" max="6621" width="22.5703125" style="46" customWidth="1"/>
    <col min="6622" max="6622" width="9.140625" style="46"/>
    <col min="6623" max="6623" width="22.5703125" style="46" customWidth="1"/>
    <col min="6624" max="6624" width="9.140625" style="46"/>
    <col min="6625" max="6625" width="22.5703125" style="46" customWidth="1"/>
    <col min="6626" max="6626" width="11.7109375" style="46" bestFit="1" customWidth="1"/>
    <col min="6627" max="6627" width="22.5703125" style="46" customWidth="1"/>
    <col min="6628" max="6628" width="9.140625" style="46"/>
    <col min="6629" max="6629" width="22.5703125" style="46" customWidth="1"/>
    <col min="6630" max="6630" width="9.140625" style="46"/>
    <col min="6631" max="6631" width="22.5703125" style="46" customWidth="1"/>
    <col min="6632" max="6632" width="9.140625" style="46"/>
    <col min="6633" max="6633" width="22.5703125" style="46" customWidth="1"/>
    <col min="6634" max="6634" width="11.7109375" style="46" bestFit="1" customWidth="1"/>
    <col min="6635" max="6635" width="22.5703125" style="46" customWidth="1"/>
    <col min="6636" max="6636" width="9.140625" style="46"/>
    <col min="6637" max="6637" width="22.5703125" style="46" customWidth="1"/>
    <col min="6638" max="6638" width="9.140625" style="46"/>
    <col min="6639" max="6639" width="22.5703125" style="46" customWidth="1"/>
    <col min="6640" max="6640" width="9.140625" style="46"/>
    <col min="6641" max="6641" width="22.5703125" style="46" customWidth="1"/>
    <col min="6642" max="6642" width="9.140625" style="46"/>
    <col min="6643" max="6643" width="22.5703125" style="46" customWidth="1"/>
    <col min="6644" max="6644" width="9.140625" style="46"/>
    <col min="6645" max="6645" width="22.5703125" style="46" customWidth="1"/>
    <col min="6646" max="6646" width="9.140625" style="46"/>
    <col min="6647" max="6647" width="22.5703125" style="46" customWidth="1"/>
    <col min="6648" max="6648" width="9.140625" style="46"/>
    <col min="6649" max="6649" width="22.5703125" style="46" customWidth="1"/>
    <col min="6650" max="6650" width="9.140625" style="46"/>
    <col min="6651" max="6651" width="22.5703125" style="46" customWidth="1"/>
    <col min="6652" max="6652" width="9.140625" style="46"/>
    <col min="6653" max="6653" width="22.5703125" style="46" customWidth="1"/>
    <col min="6654" max="6851" width="9.140625" style="46"/>
    <col min="6852" max="6852" width="15.5703125" style="46" customWidth="1"/>
    <col min="6853" max="6853" width="22.5703125" style="46" customWidth="1"/>
    <col min="6854" max="6854" width="12.7109375" style="46" bestFit="1" customWidth="1"/>
    <col min="6855" max="6855" width="22.5703125" style="46" customWidth="1"/>
    <col min="6856" max="6856" width="11.7109375" style="46" bestFit="1" customWidth="1"/>
    <col min="6857" max="6857" width="22.5703125" style="46" customWidth="1"/>
    <col min="6858" max="6858" width="11.7109375" style="46" bestFit="1" customWidth="1"/>
    <col min="6859" max="6859" width="22.5703125" style="46" customWidth="1"/>
    <col min="6860" max="6860" width="9.140625" style="46"/>
    <col min="6861" max="6861" width="22.5703125" style="46" customWidth="1"/>
    <col min="6862" max="6862" width="9.140625" style="46"/>
    <col min="6863" max="6863" width="22.5703125" style="46" customWidth="1"/>
    <col min="6864" max="6864" width="11.7109375" style="46" bestFit="1" customWidth="1"/>
    <col min="6865" max="6865" width="22.5703125" style="46" customWidth="1"/>
    <col min="6866" max="6866" width="9.140625" style="46"/>
    <col min="6867" max="6867" width="22.5703125" style="46" customWidth="1"/>
    <col min="6868" max="6868" width="9.140625" style="46"/>
    <col min="6869" max="6869" width="22.5703125" style="46" customWidth="1"/>
    <col min="6870" max="6870" width="11.7109375" style="46" bestFit="1" customWidth="1"/>
    <col min="6871" max="6871" width="22.5703125" style="46" customWidth="1"/>
    <col min="6872" max="6872" width="9.140625" style="46"/>
    <col min="6873" max="6873" width="22.5703125" style="46" customWidth="1"/>
    <col min="6874" max="6874" width="9.140625" style="46"/>
    <col min="6875" max="6875" width="22.5703125" style="46" customWidth="1"/>
    <col min="6876" max="6876" width="9.140625" style="46"/>
    <col min="6877" max="6877" width="22.5703125" style="46" customWidth="1"/>
    <col min="6878" max="6878" width="9.140625" style="46"/>
    <col min="6879" max="6879" width="22.5703125" style="46" customWidth="1"/>
    <col min="6880" max="6880" width="9.140625" style="46"/>
    <col min="6881" max="6881" width="22.5703125" style="46" customWidth="1"/>
    <col min="6882" max="6882" width="11.7109375" style="46" bestFit="1" customWidth="1"/>
    <col min="6883" max="6883" width="22.5703125" style="46" customWidth="1"/>
    <col min="6884" max="6884" width="9.140625" style="46"/>
    <col min="6885" max="6885" width="22.5703125" style="46" customWidth="1"/>
    <col min="6886" max="6886" width="9.140625" style="46"/>
    <col min="6887" max="6887" width="22.5703125" style="46" customWidth="1"/>
    <col min="6888" max="6888" width="9.140625" style="46"/>
    <col min="6889" max="6889" width="22.5703125" style="46" customWidth="1"/>
    <col min="6890" max="6890" width="11.7109375" style="46" bestFit="1" customWidth="1"/>
    <col min="6891" max="6891" width="22.5703125" style="46" customWidth="1"/>
    <col min="6892" max="6892" width="9.140625" style="46"/>
    <col min="6893" max="6893" width="22.5703125" style="46" customWidth="1"/>
    <col min="6894" max="6894" width="9.140625" style="46"/>
    <col min="6895" max="6895" width="22.5703125" style="46" customWidth="1"/>
    <col min="6896" max="6896" width="9.140625" style="46"/>
    <col min="6897" max="6897" width="22.5703125" style="46" customWidth="1"/>
    <col min="6898" max="6898" width="9.140625" style="46"/>
    <col min="6899" max="6899" width="22.5703125" style="46" customWidth="1"/>
    <col min="6900" max="6900" width="9.140625" style="46"/>
    <col min="6901" max="6901" width="22.5703125" style="46" customWidth="1"/>
    <col min="6902" max="6902" width="9.140625" style="46"/>
    <col min="6903" max="6903" width="22.5703125" style="46" customWidth="1"/>
    <col min="6904" max="6904" width="9.140625" style="46"/>
    <col min="6905" max="6905" width="22.5703125" style="46" customWidth="1"/>
    <col min="6906" max="6906" width="9.140625" style="46"/>
    <col min="6907" max="6907" width="22.5703125" style="46" customWidth="1"/>
    <col min="6908" max="6908" width="9.140625" style="46"/>
    <col min="6909" max="6909" width="22.5703125" style="46" customWidth="1"/>
    <col min="6910" max="7107" width="9.140625" style="46"/>
    <col min="7108" max="7108" width="15.5703125" style="46" customWidth="1"/>
    <col min="7109" max="7109" width="22.5703125" style="46" customWidth="1"/>
    <col min="7110" max="7110" width="12.7109375" style="46" bestFit="1" customWidth="1"/>
    <col min="7111" max="7111" width="22.5703125" style="46" customWidth="1"/>
    <col min="7112" max="7112" width="11.7109375" style="46" bestFit="1" customWidth="1"/>
    <col min="7113" max="7113" width="22.5703125" style="46" customWidth="1"/>
    <col min="7114" max="7114" width="11.7109375" style="46" bestFit="1" customWidth="1"/>
    <col min="7115" max="7115" width="22.5703125" style="46" customWidth="1"/>
    <col min="7116" max="7116" width="9.140625" style="46"/>
    <col min="7117" max="7117" width="22.5703125" style="46" customWidth="1"/>
    <col min="7118" max="7118" width="9.140625" style="46"/>
    <col min="7119" max="7119" width="22.5703125" style="46" customWidth="1"/>
    <col min="7120" max="7120" width="11.7109375" style="46" bestFit="1" customWidth="1"/>
    <col min="7121" max="7121" width="22.5703125" style="46" customWidth="1"/>
    <col min="7122" max="7122" width="9.140625" style="46"/>
    <col min="7123" max="7123" width="22.5703125" style="46" customWidth="1"/>
    <col min="7124" max="7124" width="9.140625" style="46"/>
    <col min="7125" max="7125" width="22.5703125" style="46" customWidth="1"/>
    <col min="7126" max="7126" width="11.7109375" style="46" bestFit="1" customWidth="1"/>
    <col min="7127" max="7127" width="22.5703125" style="46" customWidth="1"/>
    <col min="7128" max="7128" width="9.140625" style="46"/>
    <col min="7129" max="7129" width="22.5703125" style="46" customWidth="1"/>
    <col min="7130" max="7130" width="9.140625" style="46"/>
    <col min="7131" max="7131" width="22.5703125" style="46" customWidth="1"/>
    <col min="7132" max="7132" width="9.140625" style="46"/>
    <col min="7133" max="7133" width="22.5703125" style="46" customWidth="1"/>
    <col min="7134" max="7134" width="9.140625" style="46"/>
    <col min="7135" max="7135" width="22.5703125" style="46" customWidth="1"/>
    <col min="7136" max="7136" width="9.140625" style="46"/>
    <col min="7137" max="7137" width="22.5703125" style="46" customWidth="1"/>
    <col min="7138" max="7138" width="11.7109375" style="46" bestFit="1" customWidth="1"/>
    <col min="7139" max="7139" width="22.5703125" style="46" customWidth="1"/>
    <col min="7140" max="7140" width="9.140625" style="46"/>
    <col min="7141" max="7141" width="22.5703125" style="46" customWidth="1"/>
    <col min="7142" max="7142" width="9.140625" style="46"/>
    <col min="7143" max="7143" width="22.5703125" style="46" customWidth="1"/>
    <col min="7144" max="7144" width="9.140625" style="46"/>
    <col min="7145" max="7145" width="22.5703125" style="46" customWidth="1"/>
    <col min="7146" max="7146" width="11.7109375" style="46" bestFit="1" customWidth="1"/>
    <col min="7147" max="7147" width="22.5703125" style="46" customWidth="1"/>
    <col min="7148" max="7148" width="9.140625" style="46"/>
    <col min="7149" max="7149" width="22.5703125" style="46" customWidth="1"/>
    <col min="7150" max="7150" width="9.140625" style="46"/>
    <col min="7151" max="7151" width="22.5703125" style="46" customWidth="1"/>
    <col min="7152" max="7152" width="9.140625" style="46"/>
    <col min="7153" max="7153" width="22.5703125" style="46" customWidth="1"/>
    <col min="7154" max="7154" width="9.140625" style="46"/>
    <col min="7155" max="7155" width="22.5703125" style="46" customWidth="1"/>
    <col min="7156" max="7156" width="9.140625" style="46"/>
    <col min="7157" max="7157" width="22.5703125" style="46" customWidth="1"/>
    <col min="7158" max="7158" width="9.140625" style="46"/>
    <col min="7159" max="7159" width="22.5703125" style="46" customWidth="1"/>
    <col min="7160" max="7160" width="9.140625" style="46"/>
    <col min="7161" max="7161" width="22.5703125" style="46" customWidth="1"/>
    <col min="7162" max="7162" width="9.140625" style="46"/>
    <col min="7163" max="7163" width="22.5703125" style="46" customWidth="1"/>
    <col min="7164" max="7164" width="9.140625" style="46"/>
    <col min="7165" max="7165" width="22.5703125" style="46" customWidth="1"/>
    <col min="7166" max="7363" width="9.140625" style="46"/>
    <col min="7364" max="7364" width="15.5703125" style="46" customWidth="1"/>
    <col min="7365" max="7365" width="22.5703125" style="46" customWidth="1"/>
    <col min="7366" max="7366" width="12.7109375" style="46" bestFit="1" customWidth="1"/>
    <col min="7367" max="7367" width="22.5703125" style="46" customWidth="1"/>
    <col min="7368" max="7368" width="11.7109375" style="46" bestFit="1" customWidth="1"/>
    <col min="7369" max="7369" width="22.5703125" style="46" customWidth="1"/>
    <col min="7370" max="7370" width="11.7109375" style="46" bestFit="1" customWidth="1"/>
    <col min="7371" max="7371" width="22.5703125" style="46" customWidth="1"/>
    <col min="7372" max="7372" width="9.140625" style="46"/>
    <col min="7373" max="7373" width="22.5703125" style="46" customWidth="1"/>
    <col min="7374" max="7374" width="9.140625" style="46"/>
    <col min="7375" max="7375" width="22.5703125" style="46" customWidth="1"/>
    <col min="7376" max="7376" width="11.7109375" style="46" bestFit="1" customWidth="1"/>
    <col min="7377" max="7377" width="22.5703125" style="46" customWidth="1"/>
    <col min="7378" max="7378" width="9.140625" style="46"/>
    <col min="7379" max="7379" width="22.5703125" style="46" customWidth="1"/>
    <col min="7380" max="7380" width="9.140625" style="46"/>
    <col min="7381" max="7381" width="22.5703125" style="46" customWidth="1"/>
    <col min="7382" max="7382" width="11.7109375" style="46" bestFit="1" customWidth="1"/>
    <col min="7383" max="7383" width="22.5703125" style="46" customWidth="1"/>
    <col min="7384" max="7384" width="9.140625" style="46"/>
    <col min="7385" max="7385" width="22.5703125" style="46" customWidth="1"/>
    <col min="7386" max="7386" width="9.140625" style="46"/>
    <col min="7387" max="7387" width="22.5703125" style="46" customWidth="1"/>
    <col min="7388" max="7388" width="9.140625" style="46"/>
    <col min="7389" max="7389" width="22.5703125" style="46" customWidth="1"/>
    <col min="7390" max="7390" width="9.140625" style="46"/>
    <col min="7391" max="7391" width="22.5703125" style="46" customWidth="1"/>
    <col min="7392" max="7392" width="9.140625" style="46"/>
    <col min="7393" max="7393" width="22.5703125" style="46" customWidth="1"/>
    <col min="7394" max="7394" width="11.7109375" style="46" bestFit="1" customWidth="1"/>
    <col min="7395" max="7395" width="22.5703125" style="46" customWidth="1"/>
    <col min="7396" max="7396" width="9.140625" style="46"/>
    <col min="7397" max="7397" width="22.5703125" style="46" customWidth="1"/>
    <col min="7398" max="7398" width="9.140625" style="46"/>
    <col min="7399" max="7399" width="22.5703125" style="46" customWidth="1"/>
    <col min="7400" max="7400" width="9.140625" style="46"/>
    <col min="7401" max="7401" width="22.5703125" style="46" customWidth="1"/>
    <col min="7402" max="7402" width="11.7109375" style="46" bestFit="1" customWidth="1"/>
    <col min="7403" max="7403" width="22.5703125" style="46" customWidth="1"/>
    <col min="7404" max="7404" width="9.140625" style="46"/>
    <col min="7405" max="7405" width="22.5703125" style="46" customWidth="1"/>
    <col min="7406" max="7406" width="9.140625" style="46"/>
    <col min="7407" max="7407" width="22.5703125" style="46" customWidth="1"/>
    <col min="7408" max="7408" width="9.140625" style="46"/>
    <col min="7409" max="7409" width="22.5703125" style="46" customWidth="1"/>
    <col min="7410" max="7410" width="9.140625" style="46"/>
    <col min="7411" max="7411" width="22.5703125" style="46" customWidth="1"/>
    <col min="7412" max="7412" width="9.140625" style="46"/>
    <col min="7413" max="7413" width="22.5703125" style="46" customWidth="1"/>
    <col min="7414" max="7414" width="9.140625" style="46"/>
    <col min="7415" max="7415" width="22.5703125" style="46" customWidth="1"/>
    <col min="7416" max="7416" width="9.140625" style="46"/>
    <col min="7417" max="7417" width="22.5703125" style="46" customWidth="1"/>
    <col min="7418" max="7418" width="9.140625" style="46"/>
    <col min="7419" max="7419" width="22.5703125" style="46" customWidth="1"/>
    <col min="7420" max="7420" width="9.140625" style="46"/>
    <col min="7421" max="7421" width="22.5703125" style="46" customWidth="1"/>
    <col min="7422" max="7619" width="9.140625" style="46"/>
    <col min="7620" max="7620" width="15.5703125" style="46" customWidth="1"/>
    <col min="7621" max="7621" width="22.5703125" style="46" customWidth="1"/>
    <col min="7622" max="7622" width="12.7109375" style="46" bestFit="1" customWidth="1"/>
    <col min="7623" max="7623" width="22.5703125" style="46" customWidth="1"/>
    <col min="7624" max="7624" width="11.7109375" style="46" bestFit="1" customWidth="1"/>
    <col min="7625" max="7625" width="22.5703125" style="46" customWidth="1"/>
    <col min="7626" max="7626" width="11.7109375" style="46" bestFit="1" customWidth="1"/>
    <col min="7627" max="7627" width="22.5703125" style="46" customWidth="1"/>
    <col min="7628" max="7628" width="9.140625" style="46"/>
    <col min="7629" max="7629" width="22.5703125" style="46" customWidth="1"/>
    <col min="7630" max="7630" width="9.140625" style="46"/>
    <col min="7631" max="7631" width="22.5703125" style="46" customWidth="1"/>
    <col min="7632" max="7632" width="11.7109375" style="46" bestFit="1" customWidth="1"/>
    <col min="7633" max="7633" width="22.5703125" style="46" customWidth="1"/>
    <col min="7634" max="7634" width="9.140625" style="46"/>
    <col min="7635" max="7635" width="22.5703125" style="46" customWidth="1"/>
    <col min="7636" max="7636" width="9.140625" style="46"/>
    <col min="7637" max="7637" width="22.5703125" style="46" customWidth="1"/>
    <col min="7638" max="7638" width="11.7109375" style="46" bestFit="1" customWidth="1"/>
    <col min="7639" max="7639" width="22.5703125" style="46" customWidth="1"/>
    <col min="7640" max="7640" width="9.140625" style="46"/>
    <col min="7641" max="7641" width="22.5703125" style="46" customWidth="1"/>
    <col min="7642" max="7642" width="9.140625" style="46"/>
    <col min="7643" max="7643" width="22.5703125" style="46" customWidth="1"/>
    <col min="7644" max="7644" width="9.140625" style="46"/>
    <col min="7645" max="7645" width="22.5703125" style="46" customWidth="1"/>
    <col min="7646" max="7646" width="9.140625" style="46"/>
    <col min="7647" max="7647" width="22.5703125" style="46" customWidth="1"/>
    <col min="7648" max="7648" width="9.140625" style="46"/>
    <col min="7649" max="7649" width="22.5703125" style="46" customWidth="1"/>
    <col min="7650" max="7650" width="11.7109375" style="46" bestFit="1" customWidth="1"/>
    <col min="7651" max="7651" width="22.5703125" style="46" customWidth="1"/>
    <col min="7652" max="7652" width="9.140625" style="46"/>
    <col min="7653" max="7653" width="22.5703125" style="46" customWidth="1"/>
    <col min="7654" max="7654" width="9.140625" style="46"/>
    <col min="7655" max="7655" width="22.5703125" style="46" customWidth="1"/>
    <col min="7656" max="7656" width="9.140625" style="46"/>
    <col min="7657" max="7657" width="22.5703125" style="46" customWidth="1"/>
    <col min="7658" max="7658" width="11.7109375" style="46" bestFit="1" customWidth="1"/>
    <col min="7659" max="7659" width="22.5703125" style="46" customWidth="1"/>
    <col min="7660" max="7660" width="9.140625" style="46"/>
    <col min="7661" max="7661" width="22.5703125" style="46" customWidth="1"/>
    <col min="7662" max="7662" width="9.140625" style="46"/>
    <col min="7663" max="7663" width="22.5703125" style="46" customWidth="1"/>
    <col min="7664" max="7664" width="9.140625" style="46"/>
    <col min="7665" max="7665" width="22.5703125" style="46" customWidth="1"/>
    <col min="7666" max="7666" width="9.140625" style="46"/>
    <col min="7667" max="7667" width="22.5703125" style="46" customWidth="1"/>
    <col min="7668" max="7668" width="9.140625" style="46"/>
    <col min="7669" max="7669" width="22.5703125" style="46" customWidth="1"/>
    <col min="7670" max="7670" width="9.140625" style="46"/>
    <col min="7671" max="7671" width="22.5703125" style="46" customWidth="1"/>
    <col min="7672" max="7672" width="9.140625" style="46"/>
    <col min="7673" max="7673" width="22.5703125" style="46" customWidth="1"/>
    <col min="7674" max="7674" width="9.140625" style="46"/>
    <col min="7675" max="7675" width="22.5703125" style="46" customWidth="1"/>
    <col min="7676" max="7676" width="9.140625" style="46"/>
    <col min="7677" max="7677" width="22.5703125" style="46" customWidth="1"/>
    <col min="7678" max="7875" width="9.140625" style="46"/>
    <col min="7876" max="7876" width="15.5703125" style="46" customWidth="1"/>
    <col min="7877" max="7877" width="22.5703125" style="46" customWidth="1"/>
    <col min="7878" max="7878" width="12.7109375" style="46" bestFit="1" customWidth="1"/>
    <col min="7879" max="7879" width="22.5703125" style="46" customWidth="1"/>
    <col min="7880" max="7880" width="11.7109375" style="46" bestFit="1" customWidth="1"/>
    <col min="7881" max="7881" width="22.5703125" style="46" customWidth="1"/>
    <col min="7882" max="7882" width="11.7109375" style="46" bestFit="1" customWidth="1"/>
    <col min="7883" max="7883" width="22.5703125" style="46" customWidth="1"/>
    <col min="7884" max="7884" width="9.140625" style="46"/>
    <col min="7885" max="7885" width="22.5703125" style="46" customWidth="1"/>
    <col min="7886" max="7886" width="9.140625" style="46"/>
    <col min="7887" max="7887" width="22.5703125" style="46" customWidth="1"/>
    <col min="7888" max="7888" width="11.7109375" style="46" bestFit="1" customWidth="1"/>
    <col min="7889" max="7889" width="22.5703125" style="46" customWidth="1"/>
    <col min="7890" max="7890" width="9.140625" style="46"/>
    <col min="7891" max="7891" width="22.5703125" style="46" customWidth="1"/>
    <col min="7892" max="7892" width="9.140625" style="46"/>
    <col min="7893" max="7893" width="22.5703125" style="46" customWidth="1"/>
    <col min="7894" max="7894" width="11.7109375" style="46" bestFit="1" customWidth="1"/>
    <col min="7895" max="7895" width="22.5703125" style="46" customWidth="1"/>
    <col min="7896" max="7896" width="9.140625" style="46"/>
    <col min="7897" max="7897" width="22.5703125" style="46" customWidth="1"/>
    <col min="7898" max="7898" width="9.140625" style="46"/>
    <col min="7899" max="7899" width="22.5703125" style="46" customWidth="1"/>
    <col min="7900" max="7900" width="9.140625" style="46"/>
    <col min="7901" max="7901" width="22.5703125" style="46" customWidth="1"/>
    <col min="7902" max="7902" width="9.140625" style="46"/>
    <col min="7903" max="7903" width="22.5703125" style="46" customWidth="1"/>
    <col min="7904" max="7904" width="9.140625" style="46"/>
    <col min="7905" max="7905" width="22.5703125" style="46" customWidth="1"/>
    <col min="7906" max="7906" width="11.7109375" style="46" bestFit="1" customWidth="1"/>
    <col min="7907" max="7907" width="22.5703125" style="46" customWidth="1"/>
    <col min="7908" max="7908" width="9.140625" style="46"/>
    <col min="7909" max="7909" width="22.5703125" style="46" customWidth="1"/>
    <col min="7910" max="7910" width="9.140625" style="46"/>
    <col min="7911" max="7911" width="22.5703125" style="46" customWidth="1"/>
    <col min="7912" max="7912" width="9.140625" style="46"/>
    <col min="7913" max="7913" width="22.5703125" style="46" customWidth="1"/>
    <col min="7914" max="7914" width="11.7109375" style="46" bestFit="1" customWidth="1"/>
    <col min="7915" max="7915" width="22.5703125" style="46" customWidth="1"/>
    <col min="7916" max="7916" width="9.140625" style="46"/>
    <col min="7917" max="7917" width="22.5703125" style="46" customWidth="1"/>
    <col min="7918" max="7918" width="9.140625" style="46"/>
    <col min="7919" max="7919" width="22.5703125" style="46" customWidth="1"/>
    <col min="7920" max="7920" width="9.140625" style="46"/>
    <col min="7921" max="7921" width="22.5703125" style="46" customWidth="1"/>
    <col min="7922" max="7922" width="9.140625" style="46"/>
    <col min="7923" max="7923" width="22.5703125" style="46" customWidth="1"/>
    <col min="7924" max="7924" width="9.140625" style="46"/>
    <col min="7925" max="7925" width="22.5703125" style="46" customWidth="1"/>
    <col min="7926" max="7926" width="9.140625" style="46"/>
    <col min="7927" max="7927" width="22.5703125" style="46" customWidth="1"/>
    <col min="7928" max="7928" width="9.140625" style="46"/>
    <col min="7929" max="7929" width="22.5703125" style="46" customWidth="1"/>
    <col min="7930" max="7930" width="9.140625" style="46"/>
    <col min="7931" max="7931" width="22.5703125" style="46" customWidth="1"/>
    <col min="7932" max="7932" width="9.140625" style="46"/>
    <col min="7933" max="7933" width="22.5703125" style="46" customWidth="1"/>
    <col min="7934" max="8131" width="9.140625" style="46"/>
    <col min="8132" max="8132" width="15.5703125" style="46" customWidth="1"/>
    <col min="8133" max="8133" width="22.5703125" style="46" customWidth="1"/>
    <col min="8134" max="8134" width="12.7109375" style="46" bestFit="1" customWidth="1"/>
    <col min="8135" max="8135" width="22.5703125" style="46" customWidth="1"/>
    <col min="8136" max="8136" width="11.7109375" style="46" bestFit="1" customWidth="1"/>
    <col min="8137" max="8137" width="22.5703125" style="46" customWidth="1"/>
    <col min="8138" max="8138" width="11.7109375" style="46" bestFit="1" customWidth="1"/>
    <col min="8139" max="8139" width="22.5703125" style="46" customWidth="1"/>
    <col min="8140" max="8140" width="9.140625" style="46"/>
    <col min="8141" max="8141" width="22.5703125" style="46" customWidth="1"/>
    <col min="8142" max="8142" width="9.140625" style="46"/>
    <col min="8143" max="8143" width="22.5703125" style="46" customWidth="1"/>
    <col min="8144" max="8144" width="11.7109375" style="46" bestFit="1" customWidth="1"/>
    <col min="8145" max="8145" width="22.5703125" style="46" customWidth="1"/>
    <col min="8146" max="8146" width="9.140625" style="46"/>
    <col min="8147" max="8147" width="22.5703125" style="46" customWidth="1"/>
    <col min="8148" max="8148" width="9.140625" style="46"/>
    <col min="8149" max="8149" width="22.5703125" style="46" customWidth="1"/>
    <col min="8150" max="8150" width="11.7109375" style="46" bestFit="1" customWidth="1"/>
    <col min="8151" max="8151" width="22.5703125" style="46" customWidth="1"/>
    <col min="8152" max="8152" width="9.140625" style="46"/>
    <col min="8153" max="8153" width="22.5703125" style="46" customWidth="1"/>
    <col min="8154" max="8154" width="9.140625" style="46"/>
    <col min="8155" max="8155" width="22.5703125" style="46" customWidth="1"/>
    <col min="8156" max="8156" width="9.140625" style="46"/>
    <col min="8157" max="8157" width="22.5703125" style="46" customWidth="1"/>
    <col min="8158" max="8158" width="9.140625" style="46"/>
    <col min="8159" max="8159" width="22.5703125" style="46" customWidth="1"/>
    <col min="8160" max="8160" width="9.140625" style="46"/>
    <col min="8161" max="8161" width="22.5703125" style="46" customWidth="1"/>
    <col min="8162" max="8162" width="11.7109375" style="46" bestFit="1" customWidth="1"/>
    <col min="8163" max="8163" width="22.5703125" style="46" customWidth="1"/>
    <col min="8164" max="8164" width="9.140625" style="46"/>
    <col min="8165" max="8165" width="22.5703125" style="46" customWidth="1"/>
    <col min="8166" max="8166" width="9.140625" style="46"/>
    <col min="8167" max="8167" width="22.5703125" style="46" customWidth="1"/>
    <col min="8168" max="8168" width="9.140625" style="46"/>
    <col min="8169" max="8169" width="22.5703125" style="46" customWidth="1"/>
    <col min="8170" max="8170" width="11.7109375" style="46" bestFit="1" customWidth="1"/>
    <col min="8171" max="8171" width="22.5703125" style="46" customWidth="1"/>
    <col min="8172" max="8172" width="9.140625" style="46"/>
    <col min="8173" max="8173" width="22.5703125" style="46" customWidth="1"/>
    <col min="8174" max="8174" width="9.140625" style="46"/>
    <col min="8175" max="8175" width="22.5703125" style="46" customWidth="1"/>
    <col min="8176" max="8176" width="9.140625" style="46"/>
    <col min="8177" max="8177" width="22.5703125" style="46" customWidth="1"/>
    <col min="8178" max="8178" width="9.140625" style="46"/>
    <col min="8179" max="8179" width="22.5703125" style="46" customWidth="1"/>
    <col min="8180" max="8180" width="9.140625" style="46"/>
    <col min="8181" max="8181" width="22.5703125" style="46" customWidth="1"/>
    <col min="8182" max="8182" width="9.140625" style="46"/>
    <col min="8183" max="8183" width="22.5703125" style="46" customWidth="1"/>
    <col min="8184" max="8184" width="9.140625" style="46"/>
    <col min="8185" max="8185" width="22.5703125" style="46" customWidth="1"/>
    <col min="8186" max="8186" width="9.140625" style="46"/>
    <col min="8187" max="8187" width="22.5703125" style="46" customWidth="1"/>
    <col min="8188" max="8188" width="9.140625" style="46"/>
    <col min="8189" max="8189" width="22.5703125" style="46" customWidth="1"/>
    <col min="8190" max="8387" width="9.140625" style="46"/>
    <col min="8388" max="8388" width="15.5703125" style="46" customWidth="1"/>
    <col min="8389" max="8389" width="22.5703125" style="46" customWidth="1"/>
    <col min="8390" max="8390" width="12.7109375" style="46" bestFit="1" customWidth="1"/>
    <col min="8391" max="8391" width="22.5703125" style="46" customWidth="1"/>
    <col min="8392" max="8392" width="11.7109375" style="46" bestFit="1" customWidth="1"/>
    <col min="8393" max="8393" width="22.5703125" style="46" customWidth="1"/>
    <col min="8394" max="8394" width="11.7109375" style="46" bestFit="1" customWidth="1"/>
    <col min="8395" max="8395" width="22.5703125" style="46" customWidth="1"/>
    <col min="8396" max="8396" width="9.140625" style="46"/>
    <col min="8397" max="8397" width="22.5703125" style="46" customWidth="1"/>
    <col min="8398" max="8398" width="9.140625" style="46"/>
    <col min="8399" max="8399" width="22.5703125" style="46" customWidth="1"/>
    <col min="8400" max="8400" width="11.7109375" style="46" bestFit="1" customWidth="1"/>
    <col min="8401" max="8401" width="22.5703125" style="46" customWidth="1"/>
    <col min="8402" max="8402" width="9.140625" style="46"/>
    <col min="8403" max="8403" width="22.5703125" style="46" customWidth="1"/>
    <col min="8404" max="8404" width="9.140625" style="46"/>
    <col min="8405" max="8405" width="22.5703125" style="46" customWidth="1"/>
    <col min="8406" max="8406" width="11.7109375" style="46" bestFit="1" customWidth="1"/>
    <col min="8407" max="8407" width="22.5703125" style="46" customWidth="1"/>
    <col min="8408" max="8408" width="9.140625" style="46"/>
    <col min="8409" max="8409" width="22.5703125" style="46" customWidth="1"/>
    <col min="8410" max="8410" width="9.140625" style="46"/>
    <col min="8411" max="8411" width="22.5703125" style="46" customWidth="1"/>
    <col min="8412" max="8412" width="9.140625" style="46"/>
    <col min="8413" max="8413" width="22.5703125" style="46" customWidth="1"/>
    <col min="8414" max="8414" width="9.140625" style="46"/>
    <col min="8415" max="8415" width="22.5703125" style="46" customWidth="1"/>
    <col min="8416" max="8416" width="9.140625" style="46"/>
    <col min="8417" max="8417" width="22.5703125" style="46" customWidth="1"/>
    <col min="8418" max="8418" width="11.7109375" style="46" bestFit="1" customWidth="1"/>
    <col min="8419" max="8419" width="22.5703125" style="46" customWidth="1"/>
    <col min="8420" max="8420" width="9.140625" style="46"/>
    <col min="8421" max="8421" width="22.5703125" style="46" customWidth="1"/>
    <col min="8422" max="8422" width="9.140625" style="46"/>
    <col min="8423" max="8423" width="22.5703125" style="46" customWidth="1"/>
    <col min="8424" max="8424" width="9.140625" style="46"/>
    <col min="8425" max="8425" width="22.5703125" style="46" customWidth="1"/>
    <col min="8426" max="8426" width="11.7109375" style="46" bestFit="1" customWidth="1"/>
    <col min="8427" max="8427" width="22.5703125" style="46" customWidth="1"/>
    <col min="8428" max="8428" width="9.140625" style="46"/>
    <col min="8429" max="8429" width="22.5703125" style="46" customWidth="1"/>
    <col min="8430" max="8430" width="9.140625" style="46"/>
    <col min="8431" max="8431" width="22.5703125" style="46" customWidth="1"/>
    <col min="8432" max="8432" width="9.140625" style="46"/>
    <col min="8433" max="8433" width="22.5703125" style="46" customWidth="1"/>
    <col min="8434" max="8434" width="9.140625" style="46"/>
    <col min="8435" max="8435" width="22.5703125" style="46" customWidth="1"/>
    <col min="8436" max="8436" width="9.140625" style="46"/>
    <col min="8437" max="8437" width="22.5703125" style="46" customWidth="1"/>
    <col min="8438" max="8438" width="9.140625" style="46"/>
    <col min="8439" max="8439" width="22.5703125" style="46" customWidth="1"/>
    <col min="8440" max="8440" width="9.140625" style="46"/>
    <col min="8441" max="8441" width="22.5703125" style="46" customWidth="1"/>
    <col min="8442" max="8442" width="9.140625" style="46"/>
    <col min="8443" max="8443" width="22.5703125" style="46" customWidth="1"/>
    <col min="8444" max="8444" width="9.140625" style="46"/>
    <col min="8445" max="8445" width="22.5703125" style="46" customWidth="1"/>
    <col min="8446" max="8643" width="9.140625" style="46"/>
    <col min="8644" max="8644" width="15.5703125" style="46" customWidth="1"/>
    <col min="8645" max="8645" width="22.5703125" style="46" customWidth="1"/>
    <col min="8646" max="8646" width="12.7109375" style="46" bestFit="1" customWidth="1"/>
    <col min="8647" max="8647" width="22.5703125" style="46" customWidth="1"/>
    <col min="8648" max="8648" width="11.7109375" style="46" bestFit="1" customWidth="1"/>
    <col min="8649" max="8649" width="22.5703125" style="46" customWidth="1"/>
    <col min="8650" max="8650" width="11.7109375" style="46" bestFit="1" customWidth="1"/>
    <col min="8651" max="8651" width="22.5703125" style="46" customWidth="1"/>
    <col min="8652" max="8652" width="9.140625" style="46"/>
    <col min="8653" max="8653" width="22.5703125" style="46" customWidth="1"/>
    <col min="8654" max="8654" width="9.140625" style="46"/>
    <col min="8655" max="8655" width="22.5703125" style="46" customWidth="1"/>
    <col min="8656" max="8656" width="11.7109375" style="46" bestFit="1" customWidth="1"/>
    <col min="8657" max="8657" width="22.5703125" style="46" customWidth="1"/>
    <col min="8658" max="8658" width="9.140625" style="46"/>
    <col min="8659" max="8659" width="22.5703125" style="46" customWidth="1"/>
    <col min="8660" max="8660" width="9.140625" style="46"/>
    <col min="8661" max="8661" width="22.5703125" style="46" customWidth="1"/>
    <col min="8662" max="8662" width="11.7109375" style="46" bestFit="1" customWidth="1"/>
    <col min="8663" max="8663" width="22.5703125" style="46" customWidth="1"/>
    <col min="8664" max="8664" width="9.140625" style="46"/>
    <col min="8665" max="8665" width="22.5703125" style="46" customWidth="1"/>
    <col min="8666" max="8666" width="9.140625" style="46"/>
    <col min="8667" max="8667" width="22.5703125" style="46" customWidth="1"/>
    <col min="8668" max="8668" width="9.140625" style="46"/>
    <col min="8669" max="8669" width="22.5703125" style="46" customWidth="1"/>
    <col min="8670" max="8670" width="9.140625" style="46"/>
    <col min="8671" max="8671" width="22.5703125" style="46" customWidth="1"/>
    <col min="8672" max="8672" width="9.140625" style="46"/>
    <col min="8673" max="8673" width="22.5703125" style="46" customWidth="1"/>
    <col min="8674" max="8674" width="11.7109375" style="46" bestFit="1" customWidth="1"/>
    <col min="8675" max="8675" width="22.5703125" style="46" customWidth="1"/>
    <col min="8676" max="8676" width="9.140625" style="46"/>
    <col min="8677" max="8677" width="22.5703125" style="46" customWidth="1"/>
    <col min="8678" max="8678" width="9.140625" style="46"/>
    <col min="8679" max="8679" width="22.5703125" style="46" customWidth="1"/>
    <col min="8680" max="8680" width="9.140625" style="46"/>
    <col min="8681" max="8681" width="22.5703125" style="46" customWidth="1"/>
    <col min="8682" max="8682" width="11.7109375" style="46" bestFit="1" customWidth="1"/>
    <col min="8683" max="8683" width="22.5703125" style="46" customWidth="1"/>
    <col min="8684" max="8684" width="9.140625" style="46"/>
    <col min="8685" max="8685" width="22.5703125" style="46" customWidth="1"/>
    <col min="8686" max="8686" width="9.140625" style="46"/>
    <col min="8687" max="8687" width="22.5703125" style="46" customWidth="1"/>
    <col min="8688" max="8688" width="9.140625" style="46"/>
    <col min="8689" max="8689" width="22.5703125" style="46" customWidth="1"/>
    <col min="8690" max="8690" width="9.140625" style="46"/>
    <col min="8691" max="8691" width="22.5703125" style="46" customWidth="1"/>
    <col min="8692" max="8692" width="9.140625" style="46"/>
    <col min="8693" max="8693" width="22.5703125" style="46" customWidth="1"/>
    <col min="8694" max="8694" width="9.140625" style="46"/>
    <col min="8695" max="8695" width="22.5703125" style="46" customWidth="1"/>
    <col min="8696" max="8696" width="9.140625" style="46"/>
    <col min="8697" max="8697" width="22.5703125" style="46" customWidth="1"/>
    <col min="8698" max="8698" width="9.140625" style="46"/>
    <col min="8699" max="8699" width="22.5703125" style="46" customWidth="1"/>
    <col min="8700" max="8700" width="9.140625" style="46"/>
    <col min="8701" max="8701" width="22.5703125" style="46" customWidth="1"/>
    <col min="8702" max="8899" width="9.140625" style="46"/>
    <col min="8900" max="8900" width="15.5703125" style="46" customWidth="1"/>
    <col min="8901" max="8901" width="22.5703125" style="46" customWidth="1"/>
    <col min="8902" max="8902" width="12.7109375" style="46" bestFit="1" customWidth="1"/>
    <col min="8903" max="8903" width="22.5703125" style="46" customWidth="1"/>
    <col min="8904" max="8904" width="11.7109375" style="46" bestFit="1" customWidth="1"/>
    <col min="8905" max="8905" width="22.5703125" style="46" customWidth="1"/>
    <col min="8906" max="8906" width="11.7109375" style="46" bestFit="1" customWidth="1"/>
    <col min="8907" max="8907" width="22.5703125" style="46" customWidth="1"/>
    <col min="8908" max="8908" width="9.140625" style="46"/>
    <col min="8909" max="8909" width="22.5703125" style="46" customWidth="1"/>
    <col min="8910" max="8910" width="9.140625" style="46"/>
    <col min="8911" max="8911" width="22.5703125" style="46" customWidth="1"/>
    <col min="8912" max="8912" width="11.7109375" style="46" bestFit="1" customWidth="1"/>
    <col min="8913" max="8913" width="22.5703125" style="46" customWidth="1"/>
    <col min="8914" max="8914" width="9.140625" style="46"/>
    <col min="8915" max="8915" width="22.5703125" style="46" customWidth="1"/>
    <col min="8916" max="8916" width="9.140625" style="46"/>
    <col min="8917" max="8917" width="22.5703125" style="46" customWidth="1"/>
    <col min="8918" max="8918" width="11.7109375" style="46" bestFit="1" customWidth="1"/>
    <col min="8919" max="8919" width="22.5703125" style="46" customWidth="1"/>
    <col min="8920" max="8920" width="9.140625" style="46"/>
    <col min="8921" max="8921" width="22.5703125" style="46" customWidth="1"/>
    <col min="8922" max="8922" width="9.140625" style="46"/>
    <col min="8923" max="8923" width="22.5703125" style="46" customWidth="1"/>
    <col min="8924" max="8924" width="9.140625" style="46"/>
    <col min="8925" max="8925" width="22.5703125" style="46" customWidth="1"/>
    <col min="8926" max="8926" width="9.140625" style="46"/>
    <col min="8927" max="8927" width="22.5703125" style="46" customWidth="1"/>
    <col min="8928" max="8928" width="9.140625" style="46"/>
    <col min="8929" max="8929" width="22.5703125" style="46" customWidth="1"/>
    <col min="8930" max="8930" width="11.7109375" style="46" bestFit="1" customWidth="1"/>
    <col min="8931" max="8931" width="22.5703125" style="46" customWidth="1"/>
    <col min="8932" max="8932" width="9.140625" style="46"/>
    <col min="8933" max="8933" width="22.5703125" style="46" customWidth="1"/>
    <col min="8934" max="8934" width="9.140625" style="46"/>
    <col min="8935" max="8935" width="22.5703125" style="46" customWidth="1"/>
    <col min="8936" max="8936" width="9.140625" style="46"/>
    <col min="8937" max="8937" width="22.5703125" style="46" customWidth="1"/>
    <col min="8938" max="8938" width="11.7109375" style="46" bestFit="1" customWidth="1"/>
    <col min="8939" max="8939" width="22.5703125" style="46" customWidth="1"/>
    <col min="8940" max="8940" width="9.140625" style="46"/>
    <col min="8941" max="8941" width="22.5703125" style="46" customWidth="1"/>
    <col min="8942" max="8942" width="9.140625" style="46"/>
    <col min="8943" max="8943" width="22.5703125" style="46" customWidth="1"/>
    <col min="8944" max="8944" width="9.140625" style="46"/>
    <col min="8945" max="8945" width="22.5703125" style="46" customWidth="1"/>
    <col min="8946" max="8946" width="9.140625" style="46"/>
    <col min="8947" max="8947" width="22.5703125" style="46" customWidth="1"/>
    <col min="8948" max="8948" width="9.140625" style="46"/>
    <col min="8949" max="8949" width="22.5703125" style="46" customWidth="1"/>
    <col min="8950" max="8950" width="9.140625" style="46"/>
    <col min="8951" max="8951" width="22.5703125" style="46" customWidth="1"/>
    <col min="8952" max="8952" width="9.140625" style="46"/>
    <col min="8953" max="8953" width="22.5703125" style="46" customWidth="1"/>
    <col min="8954" max="8954" width="9.140625" style="46"/>
    <col min="8955" max="8955" width="22.5703125" style="46" customWidth="1"/>
    <col min="8956" max="8956" width="9.140625" style="46"/>
    <col min="8957" max="8957" width="22.5703125" style="46" customWidth="1"/>
    <col min="8958" max="9155" width="9.140625" style="46"/>
    <col min="9156" max="9156" width="15.5703125" style="46" customWidth="1"/>
    <col min="9157" max="9157" width="22.5703125" style="46" customWidth="1"/>
    <col min="9158" max="9158" width="12.7109375" style="46" bestFit="1" customWidth="1"/>
    <col min="9159" max="9159" width="22.5703125" style="46" customWidth="1"/>
    <col min="9160" max="9160" width="11.7109375" style="46" bestFit="1" customWidth="1"/>
    <col min="9161" max="9161" width="22.5703125" style="46" customWidth="1"/>
    <col min="9162" max="9162" width="11.7109375" style="46" bestFit="1" customWidth="1"/>
    <col min="9163" max="9163" width="22.5703125" style="46" customWidth="1"/>
    <col min="9164" max="9164" width="9.140625" style="46"/>
    <col min="9165" max="9165" width="22.5703125" style="46" customWidth="1"/>
    <col min="9166" max="9166" width="9.140625" style="46"/>
    <col min="9167" max="9167" width="22.5703125" style="46" customWidth="1"/>
    <col min="9168" max="9168" width="11.7109375" style="46" bestFit="1" customWidth="1"/>
    <col min="9169" max="9169" width="22.5703125" style="46" customWidth="1"/>
    <col min="9170" max="9170" width="9.140625" style="46"/>
    <col min="9171" max="9171" width="22.5703125" style="46" customWidth="1"/>
    <col min="9172" max="9172" width="9.140625" style="46"/>
    <col min="9173" max="9173" width="22.5703125" style="46" customWidth="1"/>
    <col min="9174" max="9174" width="11.7109375" style="46" bestFit="1" customWidth="1"/>
    <col min="9175" max="9175" width="22.5703125" style="46" customWidth="1"/>
    <col min="9176" max="9176" width="9.140625" style="46"/>
    <col min="9177" max="9177" width="22.5703125" style="46" customWidth="1"/>
    <col min="9178" max="9178" width="9.140625" style="46"/>
    <col min="9179" max="9179" width="22.5703125" style="46" customWidth="1"/>
    <col min="9180" max="9180" width="9.140625" style="46"/>
    <col min="9181" max="9181" width="22.5703125" style="46" customWidth="1"/>
    <col min="9182" max="9182" width="9.140625" style="46"/>
    <col min="9183" max="9183" width="22.5703125" style="46" customWidth="1"/>
    <col min="9184" max="9184" width="9.140625" style="46"/>
    <col min="9185" max="9185" width="22.5703125" style="46" customWidth="1"/>
    <col min="9186" max="9186" width="11.7109375" style="46" bestFit="1" customWidth="1"/>
    <col min="9187" max="9187" width="22.5703125" style="46" customWidth="1"/>
    <col min="9188" max="9188" width="9.140625" style="46"/>
    <col min="9189" max="9189" width="22.5703125" style="46" customWidth="1"/>
    <col min="9190" max="9190" width="9.140625" style="46"/>
    <col min="9191" max="9191" width="22.5703125" style="46" customWidth="1"/>
    <col min="9192" max="9192" width="9.140625" style="46"/>
    <col min="9193" max="9193" width="22.5703125" style="46" customWidth="1"/>
    <col min="9194" max="9194" width="11.7109375" style="46" bestFit="1" customWidth="1"/>
    <col min="9195" max="9195" width="22.5703125" style="46" customWidth="1"/>
    <col min="9196" max="9196" width="9.140625" style="46"/>
    <col min="9197" max="9197" width="22.5703125" style="46" customWidth="1"/>
    <col min="9198" max="9198" width="9.140625" style="46"/>
    <col min="9199" max="9199" width="22.5703125" style="46" customWidth="1"/>
    <col min="9200" max="9200" width="9.140625" style="46"/>
    <col min="9201" max="9201" width="22.5703125" style="46" customWidth="1"/>
    <col min="9202" max="9202" width="9.140625" style="46"/>
    <col min="9203" max="9203" width="22.5703125" style="46" customWidth="1"/>
    <col min="9204" max="9204" width="9.140625" style="46"/>
    <col min="9205" max="9205" width="22.5703125" style="46" customWidth="1"/>
    <col min="9206" max="9206" width="9.140625" style="46"/>
    <col min="9207" max="9207" width="22.5703125" style="46" customWidth="1"/>
    <col min="9208" max="9208" width="9.140625" style="46"/>
    <col min="9209" max="9209" width="22.5703125" style="46" customWidth="1"/>
    <col min="9210" max="9210" width="9.140625" style="46"/>
    <col min="9211" max="9211" width="22.5703125" style="46" customWidth="1"/>
    <col min="9212" max="9212" width="9.140625" style="46"/>
    <col min="9213" max="9213" width="22.5703125" style="46" customWidth="1"/>
    <col min="9214" max="9411" width="9.140625" style="46"/>
    <col min="9412" max="9412" width="15.5703125" style="46" customWidth="1"/>
    <col min="9413" max="9413" width="22.5703125" style="46" customWidth="1"/>
    <col min="9414" max="9414" width="12.7109375" style="46" bestFit="1" customWidth="1"/>
    <col min="9415" max="9415" width="22.5703125" style="46" customWidth="1"/>
    <col min="9416" max="9416" width="11.7109375" style="46" bestFit="1" customWidth="1"/>
    <col min="9417" max="9417" width="22.5703125" style="46" customWidth="1"/>
    <col min="9418" max="9418" width="11.7109375" style="46" bestFit="1" customWidth="1"/>
    <col min="9419" max="9419" width="22.5703125" style="46" customWidth="1"/>
    <col min="9420" max="9420" width="9.140625" style="46"/>
    <col min="9421" max="9421" width="22.5703125" style="46" customWidth="1"/>
    <col min="9422" max="9422" width="9.140625" style="46"/>
    <col min="9423" max="9423" width="22.5703125" style="46" customWidth="1"/>
    <col min="9424" max="9424" width="11.7109375" style="46" bestFit="1" customWidth="1"/>
    <col min="9425" max="9425" width="22.5703125" style="46" customWidth="1"/>
    <col min="9426" max="9426" width="9.140625" style="46"/>
    <col min="9427" max="9427" width="22.5703125" style="46" customWidth="1"/>
    <col min="9428" max="9428" width="9.140625" style="46"/>
    <col min="9429" max="9429" width="22.5703125" style="46" customWidth="1"/>
    <col min="9430" max="9430" width="11.7109375" style="46" bestFit="1" customWidth="1"/>
    <col min="9431" max="9431" width="22.5703125" style="46" customWidth="1"/>
    <col min="9432" max="9432" width="9.140625" style="46"/>
    <col min="9433" max="9433" width="22.5703125" style="46" customWidth="1"/>
    <col min="9434" max="9434" width="9.140625" style="46"/>
    <col min="9435" max="9435" width="22.5703125" style="46" customWidth="1"/>
    <col min="9436" max="9436" width="9.140625" style="46"/>
    <col min="9437" max="9437" width="22.5703125" style="46" customWidth="1"/>
    <col min="9438" max="9438" width="9.140625" style="46"/>
    <col min="9439" max="9439" width="22.5703125" style="46" customWidth="1"/>
    <col min="9440" max="9440" width="9.140625" style="46"/>
    <col min="9441" max="9441" width="22.5703125" style="46" customWidth="1"/>
    <col min="9442" max="9442" width="11.7109375" style="46" bestFit="1" customWidth="1"/>
    <col min="9443" max="9443" width="22.5703125" style="46" customWidth="1"/>
    <col min="9444" max="9444" width="9.140625" style="46"/>
    <col min="9445" max="9445" width="22.5703125" style="46" customWidth="1"/>
    <col min="9446" max="9446" width="9.140625" style="46"/>
    <col min="9447" max="9447" width="22.5703125" style="46" customWidth="1"/>
    <col min="9448" max="9448" width="9.140625" style="46"/>
    <col min="9449" max="9449" width="22.5703125" style="46" customWidth="1"/>
    <col min="9450" max="9450" width="11.7109375" style="46" bestFit="1" customWidth="1"/>
    <col min="9451" max="9451" width="22.5703125" style="46" customWidth="1"/>
    <col min="9452" max="9452" width="9.140625" style="46"/>
    <col min="9453" max="9453" width="22.5703125" style="46" customWidth="1"/>
    <col min="9454" max="9454" width="9.140625" style="46"/>
    <col min="9455" max="9455" width="22.5703125" style="46" customWidth="1"/>
    <col min="9456" max="9456" width="9.140625" style="46"/>
    <col min="9457" max="9457" width="22.5703125" style="46" customWidth="1"/>
    <col min="9458" max="9458" width="9.140625" style="46"/>
    <col min="9459" max="9459" width="22.5703125" style="46" customWidth="1"/>
    <col min="9460" max="9460" width="9.140625" style="46"/>
    <col min="9461" max="9461" width="22.5703125" style="46" customWidth="1"/>
    <col min="9462" max="9462" width="9.140625" style="46"/>
    <col min="9463" max="9463" width="22.5703125" style="46" customWidth="1"/>
    <col min="9464" max="9464" width="9.140625" style="46"/>
    <col min="9465" max="9465" width="22.5703125" style="46" customWidth="1"/>
    <col min="9466" max="9466" width="9.140625" style="46"/>
    <col min="9467" max="9467" width="22.5703125" style="46" customWidth="1"/>
    <col min="9468" max="9468" width="9.140625" style="46"/>
    <col min="9469" max="9469" width="22.5703125" style="46" customWidth="1"/>
    <col min="9470" max="9667" width="9.140625" style="46"/>
    <col min="9668" max="9668" width="15.5703125" style="46" customWidth="1"/>
    <col min="9669" max="9669" width="22.5703125" style="46" customWidth="1"/>
    <col min="9670" max="9670" width="12.7109375" style="46" bestFit="1" customWidth="1"/>
    <col min="9671" max="9671" width="22.5703125" style="46" customWidth="1"/>
    <col min="9672" max="9672" width="11.7109375" style="46" bestFit="1" customWidth="1"/>
    <col min="9673" max="9673" width="22.5703125" style="46" customWidth="1"/>
    <col min="9674" max="9674" width="11.7109375" style="46" bestFit="1" customWidth="1"/>
    <col min="9675" max="9675" width="22.5703125" style="46" customWidth="1"/>
    <col min="9676" max="9676" width="9.140625" style="46"/>
    <col min="9677" max="9677" width="22.5703125" style="46" customWidth="1"/>
    <col min="9678" max="9678" width="9.140625" style="46"/>
    <col min="9679" max="9679" width="22.5703125" style="46" customWidth="1"/>
    <col min="9680" max="9680" width="11.7109375" style="46" bestFit="1" customWidth="1"/>
    <col min="9681" max="9681" width="22.5703125" style="46" customWidth="1"/>
    <col min="9682" max="9682" width="9.140625" style="46"/>
    <col min="9683" max="9683" width="22.5703125" style="46" customWidth="1"/>
    <col min="9684" max="9684" width="9.140625" style="46"/>
    <col min="9685" max="9685" width="22.5703125" style="46" customWidth="1"/>
    <col min="9686" max="9686" width="11.7109375" style="46" bestFit="1" customWidth="1"/>
    <col min="9687" max="9687" width="22.5703125" style="46" customWidth="1"/>
    <col min="9688" max="9688" width="9.140625" style="46"/>
    <col min="9689" max="9689" width="22.5703125" style="46" customWidth="1"/>
    <col min="9690" max="9690" width="9.140625" style="46"/>
    <col min="9691" max="9691" width="22.5703125" style="46" customWidth="1"/>
    <col min="9692" max="9692" width="9.140625" style="46"/>
    <col min="9693" max="9693" width="22.5703125" style="46" customWidth="1"/>
    <col min="9694" max="9694" width="9.140625" style="46"/>
    <col min="9695" max="9695" width="22.5703125" style="46" customWidth="1"/>
    <col min="9696" max="9696" width="9.140625" style="46"/>
    <col min="9697" max="9697" width="22.5703125" style="46" customWidth="1"/>
    <col min="9698" max="9698" width="11.7109375" style="46" bestFit="1" customWidth="1"/>
    <col min="9699" max="9699" width="22.5703125" style="46" customWidth="1"/>
    <col min="9700" max="9700" width="9.140625" style="46"/>
    <col min="9701" max="9701" width="22.5703125" style="46" customWidth="1"/>
    <col min="9702" max="9702" width="9.140625" style="46"/>
    <col min="9703" max="9703" width="22.5703125" style="46" customWidth="1"/>
    <col min="9704" max="9704" width="9.140625" style="46"/>
    <col min="9705" max="9705" width="22.5703125" style="46" customWidth="1"/>
    <col min="9706" max="9706" width="11.7109375" style="46" bestFit="1" customWidth="1"/>
    <col min="9707" max="9707" width="22.5703125" style="46" customWidth="1"/>
    <col min="9708" max="9708" width="9.140625" style="46"/>
    <col min="9709" max="9709" width="22.5703125" style="46" customWidth="1"/>
    <col min="9710" max="9710" width="9.140625" style="46"/>
    <col min="9711" max="9711" width="22.5703125" style="46" customWidth="1"/>
    <col min="9712" max="9712" width="9.140625" style="46"/>
    <col min="9713" max="9713" width="22.5703125" style="46" customWidth="1"/>
    <col min="9714" max="9714" width="9.140625" style="46"/>
    <col min="9715" max="9715" width="22.5703125" style="46" customWidth="1"/>
    <col min="9716" max="9716" width="9.140625" style="46"/>
    <col min="9717" max="9717" width="22.5703125" style="46" customWidth="1"/>
    <col min="9718" max="9718" width="9.140625" style="46"/>
    <col min="9719" max="9719" width="22.5703125" style="46" customWidth="1"/>
    <col min="9720" max="9720" width="9.140625" style="46"/>
    <col min="9721" max="9721" width="22.5703125" style="46" customWidth="1"/>
    <col min="9722" max="9722" width="9.140625" style="46"/>
    <col min="9723" max="9723" width="22.5703125" style="46" customWidth="1"/>
    <col min="9724" max="9724" width="9.140625" style="46"/>
    <col min="9725" max="9725" width="22.5703125" style="46" customWidth="1"/>
    <col min="9726" max="9923" width="9.140625" style="46"/>
    <col min="9924" max="9924" width="15.5703125" style="46" customWidth="1"/>
    <col min="9925" max="9925" width="22.5703125" style="46" customWidth="1"/>
    <col min="9926" max="9926" width="12.7109375" style="46" bestFit="1" customWidth="1"/>
    <col min="9927" max="9927" width="22.5703125" style="46" customWidth="1"/>
    <col min="9928" max="9928" width="11.7109375" style="46" bestFit="1" customWidth="1"/>
    <col min="9929" max="9929" width="22.5703125" style="46" customWidth="1"/>
    <col min="9930" max="9930" width="11.7109375" style="46" bestFit="1" customWidth="1"/>
    <col min="9931" max="9931" width="22.5703125" style="46" customWidth="1"/>
    <col min="9932" max="9932" width="9.140625" style="46"/>
    <col min="9933" max="9933" width="22.5703125" style="46" customWidth="1"/>
    <col min="9934" max="9934" width="9.140625" style="46"/>
    <col min="9935" max="9935" width="22.5703125" style="46" customWidth="1"/>
    <col min="9936" max="9936" width="11.7109375" style="46" bestFit="1" customWidth="1"/>
    <col min="9937" max="9937" width="22.5703125" style="46" customWidth="1"/>
    <col min="9938" max="9938" width="9.140625" style="46"/>
    <col min="9939" max="9939" width="22.5703125" style="46" customWidth="1"/>
    <col min="9940" max="9940" width="9.140625" style="46"/>
    <col min="9941" max="9941" width="22.5703125" style="46" customWidth="1"/>
    <col min="9942" max="9942" width="11.7109375" style="46" bestFit="1" customWidth="1"/>
    <col min="9943" max="9943" width="22.5703125" style="46" customWidth="1"/>
    <col min="9944" max="9944" width="9.140625" style="46"/>
    <col min="9945" max="9945" width="22.5703125" style="46" customWidth="1"/>
    <col min="9946" max="9946" width="9.140625" style="46"/>
    <col min="9947" max="9947" width="22.5703125" style="46" customWidth="1"/>
    <col min="9948" max="9948" width="9.140625" style="46"/>
    <col min="9949" max="9949" width="22.5703125" style="46" customWidth="1"/>
    <col min="9950" max="9950" width="9.140625" style="46"/>
    <col min="9951" max="9951" width="22.5703125" style="46" customWidth="1"/>
    <col min="9952" max="9952" width="9.140625" style="46"/>
    <col min="9953" max="9953" width="22.5703125" style="46" customWidth="1"/>
    <col min="9954" max="9954" width="11.7109375" style="46" bestFit="1" customWidth="1"/>
    <col min="9955" max="9955" width="22.5703125" style="46" customWidth="1"/>
    <col min="9956" max="9956" width="9.140625" style="46"/>
    <col min="9957" max="9957" width="22.5703125" style="46" customWidth="1"/>
    <col min="9958" max="9958" width="9.140625" style="46"/>
    <col min="9959" max="9959" width="22.5703125" style="46" customWidth="1"/>
    <col min="9960" max="9960" width="9.140625" style="46"/>
    <col min="9961" max="9961" width="22.5703125" style="46" customWidth="1"/>
    <col min="9962" max="9962" width="11.7109375" style="46" bestFit="1" customWidth="1"/>
    <col min="9963" max="9963" width="22.5703125" style="46" customWidth="1"/>
    <col min="9964" max="9964" width="9.140625" style="46"/>
    <col min="9965" max="9965" width="22.5703125" style="46" customWidth="1"/>
    <col min="9966" max="9966" width="9.140625" style="46"/>
    <col min="9967" max="9967" width="22.5703125" style="46" customWidth="1"/>
    <col min="9968" max="9968" width="9.140625" style="46"/>
    <col min="9969" max="9969" width="22.5703125" style="46" customWidth="1"/>
    <col min="9970" max="9970" width="9.140625" style="46"/>
    <col min="9971" max="9971" width="22.5703125" style="46" customWidth="1"/>
    <col min="9972" max="9972" width="9.140625" style="46"/>
    <col min="9973" max="9973" width="22.5703125" style="46" customWidth="1"/>
    <col min="9974" max="9974" width="9.140625" style="46"/>
    <col min="9975" max="9975" width="22.5703125" style="46" customWidth="1"/>
    <col min="9976" max="9976" width="9.140625" style="46"/>
    <col min="9977" max="9977" width="22.5703125" style="46" customWidth="1"/>
    <col min="9978" max="9978" width="9.140625" style="46"/>
    <col min="9979" max="9979" width="22.5703125" style="46" customWidth="1"/>
    <col min="9980" max="9980" width="9.140625" style="46"/>
    <col min="9981" max="9981" width="22.5703125" style="46" customWidth="1"/>
    <col min="9982" max="10179" width="9.140625" style="46"/>
    <col min="10180" max="10180" width="15.5703125" style="46" customWidth="1"/>
    <col min="10181" max="10181" width="22.5703125" style="46" customWidth="1"/>
    <col min="10182" max="10182" width="12.7109375" style="46" bestFit="1" customWidth="1"/>
    <col min="10183" max="10183" width="22.5703125" style="46" customWidth="1"/>
    <col min="10184" max="10184" width="11.7109375" style="46" bestFit="1" customWidth="1"/>
    <col min="10185" max="10185" width="22.5703125" style="46" customWidth="1"/>
    <col min="10186" max="10186" width="11.7109375" style="46" bestFit="1" customWidth="1"/>
    <col min="10187" max="10187" width="22.5703125" style="46" customWidth="1"/>
    <col min="10188" max="10188" width="9.140625" style="46"/>
    <col min="10189" max="10189" width="22.5703125" style="46" customWidth="1"/>
    <col min="10190" max="10190" width="9.140625" style="46"/>
    <col min="10191" max="10191" width="22.5703125" style="46" customWidth="1"/>
    <col min="10192" max="10192" width="11.7109375" style="46" bestFit="1" customWidth="1"/>
    <col min="10193" max="10193" width="22.5703125" style="46" customWidth="1"/>
    <col min="10194" max="10194" width="9.140625" style="46"/>
    <col min="10195" max="10195" width="22.5703125" style="46" customWidth="1"/>
    <col min="10196" max="10196" width="9.140625" style="46"/>
    <col min="10197" max="10197" width="22.5703125" style="46" customWidth="1"/>
    <col min="10198" max="10198" width="11.7109375" style="46" bestFit="1" customWidth="1"/>
    <col min="10199" max="10199" width="22.5703125" style="46" customWidth="1"/>
    <col min="10200" max="10200" width="9.140625" style="46"/>
    <col min="10201" max="10201" width="22.5703125" style="46" customWidth="1"/>
    <col min="10202" max="10202" width="9.140625" style="46"/>
    <col min="10203" max="10203" width="22.5703125" style="46" customWidth="1"/>
    <col min="10204" max="10204" width="9.140625" style="46"/>
    <col min="10205" max="10205" width="22.5703125" style="46" customWidth="1"/>
    <col min="10206" max="10206" width="9.140625" style="46"/>
    <col min="10207" max="10207" width="22.5703125" style="46" customWidth="1"/>
    <col min="10208" max="10208" width="9.140625" style="46"/>
    <col min="10209" max="10209" width="22.5703125" style="46" customWidth="1"/>
    <col min="10210" max="10210" width="11.7109375" style="46" bestFit="1" customWidth="1"/>
    <col min="10211" max="10211" width="22.5703125" style="46" customWidth="1"/>
    <col min="10212" max="10212" width="9.140625" style="46"/>
    <col min="10213" max="10213" width="22.5703125" style="46" customWidth="1"/>
    <col min="10214" max="10214" width="9.140625" style="46"/>
    <col min="10215" max="10215" width="22.5703125" style="46" customWidth="1"/>
    <col min="10216" max="10216" width="9.140625" style="46"/>
    <col min="10217" max="10217" width="22.5703125" style="46" customWidth="1"/>
    <col min="10218" max="10218" width="11.7109375" style="46" bestFit="1" customWidth="1"/>
    <col min="10219" max="10219" width="22.5703125" style="46" customWidth="1"/>
    <col min="10220" max="10220" width="9.140625" style="46"/>
    <col min="10221" max="10221" width="22.5703125" style="46" customWidth="1"/>
    <col min="10222" max="10222" width="9.140625" style="46"/>
    <col min="10223" max="10223" width="22.5703125" style="46" customWidth="1"/>
    <col min="10224" max="10224" width="9.140625" style="46"/>
    <col min="10225" max="10225" width="22.5703125" style="46" customWidth="1"/>
    <col min="10226" max="10226" width="9.140625" style="46"/>
    <col min="10227" max="10227" width="22.5703125" style="46" customWidth="1"/>
    <col min="10228" max="10228" width="9.140625" style="46"/>
    <col min="10229" max="10229" width="22.5703125" style="46" customWidth="1"/>
    <col min="10230" max="10230" width="9.140625" style="46"/>
    <col min="10231" max="10231" width="22.5703125" style="46" customWidth="1"/>
    <col min="10232" max="10232" width="9.140625" style="46"/>
    <col min="10233" max="10233" width="22.5703125" style="46" customWidth="1"/>
    <col min="10234" max="10234" width="9.140625" style="46"/>
    <col min="10235" max="10235" width="22.5703125" style="46" customWidth="1"/>
    <col min="10236" max="10236" width="9.140625" style="46"/>
    <col min="10237" max="10237" width="22.5703125" style="46" customWidth="1"/>
    <col min="10238" max="10435" width="9.140625" style="46"/>
    <col min="10436" max="10436" width="15.5703125" style="46" customWidth="1"/>
    <col min="10437" max="10437" width="22.5703125" style="46" customWidth="1"/>
    <col min="10438" max="10438" width="12.7109375" style="46" bestFit="1" customWidth="1"/>
    <col min="10439" max="10439" width="22.5703125" style="46" customWidth="1"/>
    <col min="10440" max="10440" width="11.7109375" style="46" bestFit="1" customWidth="1"/>
    <col min="10441" max="10441" width="22.5703125" style="46" customWidth="1"/>
    <col min="10442" max="10442" width="11.7109375" style="46" bestFit="1" customWidth="1"/>
    <col min="10443" max="10443" width="22.5703125" style="46" customWidth="1"/>
    <col min="10444" max="10444" width="9.140625" style="46"/>
    <col min="10445" max="10445" width="22.5703125" style="46" customWidth="1"/>
    <col min="10446" max="10446" width="9.140625" style="46"/>
    <col min="10447" max="10447" width="22.5703125" style="46" customWidth="1"/>
    <col min="10448" max="10448" width="11.7109375" style="46" bestFit="1" customWidth="1"/>
    <col min="10449" max="10449" width="22.5703125" style="46" customWidth="1"/>
    <col min="10450" max="10450" width="9.140625" style="46"/>
    <col min="10451" max="10451" width="22.5703125" style="46" customWidth="1"/>
    <col min="10452" max="10452" width="9.140625" style="46"/>
    <col min="10453" max="10453" width="22.5703125" style="46" customWidth="1"/>
    <col min="10454" max="10454" width="11.7109375" style="46" bestFit="1" customWidth="1"/>
    <col min="10455" max="10455" width="22.5703125" style="46" customWidth="1"/>
    <col min="10456" max="10456" width="9.140625" style="46"/>
    <col min="10457" max="10457" width="22.5703125" style="46" customWidth="1"/>
    <col min="10458" max="10458" width="9.140625" style="46"/>
    <col min="10459" max="10459" width="22.5703125" style="46" customWidth="1"/>
    <col min="10460" max="10460" width="9.140625" style="46"/>
    <col min="10461" max="10461" width="22.5703125" style="46" customWidth="1"/>
    <col min="10462" max="10462" width="9.140625" style="46"/>
    <col min="10463" max="10463" width="22.5703125" style="46" customWidth="1"/>
    <col min="10464" max="10464" width="9.140625" style="46"/>
    <col min="10465" max="10465" width="22.5703125" style="46" customWidth="1"/>
    <col min="10466" max="10466" width="11.7109375" style="46" bestFit="1" customWidth="1"/>
    <col min="10467" max="10467" width="22.5703125" style="46" customWidth="1"/>
    <col min="10468" max="10468" width="9.140625" style="46"/>
    <col min="10469" max="10469" width="22.5703125" style="46" customWidth="1"/>
    <col min="10470" max="10470" width="9.140625" style="46"/>
    <col min="10471" max="10471" width="22.5703125" style="46" customWidth="1"/>
    <col min="10472" max="10472" width="9.140625" style="46"/>
    <col min="10473" max="10473" width="22.5703125" style="46" customWidth="1"/>
    <col min="10474" max="10474" width="11.7109375" style="46" bestFit="1" customWidth="1"/>
    <col min="10475" max="10475" width="22.5703125" style="46" customWidth="1"/>
    <col min="10476" max="10476" width="9.140625" style="46"/>
    <col min="10477" max="10477" width="22.5703125" style="46" customWidth="1"/>
    <col min="10478" max="10478" width="9.140625" style="46"/>
    <col min="10479" max="10479" width="22.5703125" style="46" customWidth="1"/>
    <col min="10480" max="10480" width="9.140625" style="46"/>
    <col min="10481" max="10481" width="22.5703125" style="46" customWidth="1"/>
    <col min="10482" max="10482" width="9.140625" style="46"/>
    <col min="10483" max="10483" width="22.5703125" style="46" customWidth="1"/>
    <col min="10484" max="10484" width="9.140625" style="46"/>
    <col min="10485" max="10485" width="22.5703125" style="46" customWidth="1"/>
    <col min="10486" max="10486" width="9.140625" style="46"/>
    <col min="10487" max="10487" width="22.5703125" style="46" customWidth="1"/>
    <col min="10488" max="10488" width="9.140625" style="46"/>
    <col min="10489" max="10489" width="22.5703125" style="46" customWidth="1"/>
    <col min="10490" max="10490" width="9.140625" style="46"/>
    <col min="10491" max="10491" width="22.5703125" style="46" customWidth="1"/>
    <col min="10492" max="10492" width="9.140625" style="46"/>
    <col min="10493" max="10493" width="22.5703125" style="46" customWidth="1"/>
    <col min="10494" max="10691" width="9.140625" style="46"/>
    <col min="10692" max="10692" width="15.5703125" style="46" customWidth="1"/>
    <col min="10693" max="10693" width="22.5703125" style="46" customWidth="1"/>
    <col min="10694" max="10694" width="12.7109375" style="46" bestFit="1" customWidth="1"/>
    <col min="10695" max="10695" width="22.5703125" style="46" customWidth="1"/>
    <col min="10696" max="10696" width="11.7109375" style="46" bestFit="1" customWidth="1"/>
    <col min="10697" max="10697" width="22.5703125" style="46" customWidth="1"/>
    <col min="10698" max="10698" width="11.7109375" style="46" bestFit="1" customWidth="1"/>
    <col min="10699" max="10699" width="22.5703125" style="46" customWidth="1"/>
    <col min="10700" max="10700" width="9.140625" style="46"/>
    <col min="10701" max="10701" width="22.5703125" style="46" customWidth="1"/>
    <col min="10702" max="10702" width="9.140625" style="46"/>
    <col min="10703" max="10703" width="22.5703125" style="46" customWidth="1"/>
    <col min="10704" max="10704" width="11.7109375" style="46" bestFit="1" customWidth="1"/>
    <col min="10705" max="10705" width="22.5703125" style="46" customWidth="1"/>
    <col min="10706" max="10706" width="9.140625" style="46"/>
    <col min="10707" max="10707" width="22.5703125" style="46" customWidth="1"/>
    <col min="10708" max="10708" width="9.140625" style="46"/>
    <col min="10709" max="10709" width="22.5703125" style="46" customWidth="1"/>
    <col min="10710" max="10710" width="11.7109375" style="46" bestFit="1" customWidth="1"/>
    <col min="10711" max="10711" width="22.5703125" style="46" customWidth="1"/>
    <col min="10712" max="10712" width="9.140625" style="46"/>
    <col min="10713" max="10713" width="22.5703125" style="46" customWidth="1"/>
    <col min="10714" max="10714" width="9.140625" style="46"/>
    <col min="10715" max="10715" width="22.5703125" style="46" customWidth="1"/>
    <col min="10716" max="10716" width="9.140625" style="46"/>
    <col min="10717" max="10717" width="22.5703125" style="46" customWidth="1"/>
    <col min="10718" max="10718" width="9.140625" style="46"/>
    <col min="10719" max="10719" width="22.5703125" style="46" customWidth="1"/>
    <col min="10720" max="10720" width="9.140625" style="46"/>
    <col min="10721" max="10721" width="22.5703125" style="46" customWidth="1"/>
    <col min="10722" max="10722" width="11.7109375" style="46" bestFit="1" customWidth="1"/>
    <col min="10723" max="10723" width="22.5703125" style="46" customWidth="1"/>
    <col min="10724" max="10724" width="9.140625" style="46"/>
    <col min="10725" max="10725" width="22.5703125" style="46" customWidth="1"/>
    <col min="10726" max="10726" width="9.140625" style="46"/>
    <col min="10727" max="10727" width="22.5703125" style="46" customWidth="1"/>
    <col min="10728" max="10728" width="9.140625" style="46"/>
    <col min="10729" max="10729" width="22.5703125" style="46" customWidth="1"/>
    <col min="10730" max="10730" width="11.7109375" style="46" bestFit="1" customWidth="1"/>
    <col min="10731" max="10731" width="22.5703125" style="46" customWidth="1"/>
    <col min="10732" max="10732" width="9.140625" style="46"/>
    <col min="10733" max="10733" width="22.5703125" style="46" customWidth="1"/>
    <col min="10734" max="10734" width="9.140625" style="46"/>
    <col min="10735" max="10735" width="22.5703125" style="46" customWidth="1"/>
    <col min="10736" max="10736" width="9.140625" style="46"/>
    <col min="10737" max="10737" width="22.5703125" style="46" customWidth="1"/>
    <col min="10738" max="10738" width="9.140625" style="46"/>
    <col min="10739" max="10739" width="22.5703125" style="46" customWidth="1"/>
    <col min="10740" max="10740" width="9.140625" style="46"/>
    <col min="10741" max="10741" width="22.5703125" style="46" customWidth="1"/>
    <col min="10742" max="10742" width="9.140625" style="46"/>
    <col min="10743" max="10743" width="22.5703125" style="46" customWidth="1"/>
    <col min="10744" max="10744" width="9.140625" style="46"/>
    <col min="10745" max="10745" width="22.5703125" style="46" customWidth="1"/>
    <col min="10746" max="10746" width="9.140625" style="46"/>
    <col min="10747" max="10747" width="22.5703125" style="46" customWidth="1"/>
    <col min="10748" max="10748" width="9.140625" style="46"/>
    <col min="10749" max="10749" width="22.5703125" style="46" customWidth="1"/>
    <col min="10750" max="10947" width="9.140625" style="46"/>
    <col min="10948" max="10948" width="15.5703125" style="46" customWidth="1"/>
    <col min="10949" max="10949" width="22.5703125" style="46" customWidth="1"/>
    <col min="10950" max="10950" width="12.7109375" style="46" bestFit="1" customWidth="1"/>
    <col min="10951" max="10951" width="22.5703125" style="46" customWidth="1"/>
    <col min="10952" max="10952" width="11.7109375" style="46" bestFit="1" customWidth="1"/>
    <col min="10953" max="10953" width="22.5703125" style="46" customWidth="1"/>
    <col min="10954" max="10954" width="11.7109375" style="46" bestFit="1" customWidth="1"/>
    <col min="10955" max="10955" width="22.5703125" style="46" customWidth="1"/>
    <col min="10956" max="10956" width="9.140625" style="46"/>
    <col min="10957" max="10957" width="22.5703125" style="46" customWidth="1"/>
    <col min="10958" max="10958" width="9.140625" style="46"/>
    <col min="10959" max="10959" width="22.5703125" style="46" customWidth="1"/>
    <col min="10960" max="10960" width="11.7109375" style="46" bestFit="1" customWidth="1"/>
    <col min="10961" max="10961" width="22.5703125" style="46" customWidth="1"/>
    <col min="10962" max="10962" width="9.140625" style="46"/>
    <col min="10963" max="10963" width="22.5703125" style="46" customWidth="1"/>
    <col min="10964" max="10964" width="9.140625" style="46"/>
    <col min="10965" max="10965" width="22.5703125" style="46" customWidth="1"/>
    <col min="10966" max="10966" width="11.7109375" style="46" bestFit="1" customWidth="1"/>
    <col min="10967" max="10967" width="22.5703125" style="46" customWidth="1"/>
    <col min="10968" max="10968" width="9.140625" style="46"/>
    <col min="10969" max="10969" width="22.5703125" style="46" customWidth="1"/>
    <col min="10970" max="10970" width="9.140625" style="46"/>
    <col min="10971" max="10971" width="22.5703125" style="46" customWidth="1"/>
    <col min="10972" max="10972" width="9.140625" style="46"/>
    <col min="10973" max="10973" width="22.5703125" style="46" customWidth="1"/>
    <col min="10974" max="10974" width="9.140625" style="46"/>
    <col min="10975" max="10975" width="22.5703125" style="46" customWidth="1"/>
    <col min="10976" max="10976" width="9.140625" style="46"/>
    <col min="10977" max="10977" width="22.5703125" style="46" customWidth="1"/>
    <col min="10978" max="10978" width="11.7109375" style="46" bestFit="1" customWidth="1"/>
    <col min="10979" max="10979" width="22.5703125" style="46" customWidth="1"/>
    <col min="10980" max="10980" width="9.140625" style="46"/>
    <col min="10981" max="10981" width="22.5703125" style="46" customWidth="1"/>
    <col min="10982" max="10982" width="9.140625" style="46"/>
    <col min="10983" max="10983" width="22.5703125" style="46" customWidth="1"/>
    <col min="10984" max="10984" width="9.140625" style="46"/>
    <col min="10985" max="10985" width="22.5703125" style="46" customWidth="1"/>
    <col min="10986" max="10986" width="11.7109375" style="46" bestFit="1" customWidth="1"/>
    <col min="10987" max="10987" width="22.5703125" style="46" customWidth="1"/>
    <col min="10988" max="10988" width="9.140625" style="46"/>
    <col min="10989" max="10989" width="22.5703125" style="46" customWidth="1"/>
    <col min="10990" max="10990" width="9.140625" style="46"/>
    <col min="10991" max="10991" width="22.5703125" style="46" customWidth="1"/>
    <col min="10992" max="10992" width="9.140625" style="46"/>
    <col min="10993" max="10993" width="22.5703125" style="46" customWidth="1"/>
    <col min="10994" max="10994" width="9.140625" style="46"/>
    <col min="10995" max="10995" width="22.5703125" style="46" customWidth="1"/>
    <col min="10996" max="10996" width="9.140625" style="46"/>
    <col min="10997" max="10997" width="22.5703125" style="46" customWidth="1"/>
    <col min="10998" max="10998" width="9.140625" style="46"/>
    <col min="10999" max="10999" width="22.5703125" style="46" customWidth="1"/>
    <col min="11000" max="11000" width="9.140625" style="46"/>
    <col min="11001" max="11001" width="22.5703125" style="46" customWidth="1"/>
    <col min="11002" max="11002" width="9.140625" style="46"/>
    <col min="11003" max="11003" width="22.5703125" style="46" customWidth="1"/>
    <col min="11004" max="11004" width="9.140625" style="46"/>
    <col min="11005" max="11005" width="22.5703125" style="46" customWidth="1"/>
    <col min="11006" max="11203" width="9.140625" style="46"/>
    <col min="11204" max="11204" width="15.5703125" style="46" customWidth="1"/>
    <col min="11205" max="11205" width="22.5703125" style="46" customWidth="1"/>
    <col min="11206" max="11206" width="12.7109375" style="46" bestFit="1" customWidth="1"/>
    <col min="11207" max="11207" width="22.5703125" style="46" customWidth="1"/>
    <col min="11208" max="11208" width="11.7109375" style="46" bestFit="1" customWidth="1"/>
    <col min="11209" max="11209" width="22.5703125" style="46" customWidth="1"/>
    <col min="11210" max="11210" width="11.7109375" style="46" bestFit="1" customWidth="1"/>
    <col min="11211" max="11211" width="22.5703125" style="46" customWidth="1"/>
    <col min="11212" max="11212" width="9.140625" style="46"/>
    <col min="11213" max="11213" width="22.5703125" style="46" customWidth="1"/>
    <col min="11214" max="11214" width="9.140625" style="46"/>
    <col min="11215" max="11215" width="22.5703125" style="46" customWidth="1"/>
    <col min="11216" max="11216" width="11.7109375" style="46" bestFit="1" customWidth="1"/>
    <col min="11217" max="11217" width="22.5703125" style="46" customWidth="1"/>
    <col min="11218" max="11218" width="9.140625" style="46"/>
    <col min="11219" max="11219" width="22.5703125" style="46" customWidth="1"/>
    <col min="11220" max="11220" width="9.140625" style="46"/>
    <col min="11221" max="11221" width="22.5703125" style="46" customWidth="1"/>
    <col min="11222" max="11222" width="11.7109375" style="46" bestFit="1" customWidth="1"/>
    <col min="11223" max="11223" width="22.5703125" style="46" customWidth="1"/>
    <col min="11224" max="11224" width="9.140625" style="46"/>
    <col min="11225" max="11225" width="22.5703125" style="46" customWidth="1"/>
    <col min="11226" max="11226" width="9.140625" style="46"/>
    <col min="11227" max="11227" width="22.5703125" style="46" customWidth="1"/>
    <col min="11228" max="11228" width="9.140625" style="46"/>
    <col min="11229" max="11229" width="22.5703125" style="46" customWidth="1"/>
    <col min="11230" max="11230" width="9.140625" style="46"/>
    <col min="11231" max="11231" width="22.5703125" style="46" customWidth="1"/>
    <col min="11232" max="11232" width="9.140625" style="46"/>
    <col min="11233" max="11233" width="22.5703125" style="46" customWidth="1"/>
    <col min="11234" max="11234" width="11.7109375" style="46" bestFit="1" customWidth="1"/>
    <col min="11235" max="11235" width="22.5703125" style="46" customWidth="1"/>
    <col min="11236" max="11236" width="9.140625" style="46"/>
    <col min="11237" max="11237" width="22.5703125" style="46" customWidth="1"/>
    <col min="11238" max="11238" width="9.140625" style="46"/>
    <col min="11239" max="11239" width="22.5703125" style="46" customWidth="1"/>
    <col min="11240" max="11240" width="9.140625" style="46"/>
    <col min="11241" max="11241" width="22.5703125" style="46" customWidth="1"/>
    <col min="11242" max="11242" width="11.7109375" style="46" bestFit="1" customWidth="1"/>
    <col min="11243" max="11243" width="22.5703125" style="46" customWidth="1"/>
    <col min="11244" max="11244" width="9.140625" style="46"/>
    <col min="11245" max="11245" width="22.5703125" style="46" customWidth="1"/>
    <col min="11246" max="11246" width="9.140625" style="46"/>
    <col min="11247" max="11247" width="22.5703125" style="46" customWidth="1"/>
    <col min="11248" max="11248" width="9.140625" style="46"/>
    <col min="11249" max="11249" width="22.5703125" style="46" customWidth="1"/>
    <col min="11250" max="11250" width="9.140625" style="46"/>
    <col min="11251" max="11251" width="22.5703125" style="46" customWidth="1"/>
    <col min="11252" max="11252" width="9.140625" style="46"/>
    <col min="11253" max="11253" width="22.5703125" style="46" customWidth="1"/>
    <col min="11254" max="11254" width="9.140625" style="46"/>
    <col min="11255" max="11255" width="22.5703125" style="46" customWidth="1"/>
    <col min="11256" max="11256" width="9.140625" style="46"/>
    <col min="11257" max="11257" width="22.5703125" style="46" customWidth="1"/>
    <col min="11258" max="11258" width="9.140625" style="46"/>
    <col min="11259" max="11259" width="22.5703125" style="46" customWidth="1"/>
    <col min="11260" max="11260" width="9.140625" style="46"/>
    <col min="11261" max="11261" width="22.5703125" style="46" customWidth="1"/>
    <col min="11262" max="11459" width="9.140625" style="46"/>
    <col min="11460" max="11460" width="15.5703125" style="46" customWidth="1"/>
    <col min="11461" max="11461" width="22.5703125" style="46" customWidth="1"/>
    <col min="11462" max="11462" width="12.7109375" style="46" bestFit="1" customWidth="1"/>
    <col min="11463" max="11463" width="22.5703125" style="46" customWidth="1"/>
    <col min="11464" max="11464" width="11.7109375" style="46" bestFit="1" customWidth="1"/>
    <col min="11465" max="11465" width="22.5703125" style="46" customWidth="1"/>
    <col min="11466" max="11466" width="11.7109375" style="46" bestFit="1" customWidth="1"/>
    <col min="11467" max="11467" width="22.5703125" style="46" customWidth="1"/>
    <col min="11468" max="11468" width="9.140625" style="46"/>
    <col min="11469" max="11469" width="22.5703125" style="46" customWidth="1"/>
    <col min="11470" max="11470" width="9.140625" style="46"/>
    <col min="11471" max="11471" width="22.5703125" style="46" customWidth="1"/>
    <col min="11472" max="11472" width="11.7109375" style="46" bestFit="1" customWidth="1"/>
    <col min="11473" max="11473" width="22.5703125" style="46" customWidth="1"/>
    <col min="11474" max="11474" width="9.140625" style="46"/>
    <col min="11475" max="11475" width="22.5703125" style="46" customWidth="1"/>
    <col min="11476" max="11476" width="9.140625" style="46"/>
    <col min="11477" max="11477" width="22.5703125" style="46" customWidth="1"/>
    <col min="11478" max="11478" width="11.7109375" style="46" bestFit="1" customWidth="1"/>
    <col min="11479" max="11479" width="22.5703125" style="46" customWidth="1"/>
    <col min="11480" max="11480" width="9.140625" style="46"/>
    <col min="11481" max="11481" width="22.5703125" style="46" customWidth="1"/>
    <col min="11482" max="11482" width="9.140625" style="46"/>
    <col min="11483" max="11483" width="22.5703125" style="46" customWidth="1"/>
    <col min="11484" max="11484" width="9.140625" style="46"/>
    <col min="11485" max="11485" width="22.5703125" style="46" customWidth="1"/>
    <col min="11486" max="11486" width="9.140625" style="46"/>
    <col min="11487" max="11487" width="22.5703125" style="46" customWidth="1"/>
    <col min="11488" max="11488" width="9.140625" style="46"/>
    <col min="11489" max="11489" width="22.5703125" style="46" customWidth="1"/>
    <col min="11490" max="11490" width="11.7109375" style="46" bestFit="1" customWidth="1"/>
    <col min="11491" max="11491" width="22.5703125" style="46" customWidth="1"/>
    <col min="11492" max="11492" width="9.140625" style="46"/>
    <col min="11493" max="11493" width="22.5703125" style="46" customWidth="1"/>
    <col min="11494" max="11494" width="9.140625" style="46"/>
    <col min="11495" max="11495" width="22.5703125" style="46" customWidth="1"/>
    <col min="11496" max="11496" width="9.140625" style="46"/>
    <col min="11497" max="11497" width="22.5703125" style="46" customWidth="1"/>
    <col min="11498" max="11498" width="11.7109375" style="46" bestFit="1" customWidth="1"/>
    <col min="11499" max="11499" width="22.5703125" style="46" customWidth="1"/>
    <col min="11500" max="11500" width="9.140625" style="46"/>
    <col min="11501" max="11501" width="22.5703125" style="46" customWidth="1"/>
    <col min="11502" max="11502" width="9.140625" style="46"/>
    <col min="11503" max="11503" width="22.5703125" style="46" customWidth="1"/>
    <col min="11504" max="11504" width="9.140625" style="46"/>
    <col min="11505" max="11505" width="22.5703125" style="46" customWidth="1"/>
    <col min="11506" max="11506" width="9.140625" style="46"/>
    <col min="11507" max="11507" width="22.5703125" style="46" customWidth="1"/>
    <col min="11508" max="11508" width="9.140625" style="46"/>
    <col min="11509" max="11509" width="22.5703125" style="46" customWidth="1"/>
    <col min="11510" max="11510" width="9.140625" style="46"/>
    <col min="11511" max="11511" width="22.5703125" style="46" customWidth="1"/>
    <col min="11512" max="11512" width="9.140625" style="46"/>
    <col min="11513" max="11513" width="22.5703125" style="46" customWidth="1"/>
    <col min="11514" max="11514" width="9.140625" style="46"/>
    <col min="11515" max="11515" width="22.5703125" style="46" customWidth="1"/>
    <col min="11516" max="11516" width="9.140625" style="46"/>
    <col min="11517" max="11517" width="22.5703125" style="46" customWidth="1"/>
    <col min="11518" max="11715" width="9.140625" style="46"/>
    <col min="11716" max="11716" width="15.5703125" style="46" customWidth="1"/>
    <col min="11717" max="11717" width="22.5703125" style="46" customWidth="1"/>
    <col min="11718" max="11718" width="12.7109375" style="46" bestFit="1" customWidth="1"/>
    <col min="11719" max="11719" width="22.5703125" style="46" customWidth="1"/>
    <col min="11720" max="11720" width="11.7109375" style="46" bestFit="1" customWidth="1"/>
    <col min="11721" max="11721" width="22.5703125" style="46" customWidth="1"/>
    <col min="11722" max="11722" width="11.7109375" style="46" bestFit="1" customWidth="1"/>
    <col min="11723" max="11723" width="22.5703125" style="46" customWidth="1"/>
    <col min="11724" max="11724" width="9.140625" style="46"/>
    <col min="11725" max="11725" width="22.5703125" style="46" customWidth="1"/>
    <col min="11726" max="11726" width="9.140625" style="46"/>
    <col min="11727" max="11727" width="22.5703125" style="46" customWidth="1"/>
    <col min="11728" max="11728" width="11.7109375" style="46" bestFit="1" customWidth="1"/>
    <col min="11729" max="11729" width="22.5703125" style="46" customWidth="1"/>
    <col min="11730" max="11730" width="9.140625" style="46"/>
    <col min="11731" max="11731" width="22.5703125" style="46" customWidth="1"/>
    <col min="11732" max="11732" width="9.140625" style="46"/>
    <col min="11733" max="11733" width="22.5703125" style="46" customWidth="1"/>
    <col min="11734" max="11734" width="11.7109375" style="46" bestFit="1" customWidth="1"/>
    <col min="11735" max="11735" width="22.5703125" style="46" customWidth="1"/>
    <col min="11736" max="11736" width="9.140625" style="46"/>
    <col min="11737" max="11737" width="22.5703125" style="46" customWidth="1"/>
    <col min="11738" max="11738" width="9.140625" style="46"/>
    <col min="11739" max="11739" width="22.5703125" style="46" customWidth="1"/>
    <col min="11740" max="11740" width="9.140625" style="46"/>
    <col min="11741" max="11741" width="22.5703125" style="46" customWidth="1"/>
    <col min="11742" max="11742" width="9.140625" style="46"/>
    <col min="11743" max="11743" width="22.5703125" style="46" customWidth="1"/>
    <col min="11744" max="11744" width="9.140625" style="46"/>
    <col min="11745" max="11745" width="22.5703125" style="46" customWidth="1"/>
    <col min="11746" max="11746" width="11.7109375" style="46" bestFit="1" customWidth="1"/>
    <col min="11747" max="11747" width="22.5703125" style="46" customWidth="1"/>
    <col min="11748" max="11748" width="9.140625" style="46"/>
    <col min="11749" max="11749" width="22.5703125" style="46" customWidth="1"/>
    <col min="11750" max="11750" width="9.140625" style="46"/>
    <col min="11751" max="11751" width="22.5703125" style="46" customWidth="1"/>
    <col min="11752" max="11752" width="9.140625" style="46"/>
    <col min="11753" max="11753" width="22.5703125" style="46" customWidth="1"/>
    <col min="11754" max="11754" width="11.7109375" style="46" bestFit="1" customWidth="1"/>
    <col min="11755" max="11755" width="22.5703125" style="46" customWidth="1"/>
    <col min="11756" max="11756" width="9.140625" style="46"/>
    <col min="11757" max="11757" width="22.5703125" style="46" customWidth="1"/>
    <col min="11758" max="11758" width="9.140625" style="46"/>
    <col min="11759" max="11759" width="22.5703125" style="46" customWidth="1"/>
    <col min="11760" max="11760" width="9.140625" style="46"/>
    <col min="11761" max="11761" width="22.5703125" style="46" customWidth="1"/>
    <col min="11762" max="11762" width="9.140625" style="46"/>
    <col min="11763" max="11763" width="22.5703125" style="46" customWidth="1"/>
    <col min="11764" max="11764" width="9.140625" style="46"/>
    <col min="11765" max="11765" width="22.5703125" style="46" customWidth="1"/>
    <col min="11766" max="11766" width="9.140625" style="46"/>
    <col min="11767" max="11767" width="22.5703125" style="46" customWidth="1"/>
    <col min="11768" max="11768" width="9.140625" style="46"/>
    <col min="11769" max="11769" width="22.5703125" style="46" customWidth="1"/>
    <col min="11770" max="11770" width="9.140625" style="46"/>
    <col min="11771" max="11771" width="22.5703125" style="46" customWidth="1"/>
    <col min="11772" max="11772" width="9.140625" style="46"/>
    <col min="11773" max="11773" width="22.5703125" style="46" customWidth="1"/>
    <col min="11774" max="11971" width="9.140625" style="46"/>
    <col min="11972" max="11972" width="15.5703125" style="46" customWidth="1"/>
    <col min="11973" max="11973" width="22.5703125" style="46" customWidth="1"/>
    <col min="11974" max="11974" width="12.7109375" style="46" bestFit="1" customWidth="1"/>
    <col min="11975" max="11975" width="22.5703125" style="46" customWidth="1"/>
    <col min="11976" max="11976" width="11.7109375" style="46" bestFit="1" customWidth="1"/>
    <col min="11977" max="11977" width="22.5703125" style="46" customWidth="1"/>
    <col min="11978" max="11978" width="11.7109375" style="46" bestFit="1" customWidth="1"/>
    <col min="11979" max="11979" width="22.5703125" style="46" customWidth="1"/>
    <col min="11980" max="11980" width="9.140625" style="46"/>
    <col min="11981" max="11981" width="22.5703125" style="46" customWidth="1"/>
    <col min="11982" max="11982" width="9.140625" style="46"/>
    <col min="11983" max="11983" width="22.5703125" style="46" customWidth="1"/>
    <col min="11984" max="11984" width="11.7109375" style="46" bestFit="1" customWidth="1"/>
    <col min="11985" max="11985" width="22.5703125" style="46" customWidth="1"/>
    <col min="11986" max="11986" width="9.140625" style="46"/>
    <col min="11987" max="11987" width="22.5703125" style="46" customWidth="1"/>
    <col min="11988" max="11988" width="9.140625" style="46"/>
    <col min="11989" max="11989" width="22.5703125" style="46" customWidth="1"/>
    <col min="11990" max="11990" width="11.7109375" style="46" bestFit="1" customWidth="1"/>
    <col min="11991" max="11991" width="22.5703125" style="46" customWidth="1"/>
    <col min="11992" max="11992" width="9.140625" style="46"/>
    <col min="11993" max="11993" width="22.5703125" style="46" customWidth="1"/>
    <col min="11994" max="11994" width="9.140625" style="46"/>
    <col min="11995" max="11995" width="22.5703125" style="46" customWidth="1"/>
    <col min="11996" max="11996" width="9.140625" style="46"/>
    <col min="11997" max="11997" width="22.5703125" style="46" customWidth="1"/>
    <col min="11998" max="11998" width="9.140625" style="46"/>
    <col min="11999" max="11999" width="22.5703125" style="46" customWidth="1"/>
    <col min="12000" max="12000" width="9.140625" style="46"/>
    <col min="12001" max="12001" width="22.5703125" style="46" customWidth="1"/>
    <col min="12002" max="12002" width="11.7109375" style="46" bestFit="1" customWidth="1"/>
    <col min="12003" max="12003" width="22.5703125" style="46" customWidth="1"/>
    <col min="12004" max="12004" width="9.140625" style="46"/>
    <col min="12005" max="12005" width="22.5703125" style="46" customWidth="1"/>
    <col min="12006" max="12006" width="9.140625" style="46"/>
    <col min="12007" max="12007" width="22.5703125" style="46" customWidth="1"/>
    <col min="12008" max="12008" width="9.140625" style="46"/>
    <col min="12009" max="12009" width="22.5703125" style="46" customWidth="1"/>
    <col min="12010" max="12010" width="11.7109375" style="46" bestFit="1" customWidth="1"/>
    <col min="12011" max="12011" width="22.5703125" style="46" customWidth="1"/>
    <col min="12012" max="12012" width="9.140625" style="46"/>
    <col min="12013" max="12013" width="22.5703125" style="46" customWidth="1"/>
    <col min="12014" max="12014" width="9.140625" style="46"/>
    <col min="12015" max="12015" width="22.5703125" style="46" customWidth="1"/>
    <col min="12016" max="12016" width="9.140625" style="46"/>
    <col min="12017" max="12017" width="22.5703125" style="46" customWidth="1"/>
    <col min="12018" max="12018" width="9.140625" style="46"/>
    <col min="12019" max="12019" width="22.5703125" style="46" customWidth="1"/>
    <col min="12020" max="12020" width="9.140625" style="46"/>
    <col min="12021" max="12021" width="22.5703125" style="46" customWidth="1"/>
    <col min="12022" max="12022" width="9.140625" style="46"/>
    <col min="12023" max="12023" width="22.5703125" style="46" customWidth="1"/>
    <col min="12024" max="12024" width="9.140625" style="46"/>
    <col min="12025" max="12025" width="22.5703125" style="46" customWidth="1"/>
    <col min="12026" max="12026" width="9.140625" style="46"/>
    <col min="12027" max="12027" width="22.5703125" style="46" customWidth="1"/>
    <col min="12028" max="12028" width="9.140625" style="46"/>
    <col min="12029" max="12029" width="22.5703125" style="46" customWidth="1"/>
    <col min="12030" max="12227" width="9.140625" style="46"/>
    <col min="12228" max="12228" width="15.5703125" style="46" customWidth="1"/>
    <col min="12229" max="12229" width="22.5703125" style="46" customWidth="1"/>
    <col min="12230" max="12230" width="12.7109375" style="46" bestFit="1" customWidth="1"/>
    <col min="12231" max="12231" width="22.5703125" style="46" customWidth="1"/>
    <col min="12232" max="12232" width="11.7109375" style="46" bestFit="1" customWidth="1"/>
    <col min="12233" max="12233" width="22.5703125" style="46" customWidth="1"/>
    <col min="12234" max="12234" width="11.7109375" style="46" bestFit="1" customWidth="1"/>
    <col min="12235" max="12235" width="22.5703125" style="46" customWidth="1"/>
    <col min="12236" max="12236" width="9.140625" style="46"/>
    <col min="12237" max="12237" width="22.5703125" style="46" customWidth="1"/>
    <col min="12238" max="12238" width="9.140625" style="46"/>
    <col min="12239" max="12239" width="22.5703125" style="46" customWidth="1"/>
    <col min="12240" max="12240" width="11.7109375" style="46" bestFit="1" customWidth="1"/>
    <col min="12241" max="12241" width="22.5703125" style="46" customWidth="1"/>
    <col min="12242" max="12242" width="9.140625" style="46"/>
    <col min="12243" max="12243" width="22.5703125" style="46" customWidth="1"/>
    <col min="12244" max="12244" width="9.140625" style="46"/>
    <col min="12245" max="12245" width="22.5703125" style="46" customWidth="1"/>
    <col min="12246" max="12246" width="11.7109375" style="46" bestFit="1" customWidth="1"/>
    <col min="12247" max="12247" width="22.5703125" style="46" customWidth="1"/>
    <col min="12248" max="12248" width="9.140625" style="46"/>
    <col min="12249" max="12249" width="22.5703125" style="46" customWidth="1"/>
    <col min="12250" max="12250" width="9.140625" style="46"/>
    <col min="12251" max="12251" width="22.5703125" style="46" customWidth="1"/>
    <col min="12252" max="12252" width="9.140625" style="46"/>
    <col min="12253" max="12253" width="22.5703125" style="46" customWidth="1"/>
    <col min="12254" max="12254" width="9.140625" style="46"/>
    <col min="12255" max="12255" width="22.5703125" style="46" customWidth="1"/>
    <col min="12256" max="12256" width="9.140625" style="46"/>
    <col min="12257" max="12257" width="22.5703125" style="46" customWidth="1"/>
    <col min="12258" max="12258" width="11.7109375" style="46" bestFit="1" customWidth="1"/>
    <col min="12259" max="12259" width="22.5703125" style="46" customWidth="1"/>
    <col min="12260" max="12260" width="9.140625" style="46"/>
    <col min="12261" max="12261" width="22.5703125" style="46" customWidth="1"/>
    <col min="12262" max="12262" width="9.140625" style="46"/>
    <col min="12263" max="12263" width="22.5703125" style="46" customWidth="1"/>
    <col min="12264" max="12264" width="9.140625" style="46"/>
    <col min="12265" max="12265" width="22.5703125" style="46" customWidth="1"/>
    <col min="12266" max="12266" width="11.7109375" style="46" bestFit="1" customWidth="1"/>
    <col min="12267" max="12267" width="22.5703125" style="46" customWidth="1"/>
    <col min="12268" max="12268" width="9.140625" style="46"/>
    <col min="12269" max="12269" width="22.5703125" style="46" customWidth="1"/>
    <col min="12270" max="12270" width="9.140625" style="46"/>
    <col min="12271" max="12271" width="22.5703125" style="46" customWidth="1"/>
    <col min="12272" max="12272" width="9.140625" style="46"/>
    <col min="12273" max="12273" width="22.5703125" style="46" customWidth="1"/>
    <col min="12274" max="12274" width="9.140625" style="46"/>
    <col min="12275" max="12275" width="22.5703125" style="46" customWidth="1"/>
    <col min="12276" max="12276" width="9.140625" style="46"/>
    <col min="12277" max="12277" width="22.5703125" style="46" customWidth="1"/>
    <col min="12278" max="12278" width="9.140625" style="46"/>
    <col min="12279" max="12279" width="22.5703125" style="46" customWidth="1"/>
    <col min="12280" max="12280" width="9.140625" style="46"/>
    <col min="12281" max="12281" width="22.5703125" style="46" customWidth="1"/>
    <col min="12282" max="12282" width="9.140625" style="46"/>
    <col min="12283" max="12283" width="22.5703125" style="46" customWidth="1"/>
    <col min="12284" max="12284" width="9.140625" style="46"/>
    <col min="12285" max="12285" width="22.5703125" style="46" customWidth="1"/>
    <col min="12286" max="12483" width="9.140625" style="46"/>
    <col min="12484" max="12484" width="15.5703125" style="46" customWidth="1"/>
    <col min="12485" max="12485" width="22.5703125" style="46" customWidth="1"/>
    <col min="12486" max="12486" width="12.7109375" style="46" bestFit="1" customWidth="1"/>
    <col min="12487" max="12487" width="22.5703125" style="46" customWidth="1"/>
    <col min="12488" max="12488" width="11.7109375" style="46" bestFit="1" customWidth="1"/>
    <col min="12489" max="12489" width="22.5703125" style="46" customWidth="1"/>
    <col min="12490" max="12490" width="11.7109375" style="46" bestFit="1" customWidth="1"/>
    <col min="12491" max="12491" width="22.5703125" style="46" customWidth="1"/>
    <col min="12492" max="12492" width="9.140625" style="46"/>
    <col min="12493" max="12493" width="22.5703125" style="46" customWidth="1"/>
    <col min="12494" max="12494" width="9.140625" style="46"/>
    <col min="12495" max="12495" width="22.5703125" style="46" customWidth="1"/>
    <col min="12496" max="12496" width="11.7109375" style="46" bestFit="1" customWidth="1"/>
    <col min="12497" max="12497" width="22.5703125" style="46" customWidth="1"/>
    <col min="12498" max="12498" width="9.140625" style="46"/>
    <col min="12499" max="12499" width="22.5703125" style="46" customWidth="1"/>
    <col min="12500" max="12500" width="9.140625" style="46"/>
    <col min="12501" max="12501" width="22.5703125" style="46" customWidth="1"/>
    <col min="12502" max="12502" width="11.7109375" style="46" bestFit="1" customWidth="1"/>
    <col min="12503" max="12503" width="22.5703125" style="46" customWidth="1"/>
    <col min="12504" max="12504" width="9.140625" style="46"/>
    <col min="12505" max="12505" width="22.5703125" style="46" customWidth="1"/>
    <col min="12506" max="12506" width="9.140625" style="46"/>
    <col min="12507" max="12507" width="22.5703125" style="46" customWidth="1"/>
    <col min="12508" max="12508" width="9.140625" style="46"/>
    <col min="12509" max="12509" width="22.5703125" style="46" customWidth="1"/>
    <col min="12510" max="12510" width="9.140625" style="46"/>
    <col min="12511" max="12511" width="22.5703125" style="46" customWidth="1"/>
    <col min="12512" max="12512" width="9.140625" style="46"/>
    <col min="12513" max="12513" width="22.5703125" style="46" customWidth="1"/>
    <col min="12514" max="12514" width="11.7109375" style="46" bestFit="1" customWidth="1"/>
    <col min="12515" max="12515" width="22.5703125" style="46" customWidth="1"/>
    <col min="12516" max="12516" width="9.140625" style="46"/>
    <col min="12517" max="12517" width="22.5703125" style="46" customWidth="1"/>
    <col min="12518" max="12518" width="9.140625" style="46"/>
    <col min="12519" max="12519" width="22.5703125" style="46" customWidth="1"/>
    <col min="12520" max="12520" width="9.140625" style="46"/>
    <col min="12521" max="12521" width="22.5703125" style="46" customWidth="1"/>
    <col min="12522" max="12522" width="11.7109375" style="46" bestFit="1" customWidth="1"/>
    <col min="12523" max="12523" width="22.5703125" style="46" customWidth="1"/>
    <col min="12524" max="12524" width="9.140625" style="46"/>
    <col min="12525" max="12525" width="22.5703125" style="46" customWidth="1"/>
    <col min="12526" max="12526" width="9.140625" style="46"/>
    <col min="12527" max="12527" width="22.5703125" style="46" customWidth="1"/>
    <col min="12528" max="12528" width="9.140625" style="46"/>
    <col min="12529" max="12529" width="22.5703125" style="46" customWidth="1"/>
    <col min="12530" max="12530" width="9.140625" style="46"/>
    <col min="12531" max="12531" width="22.5703125" style="46" customWidth="1"/>
    <col min="12532" max="12532" width="9.140625" style="46"/>
    <col min="12533" max="12533" width="22.5703125" style="46" customWidth="1"/>
    <col min="12534" max="12534" width="9.140625" style="46"/>
    <col min="12535" max="12535" width="22.5703125" style="46" customWidth="1"/>
    <col min="12536" max="12536" width="9.140625" style="46"/>
    <col min="12537" max="12537" width="22.5703125" style="46" customWidth="1"/>
    <col min="12538" max="12538" width="9.140625" style="46"/>
    <col min="12539" max="12539" width="22.5703125" style="46" customWidth="1"/>
    <col min="12540" max="12540" width="9.140625" style="46"/>
    <col min="12541" max="12541" width="22.5703125" style="46" customWidth="1"/>
    <col min="12542" max="12739" width="9.140625" style="46"/>
    <col min="12740" max="12740" width="15.5703125" style="46" customWidth="1"/>
    <col min="12741" max="12741" width="22.5703125" style="46" customWidth="1"/>
    <col min="12742" max="12742" width="12.7109375" style="46" bestFit="1" customWidth="1"/>
    <col min="12743" max="12743" width="22.5703125" style="46" customWidth="1"/>
    <col min="12744" max="12744" width="11.7109375" style="46" bestFit="1" customWidth="1"/>
    <col min="12745" max="12745" width="22.5703125" style="46" customWidth="1"/>
    <col min="12746" max="12746" width="11.7109375" style="46" bestFit="1" customWidth="1"/>
    <col min="12747" max="12747" width="22.5703125" style="46" customWidth="1"/>
    <col min="12748" max="12748" width="9.140625" style="46"/>
    <col min="12749" max="12749" width="22.5703125" style="46" customWidth="1"/>
    <col min="12750" max="12750" width="9.140625" style="46"/>
    <col min="12751" max="12751" width="22.5703125" style="46" customWidth="1"/>
    <col min="12752" max="12752" width="11.7109375" style="46" bestFit="1" customWidth="1"/>
    <col min="12753" max="12753" width="22.5703125" style="46" customWidth="1"/>
    <col min="12754" max="12754" width="9.140625" style="46"/>
    <col min="12755" max="12755" width="22.5703125" style="46" customWidth="1"/>
    <col min="12756" max="12756" width="9.140625" style="46"/>
    <col min="12757" max="12757" width="22.5703125" style="46" customWidth="1"/>
    <col min="12758" max="12758" width="11.7109375" style="46" bestFit="1" customWidth="1"/>
    <col min="12759" max="12759" width="22.5703125" style="46" customWidth="1"/>
    <col min="12760" max="12760" width="9.140625" style="46"/>
    <col min="12761" max="12761" width="22.5703125" style="46" customWidth="1"/>
    <col min="12762" max="12762" width="9.140625" style="46"/>
    <col min="12763" max="12763" width="22.5703125" style="46" customWidth="1"/>
    <col min="12764" max="12764" width="9.140625" style="46"/>
    <col min="12765" max="12765" width="22.5703125" style="46" customWidth="1"/>
    <col min="12766" max="12766" width="9.140625" style="46"/>
    <col min="12767" max="12767" width="22.5703125" style="46" customWidth="1"/>
    <col min="12768" max="12768" width="9.140625" style="46"/>
    <col min="12769" max="12769" width="22.5703125" style="46" customWidth="1"/>
    <col min="12770" max="12770" width="11.7109375" style="46" bestFit="1" customWidth="1"/>
    <col min="12771" max="12771" width="22.5703125" style="46" customWidth="1"/>
    <col min="12772" max="12772" width="9.140625" style="46"/>
    <col min="12773" max="12773" width="22.5703125" style="46" customWidth="1"/>
    <col min="12774" max="12774" width="9.140625" style="46"/>
    <col min="12775" max="12775" width="22.5703125" style="46" customWidth="1"/>
    <col min="12776" max="12776" width="9.140625" style="46"/>
    <col min="12777" max="12777" width="22.5703125" style="46" customWidth="1"/>
    <col min="12778" max="12778" width="11.7109375" style="46" bestFit="1" customWidth="1"/>
    <col min="12779" max="12779" width="22.5703125" style="46" customWidth="1"/>
    <col min="12780" max="12780" width="9.140625" style="46"/>
    <col min="12781" max="12781" width="22.5703125" style="46" customWidth="1"/>
    <col min="12782" max="12782" width="9.140625" style="46"/>
    <col min="12783" max="12783" width="22.5703125" style="46" customWidth="1"/>
    <col min="12784" max="12784" width="9.140625" style="46"/>
    <col min="12785" max="12785" width="22.5703125" style="46" customWidth="1"/>
    <col min="12786" max="12786" width="9.140625" style="46"/>
    <col min="12787" max="12787" width="22.5703125" style="46" customWidth="1"/>
    <col min="12788" max="12788" width="9.140625" style="46"/>
    <col min="12789" max="12789" width="22.5703125" style="46" customWidth="1"/>
    <col min="12790" max="12790" width="9.140625" style="46"/>
    <col min="12791" max="12791" width="22.5703125" style="46" customWidth="1"/>
    <col min="12792" max="12792" width="9.140625" style="46"/>
    <col min="12793" max="12793" width="22.5703125" style="46" customWidth="1"/>
    <col min="12794" max="12794" width="9.140625" style="46"/>
    <col min="12795" max="12795" width="22.5703125" style="46" customWidth="1"/>
    <col min="12796" max="12796" width="9.140625" style="46"/>
    <col min="12797" max="12797" width="22.5703125" style="46" customWidth="1"/>
    <col min="12798" max="12995" width="9.140625" style="46"/>
    <col min="12996" max="12996" width="15.5703125" style="46" customWidth="1"/>
    <col min="12997" max="12997" width="22.5703125" style="46" customWidth="1"/>
    <col min="12998" max="12998" width="12.7109375" style="46" bestFit="1" customWidth="1"/>
    <col min="12999" max="12999" width="22.5703125" style="46" customWidth="1"/>
    <col min="13000" max="13000" width="11.7109375" style="46" bestFit="1" customWidth="1"/>
    <col min="13001" max="13001" width="22.5703125" style="46" customWidth="1"/>
    <col min="13002" max="13002" width="11.7109375" style="46" bestFit="1" customWidth="1"/>
    <col min="13003" max="13003" width="22.5703125" style="46" customWidth="1"/>
    <col min="13004" max="13004" width="9.140625" style="46"/>
    <col min="13005" max="13005" width="22.5703125" style="46" customWidth="1"/>
    <col min="13006" max="13006" width="9.140625" style="46"/>
    <col min="13007" max="13007" width="22.5703125" style="46" customWidth="1"/>
    <col min="13008" max="13008" width="11.7109375" style="46" bestFit="1" customWidth="1"/>
    <col min="13009" max="13009" width="22.5703125" style="46" customWidth="1"/>
    <col min="13010" max="13010" width="9.140625" style="46"/>
    <col min="13011" max="13011" width="22.5703125" style="46" customWidth="1"/>
    <col min="13012" max="13012" width="9.140625" style="46"/>
    <col min="13013" max="13013" width="22.5703125" style="46" customWidth="1"/>
    <col min="13014" max="13014" width="11.7109375" style="46" bestFit="1" customWidth="1"/>
    <col min="13015" max="13015" width="22.5703125" style="46" customWidth="1"/>
    <col min="13016" max="13016" width="9.140625" style="46"/>
    <col min="13017" max="13017" width="22.5703125" style="46" customWidth="1"/>
    <col min="13018" max="13018" width="9.140625" style="46"/>
    <col min="13019" max="13019" width="22.5703125" style="46" customWidth="1"/>
    <col min="13020" max="13020" width="9.140625" style="46"/>
    <col min="13021" max="13021" width="22.5703125" style="46" customWidth="1"/>
    <col min="13022" max="13022" width="9.140625" style="46"/>
    <col min="13023" max="13023" width="22.5703125" style="46" customWidth="1"/>
    <col min="13024" max="13024" width="9.140625" style="46"/>
    <col min="13025" max="13025" width="22.5703125" style="46" customWidth="1"/>
    <col min="13026" max="13026" width="11.7109375" style="46" bestFit="1" customWidth="1"/>
    <col min="13027" max="13027" width="22.5703125" style="46" customWidth="1"/>
    <col min="13028" max="13028" width="9.140625" style="46"/>
    <col min="13029" max="13029" width="22.5703125" style="46" customWidth="1"/>
    <col min="13030" max="13030" width="9.140625" style="46"/>
    <col min="13031" max="13031" width="22.5703125" style="46" customWidth="1"/>
    <col min="13032" max="13032" width="9.140625" style="46"/>
    <col min="13033" max="13033" width="22.5703125" style="46" customWidth="1"/>
    <col min="13034" max="13034" width="11.7109375" style="46" bestFit="1" customWidth="1"/>
    <col min="13035" max="13035" width="22.5703125" style="46" customWidth="1"/>
    <col min="13036" max="13036" width="9.140625" style="46"/>
    <col min="13037" max="13037" width="22.5703125" style="46" customWidth="1"/>
    <col min="13038" max="13038" width="9.140625" style="46"/>
    <col min="13039" max="13039" width="22.5703125" style="46" customWidth="1"/>
    <col min="13040" max="13040" width="9.140625" style="46"/>
    <col min="13041" max="13041" width="22.5703125" style="46" customWidth="1"/>
    <col min="13042" max="13042" width="9.140625" style="46"/>
    <col min="13043" max="13043" width="22.5703125" style="46" customWidth="1"/>
    <col min="13044" max="13044" width="9.140625" style="46"/>
    <col min="13045" max="13045" width="22.5703125" style="46" customWidth="1"/>
    <col min="13046" max="13046" width="9.140625" style="46"/>
    <col min="13047" max="13047" width="22.5703125" style="46" customWidth="1"/>
    <col min="13048" max="13048" width="9.140625" style="46"/>
    <col min="13049" max="13049" width="22.5703125" style="46" customWidth="1"/>
    <col min="13050" max="13050" width="9.140625" style="46"/>
    <col min="13051" max="13051" width="22.5703125" style="46" customWidth="1"/>
    <col min="13052" max="13052" width="9.140625" style="46"/>
    <col min="13053" max="13053" width="22.5703125" style="46" customWidth="1"/>
    <col min="13054" max="13251" width="9.140625" style="46"/>
    <col min="13252" max="13252" width="15.5703125" style="46" customWidth="1"/>
    <col min="13253" max="13253" width="22.5703125" style="46" customWidth="1"/>
    <col min="13254" max="13254" width="12.7109375" style="46" bestFit="1" customWidth="1"/>
    <col min="13255" max="13255" width="22.5703125" style="46" customWidth="1"/>
    <col min="13256" max="13256" width="11.7109375" style="46" bestFit="1" customWidth="1"/>
    <col min="13257" max="13257" width="22.5703125" style="46" customWidth="1"/>
    <col min="13258" max="13258" width="11.7109375" style="46" bestFit="1" customWidth="1"/>
    <col min="13259" max="13259" width="22.5703125" style="46" customWidth="1"/>
    <col min="13260" max="13260" width="9.140625" style="46"/>
    <col min="13261" max="13261" width="22.5703125" style="46" customWidth="1"/>
    <col min="13262" max="13262" width="9.140625" style="46"/>
    <col min="13263" max="13263" width="22.5703125" style="46" customWidth="1"/>
    <col min="13264" max="13264" width="11.7109375" style="46" bestFit="1" customWidth="1"/>
    <col min="13265" max="13265" width="22.5703125" style="46" customWidth="1"/>
    <col min="13266" max="13266" width="9.140625" style="46"/>
    <col min="13267" max="13267" width="22.5703125" style="46" customWidth="1"/>
    <col min="13268" max="13268" width="9.140625" style="46"/>
    <col min="13269" max="13269" width="22.5703125" style="46" customWidth="1"/>
    <col min="13270" max="13270" width="11.7109375" style="46" bestFit="1" customWidth="1"/>
    <col min="13271" max="13271" width="22.5703125" style="46" customWidth="1"/>
    <col min="13272" max="13272" width="9.140625" style="46"/>
    <col min="13273" max="13273" width="22.5703125" style="46" customWidth="1"/>
    <col min="13274" max="13274" width="9.140625" style="46"/>
    <col min="13275" max="13275" width="22.5703125" style="46" customWidth="1"/>
    <col min="13276" max="13276" width="9.140625" style="46"/>
    <col min="13277" max="13277" width="22.5703125" style="46" customWidth="1"/>
    <col min="13278" max="13278" width="9.140625" style="46"/>
    <col min="13279" max="13279" width="22.5703125" style="46" customWidth="1"/>
    <col min="13280" max="13280" width="9.140625" style="46"/>
    <col min="13281" max="13281" width="22.5703125" style="46" customWidth="1"/>
    <col min="13282" max="13282" width="11.7109375" style="46" bestFit="1" customWidth="1"/>
    <col min="13283" max="13283" width="22.5703125" style="46" customWidth="1"/>
    <col min="13284" max="13284" width="9.140625" style="46"/>
    <col min="13285" max="13285" width="22.5703125" style="46" customWidth="1"/>
    <col min="13286" max="13286" width="9.140625" style="46"/>
    <col min="13287" max="13287" width="22.5703125" style="46" customWidth="1"/>
    <col min="13288" max="13288" width="9.140625" style="46"/>
    <col min="13289" max="13289" width="22.5703125" style="46" customWidth="1"/>
    <col min="13290" max="13290" width="11.7109375" style="46" bestFit="1" customWidth="1"/>
    <col min="13291" max="13291" width="22.5703125" style="46" customWidth="1"/>
    <col min="13292" max="13292" width="9.140625" style="46"/>
    <col min="13293" max="13293" width="22.5703125" style="46" customWidth="1"/>
    <col min="13294" max="13294" width="9.140625" style="46"/>
    <col min="13295" max="13295" width="22.5703125" style="46" customWidth="1"/>
    <col min="13296" max="13296" width="9.140625" style="46"/>
    <col min="13297" max="13297" width="22.5703125" style="46" customWidth="1"/>
    <col min="13298" max="13298" width="9.140625" style="46"/>
    <col min="13299" max="13299" width="22.5703125" style="46" customWidth="1"/>
    <col min="13300" max="13300" width="9.140625" style="46"/>
    <col min="13301" max="13301" width="22.5703125" style="46" customWidth="1"/>
    <col min="13302" max="13302" width="9.140625" style="46"/>
    <col min="13303" max="13303" width="22.5703125" style="46" customWidth="1"/>
    <col min="13304" max="13304" width="9.140625" style="46"/>
    <col min="13305" max="13305" width="22.5703125" style="46" customWidth="1"/>
    <col min="13306" max="13306" width="9.140625" style="46"/>
    <col min="13307" max="13307" width="22.5703125" style="46" customWidth="1"/>
    <col min="13308" max="13308" width="9.140625" style="46"/>
    <col min="13309" max="13309" width="22.5703125" style="46" customWidth="1"/>
    <col min="13310" max="13507" width="9.140625" style="46"/>
    <col min="13508" max="13508" width="15.5703125" style="46" customWidth="1"/>
    <col min="13509" max="13509" width="22.5703125" style="46" customWidth="1"/>
    <col min="13510" max="13510" width="12.7109375" style="46" bestFit="1" customWidth="1"/>
    <col min="13511" max="13511" width="22.5703125" style="46" customWidth="1"/>
    <col min="13512" max="13512" width="11.7109375" style="46" bestFit="1" customWidth="1"/>
    <col min="13513" max="13513" width="22.5703125" style="46" customWidth="1"/>
    <col min="13514" max="13514" width="11.7109375" style="46" bestFit="1" customWidth="1"/>
    <col min="13515" max="13515" width="22.5703125" style="46" customWidth="1"/>
    <col min="13516" max="13516" width="9.140625" style="46"/>
    <col min="13517" max="13517" width="22.5703125" style="46" customWidth="1"/>
    <col min="13518" max="13518" width="9.140625" style="46"/>
    <col min="13519" max="13519" width="22.5703125" style="46" customWidth="1"/>
    <col min="13520" max="13520" width="11.7109375" style="46" bestFit="1" customWidth="1"/>
    <col min="13521" max="13521" width="22.5703125" style="46" customWidth="1"/>
    <col min="13522" max="13522" width="9.140625" style="46"/>
    <col min="13523" max="13523" width="22.5703125" style="46" customWidth="1"/>
    <col min="13524" max="13524" width="9.140625" style="46"/>
    <col min="13525" max="13525" width="22.5703125" style="46" customWidth="1"/>
    <col min="13526" max="13526" width="11.7109375" style="46" bestFit="1" customWidth="1"/>
    <col min="13527" max="13527" width="22.5703125" style="46" customWidth="1"/>
    <col min="13528" max="13528" width="9.140625" style="46"/>
    <col min="13529" max="13529" width="22.5703125" style="46" customWidth="1"/>
    <col min="13530" max="13530" width="9.140625" style="46"/>
    <col min="13531" max="13531" width="22.5703125" style="46" customWidth="1"/>
    <col min="13532" max="13532" width="9.140625" style="46"/>
    <col min="13533" max="13533" width="22.5703125" style="46" customWidth="1"/>
    <col min="13534" max="13534" width="9.140625" style="46"/>
    <col min="13535" max="13535" width="22.5703125" style="46" customWidth="1"/>
    <col min="13536" max="13536" width="9.140625" style="46"/>
    <col min="13537" max="13537" width="22.5703125" style="46" customWidth="1"/>
    <col min="13538" max="13538" width="11.7109375" style="46" bestFit="1" customWidth="1"/>
    <col min="13539" max="13539" width="22.5703125" style="46" customWidth="1"/>
    <col min="13540" max="13540" width="9.140625" style="46"/>
    <col min="13541" max="13541" width="22.5703125" style="46" customWidth="1"/>
    <col min="13542" max="13542" width="9.140625" style="46"/>
    <col min="13543" max="13543" width="22.5703125" style="46" customWidth="1"/>
    <col min="13544" max="13544" width="9.140625" style="46"/>
    <col min="13545" max="13545" width="22.5703125" style="46" customWidth="1"/>
    <col min="13546" max="13546" width="11.7109375" style="46" bestFit="1" customWidth="1"/>
    <col min="13547" max="13547" width="22.5703125" style="46" customWidth="1"/>
    <col min="13548" max="13548" width="9.140625" style="46"/>
    <col min="13549" max="13549" width="22.5703125" style="46" customWidth="1"/>
    <col min="13550" max="13550" width="9.140625" style="46"/>
    <col min="13551" max="13551" width="22.5703125" style="46" customWidth="1"/>
    <col min="13552" max="13552" width="9.140625" style="46"/>
    <col min="13553" max="13553" width="22.5703125" style="46" customWidth="1"/>
    <col min="13554" max="13554" width="9.140625" style="46"/>
    <col min="13555" max="13555" width="22.5703125" style="46" customWidth="1"/>
    <col min="13556" max="13556" width="9.140625" style="46"/>
    <col min="13557" max="13557" width="22.5703125" style="46" customWidth="1"/>
    <col min="13558" max="13558" width="9.140625" style="46"/>
    <col min="13559" max="13559" width="22.5703125" style="46" customWidth="1"/>
    <col min="13560" max="13560" width="9.140625" style="46"/>
    <col min="13561" max="13561" width="22.5703125" style="46" customWidth="1"/>
    <col min="13562" max="13562" width="9.140625" style="46"/>
    <col min="13563" max="13563" width="22.5703125" style="46" customWidth="1"/>
    <col min="13564" max="13564" width="9.140625" style="46"/>
    <col min="13565" max="13565" width="22.5703125" style="46" customWidth="1"/>
    <col min="13566" max="13763" width="9.140625" style="46"/>
    <col min="13764" max="13764" width="15.5703125" style="46" customWidth="1"/>
    <col min="13765" max="13765" width="22.5703125" style="46" customWidth="1"/>
    <col min="13766" max="13766" width="12.7109375" style="46" bestFit="1" customWidth="1"/>
    <col min="13767" max="13767" width="22.5703125" style="46" customWidth="1"/>
    <col min="13768" max="13768" width="11.7109375" style="46" bestFit="1" customWidth="1"/>
    <col min="13769" max="13769" width="22.5703125" style="46" customWidth="1"/>
    <col min="13770" max="13770" width="11.7109375" style="46" bestFit="1" customWidth="1"/>
    <col min="13771" max="13771" width="22.5703125" style="46" customWidth="1"/>
    <col min="13772" max="13772" width="9.140625" style="46"/>
    <col min="13773" max="13773" width="22.5703125" style="46" customWidth="1"/>
    <col min="13774" max="13774" width="9.140625" style="46"/>
    <col min="13775" max="13775" width="22.5703125" style="46" customWidth="1"/>
    <col min="13776" max="13776" width="11.7109375" style="46" bestFit="1" customWidth="1"/>
    <col min="13777" max="13777" width="22.5703125" style="46" customWidth="1"/>
    <col min="13778" max="13778" width="9.140625" style="46"/>
    <col min="13779" max="13779" width="22.5703125" style="46" customWidth="1"/>
    <col min="13780" max="13780" width="9.140625" style="46"/>
    <col min="13781" max="13781" width="22.5703125" style="46" customWidth="1"/>
    <col min="13782" max="13782" width="11.7109375" style="46" bestFit="1" customWidth="1"/>
    <col min="13783" max="13783" width="22.5703125" style="46" customWidth="1"/>
    <col min="13784" max="13784" width="9.140625" style="46"/>
    <col min="13785" max="13785" width="22.5703125" style="46" customWidth="1"/>
    <col min="13786" max="13786" width="9.140625" style="46"/>
    <col min="13787" max="13787" width="22.5703125" style="46" customWidth="1"/>
    <col min="13788" max="13788" width="9.140625" style="46"/>
    <col min="13789" max="13789" width="22.5703125" style="46" customWidth="1"/>
    <col min="13790" max="13790" width="9.140625" style="46"/>
    <col min="13791" max="13791" width="22.5703125" style="46" customWidth="1"/>
    <col min="13792" max="13792" width="9.140625" style="46"/>
    <col min="13793" max="13793" width="22.5703125" style="46" customWidth="1"/>
    <col min="13794" max="13794" width="11.7109375" style="46" bestFit="1" customWidth="1"/>
    <col min="13795" max="13795" width="22.5703125" style="46" customWidth="1"/>
    <col min="13796" max="13796" width="9.140625" style="46"/>
    <col min="13797" max="13797" width="22.5703125" style="46" customWidth="1"/>
    <col min="13798" max="13798" width="9.140625" style="46"/>
    <col min="13799" max="13799" width="22.5703125" style="46" customWidth="1"/>
    <col min="13800" max="13800" width="9.140625" style="46"/>
    <col min="13801" max="13801" width="22.5703125" style="46" customWidth="1"/>
    <col min="13802" max="13802" width="11.7109375" style="46" bestFit="1" customWidth="1"/>
    <col min="13803" max="13803" width="22.5703125" style="46" customWidth="1"/>
    <col min="13804" max="13804" width="9.140625" style="46"/>
    <col min="13805" max="13805" width="22.5703125" style="46" customWidth="1"/>
    <col min="13806" max="13806" width="9.140625" style="46"/>
    <col min="13807" max="13807" width="22.5703125" style="46" customWidth="1"/>
    <col min="13808" max="13808" width="9.140625" style="46"/>
    <col min="13809" max="13809" width="22.5703125" style="46" customWidth="1"/>
    <col min="13810" max="13810" width="9.140625" style="46"/>
    <col min="13811" max="13811" width="22.5703125" style="46" customWidth="1"/>
    <col min="13812" max="13812" width="9.140625" style="46"/>
    <col min="13813" max="13813" width="22.5703125" style="46" customWidth="1"/>
    <col min="13814" max="13814" width="9.140625" style="46"/>
    <col min="13815" max="13815" width="22.5703125" style="46" customWidth="1"/>
    <col min="13816" max="13816" width="9.140625" style="46"/>
    <col min="13817" max="13817" width="22.5703125" style="46" customWidth="1"/>
    <col min="13818" max="13818" width="9.140625" style="46"/>
    <col min="13819" max="13819" width="22.5703125" style="46" customWidth="1"/>
    <col min="13820" max="13820" width="9.140625" style="46"/>
    <col min="13821" max="13821" width="22.5703125" style="46" customWidth="1"/>
    <col min="13822" max="14019" width="9.140625" style="46"/>
    <col min="14020" max="14020" width="15.5703125" style="46" customWidth="1"/>
    <col min="14021" max="14021" width="22.5703125" style="46" customWidth="1"/>
    <col min="14022" max="14022" width="12.7109375" style="46" bestFit="1" customWidth="1"/>
    <col min="14023" max="14023" width="22.5703125" style="46" customWidth="1"/>
    <col min="14024" max="14024" width="11.7109375" style="46" bestFit="1" customWidth="1"/>
    <col min="14025" max="14025" width="22.5703125" style="46" customWidth="1"/>
    <col min="14026" max="14026" width="11.7109375" style="46" bestFit="1" customWidth="1"/>
    <col min="14027" max="14027" width="22.5703125" style="46" customWidth="1"/>
    <col min="14028" max="14028" width="9.140625" style="46"/>
    <col min="14029" max="14029" width="22.5703125" style="46" customWidth="1"/>
    <col min="14030" max="14030" width="9.140625" style="46"/>
    <col min="14031" max="14031" width="22.5703125" style="46" customWidth="1"/>
    <col min="14032" max="14032" width="11.7109375" style="46" bestFit="1" customWidth="1"/>
    <col min="14033" max="14033" width="22.5703125" style="46" customWidth="1"/>
    <col min="14034" max="14034" width="9.140625" style="46"/>
    <col min="14035" max="14035" width="22.5703125" style="46" customWidth="1"/>
    <col min="14036" max="14036" width="9.140625" style="46"/>
    <col min="14037" max="14037" width="22.5703125" style="46" customWidth="1"/>
    <col min="14038" max="14038" width="11.7109375" style="46" bestFit="1" customWidth="1"/>
    <col min="14039" max="14039" width="22.5703125" style="46" customWidth="1"/>
    <col min="14040" max="14040" width="9.140625" style="46"/>
    <col min="14041" max="14041" width="22.5703125" style="46" customWidth="1"/>
    <col min="14042" max="14042" width="9.140625" style="46"/>
    <col min="14043" max="14043" width="22.5703125" style="46" customWidth="1"/>
    <col min="14044" max="14044" width="9.140625" style="46"/>
    <col min="14045" max="14045" width="22.5703125" style="46" customWidth="1"/>
    <col min="14046" max="14046" width="9.140625" style="46"/>
    <col min="14047" max="14047" width="22.5703125" style="46" customWidth="1"/>
    <col min="14048" max="14048" width="9.140625" style="46"/>
    <col min="14049" max="14049" width="22.5703125" style="46" customWidth="1"/>
    <col min="14050" max="14050" width="11.7109375" style="46" bestFit="1" customWidth="1"/>
    <col min="14051" max="14051" width="22.5703125" style="46" customWidth="1"/>
    <col min="14052" max="14052" width="9.140625" style="46"/>
    <col min="14053" max="14053" width="22.5703125" style="46" customWidth="1"/>
    <col min="14054" max="14054" width="9.140625" style="46"/>
    <col min="14055" max="14055" width="22.5703125" style="46" customWidth="1"/>
    <col min="14056" max="14056" width="9.140625" style="46"/>
    <col min="14057" max="14057" width="22.5703125" style="46" customWidth="1"/>
    <col min="14058" max="14058" width="11.7109375" style="46" bestFit="1" customWidth="1"/>
    <col min="14059" max="14059" width="22.5703125" style="46" customWidth="1"/>
    <col min="14060" max="14060" width="9.140625" style="46"/>
    <col min="14061" max="14061" width="22.5703125" style="46" customWidth="1"/>
    <col min="14062" max="14062" width="9.140625" style="46"/>
    <col min="14063" max="14063" width="22.5703125" style="46" customWidth="1"/>
    <col min="14064" max="14064" width="9.140625" style="46"/>
    <col min="14065" max="14065" width="22.5703125" style="46" customWidth="1"/>
    <col min="14066" max="14066" width="9.140625" style="46"/>
    <col min="14067" max="14067" width="22.5703125" style="46" customWidth="1"/>
    <col min="14068" max="14068" width="9.140625" style="46"/>
    <col min="14069" max="14069" width="22.5703125" style="46" customWidth="1"/>
    <col min="14070" max="14070" width="9.140625" style="46"/>
    <col min="14071" max="14071" width="22.5703125" style="46" customWidth="1"/>
    <col min="14072" max="14072" width="9.140625" style="46"/>
    <col min="14073" max="14073" width="22.5703125" style="46" customWidth="1"/>
    <col min="14074" max="14074" width="9.140625" style="46"/>
    <col min="14075" max="14075" width="22.5703125" style="46" customWidth="1"/>
    <col min="14076" max="14076" width="9.140625" style="46"/>
    <col min="14077" max="14077" width="22.5703125" style="46" customWidth="1"/>
    <col min="14078" max="14275" width="9.140625" style="46"/>
    <col min="14276" max="14276" width="15.5703125" style="46" customWidth="1"/>
    <col min="14277" max="14277" width="22.5703125" style="46" customWidth="1"/>
    <col min="14278" max="14278" width="12.7109375" style="46" bestFit="1" customWidth="1"/>
    <col min="14279" max="14279" width="22.5703125" style="46" customWidth="1"/>
    <col min="14280" max="14280" width="11.7109375" style="46" bestFit="1" customWidth="1"/>
    <col min="14281" max="14281" width="22.5703125" style="46" customWidth="1"/>
    <col min="14282" max="14282" width="11.7109375" style="46" bestFit="1" customWidth="1"/>
    <col min="14283" max="14283" width="22.5703125" style="46" customWidth="1"/>
    <col min="14284" max="14284" width="9.140625" style="46"/>
    <col min="14285" max="14285" width="22.5703125" style="46" customWidth="1"/>
    <col min="14286" max="14286" width="9.140625" style="46"/>
    <col min="14287" max="14287" width="22.5703125" style="46" customWidth="1"/>
    <col min="14288" max="14288" width="11.7109375" style="46" bestFit="1" customWidth="1"/>
    <col min="14289" max="14289" width="22.5703125" style="46" customWidth="1"/>
    <col min="14290" max="14290" width="9.140625" style="46"/>
    <col min="14291" max="14291" width="22.5703125" style="46" customWidth="1"/>
    <col min="14292" max="14292" width="9.140625" style="46"/>
    <col min="14293" max="14293" width="22.5703125" style="46" customWidth="1"/>
    <col min="14294" max="14294" width="11.7109375" style="46" bestFit="1" customWidth="1"/>
    <col min="14295" max="14295" width="22.5703125" style="46" customWidth="1"/>
    <col min="14296" max="14296" width="9.140625" style="46"/>
    <col min="14297" max="14297" width="22.5703125" style="46" customWidth="1"/>
    <col min="14298" max="14298" width="9.140625" style="46"/>
    <col min="14299" max="14299" width="22.5703125" style="46" customWidth="1"/>
    <col min="14300" max="14300" width="9.140625" style="46"/>
    <col min="14301" max="14301" width="22.5703125" style="46" customWidth="1"/>
    <col min="14302" max="14302" width="9.140625" style="46"/>
    <col min="14303" max="14303" width="22.5703125" style="46" customWidth="1"/>
    <col min="14304" max="14304" width="9.140625" style="46"/>
    <col min="14305" max="14305" width="22.5703125" style="46" customWidth="1"/>
    <col min="14306" max="14306" width="11.7109375" style="46" bestFit="1" customWidth="1"/>
    <col min="14307" max="14307" width="22.5703125" style="46" customWidth="1"/>
    <col min="14308" max="14308" width="9.140625" style="46"/>
    <col min="14309" max="14309" width="22.5703125" style="46" customWidth="1"/>
    <col min="14310" max="14310" width="9.140625" style="46"/>
    <col min="14311" max="14311" width="22.5703125" style="46" customWidth="1"/>
    <col min="14312" max="14312" width="9.140625" style="46"/>
    <col min="14313" max="14313" width="22.5703125" style="46" customWidth="1"/>
    <col min="14314" max="14314" width="11.7109375" style="46" bestFit="1" customWidth="1"/>
    <col min="14315" max="14315" width="22.5703125" style="46" customWidth="1"/>
    <col min="14316" max="14316" width="9.140625" style="46"/>
    <col min="14317" max="14317" width="22.5703125" style="46" customWidth="1"/>
    <col min="14318" max="14318" width="9.140625" style="46"/>
    <col min="14319" max="14319" width="22.5703125" style="46" customWidth="1"/>
    <col min="14320" max="14320" width="9.140625" style="46"/>
    <col min="14321" max="14321" width="22.5703125" style="46" customWidth="1"/>
    <col min="14322" max="14322" width="9.140625" style="46"/>
    <col min="14323" max="14323" width="22.5703125" style="46" customWidth="1"/>
    <col min="14324" max="14324" width="9.140625" style="46"/>
    <col min="14325" max="14325" width="22.5703125" style="46" customWidth="1"/>
    <col min="14326" max="14326" width="9.140625" style="46"/>
    <col min="14327" max="14327" width="22.5703125" style="46" customWidth="1"/>
    <col min="14328" max="14328" width="9.140625" style="46"/>
    <col min="14329" max="14329" width="22.5703125" style="46" customWidth="1"/>
    <col min="14330" max="14330" width="9.140625" style="46"/>
    <col min="14331" max="14331" width="22.5703125" style="46" customWidth="1"/>
    <col min="14332" max="14332" width="9.140625" style="46"/>
    <col min="14333" max="14333" width="22.5703125" style="46" customWidth="1"/>
    <col min="14334" max="14531" width="9.140625" style="46"/>
    <col min="14532" max="14532" width="15.5703125" style="46" customWidth="1"/>
    <col min="14533" max="14533" width="22.5703125" style="46" customWidth="1"/>
    <col min="14534" max="14534" width="12.7109375" style="46" bestFit="1" customWidth="1"/>
    <col min="14535" max="14535" width="22.5703125" style="46" customWidth="1"/>
    <col min="14536" max="14536" width="11.7109375" style="46" bestFit="1" customWidth="1"/>
    <col min="14537" max="14537" width="22.5703125" style="46" customWidth="1"/>
    <col min="14538" max="14538" width="11.7109375" style="46" bestFit="1" customWidth="1"/>
    <col min="14539" max="14539" width="22.5703125" style="46" customWidth="1"/>
    <col min="14540" max="14540" width="9.140625" style="46"/>
    <col min="14541" max="14541" width="22.5703125" style="46" customWidth="1"/>
    <col min="14542" max="14542" width="9.140625" style="46"/>
    <col min="14543" max="14543" width="22.5703125" style="46" customWidth="1"/>
    <col min="14544" max="14544" width="11.7109375" style="46" bestFit="1" customWidth="1"/>
    <col min="14545" max="14545" width="22.5703125" style="46" customWidth="1"/>
    <col min="14546" max="14546" width="9.140625" style="46"/>
    <col min="14547" max="14547" width="22.5703125" style="46" customWidth="1"/>
    <col min="14548" max="14548" width="9.140625" style="46"/>
    <col min="14549" max="14549" width="22.5703125" style="46" customWidth="1"/>
    <col min="14550" max="14550" width="11.7109375" style="46" bestFit="1" customWidth="1"/>
    <col min="14551" max="14551" width="22.5703125" style="46" customWidth="1"/>
    <col min="14552" max="14552" width="9.140625" style="46"/>
    <col min="14553" max="14553" width="22.5703125" style="46" customWidth="1"/>
    <col min="14554" max="14554" width="9.140625" style="46"/>
    <col min="14555" max="14555" width="22.5703125" style="46" customWidth="1"/>
    <col min="14556" max="14556" width="9.140625" style="46"/>
    <col min="14557" max="14557" width="22.5703125" style="46" customWidth="1"/>
    <col min="14558" max="14558" width="9.140625" style="46"/>
    <col min="14559" max="14559" width="22.5703125" style="46" customWidth="1"/>
    <col min="14560" max="14560" width="9.140625" style="46"/>
    <col min="14561" max="14561" width="22.5703125" style="46" customWidth="1"/>
    <col min="14562" max="14562" width="11.7109375" style="46" bestFit="1" customWidth="1"/>
    <col min="14563" max="14563" width="22.5703125" style="46" customWidth="1"/>
    <col min="14564" max="14564" width="9.140625" style="46"/>
    <col min="14565" max="14565" width="22.5703125" style="46" customWidth="1"/>
    <col min="14566" max="14566" width="9.140625" style="46"/>
    <col min="14567" max="14567" width="22.5703125" style="46" customWidth="1"/>
    <col min="14568" max="14568" width="9.140625" style="46"/>
    <col min="14569" max="14569" width="22.5703125" style="46" customWidth="1"/>
    <col min="14570" max="14570" width="11.7109375" style="46" bestFit="1" customWidth="1"/>
    <col min="14571" max="14571" width="22.5703125" style="46" customWidth="1"/>
    <col min="14572" max="14572" width="9.140625" style="46"/>
    <col min="14573" max="14573" width="22.5703125" style="46" customWidth="1"/>
    <col min="14574" max="14574" width="9.140625" style="46"/>
    <col min="14575" max="14575" width="22.5703125" style="46" customWidth="1"/>
    <col min="14576" max="14576" width="9.140625" style="46"/>
    <col min="14577" max="14577" width="22.5703125" style="46" customWidth="1"/>
    <col min="14578" max="14578" width="9.140625" style="46"/>
    <col min="14579" max="14579" width="22.5703125" style="46" customWidth="1"/>
    <col min="14580" max="14580" width="9.140625" style="46"/>
    <col min="14581" max="14581" width="22.5703125" style="46" customWidth="1"/>
    <col min="14582" max="14582" width="9.140625" style="46"/>
    <col min="14583" max="14583" width="22.5703125" style="46" customWidth="1"/>
    <col min="14584" max="14584" width="9.140625" style="46"/>
    <col min="14585" max="14585" width="22.5703125" style="46" customWidth="1"/>
    <col min="14586" max="14586" width="9.140625" style="46"/>
    <col min="14587" max="14587" width="22.5703125" style="46" customWidth="1"/>
    <col min="14588" max="14588" width="9.140625" style="46"/>
    <col min="14589" max="14589" width="22.5703125" style="46" customWidth="1"/>
    <col min="14590" max="14787" width="9.140625" style="46"/>
    <col min="14788" max="14788" width="15.5703125" style="46" customWidth="1"/>
    <col min="14789" max="14789" width="22.5703125" style="46" customWidth="1"/>
    <col min="14790" max="14790" width="12.7109375" style="46" bestFit="1" customWidth="1"/>
    <col min="14791" max="14791" width="22.5703125" style="46" customWidth="1"/>
    <col min="14792" max="14792" width="11.7109375" style="46" bestFit="1" customWidth="1"/>
    <col min="14793" max="14793" width="22.5703125" style="46" customWidth="1"/>
    <col min="14794" max="14794" width="11.7109375" style="46" bestFit="1" customWidth="1"/>
    <col min="14795" max="14795" width="22.5703125" style="46" customWidth="1"/>
    <col min="14796" max="14796" width="9.140625" style="46"/>
    <col min="14797" max="14797" width="22.5703125" style="46" customWidth="1"/>
    <col min="14798" max="14798" width="9.140625" style="46"/>
    <col min="14799" max="14799" width="22.5703125" style="46" customWidth="1"/>
    <col min="14800" max="14800" width="11.7109375" style="46" bestFit="1" customWidth="1"/>
    <col min="14801" max="14801" width="22.5703125" style="46" customWidth="1"/>
    <col min="14802" max="14802" width="9.140625" style="46"/>
    <col min="14803" max="14803" width="22.5703125" style="46" customWidth="1"/>
    <col min="14804" max="14804" width="9.140625" style="46"/>
    <col min="14805" max="14805" width="22.5703125" style="46" customWidth="1"/>
    <col min="14806" max="14806" width="11.7109375" style="46" bestFit="1" customWidth="1"/>
    <col min="14807" max="14807" width="22.5703125" style="46" customWidth="1"/>
    <col min="14808" max="14808" width="9.140625" style="46"/>
    <col min="14809" max="14809" width="22.5703125" style="46" customWidth="1"/>
    <col min="14810" max="14810" width="9.140625" style="46"/>
    <col min="14811" max="14811" width="22.5703125" style="46" customWidth="1"/>
    <col min="14812" max="14812" width="9.140625" style="46"/>
    <col min="14813" max="14813" width="22.5703125" style="46" customWidth="1"/>
    <col min="14814" max="14814" width="9.140625" style="46"/>
    <col min="14815" max="14815" width="22.5703125" style="46" customWidth="1"/>
    <col min="14816" max="14816" width="9.140625" style="46"/>
    <col min="14817" max="14817" width="22.5703125" style="46" customWidth="1"/>
    <col min="14818" max="14818" width="11.7109375" style="46" bestFit="1" customWidth="1"/>
    <col min="14819" max="14819" width="22.5703125" style="46" customWidth="1"/>
    <col min="14820" max="14820" width="9.140625" style="46"/>
    <col min="14821" max="14821" width="22.5703125" style="46" customWidth="1"/>
    <col min="14822" max="14822" width="9.140625" style="46"/>
    <col min="14823" max="14823" width="22.5703125" style="46" customWidth="1"/>
    <col min="14824" max="14824" width="9.140625" style="46"/>
    <col min="14825" max="14825" width="22.5703125" style="46" customWidth="1"/>
    <col min="14826" max="14826" width="11.7109375" style="46" bestFit="1" customWidth="1"/>
    <col min="14827" max="14827" width="22.5703125" style="46" customWidth="1"/>
    <col min="14828" max="14828" width="9.140625" style="46"/>
    <col min="14829" max="14829" width="22.5703125" style="46" customWidth="1"/>
    <col min="14830" max="14830" width="9.140625" style="46"/>
    <col min="14831" max="14831" width="22.5703125" style="46" customWidth="1"/>
    <col min="14832" max="14832" width="9.140625" style="46"/>
    <col min="14833" max="14833" width="22.5703125" style="46" customWidth="1"/>
    <col min="14834" max="14834" width="9.140625" style="46"/>
    <col min="14835" max="14835" width="22.5703125" style="46" customWidth="1"/>
    <col min="14836" max="14836" width="9.140625" style="46"/>
    <col min="14837" max="14837" width="22.5703125" style="46" customWidth="1"/>
    <col min="14838" max="14838" width="9.140625" style="46"/>
    <col min="14839" max="14839" width="22.5703125" style="46" customWidth="1"/>
    <col min="14840" max="14840" width="9.140625" style="46"/>
    <col min="14841" max="14841" width="22.5703125" style="46" customWidth="1"/>
    <col min="14842" max="14842" width="9.140625" style="46"/>
    <col min="14843" max="14843" width="22.5703125" style="46" customWidth="1"/>
    <col min="14844" max="14844" width="9.140625" style="46"/>
    <col min="14845" max="14845" width="22.5703125" style="46" customWidth="1"/>
    <col min="14846" max="15043" width="9.140625" style="46"/>
    <col min="15044" max="15044" width="15.5703125" style="46" customWidth="1"/>
    <col min="15045" max="15045" width="22.5703125" style="46" customWidth="1"/>
    <col min="15046" max="15046" width="12.7109375" style="46" bestFit="1" customWidth="1"/>
    <col min="15047" max="15047" width="22.5703125" style="46" customWidth="1"/>
    <col min="15048" max="15048" width="11.7109375" style="46" bestFit="1" customWidth="1"/>
    <col min="15049" max="15049" width="22.5703125" style="46" customWidth="1"/>
    <col min="15050" max="15050" width="11.7109375" style="46" bestFit="1" customWidth="1"/>
    <col min="15051" max="15051" width="22.5703125" style="46" customWidth="1"/>
    <col min="15052" max="15052" width="9.140625" style="46"/>
    <col min="15053" max="15053" width="22.5703125" style="46" customWidth="1"/>
    <col min="15054" max="15054" width="9.140625" style="46"/>
    <col min="15055" max="15055" width="22.5703125" style="46" customWidth="1"/>
    <col min="15056" max="15056" width="11.7109375" style="46" bestFit="1" customWidth="1"/>
    <col min="15057" max="15057" width="22.5703125" style="46" customWidth="1"/>
    <col min="15058" max="15058" width="9.140625" style="46"/>
    <col min="15059" max="15059" width="22.5703125" style="46" customWidth="1"/>
    <col min="15060" max="15060" width="9.140625" style="46"/>
    <col min="15061" max="15061" width="22.5703125" style="46" customWidth="1"/>
    <col min="15062" max="15062" width="11.7109375" style="46" bestFit="1" customWidth="1"/>
    <col min="15063" max="15063" width="22.5703125" style="46" customWidth="1"/>
    <col min="15064" max="15064" width="9.140625" style="46"/>
    <col min="15065" max="15065" width="22.5703125" style="46" customWidth="1"/>
    <col min="15066" max="15066" width="9.140625" style="46"/>
    <col min="15067" max="15067" width="22.5703125" style="46" customWidth="1"/>
    <col min="15068" max="15068" width="9.140625" style="46"/>
    <col min="15069" max="15069" width="22.5703125" style="46" customWidth="1"/>
    <col min="15070" max="15070" width="9.140625" style="46"/>
    <col min="15071" max="15071" width="22.5703125" style="46" customWidth="1"/>
    <col min="15072" max="15072" width="9.140625" style="46"/>
    <col min="15073" max="15073" width="22.5703125" style="46" customWidth="1"/>
    <col min="15074" max="15074" width="11.7109375" style="46" bestFit="1" customWidth="1"/>
    <col min="15075" max="15075" width="22.5703125" style="46" customWidth="1"/>
    <col min="15076" max="15076" width="9.140625" style="46"/>
    <col min="15077" max="15077" width="22.5703125" style="46" customWidth="1"/>
    <col min="15078" max="15078" width="9.140625" style="46"/>
    <col min="15079" max="15079" width="22.5703125" style="46" customWidth="1"/>
    <col min="15080" max="15080" width="9.140625" style="46"/>
    <col min="15081" max="15081" width="22.5703125" style="46" customWidth="1"/>
    <col min="15082" max="15082" width="11.7109375" style="46" bestFit="1" customWidth="1"/>
    <col min="15083" max="15083" width="22.5703125" style="46" customWidth="1"/>
    <col min="15084" max="15084" width="9.140625" style="46"/>
    <col min="15085" max="15085" width="22.5703125" style="46" customWidth="1"/>
    <col min="15086" max="15086" width="9.140625" style="46"/>
    <col min="15087" max="15087" width="22.5703125" style="46" customWidth="1"/>
    <col min="15088" max="15088" width="9.140625" style="46"/>
    <col min="15089" max="15089" width="22.5703125" style="46" customWidth="1"/>
    <col min="15090" max="15090" width="9.140625" style="46"/>
    <col min="15091" max="15091" width="22.5703125" style="46" customWidth="1"/>
    <col min="15092" max="15092" width="9.140625" style="46"/>
    <col min="15093" max="15093" width="22.5703125" style="46" customWidth="1"/>
    <col min="15094" max="15094" width="9.140625" style="46"/>
    <col min="15095" max="15095" width="22.5703125" style="46" customWidth="1"/>
    <col min="15096" max="15096" width="9.140625" style="46"/>
    <col min="15097" max="15097" width="22.5703125" style="46" customWidth="1"/>
    <col min="15098" max="15098" width="9.140625" style="46"/>
    <col min="15099" max="15099" width="22.5703125" style="46" customWidth="1"/>
    <col min="15100" max="15100" width="9.140625" style="46"/>
    <col min="15101" max="15101" width="22.5703125" style="46" customWidth="1"/>
    <col min="15102" max="15299" width="9.140625" style="46"/>
    <col min="15300" max="15300" width="15.5703125" style="46" customWidth="1"/>
    <col min="15301" max="15301" width="22.5703125" style="46" customWidth="1"/>
    <col min="15302" max="15302" width="12.7109375" style="46" bestFit="1" customWidth="1"/>
    <col min="15303" max="15303" width="22.5703125" style="46" customWidth="1"/>
    <col min="15304" max="15304" width="11.7109375" style="46" bestFit="1" customWidth="1"/>
    <col min="15305" max="15305" width="22.5703125" style="46" customWidth="1"/>
    <col min="15306" max="15306" width="11.7109375" style="46" bestFit="1" customWidth="1"/>
    <col min="15307" max="15307" width="22.5703125" style="46" customWidth="1"/>
    <col min="15308" max="15308" width="9.140625" style="46"/>
    <col min="15309" max="15309" width="22.5703125" style="46" customWidth="1"/>
    <col min="15310" max="15310" width="9.140625" style="46"/>
    <col min="15311" max="15311" width="22.5703125" style="46" customWidth="1"/>
    <col min="15312" max="15312" width="11.7109375" style="46" bestFit="1" customWidth="1"/>
    <col min="15313" max="15313" width="22.5703125" style="46" customWidth="1"/>
    <col min="15314" max="15314" width="9.140625" style="46"/>
    <col min="15315" max="15315" width="22.5703125" style="46" customWidth="1"/>
    <col min="15316" max="15316" width="9.140625" style="46"/>
    <col min="15317" max="15317" width="22.5703125" style="46" customWidth="1"/>
    <col min="15318" max="15318" width="11.7109375" style="46" bestFit="1" customWidth="1"/>
    <col min="15319" max="15319" width="22.5703125" style="46" customWidth="1"/>
    <col min="15320" max="15320" width="9.140625" style="46"/>
    <col min="15321" max="15321" width="22.5703125" style="46" customWidth="1"/>
    <col min="15322" max="15322" width="9.140625" style="46"/>
    <col min="15323" max="15323" width="22.5703125" style="46" customWidth="1"/>
    <col min="15324" max="15324" width="9.140625" style="46"/>
    <col min="15325" max="15325" width="22.5703125" style="46" customWidth="1"/>
    <col min="15326" max="15326" width="9.140625" style="46"/>
    <col min="15327" max="15327" width="22.5703125" style="46" customWidth="1"/>
    <col min="15328" max="15328" width="9.140625" style="46"/>
    <col min="15329" max="15329" width="22.5703125" style="46" customWidth="1"/>
    <col min="15330" max="15330" width="11.7109375" style="46" bestFit="1" customWidth="1"/>
    <col min="15331" max="15331" width="22.5703125" style="46" customWidth="1"/>
    <col min="15332" max="15332" width="9.140625" style="46"/>
    <col min="15333" max="15333" width="22.5703125" style="46" customWidth="1"/>
    <col min="15334" max="15334" width="9.140625" style="46"/>
    <col min="15335" max="15335" width="22.5703125" style="46" customWidth="1"/>
    <col min="15336" max="15336" width="9.140625" style="46"/>
    <col min="15337" max="15337" width="22.5703125" style="46" customWidth="1"/>
    <col min="15338" max="15338" width="11.7109375" style="46" bestFit="1" customWidth="1"/>
    <col min="15339" max="15339" width="22.5703125" style="46" customWidth="1"/>
    <col min="15340" max="15340" width="9.140625" style="46"/>
    <col min="15341" max="15341" width="22.5703125" style="46" customWidth="1"/>
    <col min="15342" max="15342" width="9.140625" style="46"/>
    <col min="15343" max="15343" width="22.5703125" style="46" customWidth="1"/>
    <col min="15344" max="15344" width="9.140625" style="46"/>
    <col min="15345" max="15345" width="22.5703125" style="46" customWidth="1"/>
    <col min="15346" max="15346" width="9.140625" style="46"/>
    <col min="15347" max="15347" width="22.5703125" style="46" customWidth="1"/>
    <col min="15348" max="15348" width="9.140625" style="46"/>
    <col min="15349" max="15349" width="22.5703125" style="46" customWidth="1"/>
    <col min="15350" max="15350" width="9.140625" style="46"/>
    <col min="15351" max="15351" width="22.5703125" style="46" customWidth="1"/>
    <col min="15352" max="15352" width="9.140625" style="46"/>
    <col min="15353" max="15353" width="22.5703125" style="46" customWidth="1"/>
    <col min="15354" max="15354" width="9.140625" style="46"/>
    <col min="15355" max="15355" width="22.5703125" style="46" customWidth="1"/>
    <col min="15356" max="15356" width="9.140625" style="46"/>
    <col min="15357" max="15357" width="22.5703125" style="46" customWidth="1"/>
    <col min="15358" max="15555" width="9.140625" style="46"/>
    <col min="15556" max="15556" width="15.5703125" style="46" customWidth="1"/>
    <col min="15557" max="15557" width="22.5703125" style="46" customWidth="1"/>
    <col min="15558" max="15558" width="12.7109375" style="46" bestFit="1" customWidth="1"/>
    <col min="15559" max="15559" width="22.5703125" style="46" customWidth="1"/>
    <col min="15560" max="15560" width="11.7109375" style="46" bestFit="1" customWidth="1"/>
    <col min="15561" max="15561" width="22.5703125" style="46" customWidth="1"/>
    <col min="15562" max="15562" width="11.7109375" style="46" bestFit="1" customWidth="1"/>
    <col min="15563" max="15563" width="22.5703125" style="46" customWidth="1"/>
    <col min="15564" max="15564" width="9.140625" style="46"/>
    <col min="15565" max="15565" width="22.5703125" style="46" customWidth="1"/>
    <col min="15566" max="15566" width="9.140625" style="46"/>
    <col min="15567" max="15567" width="22.5703125" style="46" customWidth="1"/>
    <col min="15568" max="15568" width="11.7109375" style="46" bestFit="1" customWidth="1"/>
    <col min="15569" max="15569" width="22.5703125" style="46" customWidth="1"/>
    <col min="15570" max="15570" width="9.140625" style="46"/>
    <col min="15571" max="15571" width="22.5703125" style="46" customWidth="1"/>
    <col min="15572" max="15572" width="9.140625" style="46"/>
    <col min="15573" max="15573" width="22.5703125" style="46" customWidth="1"/>
    <col min="15574" max="15574" width="11.7109375" style="46" bestFit="1" customWidth="1"/>
    <col min="15575" max="15575" width="22.5703125" style="46" customWidth="1"/>
    <col min="15576" max="15576" width="9.140625" style="46"/>
    <col min="15577" max="15577" width="22.5703125" style="46" customWidth="1"/>
    <col min="15578" max="15578" width="9.140625" style="46"/>
    <col min="15579" max="15579" width="22.5703125" style="46" customWidth="1"/>
    <col min="15580" max="15580" width="9.140625" style="46"/>
    <col min="15581" max="15581" width="22.5703125" style="46" customWidth="1"/>
    <col min="15582" max="15582" width="9.140625" style="46"/>
    <col min="15583" max="15583" width="22.5703125" style="46" customWidth="1"/>
    <col min="15584" max="15584" width="9.140625" style="46"/>
    <col min="15585" max="15585" width="22.5703125" style="46" customWidth="1"/>
    <col min="15586" max="15586" width="11.7109375" style="46" bestFit="1" customWidth="1"/>
    <col min="15587" max="15587" width="22.5703125" style="46" customWidth="1"/>
    <col min="15588" max="15588" width="9.140625" style="46"/>
    <col min="15589" max="15589" width="22.5703125" style="46" customWidth="1"/>
    <col min="15590" max="15590" width="9.140625" style="46"/>
    <col min="15591" max="15591" width="22.5703125" style="46" customWidth="1"/>
    <col min="15592" max="15592" width="9.140625" style="46"/>
    <col min="15593" max="15593" width="22.5703125" style="46" customWidth="1"/>
    <col min="15594" max="15594" width="11.7109375" style="46" bestFit="1" customWidth="1"/>
    <col min="15595" max="15595" width="22.5703125" style="46" customWidth="1"/>
    <col min="15596" max="15596" width="9.140625" style="46"/>
    <col min="15597" max="15597" width="22.5703125" style="46" customWidth="1"/>
    <col min="15598" max="15598" width="9.140625" style="46"/>
    <col min="15599" max="15599" width="22.5703125" style="46" customWidth="1"/>
    <col min="15600" max="15600" width="9.140625" style="46"/>
    <col min="15601" max="15601" width="22.5703125" style="46" customWidth="1"/>
    <col min="15602" max="15602" width="9.140625" style="46"/>
    <col min="15603" max="15603" width="22.5703125" style="46" customWidth="1"/>
    <col min="15604" max="15604" width="9.140625" style="46"/>
    <col min="15605" max="15605" width="22.5703125" style="46" customWidth="1"/>
    <col min="15606" max="15606" width="9.140625" style="46"/>
    <col min="15607" max="15607" width="22.5703125" style="46" customWidth="1"/>
    <col min="15608" max="15608" width="9.140625" style="46"/>
    <col min="15609" max="15609" width="22.5703125" style="46" customWidth="1"/>
    <col min="15610" max="15610" width="9.140625" style="46"/>
    <col min="15611" max="15611" width="22.5703125" style="46" customWidth="1"/>
    <col min="15612" max="15612" width="9.140625" style="46"/>
    <col min="15613" max="15613" width="22.5703125" style="46" customWidth="1"/>
    <col min="15614" max="15811" width="9.140625" style="46"/>
    <col min="15812" max="15812" width="15.5703125" style="46" customWidth="1"/>
    <col min="15813" max="15813" width="22.5703125" style="46" customWidth="1"/>
    <col min="15814" max="15814" width="12.7109375" style="46" bestFit="1" customWidth="1"/>
    <col min="15815" max="15815" width="22.5703125" style="46" customWidth="1"/>
    <col min="15816" max="15816" width="11.7109375" style="46" bestFit="1" customWidth="1"/>
    <col min="15817" max="15817" width="22.5703125" style="46" customWidth="1"/>
    <col min="15818" max="15818" width="11.7109375" style="46" bestFit="1" customWidth="1"/>
    <col min="15819" max="15819" width="22.5703125" style="46" customWidth="1"/>
    <col min="15820" max="15820" width="9.140625" style="46"/>
    <col min="15821" max="15821" width="22.5703125" style="46" customWidth="1"/>
    <col min="15822" max="15822" width="9.140625" style="46"/>
    <col min="15823" max="15823" width="22.5703125" style="46" customWidth="1"/>
    <col min="15824" max="15824" width="11.7109375" style="46" bestFit="1" customWidth="1"/>
    <col min="15825" max="15825" width="22.5703125" style="46" customWidth="1"/>
    <col min="15826" max="15826" width="9.140625" style="46"/>
    <col min="15827" max="15827" width="22.5703125" style="46" customWidth="1"/>
    <col min="15828" max="15828" width="9.140625" style="46"/>
    <col min="15829" max="15829" width="22.5703125" style="46" customWidth="1"/>
    <col min="15830" max="15830" width="11.7109375" style="46" bestFit="1" customWidth="1"/>
    <col min="15831" max="15831" width="22.5703125" style="46" customWidth="1"/>
    <col min="15832" max="15832" width="9.140625" style="46"/>
    <col min="15833" max="15833" width="22.5703125" style="46" customWidth="1"/>
    <col min="15834" max="15834" width="9.140625" style="46"/>
    <col min="15835" max="15835" width="22.5703125" style="46" customWidth="1"/>
    <col min="15836" max="15836" width="9.140625" style="46"/>
    <col min="15837" max="15837" width="22.5703125" style="46" customWidth="1"/>
    <col min="15838" max="15838" width="9.140625" style="46"/>
    <col min="15839" max="15839" width="22.5703125" style="46" customWidth="1"/>
    <col min="15840" max="15840" width="9.140625" style="46"/>
    <col min="15841" max="15841" width="22.5703125" style="46" customWidth="1"/>
    <col min="15842" max="15842" width="11.7109375" style="46" bestFit="1" customWidth="1"/>
    <col min="15843" max="15843" width="22.5703125" style="46" customWidth="1"/>
    <col min="15844" max="15844" width="9.140625" style="46"/>
    <col min="15845" max="15845" width="22.5703125" style="46" customWidth="1"/>
    <col min="15846" max="15846" width="9.140625" style="46"/>
    <col min="15847" max="15847" width="22.5703125" style="46" customWidth="1"/>
    <col min="15848" max="15848" width="9.140625" style="46"/>
    <col min="15849" max="15849" width="22.5703125" style="46" customWidth="1"/>
    <col min="15850" max="15850" width="11.7109375" style="46" bestFit="1" customWidth="1"/>
    <col min="15851" max="15851" width="22.5703125" style="46" customWidth="1"/>
    <col min="15852" max="15852" width="9.140625" style="46"/>
    <col min="15853" max="15853" width="22.5703125" style="46" customWidth="1"/>
    <col min="15854" max="15854" width="9.140625" style="46"/>
    <col min="15855" max="15855" width="22.5703125" style="46" customWidth="1"/>
    <col min="15856" max="15856" width="9.140625" style="46"/>
    <col min="15857" max="15857" width="22.5703125" style="46" customWidth="1"/>
    <col min="15858" max="15858" width="9.140625" style="46"/>
    <col min="15859" max="15859" width="22.5703125" style="46" customWidth="1"/>
    <col min="15860" max="15860" width="9.140625" style="46"/>
    <col min="15861" max="15861" width="22.5703125" style="46" customWidth="1"/>
    <col min="15862" max="15862" width="9.140625" style="46"/>
    <col min="15863" max="15863" width="22.5703125" style="46" customWidth="1"/>
    <col min="15864" max="15864" width="9.140625" style="46"/>
    <col min="15865" max="15865" width="22.5703125" style="46" customWidth="1"/>
    <col min="15866" max="15866" width="9.140625" style="46"/>
    <col min="15867" max="15867" width="22.5703125" style="46" customWidth="1"/>
    <col min="15868" max="15868" width="9.140625" style="46"/>
    <col min="15869" max="15869" width="22.5703125" style="46" customWidth="1"/>
    <col min="15870" max="16067" width="9.140625" style="46"/>
    <col min="16068" max="16068" width="15.5703125" style="46" customWidth="1"/>
    <col min="16069" max="16069" width="22.5703125" style="46" customWidth="1"/>
    <col min="16070" max="16070" width="12.7109375" style="46" bestFit="1" customWidth="1"/>
    <col min="16071" max="16071" width="22.5703125" style="46" customWidth="1"/>
    <col min="16072" max="16072" width="11.7109375" style="46" bestFit="1" customWidth="1"/>
    <col min="16073" max="16073" width="22.5703125" style="46" customWidth="1"/>
    <col min="16074" max="16074" width="11.7109375" style="46" bestFit="1" customWidth="1"/>
    <col min="16075" max="16075" width="22.5703125" style="46" customWidth="1"/>
    <col min="16076" max="16076" width="9.140625" style="46"/>
    <col min="16077" max="16077" width="22.5703125" style="46" customWidth="1"/>
    <col min="16078" max="16078" width="9.140625" style="46"/>
    <col min="16079" max="16079" width="22.5703125" style="46" customWidth="1"/>
    <col min="16080" max="16080" width="11.7109375" style="46" bestFit="1" customWidth="1"/>
    <col min="16081" max="16081" width="22.5703125" style="46" customWidth="1"/>
    <col min="16082" max="16082" width="9.140625" style="46"/>
    <col min="16083" max="16083" width="22.5703125" style="46" customWidth="1"/>
    <col min="16084" max="16084" width="9.140625" style="46"/>
    <col min="16085" max="16085" width="22.5703125" style="46" customWidth="1"/>
    <col min="16086" max="16086" width="11.7109375" style="46" bestFit="1" customWidth="1"/>
    <col min="16087" max="16087" width="22.5703125" style="46" customWidth="1"/>
    <col min="16088" max="16088" width="9.140625" style="46"/>
    <col min="16089" max="16089" width="22.5703125" style="46" customWidth="1"/>
    <col min="16090" max="16090" width="9.140625" style="46"/>
    <col min="16091" max="16091" width="22.5703125" style="46" customWidth="1"/>
    <col min="16092" max="16092" width="9.140625" style="46"/>
    <col min="16093" max="16093" width="22.5703125" style="46" customWidth="1"/>
    <col min="16094" max="16094" width="9.140625" style="46"/>
    <col min="16095" max="16095" width="22.5703125" style="46" customWidth="1"/>
    <col min="16096" max="16096" width="9.140625" style="46"/>
    <col min="16097" max="16097" width="22.5703125" style="46" customWidth="1"/>
    <col min="16098" max="16098" width="11.7109375" style="46" bestFit="1" customWidth="1"/>
    <col min="16099" max="16099" width="22.5703125" style="46" customWidth="1"/>
    <col min="16100" max="16100" width="9.140625" style="46"/>
    <col min="16101" max="16101" width="22.5703125" style="46" customWidth="1"/>
    <col min="16102" max="16102" width="9.140625" style="46"/>
    <col min="16103" max="16103" width="22.5703125" style="46" customWidth="1"/>
    <col min="16104" max="16104" width="9.140625" style="46"/>
    <col min="16105" max="16105" width="22.5703125" style="46" customWidth="1"/>
    <col min="16106" max="16106" width="11.7109375" style="46" bestFit="1" customWidth="1"/>
    <col min="16107" max="16107" width="22.5703125" style="46" customWidth="1"/>
    <col min="16108" max="16108" width="9.140625" style="46"/>
    <col min="16109" max="16109" width="22.5703125" style="46" customWidth="1"/>
    <col min="16110" max="16110" width="9.140625" style="46"/>
    <col min="16111" max="16111" width="22.5703125" style="46" customWidth="1"/>
    <col min="16112" max="16112" width="9.140625" style="46"/>
    <col min="16113" max="16113" width="22.5703125" style="46" customWidth="1"/>
    <col min="16114" max="16114" width="9.140625" style="46"/>
    <col min="16115" max="16115" width="22.5703125" style="46" customWidth="1"/>
    <col min="16116" max="16116" width="9.140625" style="46"/>
    <col min="16117" max="16117" width="22.5703125" style="46" customWidth="1"/>
    <col min="16118" max="16118" width="9.140625" style="46"/>
    <col min="16119" max="16119" width="22.5703125" style="46" customWidth="1"/>
    <col min="16120" max="16120" width="9.140625" style="46"/>
    <col min="16121" max="16121" width="22.5703125" style="46" customWidth="1"/>
    <col min="16122" max="16122" width="9.140625" style="46"/>
    <col min="16123" max="16123" width="22.5703125" style="46" customWidth="1"/>
    <col min="16124" max="16124" width="9.140625" style="46"/>
    <col min="16125" max="16125" width="22.5703125" style="46" customWidth="1"/>
    <col min="16126" max="16384" width="9.140625" style="46"/>
  </cols>
  <sheetData>
    <row r="1" spans="1:13" s="40" customFormat="1" x14ac:dyDescent="0.25">
      <c r="A1" s="49" t="s">
        <v>74</v>
      </c>
    </row>
    <row r="2" spans="1:13" s="40" customFormat="1" x14ac:dyDescent="0.25">
      <c r="A2" s="41" t="s">
        <v>71</v>
      </c>
      <c r="E2" s="42"/>
      <c r="F2" s="42"/>
      <c r="G2" s="42"/>
      <c r="H2" s="42"/>
    </row>
    <row r="3" spans="1:13" s="39" customFormat="1" x14ac:dyDescent="0.25">
      <c r="A3" s="146" t="s">
        <v>70</v>
      </c>
      <c r="B3" s="53" t="s">
        <v>0</v>
      </c>
      <c r="C3" s="53" t="s">
        <v>1</v>
      </c>
      <c r="D3" s="53" t="s">
        <v>2</v>
      </c>
      <c r="E3" s="43" t="s">
        <v>3</v>
      </c>
      <c r="F3" s="43" t="s">
        <v>4</v>
      </c>
      <c r="G3" s="43" t="s">
        <v>5</v>
      </c>
      <c r="H3" s="43" t="s">
        <v>6</v>
      </c>
      <c r="I3" s="43" t="s">
        <v>63</v>
      </c>
    </row>
    <row r="4" spans="1:13" s="39" customFormat="1" x14ac:dyDescent="0.25">
      <c r="A4" s="146"/>
      <c r="B4" s="53" t="s">
        <v>7</v>
      </c>
      <c r="C4" s="53" t="s">
        <v>7</v>
      </c>
      <c r="D4" s="53" t="s">
        <v>7</v>
      </c>
      <c r="E4" s="53" t="s">
        <v>7</v>
      </c>
      <c r="F4" s="53" t="s">
        <v>7</v>
      </c>
      <c r="G4" s="53" t="s">
        <v>7</v>
      </c>
      <c r="H4" s="53" t="s">
        <v>7</v>
      </c>
      <c r="I4" s="53" t="s">
        <v>7</v>
      </c>
    </row>
    <row r="5" spans="1:13" s="39" customFormat="1" ht="12" x14ac:dyDescent="0.15">
      <c r="A5" s="111">
        <v>2022</v>
      </c>
      <c r="B5" s="94">
        <v>539668542.29999995</v>
      </c>
      <c r="C5" s="94">
        <v>26974572.5</v>
      </c>
      <c r="D5" s="94">
        <v>28429735.899999999</v>
      </c>
      <c r="E5" s="94">
        <v>276403177.09999996</v>
      </c>
      <c r="F5" s="94">
        <v>68132347.5</v>
      </c>
      <c r="G5" s="94">
        <v>40308915.599999994</v>
      </c>
      <c r="H5" s="94">
        <v>19428747.700000003</v>
      </c>
      <c r="I5" s="26">
        <v>79991046</v>
      </c>
    </row>
    <row r="6" spans="1:13" s="39" customFormat="1" ht="12" x14ac:dyDescent="0.15">
      <c r="A6" s="111">
        <v>2021</v>
      </c>
      <c r="B6" s="94">
        <v>539503587.60000002</v>
      </c>
      <c r="C6" s="94">
        <v>27015364</v>
      </c>
      <c r="D6" s="94">
        <v>28968217.199999999</v>
      </c>
      <c r="E6" s="94">
        <v>276491938.60000002</v>
      </c>
      <c r="F6" s="94">
        <v>67631567.5</v>
      </c>
      <c r="G6" s="94">
        <v>40174027.900000006</v>
      </c>
      <c r="H6" s="94">
        <v>19631380.100000001</v>
      </c>
      <c r="I6" s="26">
        <v>79591092.300000012</v>
      </c>
    </row>
    <row r="7" spans="1:13" s="39" customFormat="1" ht="12" x14ac:dyDescent="0.15">
      <c r="A7" s="54">
        <v>2020</v>
      </c>
      <c r="B7" s="94">
        <v>539663486.79999995</v>
      </c>
      <c r="C7" s="94">
        <v>27390718.5</v>
      </c>
      <c r="D7" s="94">
        <v>30244995.5</v>
      </c>
      <c r="E7" s="94">
        <v>277381604.5</v>
      </c>
      <c r="F7" s="94">
        <v>66090036.999999993</v>
      </c>
      <c r="G7" s="94">
        <v>39836009.5</v>
      </c>
      <c r="H7" s="94">
        <v>19627605.200000003</v>
      </c>
      <c r="I7" s="26">
        <v>79092516.600000009</v>
      </c>
    </row>
    <row r="8" spans="1:13" s="39" customFormat="1" ht="12" x14ac:dyDescent="0.15">
      <c r="A8" s="54">
        <v>2019</v>
      </c>
      <c r="B8" s="94">
        <v>539626514.9000001</v>
      </c>
      <c r="C8" s="94">
        <v>27419371.5</v>
      </c>
      <c r="D8" s="94">
        <v>30455918.5</v>
      </c>
      <c r="E8" s="94">
        <v>277511536.39999998</v>
      </c>
      <c r="F8" s="94">
        <v>65823340.899999999</v>
      </c>
      <c r="G8" s="94">
        <v>39706557.600000001</v>
      </c>
      <c r="H8" s="94">
        <v>19636304.699999999</v>
      </c>
      <c r="I8" s="26">
        <v>79073485.300000012</v>
      </c>
    </row>
    <row r="9" spans="1:13" s="39" customFormat="1" x14ac:dyDescent="0.25">
      <c r="A9" s="54">
        <v>2018</v>
      </c>
      <c r="B9" s="86">
        <v>539532358.39999998</v>
      </c>
      <c r="C9" s="86">
        <v>27491316.399999999</v>
      </c>
      <c r="D9" s="86">
        <v>30690346.700000003</v>
      </c>
      <c r="E9" s="86">
        <v>277631425.10000002</v>
      </c>
      <c r="F9" s="86">
        <v>65658109.100000001</v>
      </c>
      <c r="G9" s="86">
        <v>39551409.600000001</v>
      </c>
      <c r="H9" s="86">
        <v>19645345.300000001</v>
      </c>
      <c r="I9" s="86">
        <v>78864406.200000003</v>
      </c>
    </row>
    <row r="10" spans="1:13" s="39" customFormat="1" x14ac:dyDescent="0.25">
      <c r="A10" s="54">
        <v>2017</v>
      </c>
      <c r="B10" s="80">
        <v>539464183.5</v>
      </c>
      <c r="C10" s="80">
        <v>27348753.599999998</v>
      </c>
      <c r="D10" s="80">
        <v>30941676.899999999</v>
      </c>
      <c r="E10" s="80">
        <v>278023614.80000001</v>
      </c>
      <c r="F10" s="80">
        <v>65575202.700000003</v>
      </c>
      <c r="G10" s="80">
        <v>39323129.5</v>
      </c>
      <c r="H10" s="80">
        <v>19667743.600000001</v>
      </c>
      <c r="I10" s="80">
        <v>78584062.400000021</v>
      </c>
    </row>
    <row r="11" spans="1:13" s="39" customFormat="1" x14ac:dyDescent="0.15">
      <c r="A11" s="54">
        <v>2016</v>
      </c>
      <c r="B11" s="69">
        <v>539347563.39999998</v>
      </c>
      <c r="C11" s="69">
        <v>27604940.900000002</v>
      </c>
      <c r="D11" s="69">
        <v>31389127.100000001</v>
      </c>
      <c r="E11" s="70">
        <v>278714277.10000002</v>
      </c>
      <c r="F11" s="71">
        <v>65442351.500000007</v>
      </c>
      <c r="G11" s="72">
        <v>38985967.399999999</v>
      </c>
      <c r="H11" s="73">
        <v>19184425.300000001</v>
      </c>
      <c r="I11" s="26">
        <v>78026474.100000009</v>
      </c>
    </row>
    <row r="12" spans="1:13" s="39" customFormat="1" x14ac:dyDescent="0.15">
      <c r="A12" s="54">
        <v>2015</v>
      </c>
      <c r="B12" s="26">
        <v>539348972.39999998</v>
      </c>
      <c r="C12" s="26">
        <v>28035146.500000004</v>
      </c>
      <c r="D12" s="26">
        <v>32122893.199999999</v>
      </c>
      <c r="E12" s="26">
        <v>279553906.69999999</v>
      </c>
      <c r="F12" s="26">
        <v>65022889.600000001</v>
      </c>
      <c r="G12" s="26">
        <v>38057816.699999996</v>
      </c>
      <c r="H12" s="26">
        <v>19343965.800000001</v>
      </c>
      <c r="I12" s="26">
        <v>77212353.900000021</v>
      </c>
      <c r="K12" s="64"/>
      <c r="L12" s="65"/>
      <c r="M12" s="66"/>
    </row>
    <row r="13" spans="1:13" x14ac:dyDescent="0.15">
      <c r="A13" s="54">
        <v>2014</v>
      </c>
      <c r="B13" s="26">
        <v>539283133.70000005</v>
      </c>
      <c r="C13" s="26">
        <v>28357282.300000001</v>
      </c>
      <c r="D13" s="26">
        <v>32774513.5</v>
      </c>
      <c r="E13" s="26">
        <v>279948017.10000002</v>
      </c>
      <c r="F13" s="26">
        <v>64703896.099999994</v>
      </c>
      <c r="G13" s="26">
        <v>37665604</v>
      </c>
      <c r="H13" s="26">
        <v>19367543.099999998</v>
      </c>
      <c r="I13" s="26">
        <v>76466277.599999994</v>
      </c>
      <c r="J13" s="45"/>
      <c r="K13" s="67"/>
      <c r="L13" s="65"/>
      <c r="M13" s="68"/>
    </row>
    <row r="14" spans="1:13" x14ac:dyDescent="0.15">
      <c r="A14" s="54">
        <v>2013</v>
      </c>
      <c r="B14" s="44">
        <v>540237601.70000005</v>
      </c>
      <c r="C14" s="44">
        <v>28821737</v>
      </c>
      <c r="D14" s="44">
        <v>33792278.799999997</v>
      </c>
      <c r="E14" s="44">
        <v>281588279.69999999</v>
      </c>
      <c r="F14" s="44">
        <v>64232002.100000001</v>
      </c>
      <c r="G14" s="44">
        <v>37322968.200000003</v>
      </c>
      <c r="H14" s="44">
        <v>19392722</v>
      </c>
      <c r="I14" s="44">
        <v>75087613.900000006</v>
      </c>
      <c r="K14" s="67"/>
      <c r="L14" s="65"/>
      <c r="M14" s="68"/>
    </row>
    <row r="15" spans="1:13" x14ac:dyDescent="0.15">
      <c r="A15" s="54">
        <v>2012</v>
      </c>
      <c r="B15" s="44">
        <v>540146674.10000002</v>
      </c>
      <c r="C15" s="44">
        <v>30928553</v>
      </c>
      <c r="D15" s="44">
        <v>36369910.799999997</v>
      </c>
      <c r="E15" s="44">
        <v>282430686.30000001</v>
      </c>
      <c r="F15" s="44">
        <v>63565174.399999999</v>
      </c>
      <c r="G15" s="44">
        <v>36682031.899999999</v>
      </c>
      <c r="H15" s="44">
        <v>19353360.399999999</v>
      </c>
      <c r="I15" s="44">
        <v>70816957.300000012</v>
      </c>
      <c r="K15" s="67"/>
      <c r="L15" s="65"/>
      <c r="M15" s="68"/>
    </row>
    <row r="16" spans="1:13" x14ac:dyDescent="0.25">
      <c r="A16" s="98"/>
    </row>
    <row r="17" spans="1:23" s="50" customFormat="1" ht="18" customHeight="1" x14ac:dyDescent="0.25">
      <c r="A17" s="145" t="s">
        <v>30</v>
      </c>
      <c r="B17" s="143">
        <f>M38</f>
        <v>2012</v>
      </c>
      <c r="C17" s="144"/>
      <c r="D17" s="143">
        <f>L38</f>
        <v>2013</v>
      </c>
      <c r="E17" s="144"/>
      <c r="F17" s="143">
        <f>K38</f>
        <v>2014</v>
      </c>
      <c r="G17" s="144"/>
      <c r="H17" s="143">
        <f>J38</f>
        <v>2015</v>
      </c>
      <c r="I17" s="144"/>
      <c r="J17" s="143">
        <f>I38</f>
        <v>2016</v>
      </c>
      <c r="K17" s="144"/>
      <c r="L17" s="143">
        <f>H38</f>
        <v>2017</v>
      </c>
      <c r="M17" s="144"/>
      <c r="N17" s="143">
        <f>G38</f>
        <v>2018</v>
      </c>
      <c r="O17" s="144"/>
      <c r="P17" s="143">
        <f>F38</f>
        <v>2019</v>
      </c>
      <c r="Q17" s="144"/>
      <c r="R17" s="143">
        <f>E38</f>
        <v>2020</v>
      </c>
      <c r="S17" s="144"/>
      <c r="T17" s="143">
        <f>D38</f>
        <v>2021</v>
      </c>
      <c r="U17" s="144"/>
      <c r="V17" s="143">
        <f>C38</f>
        <v>2022</v>
      </c>
      <c r="W17" s="144"/>
    </row>
    <row r="18" spans="1:23" s="50" customFormat="1" ht="18" customHeight="1" x14ac:dyDescent="0.25">
      <c r="A18" s="145"/>
      <c r="B18" s="55" t="s">
        <v>68</v>
      </c>
      <c r="C18" s="55" t="s">
        <v>62</v>
      </c>
      <c r="D18" s="55" t="s">
        <v>68</v>
      </c>
      <c r="E18" s="55" t="s">
        <v>62</v>
      </c>
      <c r="F18" s="55" t="s">
        <v>68</v>
      </c>
      <c r="G18" s="55" t="s">
        <v>62</v>
      </c>
      <c r="H18" s="55" t="s">
        <v>68</v>
      </c>
      <c r="I18" s="55" t="s">
        <v>62</v>
      </c>
      <c r="J18" s="55" t="s">
        <v>68</v>
      </c>
      <c r="K18" s="55" t="s">
        <v>62</v>
      </c>
      <c r="L18" s="55" t="s">
        <v>68</v>
      </c>
      <c r="M18" s="55" t="s">
        <v>62</v>
      </c>
      <c r="N18" s="55" t="s">
        <v>68</v>
      </c>
      <c r="O18" s="55" t="s">
        <v>62</v>
      </c>
      <c r="P18" s="55" t="s">
        <v>68</v>
      </c>
      <c r="Q18" s="55" t="s">
        <v>62</v>
      </c>
      <c r="R18" s="55" t="s">
        <v>68</v>
      </c>
      <c r="S18" s="55" t="s">
        <v>62</v>
      </c>
      <c r="T18" s="55" t="s">
        <v>68</v>
      </c>
      <c r="U18" s="55" t="s">
        <v>62</v>
      </c>
      <c r="V18" s="55" t="s">
        <v>68</v>
      </c>
      <c r="W18" s="55" t="s">
        <v>62</v>
      </c>
    </row>
    <row r="19" spans="1:23" ht="12" x14ac:dyDescent="0.15">
      <c r="A19" s="51" t="s">
        <v>1</v>
      </c>
      <c r="B19" s="44">
        <f>M40</f>
        <v>30928553</v>
      </c>
      <c r="C19" s="16">
        <v>100</v>
      </c>
      <c r="D19" s="44">
        <f>L40</f>
        <v>28821737</v>
      </c>
      <c r="E19" s="16">
        <f t="shared" ref="E19:E25" si="0">D19/B19*100</f>
        <v>93.188119728717993</v>
      </c>
      <c r="F19" s="44">
        <f>K40</f>
        <v>28357282.300000001</v>
      </c>
      <c r="G19" s="16">
        <f t="shared" ref="G19:G25" si="1">F19/B19*100</f>
        <v>91.686417725394392</v>
      </c>
      <c r="H19" s="26">
        <f>J40</f>
        <v>28035146.500000004</v>
      </c>
      <c r="I19" s="16">
        <f t="shared" ref="I19:I25" si="2">H19/B19*100</f>
        <v>90.644869483548106</v>
      </c>
      <c r="J19" s="26">
        <f>I40</f>
        <v>27604940.900000002</v>
      </c>
      <c r="K19" s="16">
        <f t="shared" ref="K19:K25" si="3">J19/B19*100</f>
        <v>89.253903666298257</v>
      </c>
      <c r="L19" s="69">
        <f>H40</f>
        <v>27348753.599999998</v>
      </c>
      <c r="M19" s="16">
        <f t="shared" ref="M19:M25" si="4">L19/B19*100</f>
        <v>88.425583957969195</v>
      </c>
      <c r="N19" s="80">
        <f>G40</f>
        <v>27491316.399999999</v>
      </c>
      <c r="O19" s="16">
        <f t="shared" ref="O19:O25" si="5">N19/B19*100</f>
        <v>88.886526311140386</v>
      </c>
      <c r="P19" s="86">
        <f>F40</f>
        <v>27419371.5</v>
      </c>
      <c r="Q19" s="16">
        <f t="shared" ref="Q19:Q25" si="6">P19/B19*100</f>
        <v>88.653909867687631</v>
      </c>
      <c r="R19" s="94">
        <f>E40</f>
        <v>27390718.5</v>
      </c>
      <c r="S19" s="16">
        <f t="shared" ref="S19:S25" si="7">R19/B19*100</f>
        <v>88.561267318260889</v>
      </c>
      <c r="T19" s="94">
        <f>D40</f>
        <v>27015364</v>
      </c>
      <c r="U19" s="16">
        <f t="shared" ref="U19:U25" si="8">T19/B19*100</f>
        <v>87.347649274118965</v>
      </c>
      <c r="V19" s="94">
        <f>C40</f>
        <v>26974572.5</v>
      </c>
      <c r="W19" s="16">
        <f t="shared" ref="W19:W25" si="9">V19/B19*100</f>
        <v>87.215759819090138</v>
      </c>
    </row>
    <row r="20" spans="1:23" ht="12" x14ac:dyDescent="0.15">
      <c r="A20" s="51" t="s">
        <v>2</v>
      </c>
      <c r="B20" s="44">
        <f t="shared" ref="B20:B25" si="10">M41</f>
        <v>36369910.799999997</v>
      </c>
      <c r="C20" s="16">
        <v>100</v>
      </c>
      <c r="D20" s="44">
        <f t="shared" ref="D20:D25" si="11">L41</f>
        <v>33792278.799999997</v>
      </c>
      <c r="E20" s="16">
        <f t="shared" si="0"/>
        <v>92.912734886333567</v>
      </c>
      <c r="F20" s="44">
        <f t="shared" ref="F20:F25" si="12">K41</f>
        <v>32774513.5</v>
      </c>
      <c r="G20" s="16">
        <f t="shared" si="1"/>
        <v>90.114363161979497</v>
      </c>
      <c r="H20" s="26">
        <f t="shared" ref="H20:H25" si="13">J41</f>
        <v>32122893.199999999</v>
      </c>
      <c r="I20" s="16">
        <f t="shared" si="2"/>
        <v>88.322716480239492</v>
      </c>
      <c r="J20" s="26">
        <f t="shared" ref="J20:J25" si="14">I41</f>
        <v>31389127.100000001</v>
      </c>
      <c r="K20" s="16">
        <f t="shared" si="3"/>
        <v>86.305207820306236</v>
      </c>
      <c r="L20" s="69">
        <f t="shared" ref="L20:L25" si="15">H41</f>
        <v>30941676.899999999</v>
      </c>
      <c r="M20" s="16">
        <f t="shared" si="4"/>
        <v>85.074932050699445</v>
      </c>
      <c r="N20" s="80">
        <f t="shared" ref="N20:N25" si="16">G41</f>
        <v>30690346.700000003</v>
      </c>
      <c r="O20" s="16">
        <f t="shared" si="5"/>
        <v>84.383893237373584</v>
      </c>
      <c r="P20" s="86">
        <f t="shared" ref="P20:P25" si="17">F41</f>
        <v>30455918.5</v>
      </c>
      <c r="Q20" s="16">
        <f t="shared" si="6"/>
        <v>83.739326905360471</v>
      </c>
      <c r="R20" s="94">
        <f t="shared" ref="R20:R25" si="18">E41</f>
        <v>30244995.5</v>
      </c>
      <c r="S20" s="16">
        <f t="shared" si="7"/>
        <v>83.159388721954201</v>
      </c>
      <c r="T20" s="94">
        <f t="shared" ref="T20:T25" si="19">D41</f>
        <v>28968217.199999999</v>
      </c>
      <c r="U20" s="16">
        <f t="shared" si="8"/>
        <v>79.64885412916658</v>
      </c>
      <c r="V20" s="94">
        <f t="shared" ref="V20:V25" si="20">C41</f>
        <v>28429735.899999999</v>
      </c>
      <c r="W20" s="16">
        <f t="shared" si="9"/>
        <v>78.168286021751811</v>
      </c>
    </row>
    <row r="21" spans="1:23" ht="12" x14ac:dyDescent="0.15">
      <c r="A21" s="51" t="s">
        <v>3</v>
      </c>
      <c r="B21" s="44">
        <f t="shared" si="10"/>
        <v>282430686.30000001</v>
      </c>
      <c r="C21" s="16">
        <v>100</v>
      </c>
      <c r="D21" s="44">
        <f t="shared" si="11"/>
        <v>281588279.69999999</v>
      </c>
      <c r="E21" s="16">
        <f t="shared" si="0"/>
        <v>99.701729790400606</v>
      </c>
      <c r="F21" s="44">
        <f t="shared" si="12"/>
        <v>279948017.10000002</v>
      </c>
      <c r="G21" s="16">
        <f t="shared" si="1"/>
        <v>99.120963365374934</v>
      </c>
      <c r="H21" s="26">
        <f t="shared" si="13"/>
        <v>279553906.69999999</v>
      </c>
      <c r="I21" s="16">
        <f t="shared" si="2"/>
        <v>98.981421021317672</v>
      </c>
      <c r="J21" s="26">
        <f t="shared" si="14"/>
        <v>278714277.10000002</v>
      </c>
      <c r="K21" s="16">
        <f t="shared" si="3"/>
        <v>98.684134061816366</v>
      </c>
      <c r="L21" s="69">
        <f t="shared" si="15"/>
        <v>278023614.80000001</v>
      </c>
      <c r="M21" s="16">
        <f t="shared" si="4"/>
        <v>98.439591831278989</v>
      </c>
      <c r="N21" s="80">
        <f t="shared" si="16"/>
        <v>277631425.10000002</v>
      </c>
      <c r="O21" s="16">
        <f t="shared" si="5"/>
        <v>98.300729547885538</v>
      </c>
      <c r="P21" s="86">
        <f t="shared" si="17"/>
        <v>277511536.39999998</v>
      </c>
      <c r="Q21" s="16">
        <f t="shared" si="6"/>
        <v>98.258280654824148</v>
      </c>
      <c r="R21" s="94">
        <f t="shared" si="18"/>
        <v>277381604.5</v>
      </c>
      <c r="S21" s="16">
        <f t="shared" si="7"/>
        <v>98.21227577422772</v>
      </c>
      <c r="T21" s="94">
        <f t="shared" si="19"/>
        <v>276491938.60000002</v>
      </c>
      <c r="U21" s="16">
        <f t="shared" si="8"/>
        <v>97.897272503281812</v>
      </c>
      <c r="V21" s="94">
        <f t="shared" si="20"/>
        <v>276403177.09999996</v>
      </c>
      <c r="W21" s="16">
        <f t="shared" si="9"/>
        <v>97.865844792234242</v>
      </c>
    </row>
    <row r="22" spans="1:23" ht="12" x14ac:dyDescent="0.15">
      <c r="A22" s="51" t="s">
        <v>34</v>
      </c>
      <c r="B22" s="44">
        <f t="shared" si="10"/>
        <v>63565174.399999999</v>
      </c>
      <c r="C22" s="16">
        <v>100</v>
      </c>
      <c r="D22" s="44">
        <f t="shared" si="11"/>
        <v>64232002.100000001</v>
      </c>
      <c r="E22" s="16">
        <f t="shared" si="0"/>
        <v>101.04904565478547</v>
      </c>
      <c r="F22" s="44">
        <f t="shared" si="12"/>
        <v>64703896.099999994</v>
      </c>
      <c r="G22" s="16">
        <f t="shared" si="1"/>
        <v>101.79142385865931</v>
      </c>
      <c r="H22" s="26">
        <f t="shared" si="13"/>
        <v>65022889.600000001</v>
      </c>
      <c r="I22" s="16">
        <f t="shared" si="2"/>
        <v>102.29326075757609</v>
      </c>
      <c r="J22" s="26">
        <f t="shared" si="14"/>
        <v>65442351.500000007</v>
      </c>
      <c r="K22" s="16">
        <f t="shared" si="3"/>
        <v>102.95315338582634</v>
      </c>
      <c r="L22" s="69">
        <f t="shared" si="15"/>
        <v>65575202.700000003</v>
      </c>
      <c r="M22" s="16">
        <f t="shared" si="4"/>
        <v>103.16215336302137</v>
      </c>
      <c r="N22" s="80">
        <f t="shared" si="16"/>
        <v>65658109.100000001</v>
      </c>
      <c r="O22" s="16">
        <f t="shared" si="5"/>
        <v>103.29258075629539</v>
      </c>
      <c r="P22" s="86">
        <f t="shared" si="17"/>
        <v>65823340.899999999</v>
      </c>
      <c r="Q22" s="16">
        <f t="shared" si="6"/>
        <v>103.55252152033741</v>
      </c>
      <c r="R22" s="94">
        <f t="shared" si="18"/>
        <v>66090036.999999993</v>
      </c>
      <c r="S22" s="16">
        <f t="shared" si="7"/>
        <v>103.97208475211859</v>
      </c>
      <c r="T22" s="94">
        <f t="shared" si="19"/>
        <v>67631567.5</v>
      </c>
      <c r="U22" s="16">
        <f t="shared" si="8"/>
        <v>106.39720277397682</v>
      </c>
      <c r="V22" s="94">
        <f t="shared" si="20"/>
        <v>68132347.5</v>
      </c>
      <c r="W22" s="16">
        <f t="shared" si="9"/>
        <v>107.18502410024064</v>
      </c>
    </row>
    <row r="23" spans="1:23" ht="12" x14ac:dyDescent="0.15">
      <c r="A23" s="51" t="s">
        <v>5</v>
      </c>
      <c r="B23" s="44">
        <f t="shared" si="10"/>
        <v>36682031.899999999</v>
      </c>
      <c r="C23" s="16">
        <v>100</v>
      </c>
      <c r="D23" s="44">
        <f t="shared" si="11"/>
        <v>37322968.200000003</v>
      </c>
      <c r="E23" s="16">
        <f t="shared" si="0"/>
        <v>101.74727589176979</v>
      </c>
      <c r="F23" s="44">
        <f t="shared" si="12"/>
        <v>37665604</v>
      </c>
      <c r="G23" s="16">
        <f t="shared" si="1"/>
        <v>102.6813457408285</v>
      </c>
      <c r="H23" s="26">
        <f t="shared" si="13"/>
        <v>38057816.699999996</v>
      </c>
      <c r="I23" s="16">
        <f t="shared" si="2"/>
        <v>103.75056868101136</v>
      </c>
      <c r="J23" s="26">
        <f t="shared" si="14"/>
        <v>38985967.399999999</v>
      </c>
      <c r="K23" s="16">
        <f t="shared" si="3"/>
        <v>106.28082846195879</v>
      </c>
      <c r="L23" s="69">
        <f t="shared" si="15"/>
        <v>39323129.5</v>
      </c>
      <c r="M23" s="16">
        <f t="shared" si="4"/>
        <v>107.19997629138969</v>
      </c>
      <c r="N23" s="80">
        <f t="shared" si="16"/>
        <v>39551409.600000001</v>
      </c>
      <c r="O23" s="16">
        <f t="shared" si="5"/>
        <v>107.82229759742398</v>
      </c>
      <c r="P23" s="86">
        <f t="shared" si="17"/>
        <v>39706557.600000001</v>
      </c>
      <c r="Q23" s="16">
        <f t="shared" si="6"/>
        <v>108.24525126701066</v>
      </c>
      <c r="R23" s="94">
        <f t="shared" si="18"/>
        <v>39836009.5</v>
      </c>
      <c r="S23" s="16">
        <f t="shared" si="7"/>
        <v>108.59815401883451</v>
      </c>
      <c r="T23" s="94">
        <f t="shared" si="19"/>
        <v>40174027.900000006</v>
      </c>
      <c r="U23" s="16">
        <f t="shared" si="8"/>
        <v>109.51963623367334</v>
      </c>
      <c r="V23" s="94">
        <f t="shared" si="20"/>
        <v>40308915.599999994</v>
      </c>
      <c r="W23" s="16">
        <f t="shared" si="9"/>
        <v>109.88735768478517</v>
      </c>
    </row>
    <row r="24" spans="1:23" ht="12" x14ac:dyDescent="0.15">
      <c r="A24" s="51" t="s">
        <v>6</v>
      </c>
      <c r="B24" s="44">
        <f t="shared" si="10"/>
        <v>19353360.399999999</v>
      </c>
      <c r="C24" s="16">
        <v>100</v>
      </c>
      <c r="D24" s="44">
        <f t="shared" si="11"/>
        <v>19392722</v>
      </c>
      <c r="E24" s="16">
        <f t="shared" si="0"/>
        <v>100.20338380098582</v>
      </c>
      <c r="F24" s="44">
        <f t="shared" si="12"/>
        <v>19367543.099999998</v>
      </c>
      <c r="G24" s="16">
        <f t="shared" si="1"/>
        <v>100.07328288063088</v>
      </c>
      <c r="H24" s="26">
        <f t="shared" si="13"/>
        <v>19343965.800000001</v>
      </c>
      <c r="I24" s="16">
        <f t="shared" si="2"/>
        <v>99.951457525691524</v>
      </c>
      <c r="J24" s="26">
        <f t="shared" si="14"/>
        <v>19184425.300000001</v>
      </c>
      <c r="K24" s="16">
        <f t="shared" si="3"/>
        <v>99.127101978631075</v>
      </c>
      <c r="L24" s="69">
        <f t="shared" si="15"/>
        <v>19667743.600000001</v>
      </c>
      <c r="M24" s="16">
        <f t="shared" si="4"/>
        <v>101.624437273436</v>
      </c>
      <c r="N24" s="80">
        <f t="shared" si="16"/>
        <v>19645345.300000001</v>
      </c>
      <c r="O24" s="16">
        <f t="shared" si="5"/>
        <v>101.50870388379684</v>
      </c>
      <c r="P24" s="86">
        <f t="shared" si="17"/>
        <v>19636304.699999999</v>
      </c>
      <c r="Q24" s="16">
        <f t="shared" si="6"/>
        <v>101.46199054919683</v>
      </c>
      <c r="R24" s="94">
        <f t="shared" si="18"/>
        <v>19627605.200000003</v>
      </c>
      <c r="S24" s="16">
        <f t="shared" si="7"/>
        <v>101.41703969921423</v>
      </c>
      <c r="T24" s="94">
        <f t="shared" si="19"/>
        <v>19631380.100000001</v>
      </c>
      <c r="U24" s="16">
        <f t="shared" si="8"/>
        <v>101.4365448390038</v>
      </c>
      <c r="V24" s="94">
        <f t="shared" si="20"/>
        <v>19428747.700000003</v>
      </c>
      <c r="W24" s="16">
        <f t="shared" si="9"/>
        <v>100.389530802103</v>
      </c>
    </row>
    <row r="25" spans="1:23" ht="12" x14ac:dyDescent="0.15">
      <c r="A25" s="52" t="s">
        <v>16</v>
      </c>
      <c r="B25" s="44">
        <f t="shared" si="10"/>
        <v>70816957.300000012</v>
      </c>
      <c r="C25" s="16">
        <v>100</v>
      </c>
      <c r="D25" s="44">
        <f t="shared" si="11"/>
        <v>75087613.900000006</v>
      </c>
      <c r="E25" s="16">
        <f t="shared" si="0"/>
        <v>106.03055646955902</v>
      </c>
      <c r="F25" s="44">
        <f t="shared" si="12"/>
        <v>76466277.599999994</v>
      </c>
      <c r="G25" s="16">
        <f t="shared" si="1"/>
        <v>107.97735530498424</v>
      </c>
      <c r="H25" s="26">
        <f t="shared" si="13"/>
        <v>77212353.900000021</v>
      </c>
      <c r="I25" s="16">
        <f t="shared" si="2"/>
        <v>109.03088305941664</v>
      </c>
      <c r="J25" s="26">
        <f t="shared" si="14"/>
        <v>78026474.100000009</v>
      </c>
      <c r="K25" s="16">
        <f t="shared" si="3"/>
        <v>110.18049500412523</v>
      </c>
      <c r="L25" s="69">
        <f t="shared" si="15"/>
        <v>78584062.400000021</v>
      </c>
      <c r="M25" s="16">
        <f t="shared" si="4"/>
        <v>110.96786051834511</v>
      </c>
      <c r="N25" s="80">
        <f t="shared" si="16"/>
        <v>78864406.200000003</v>
      </c>
      <c r="O25" s="16">
        <f t="shared" si="5"/>
        <v>111.36373152253462</v>
      </c>
      <c r="P25" s="86">
        <f t="shared" si="17"/>
        <v>79073485.300000012</v>
      </c>
      <c r="Q25" s="16">
        <f t="shared" si="6"/>
        <v>111.65897027321165</v>
      </c>
      <c r="R25" s="94">
        <f t="shared" si="18"/>
        <v>79092516.600000009</v>
      </c>
      <c r="S25" s="16">
        <f t="shared" si="7"/>
        <v>111.6858442038712</v>
      </c>
      <c r="T25" s="94">
        <f t="shared" si="19"/>
        <v>79591092.300000012</v>
      </c>
      <c r="U25" s="16">
        <f t="shared" si="8"/>
        <v>112.38987854678699</v>
      </c>
      <c r="V25" s="94">
        <f t="shared" si="20"/>
        <v>79991046</v>
      </c>
      <c r="W25" s="16">
        <f t="shared" si="9"/>
        <v>112.95464963445978</v>
      </c>
    </row>
    <row r="26" spans="1:23" x14ac:dyDescent="0.25">
      <c r="E26" s="48"/>
    </row>
    <row r="27" spans="1:23" s="50" customFormat="1" ht="18" customHeight="1" x14ac:dyDescent="0.25">
      <c r="A27" s="145" t="s">
        <v>30</v>
      </c>
      <c r="B27" s="114">
        <f>M38</f>
        <v>2012</v>
      </c>
      <c r="C27" s="114">
        <f>L38</f>
        <v>2013</v>
      </c>
      <c r="D27" s="114">
        <f>K38</f>
        <v>2014</v>
      </c>
      <c r="E27" s="114">
        <f>J38</f>
        <v>2015</v>
      </c>
      <c r="F27" s="114">
        <f>I38</f>
        <v>2016</v>
      </c>
      <c r="G27" s="114">
        <f>H38</f>
        <v>2017</v>
      </c>
      <c r="H27" s="114">
        <f>G38</f>
        <v>2018</v>
      </c>
      <c r="I27" s="114">
        <f>F38</f>
        <v>2019</v>
      </c>
      <c r="J27" s="114">
        <f>E38</f>
        <v>2020</v>
      </c>
      <c r="K27" s="114">
        <f>D38</f>
        <v>2021</v>
      </c>
      <c r="L27" s="114">
        <f>C38</f>
        <v>2022</v>
      </c>
    </row>
    <row r="28" spans="1:23" s="50" customFormat="1" ht="18" customHeight="1" x14ac:dyDescent="0.25">
      <c r="A28" s="145"/>
      <c r="B28" s="17" t="s">
        <v>62</v>
      </c>
      <c r="C28" s="17" t="s">
        <v>62</v>
      </c>
      <c r="D28" s="17" t="s">
        <v>62</v>
      </c>
      <c r="E28" s="17" t="s">
        <v>62</v>
      </c>
      <c r="F28" s="17" t="s">
        <v>62</v>
      </c>
      <c r="G28" s="17" t="s">
        <v>62</v>
      </c>
      <c r="H28" s="17" t="s">
        <v>62</v>
      </c>
      <c r="I28" s="17" t="s">
        <v>62</v>
      </c>
      <c r="J28" s="17" t="s">
        <v>62</v>
      </c>
      <c r="K28" s="17" t="s">
        <v>62</v>
      </c>
      <c r="L28" s="17" t="s">
        <v>32</v>
      </c>
    </row>
    <row r="29" spans="1:23" x14ac:dyDescent="0.25">
      <c r="A29" s="51" t="s">
        <v>1</v>
      </c>
      <c r="B29" s="60">
        <f>C19</f>
        <v>100</v>
      </c>
      <c r="C29" s="60">
        <f>E19</f>
        <v>93.188119728717993</v>
      </c>
      <c r="D29" s="60">
        <f>G19</f>
        <v>91.686417725394392</v>
      </c>
      <c r="E29" s="60">
        <f>I19</f>
        <v>90.644869483548106</v>
      </c>
      <c r="F29" s="60">
        <f>K19</f>
        <v>89.253903666298257</v>
      </c>
      <c r="G29" s="60">
        <f>M19</f>
        <v>88.425583957969195</v>
      </c>
      <c r="H29" s="60">
        <f>O19</f>
        <v>88.886526311140386</v>
      </c>
      <c r="I29" s="60">
        <f>Q19</f>
        <v>88.653909867687631</v>
      </c>
      <c r="J29" s="60">
        <f>S19</f>
        <v>88.561267318260889</v>
      </c>
      <c r="K29" s="60">
        <f>U19</f>
        <v>87.347649274118965</v>
      </c>
      <c r="L29" s="60">
        <f>W19</f>
        <v>87.215759819090138</v>
      </c>
    </row>
    <row r="30" spans="1:23" x14ac:dyDescent="0.25">
      <c r="A30" s="51" t="s">
        <v>2</v>
      </c>
      <c r="B30" s="60">
        <f t="shared" ref="B30:B35" si="21">C20</f>
        <v>100</v>
      </c>
      <c r="C30" s="60">
        <f t="shared" ref="C30:C35" si="22">E20</f>
        <v>92.912734886333567</v>
      </c>
      <c r="D30" s="60">
        <f t="shared" ref="D30:D35" si="23">G20</f>
        <v>90.114363161979497</v>
      </c>
      <c r="E30" s="60">
        <f t="shared" ref="E30:E35" si="24">I20</f>
        <v>88.322716480239492</v>
      </c>
      <c r="F30" s="60">
        <f t="shared" ref="F30:F35" si="25">K20</f>
        <v>86.305207820306236</v>
      </c>
      <c r="G30" s="60">
        <f t="shared" ref="G30:G35" si="26">M20</f>
        <v>85.074932050699445</v>
      </c>
      <c r="H30" s="60">
        <f t="shared" ref="H30:H35" si="27">O20</f>
        <v>84.383893237373584</v>
      </c>
      <c r="I30" s="60">
        <f t="shared" ref="I30:I35" si="28">Q20</f>
        <v>83.739326905360471</v>
      </c>
      <c r="J30" s="60">
        <f t="shared" ref="J30:J35" si="29">S20</f>
        <v>83.159388721954201</v>
      </c>
      <c r="K30" s="60">
        <f t="shared" ref="K30:K35" si="30">U20</f>
        <v>79.64885412916658</v>
      </c>
      <c r="L30" s="60">
        <f t="shared" ref="L30:L35" si="31">W20</f>
        <v>78.168286021751811</v>
      </c>
    </row>
    <row r="31" spans="1:23" x14ac:dyDescent="0.25">
      <c r="A31" s="51" t="s">
        <v>3</v>
      </c>
      <c r="B31" s="60">
        <f t="shared" si="21"/>
        <v>100</v>
      </c>
      <c r="C31" s="60">
        <f t="shared" si="22"/>
        <v>99.701729790400606</v>
      </c>
      <c r="D31" s="60">
        <f t="shared" si="23"/>
        <v>99.120963365374934</v>
      </c>
      <c r="E31" s="60">
        <f t="shared" si="24"/>
        <v>98.981421021317672</v>
      </c>
      <c r="F31" s="60">
        <f t="shared" si="25"/>
        <v>98.684134061816366</v>
      </c>
      <c r="G31" s="60">
        <f t="shared" si="26"/>
        <v>98.439591831278989</v>
      </c>
      <c r="H31" s="60">
        <f t="shared" si="27"/>
        <v>98.300729547885538</v>
      </c>
      <c r="I31" s="60">
        <f t="shared" si="28"/>
        <v>98.258280654824148</v>
      </c>
      <c r="J31" s="60">
        <f t="shared" si="29"/>
        <v>98.21227577422772</v>
      </c>
      <c r="K31" s="60">
        <f t="shared" si="30"/>
        <v>97.897272503281812</v>
      </c>
      <c r="L31" s="60">
        <f t="shared" si="31"/>
        <v>97.865844792234242</v>
      </c>
      <c r="M31" s="46" t="s">
        <v>81</v>
      </c>
    </row>
    <row r="32" spans="1:23" x14ac:dyDescent="0.25">
      <c r="A32" s="51" t="s">
        <v>34</v>
      </c>
      <c r="B32" s="60">
        <f t="shared" si="21"/>
        <v>100</v>
      </c>
      <c r="C32" s="60">
        <f t="shared" si="22"/>
        <v>101.04904565478547</v>
      </c>
      <c r="D32" s="60">
        <f t="shared" si="23"/>
        <v>101.79142385865931</v>
      </c>
      <c r="E32" s="60">
        <f t="shared" si="24"/>
        <v>102.29326075757609</v>
      </c>
      <c r="F32" s="60">
        <f t="shared" si="25"/>
        <v>102.95315338582634</v>
      </c>
      <c r="G32" s="60">
        <f t="shared" si="26"/>
        <v>103.16215336302137</v>
      </c>
      <c r="H32" s="60">
        <f t="shared" si="27"/>
        <v>103.29258075629539</v>
      </c>
      <c r="I32" s="60">
        <f t="shared" si="28"/>
        <v>103.55252152033741</v>
      </c>
      <c r="J32" s="60">
        <f t="shared" si="29"/>
        <v>103.97208475211859</v>
      </c>
      <c r="K32" s="60">
        <f t="shared" si="30"/>
        <v>106.39720277397682</v>
      </c>
      <c r="L32" s="60">
        <f t="shared" si="31"/>
        <v>107.18502410024064</v>
      </c>
    </row>
    <row r="33" spans="1:13" x14ac:dyDescent="0.25">
      <c r="A33" s="51" t="s">
        <v>5</v>
      </c>
      <c r="B33" s="60">
        <f t="shared" si="21"/>
        <v>100</v>
      </c>
      <c r="C33" s="60">
        <f t="shared" si="22"/>
        <v>101.74727589176979</v>
      </c>
      <c r="D33" s="60">
        <f t="shared" si="23"/>
        <v>102.6813457408285</v>
      </c>
      <c r="E33" s="60">
        <f t="shared" si="24"/>
        <v>103.75056868101136</v>
      </c>
      <c r="F33" s="60">
        <f t="shared" si="25"/>
        <v>106.28082846195879</v>
      </c>
      <c r="G33" s="60">
        <f t="shared" si="26"/>
        <v>107.19997629138969</v>
      </c>
      <c r="H33" s="60">
        <f t="shared" si="27"/>
        <v>107.82229759742398</v>
      </c>
      <c r="I33" s="60">
        <f t="shared" si="28"/>
        <v>108.24525126701066</v>
      </c>
      <c r="J33" s="60">
        <f t="shared" si="29"/>
        <v>108.59815401883451</v>
      </c>
      <c r="K33" s="60">
        <f t="shared" si="30"/>
        <v>109.51963623367334</v>
      </c>
      <c r="L33" s="60">
        <f t="shared" si="31"/>
        <v>109.88735768478517</v>
      </c>
    </row>
    <row r="34" spans="1:13" x14ac:dyDescent="0.25">
      <c r="A34" s="51" t="s">
        <v>6</v>
      </c>
      <c r="B34" s="60">
        <f t="shared" si="21"/>
        <v>100</v>
      </c>
      <c r="C34" s="60">
        <f t="shared" si="22"/>
        <v>100.20338380098582</v>
      </c>
      <c r="D34" s="60">
        <f t="shared" si="23"/>
        <v>100.07328288063088</v>
      </c>
      <c r="E34" s="60">
        <f t="shared" si="24"/>
        <v>99.951457525691524</v>
      </c>
      <c r="F34" s="60">
        <f t="shared" si="25"/>
        <v>99.127101978631075</v>
      </c>
      <c r="G34" s="60">
        <f t="shared" si="26"/>
        <v>101.624437273436</v>
      </c>
      <c r="H34" s="60">
        <f t="shared" si="27"/>
        <v>101.50870388379684</v>
      </c>
      <c r="I34" s="60">
        <f t="shared" si="28"/>
        <v>101.46199054919683</v>
      </c>
      <c r="J34" s="60">
        <f t="shared" si="29"/>
        <v>101.41703969921423</v>
      </c>
      <c r="K34" s="60">
        <f t="shared" si="30"/>
        <v>101.4365448390038</v>
      </c>
      <c r="L34" s="60">
        <f t="shared" si="31"/>
        <v>100.389530802103</v>
      </c>
    </row>
    <row r="35" spans="1:13" x14ac:dyDescent="0.25">
      <c r="A35" s="52" t="s">
        <v>16</v>
      </c>
      <c r="B35" s="60">
        <f t="shared" si="21"/>
        <v>100</v>
      </c>
      <c r="C35" s="60">
        <f t="shared" si="22"/>
        <v>106.03055646955902</v>
      </c>
      <c r="D35" s="60">
        <f t="shared" si="23"/>
        <v>107.97735530498424</v>
      </c>
      <c r="E35" s="60">
        <f t="shared" si="24"/>
        <v>109.03088305941664</v>
      </c>
      <c r="F35" s="60">
        <f t="shared" si="25"/>
        <v>110.18049500412523</v>
      </c>
      <c r="G35" s="60">
        <f t="shared" si="26"/>
        <v>110.96786051834511</v>
      </c>
      <c r="H35" s="60">
        <f t="shared" si="27"/>
        <v>111.36373152253462</v>
      </c>
      <c r="I35" s="60">
        <f t="shared" si="28"/>
        <v>111.65897027321165</v>
      </c>
      <c r="J35" s="60">
        <f t="shared" si="29"/>
        <v>111.6858442038712</v>
      </c>
      <c r="K35" s="60">
        <f t="shared" si="30"/>
        <v>112.38987854678699</v>
      </c>
      <c r="L35" s="60">
        <f t="shared" si="31"/>
        <v>112.95464963445978</v>
      </c>
    </row>
    <row r="38" spans="1:13" x14ac:dyDescent="0.25">
      <c r="A38" s="146" t="s">
        <v>70</v>
      </c>
      <c r="B38" s="146"/>
      <c r="C38" s="111">
        <v>2022</v>
      </c>
      <c r="D38" s="111">
        <v>2021</v>
      </c>
      <c r="E38" s="54">
        <v>2020</v>
      </c>
      <c r="F38" s="54">
        <v>2019</v>
      </c>
      <c r="G38" s="54">
        <v>2018</v>
      </c>
      <c r="H38" s="54">
        <v>2017</v>
      </c>
      <c r="I38" s="54">
        <v>2016</v>
      </c>
      <c r="J38" s="54">
        <v>2015</v>
      </c>
      <c r="K38" s="54">
        <v>2014</v>
      </c>
      <c r="L38" s="54">
        <v>2013</v>
      </c>
      <c r="M38" s="54">
        <v>2012</v>
      </c>
    </row>
    <row r="39" spans="1:13" ht="12" x14ac:dyDescent="0.15">
      <c r="A39" s="53" t="s">
        <v>0</v>
      </c>
      <c r="B39" s="53" t="s">
        <v>7</v>
      </c>
      <c r="C39" s="94">
        <v>539668542.29999995</v>
      </c>
      <c r="D39" s="94">
        <v>539503587.60000002</v>
      </c>
      <c r="E39" s="94">
        <v>539663486.79999995</v>
      </c>
      <c r="F39" s="94">
        <v>539626514.9000001</v>
      </c>
      <c r="G39" s="86">
        <v>539532358.39999998</v>
      </c>
      <c r="H39" s="80">
        <v>539464183.5</v>
      </c>
      <c r="I39" s="69">
        <v>539347563.39999998</v>
      </c>
      <c r="J39" s="26">
        <v>539348972.39999998</v>
      </c>
      <c r="K39" s="26">
        <v>539283133.70000005</v>
      </c>
      <c r="L39" s="44">
        <v>540237601.70000005</v>
      </c>
      <c r="M39" s="44">
        <v>540146674.10000002</v>
      </c>
    </row>
    <row r="40" spans="1:13" ht="12" x14ac:dyDescent="0.15">
      <c r="A40" s="53" t="s">
        <v>1</v>
      </c>
      <c r="B40" s="53" t="s">
        <v>7</v>
      </c>
      <c r="C40" s="94">
        <v>26974572.5</v>
      </c>
      <c r="D40" s="94">
        <v>27015364</v>
      </c>
      <c r="E40" s="94">
        <v>27390718.5</v>
      </c>
      <c r="F40" s="94">
        <v>27419371.5</v>
      </c>
      <c r="G40" s="86">
        <v>27491316.399999999</v>
      </c>
      <c r="H40" s="80">
        <v>27348753.599999998</v>
      </c>
      <c r="I40" s="69">
        <v>27604940.900000002</v>
      </c>
      <c r="J40" s="26">
        <v>28035146.500000004</v>
      </c>
      <c r="K40" s="26">
        <v>28357282.300000001</v>
      </c>
      <c r="L40" s="44">
        <v>28821737</v>
      </c>
      <c r="M40" s="44">
        <v>30928553</v>
      </c>
    </row>
    <row r="41" spans="1:13" ht="12" x14ac:dyDescent="0.15">
      <c r="A41" s="53" t="s">
        <v>2</v>
      </c>
      <c r="B41" s="53" t="s">
        <v>7</v>
      </c>
      <c r="C41" s="94">
        <v>28429735.899999999</v>
      </c>
      <c r="D41" s="94">
        <v>28968217.199999999</v>
      </c>
      <c r="E41" s="94">
        <v>30244995.5</v>
      </c>
      <c r="F41" s="94">
        <v>30455918.5</v>
      </c>
      <c r="G41" s="86">
        <v>30690346.700000003</v>
      </c>
      <c r="H41" s="80">
        <v>30941676.899999999</v>
      </c>
      <c r="I41" s="69">
        <v>31389127.100000001</v>
      </c>
      <c r="J41" s="26">
        <v>32122893.199999999</v>
      </c>
      <c r="K41" s="26">
        <v>32774513.5</v>
      </c>
      <c r="L41" s="44">
        <v>33792278.799999997</v>
      </c>
      <c r="M41" s="44">
        <v>36369910.799999997</v>
      </c>
    </row>
    <row r="42" spans="1:13" ht="12" x14ac:dyDescent="0.15">
      <c r="A42" s="43" t="s">
        <v>3</v>
      </c>
      <c r="B42" s="53" t="s">
        <v>7</v>
      </c>
      <c r="C42" s="94">
        <v>276403177.09999996</v>
      </c>
      <c r="D42" s="94">
        <v>276491938.60000002</v>
      </c>
      <c r="E42" s="94">
        <v>277381604.5</v>
      </c>
      <c r="F42" s="94">
        <v>277511536.39999998</v>
      </c>
      <c r="G42" s="86">
        <v>277631425.10000002</v>
      </c>
      <c r="H42" s="80">
        <v>278023614.80000001</v>
      </c>
      <c r="I42" s="70">
        <v>278714277.10000002</v>
      </c>
      <c r="J42" s="26">
        <v>279553906.69999999</v>
      </c>
      <c r="K42" s="26">
        <v>279948017.10000002</v>
      </c>
      <c r="L42" s="44">
        <v>281588279.69999999</v>
      </c>
      <c r="M42" s="44">
        <v>282430686.30000001</v>
      </c>
    </row>
    <row r="43" spans="1:13" ht="12" x14ac:dyDescent="0.15">
      <c r="A43" s="43" t="s">
        <v>4</v>
      </c>
      <c r="B43" s="53" t="s">
        <v>7</v>
      </c>
      <c r="C43" s="94">
        <v>68132347.5</v>
      </c>
      <c r="D43" s="94">
        <v>67631567.5</v>
      </c>
      <c r="E43" s="94">
        <v>66090036.999999993</v>
      </c>
      <c r="F43" s="94">
        <v>65823340.899999999</v>
      </c>
      <c r="G43" s="86">
        <v>65658109.100000001</v>
      </c>
      <c r="H43" s="80">
        <v>65575202.700000003</v>
      </c>
      <c r="I43" s="71">
        <v>65442351.500000007</v>
      </c>
      <c r="J43" s="26">
        <v>65022889.600000001</v>
      </c>
      <c r="K43" s="26">
        <v>64703896.099999994</v>
      </c>
      <c r="L43" s="44">
        <v>64232002.100000001</v>
      </c>
      <c r="M43" s="44">
        <v>63565174.399999999</v>
      </c>
    </row>
    <row r="44" spans="1:13" ht="12" x14ac:dyDescent="0.15">
      <c r="A44" s="43" t="s">
        <v>5</v>
      </c>
      <c r="B44" s="53" t="s">
        <v>7</v>
      </c>
      <c r="C44" s="94">
        <v>40308915.599999994</v>
      </c>
      <c r="D44" s="94">
        <v>40174027.900000006</v>
      </c>
      <c r="E44" s="94">
        <v>39836009.5</v>
      </c>
      <c r="F44" s="94">
        <v>39706557.600000001</v>
      </c>
      <c r="G44" s="86">
        <v>39551409.600000001</v>
      </c>
      <c r="H44" s="80">
        <v>39323129.5</v>
      </c>
      <c r="I44" s="72">
        <v>38985967.399999999</v>
      </c>
      <c r="J44" s="26">
        <v>38057816.699999996</v>
      </c>
      <c r="K44" s="26">
        <v>37665604</v>
      </c>
      <c r="L44" s="44">
        <v>37322968.200000003</v>
      </c>
      <c r="M44" s="44">
        <v>36682031.899999999</v>
      </c>
    </row>
    <row r="45" spans="1:13" ht="12" x14ac:dyDescent="0.15">
      <c r="A45" s="43" t="s">
        <v>6</v>
      </c>
      <c r="B45" s="53" t="s">
        <v>7</v>
      </c>
      <c r="C45" s="94">
        <v>19428747.700000003</v>
      </c>
      <c r="D45" s="94">
        <v>19631380.100000001</v>
      </c>
      <c r="E45" s="94">
        <v>19627605.200000003</v>
      </c>
      <c r="F45" s="94">
        <v>19636304.699999999</v>
      </c>
      <c r="G45" s="86">
        <v>19645345.300000001</v>
      </c>
      <c r="H45" s="80">
        <v>19667743.600000001</v>
      </c>
      <c r="I45" s="73">
        <v>19184425.300000001</v>
      </c>
      <c r="J45" s="26">
        <v>19343965.800000001</v>
      </c>
      <c r="K45" s="26">
        <v>19367543.099999998</v>
      </c>
      <c r="L45" s="44">
        <v>19392722</v>
      </c>
      <c r="M45" s="44">
        <v>19353360.399999999</v>
      </c>
    </row>
    <row r="46" spans="1:13" x14ac:dyDescent="0.15">
      <c r="A46" s="43" t="s">
        <v>29</v>
      </c>
      <c r="B46" s="53" t="s">
        <v>7</v>
      </c>
      <c r="C46" s="26">
        <v>79991046</v>
      </c>
      <c r="D46" s="26">
        <v>79591092.300000012</v>
      </c>
      <c r="E46" s="26">
        <v>79092516.600000009</v>
      </c>
      <c r="F46" s="26">
        <v>79073485.300000012</v>
      </c>
      <c r="G46" s="86">
        <v>78864406.200000003</v>
      </c>
      <c r="H46" s="80">
        <v>78584062.400000021</v>
      </c>
      <c r="I46" s="26">
        <v>78026474.100000009</v>
      </c>
      <c r="J46" s="26">
        <v>77212353.900000021</v>
      </c>
      <c r="K46" s="26">
        <v>76466277.599999994</v>
      </c>
      <c r="L46" s="44">
        <v>75087613.900000006</v>
      </c>
      <c r="M46" s="44">
        <v>70816957.300000012</v>
      </c>
    </row>
  </sheetData>
  <mergeCells count="15">
    <mergeCell ref="A38:B38"/>
    <mergeCell ref="A3:A4"/>
    <mergeCell ref="R17:S17"/>
    <mergeCell ref="T17:U17"/>
    <mergeCell ref="B17:C17"/>
    <mergeCell ref="D17:E17"/>
    <mergeCell ref="F17:G17"/>
    <mergeCell ref="H17:I17"/>
    <mergeCell ref="V17:W17"/>
    <mergeCell ref="A27:A28"/>
    <mergeCell ref="J17:K17"/>
    <mergeCell ref="L17:M17"/>
    <mergeCell ref="N17:O17"/>
    <mergeCell ref="P17:Q17"/>
    <mergeCell ref="A17:A18"/>
  </mergeCells>
  <phoneticPr fontId="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1.구별 면적 및 지번수</vt:lpstr>
      <vt:lpstr>2.구별 면적 및 지번수 현황</vt:lpstr>
      <vt:lpstr>3.지적통계체계표</vt:lpstr>
      <vt:lpstr>4.지목별 현황</vt:lpstr>
      <vt:lpstr>5.구별 지적공부등록지 현황</vt:lpstr>
      <vt:lpstr>6.구별 지목별 면적 현황</vt:lpstr>
      <vt:lpstr>Sheet7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DanMi</dc:creator>
  <cp:lastModifiedBy>rose</cp:lastModifiedBy>
  <dcterms:created xsi:type="dcterms:W3CDTF">2013-04-05T07:10:20Z</dcterms:created>
  <dcterms:modified xsi:type="dcterms:W3CDTF">2023-01-25T01:01:09Z</dcterms:modified>
</cp:coreProperties>
</file>