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drawings/drawing5.xml" ContentType="application/vnd.openxmlformats-officedocument.drawingml.chartshapes+xml"/>
  <Override PartName="/xl/charts/chart2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drawings/drawing8.xml" ContentType="application/vnd.openxmlformats-officedocument.drawingml.chartshapes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drawings/drawing10.xml" ContentType="application/vnd.openxmlformats-officedocument.drawingml.chartshapes+xml"/>
  <Override PartName="/xl/charts/chart2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drawings/drawing13.xml" ContentType="application/vnd.openxmlformats-officedocument.drawingml.chartshape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" yWindow="705" windowWidth="28830" windowHeight="6375" tabRatio="765"/>
  </bookViews>
  <sheets>
    <sheet name="1.시군별 면적 및 지번수" sheetId="7" r:id="rId1"/>
    <sheet name="2.시군별 면적 및 지번수 현황" sheetId="3" r:id="rId2"/>
    <sheet name="3.지적통계체계표" sheetId="2" r:id="rId3"/>
    <sheet name="4.지목별현황" sheetId="4" r:id="rId4"/>
    <sheet name="5.시군별 지적공부등록지 현황" sheetId="5" r:id="rId5"/>
    <sheet name="6.시군별 지목별 면적 현황" sheetId="6" r:id="rId6"/>
    <sheet name="Sheet 7" sheetId="1" r:id="rId7"/>
  </sheets>
  <calcPr calcId="144525"/>
</workbook>
</file>

<file path=xl/calcChain.xml><?xml version="1.0" encoding="utf-8"?>
<calcChain xmlns="http://schemas.openxmlformats.org/spreadsheetml/2006/main">
  <c r="E15" i="2" l="1"/>
  <c r="D15" i="2"/>
  <c r="L23" i="1" l="1"/>
  <c r="L24" i="1"/>
  <c r="L25" i="1"/>
  <c r="L26" i="1"/>
  <c r="L27" i="1"/>
  <c r="L28" i="1"/>
  <c r="L22" i="1"/>
  <c r="J23" i="1"/>
  <c r="J24" i="1"/>
  <c r="J25" i="1"/>
  <c r="J26" i="1"/>
  <c r="J27" i="1"/>
  <c r="J28" i="1"/>
  <c r="J22" i="1"/>
  <c r="H23" i="1"/>
  <c r="H24" i="1"/>
  <c r="H25" i="1"/>
  <c r="H26" i="1"/>
  <c r="H27" i="1"/>
  <c r="H28" i="1"/>
  <c r="H22" i="1"/>
  <c r="F23" i="1"/>
  <c r="F24" i="1"/>
  <c r="F25" i="1"/>
  <c r="F26" i="1"/>
  <c r="F27" i="1"/>
  <c r="F28" i="1"/>
  <c r="F22" i="1"/>
  <c r="D23" i="1"/>
  <c r="D24" i="1"/>
  <c r="D25" i="1"/>
  <c r="D26" i="1"/>
  <c r="D27" i="1"/>
  <c r="D28" i="1"/>
  <c r="D22" i="1"/>
  <c r="B23" i="1"/>
  <c r="B24" i="1"/>
  <c r="B25" i="1"/>
  <c r="B26" i="1"/>
  <c r="B27" i="1"/>
  <c r="B28" i="1"/>
  <c r="B22" i="1"/>
  <c r="L31" i="1"/>
  <c r="K31" i="1"/>
  <c r="J31" i="1"/>
  <c r="I31" i="1"/>
  <c r="H31" i="1"/>
  <c r="G31" i="1"/>
  <c r="F31" i="1"/>
  <c r="E31" i="1"/>
  <c r="D31" i="1"/>
  <c r="C31" i="1"/>
  <c r="B31" i="1"/>
  <c r="V20" i="1"/>
  <c r="T20" i="1"/>
  <c r="R20" i="1"/>
  <c r="P20" i="1"/>
  <c r="N20" i="1"/>
  <c r="L20" i="1"/>
  <c r="J20" i="1"/>
  <c r="H20" i="1"/>
  <c r="F20" i="1"/>
  <c r="D20" i="1"/>
  <c r="B20" i="1"/>
  <c r="K77" i="6" l="1"/>
  <c r="N103" i="6"/>
  <c r="O103" i="6"/>
  <c r="P103" i="6"/>
  <c r="Q103" i="6"/>
  <c r="R103" i="6"/>
  <c r="S103" i="6"/>
  <c r="T103" i="6"/>
  <c r="U103" i="6"/>
  <c r="V103" i="6"/>
  <c r="W103" i="6"/>
  <c r="N104" i="6"/>
  <c r="O104" i="6"/>
  <c r="P104" i="6"/>
  <c r="Q104" i="6"/>
  <c r="R104" i="6"/>
  <c r="S104" i="6"/>
  <c r="T104" i="6"/>
  <c r="U104" i="6"/>
  <c r="V104" i="6"/>
  <c r="W104" i="6"/>
  <c r="N105" i="6"/>
  <c r="O105" i="6"/>
  <c r="P105" i="6"/>
  <c r="Q105" i="6"/>
  <c r="R105" i="6"/>
  <c r="S105" i="6"/>
  <c r="T105" i="6"/>
  <c r="U105" i="6"/>
  <c r="V105" i="6"/>
  <c r="W105" i="6"/>
  <c r="N106" i="6"/>
  <c r="O106" i="6"/>
  <c r="P106" i="6"/>
  <c r="Q106" i="6"/>
  <c r="R106" i="6"/>
  <c r="S106" i="6"/>
  <c r="T106" i="6"/>
  <c r="U106" i="6"/>
  <c r="V106" i="6"/>
  <c r="W106" i="6"/>
  <c r="N107" i="6"/>
  <c r="O107" i="6"/>
  <c r="P107" i="6"/>
  <c r="Q107" i="6"/>
  <c r="R107" i="6"/>
  <c r="S107" i="6"/>
  <c r="T107" i="6"/>
  <c r="U107" i="6"/>
  <c r="V107" i="6"/>
  <c r="W107" i="6"/>
  <c r="N108" i="6"/>
  <c r="O108" i="6"/>
  <c r="P108" i="6"/>
  <c r="Q108" i="6"/>
  <c r="R108" i="6"/>
  <c r="S108" i="6"/>
  <c r="T108" i="6"/>
  <c r="U108" i="6"/>
  <c r="V108" i="6"/>
  <c r="W108" i="6"/>
  <c r="N109" i="6"/>
  <c r="O109" i="6"/>
  <c r="P109" i="6"/>
  <c r="Q109" i="6"/>
  <c r="R109" i="6"/>
  <c r="S109" i="6"/>
  <c r="T109" i="6"/>
  <c r="U109" i="6"/>
  <c r="V109" i="6"/>
  <c r="W109" i="6"/>
  <c r="N110" i="6"/>
  <c r="O110" i="6"/>
  <c r="P110" i="6"/>
  <c r="Q110" i="6"/>
  <c r="R110" i="6"/>
  <c r="S110" i="6"/>
  <c r="T110" i="6"/>
  <c r="U110" i="6"/>
  <c r="V110" i="6"/>
  <c r="W110" i="6"/>
  <c r="N111" i="6"/>
  <c r="O111" i="6"/>
  <c r="P111" i="6"/>
  <c r="Q111" i="6"/>
  <c r="R111" i="6"/>
  <c r="S111" i="6"/>
  <c r="T111" i="6"/>
  <c r="U111" i="6"/>
  <c r="V111" i="6"/>
  <c r="W111" i="6"/>
  <c r="N112" i="6"/>
  <c r="O112" i="6"/>
  <c r="P112" i="6"/>
  <c r="Q112" i="6"/>
  <c r="R112" i="6"/>
  <c r="S112" i="6"/>
  <c r="T112" i="6"/>
  <c r="U112" i="6"/>
  <c r="V112" i="6"/>
  <c r="W112" i="6"/>
  <c r="N113" i="6"/>
  <c r="O113" i="6"/>
  <c r="P113" i="6"/>
  <c r="Q113" i="6"/>
  <c r="R113" i="6"/>
  <c r="S113" i="6"/>
  <c r="T113" i="6"/>
  <c r="U113" i="6"/>
  <c r="V113" i="6"/>
  <c r="W113" i="6"/>
  <c r="N114" i="6"/>
  <c r="O114" i="6"/>
  <c r="P114" i="6"/>
  <c r="Q114" i="6"/>
  <c r="R114" i="6"/>
  <c r="S114" i="6"/>
  <c r="T114" i="6"/>
  <c r="U114" i="6"/>
  <c r="V114" i="6"/>
  <c r="W114" i="6"/>
  <c r="N115" i="6"/>
  <c r="O115" i="6"/>
  <c r="P115" i="6"/>
  <c r="Q115" i="6"/>
  <c r="R115" i="6"/>
  <c r="S115" i="6"/>
  <c r="T115" i="6"/>
  <c r="U115" i="6"/>
  <c r="V115" i="6"/>
  <c r="W115" i="6"/>
  <c r="N116" i="6"/>
  <c r="O116" i="6"/>
  <c r="P116" i="6"/>
  <c r="Q116" i="6"/>
  <c r="R116" i="6"/>
  <c r="S116" i="6"/>
  <c r="T116" i="6"/>
  <c r="U116" i="6"/>
  <c r="V116" i="6"/>
  <c r="W116" i="6"/>
  <c r="N117" i="6"/>
  <c r="O117" i="6"/>
  <c r="P117" i="6"/>
  <c r="Q117" i="6"/>
  <c r="R117" i="6"/>
  <c r="S117" i="6"/>
  <c r="T117" i="6"/>
  <c r="U117" i="6"/>
  <c r="V117" i="6"/>
  <c r="W117" i="6"/>
  <c r="N118" i="6"/>
  <c r="O118" i="6"/>
  <c r="P118" i="6"/>
  <c r="Q118" i="6"/>
  <c r="R118" i="6"/>
  <c r="S118" i="6"/>
  <c r="T118" i="6"/>
  <c r="U118" i="6"/>
  <c r="V118" i="6"/>
  <c r="W118" i="6"/>
  <c r="N119" i="6"/>
  <c r="O119" i="6"/>
  <c r="P119" i="6"/>
  <c r="Q119" i="6"/>
  <c r="R119" i="6"/>
  <c r="S119" i="6"/>
  <c r="T119" i="6"/>
  <c r="U119" i="6"/>
  <c r="V119" i="6"/>
  <c r="W119" i="6"/>
  <c r="N120" i="6"/>
  <c r="O120" i="6"/>
  <c r="P120" i="6"/>
  <c r="Q120" i="6"/>
  <c r="R120" i="6"/>
  <c r="S120" i="6"/>
  <c r="T120" i="6"/>
  <c r="U120" i="6"/>
  <c r="V120" i="6"/>
  <c r="W120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03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03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03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03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78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78" i="6"/>
  <c r="C125" i="6"/>
  <c r="C77" i="6" s="1"/>
  <c r="D125" i="6"/>
  <c r="D77" i="6" s="1"/>
  <c r="E125" i="6"/>
  <c r="B102" i="6" s="1"/>
  <c r="F125" i="6"/>
  <c r="C102" i="6" s="1"/>
  <c r="G125" i="6"/>
  <c r="E77" i="6" s="1"/>
  <c r="H125" i="6"/>
  <c r="D102" i="6" s="1"/>
  <c r="I125" i="6"/>
  <c r="E102" i="6" s="1"/>
  <c r="J125" i="6"/>
  <c r="F77" i="6" s="1"/>
  <c r="K125" i="6"/>
  <c r="F102" i="6" s="1"/>
  <c r="L125" i="6"/>
  <c r="G102" i="6" s="1"/>
  <c r="M125" i="6"/>
  <c r="H102" i="6" s="1"/>
  <c r="N125" i="6"/>
  <c r="I102" i="6" s="1"/>
  <c r="O125" i="6"/>
  <c r="J102" i="6" s="1"/>
  <c r="P125" i="6"/>
  <c r="G77" i="6" s="1"/>
  <c r="Q125" i="6"/>
  <c r="K102" i="6" s="1"/>
  <c r="R125" i="6"/>
  <c r="L102" i="6" s="1"/>
  <c r="S125" i="6"/>
  <c r="H77" i="6" s="1"/>
  <c r="T125" i="6"/>
  <c r="M102" i="6" s="1"/>
  <c r="U125" i="6"/>
  <c r="N102" i="6" s="1"/>
  <c r="V125" i="6"/>
  <c r="O102" i="6" s="1"/>
  <c r="W125" i="6"/>
  <c r="P102" i="6" s="1"/>
  <c r="X125" i="6"/>
  <c r="Q102" i="6" s="1"/>
  <c r="Y125" i="6"/>
  <c r="R102" i="6" s="1"/>
  <c r="Z125" i="6"/>
  <c r="S102" i="6" s="1"/>
  <c r="AA125" i="6"/>
  <c r="T102" i="6" s="1"/>
  <c r="AB125" i="6"/>
  <c r="U102" i="6" s="1"/>
  <c r="AC125" i="6"/>
  <c r="V102" i="6" s="1"/>
  <c r="AD125" i="6"/>
  <c r="W102" i="6" s="1"/>
  <c r="B125" i="6"/>
  <c r="B77" i="6" s="1"/>
  <c r="X118" i="6" l="1"/>
  <c r="X115" i="6"/>
  <c r="X114" i="6"/>
  <c r="X113" i="6"/>
  <c r="X117" i="6"/>
  <c r="X110" i="6"/>
  <c r="X109" i="6"/>
  <c r="X108" i="6"/>
  <c r="X107" i="6"/>
  <c r="X106" i="6"/>
  <c r="X105" i="6"/>
  <c r="X120" i="6"/>
  <c r="X104" i="6"/>
  <c r="X119" i="6"/>
  <c r="X103" i="6"/>
  <c r="X116" i="6"/>
  <c r="X112" i="6"/>
  <c r="X111" i="6"/>
  <c r="B7" i="6"/>
  <c r="J7" i="6" s="1"/>
  <c r="P4" i="4" l="1"/>
  <c r="O4" i="4"/>
  <c r="N4" i="4"/>
  <c r="M4" i="4"/>
  <c r="L4" i="4"/>
  <c r="K4" i="4"/>
  <c r="J4" i="4"/>
  <c r="I4" i="4"/>
  <c r="H4" i="4"/>
  <c r="G4" i="4"/>
  <c r="V10" i="4" s="1"/>
  <c r="F4" i="4"/>
  <c r="E4" i="4"/>
  <c r="D4" i="4"/>
  <c r="C4" i="4"/>
  <c r="B4" i="4"/>
  <c r="V14" i="4" l="1"/>
  <c r="V11" i="4"/>
  <c r="V9" i="4"/>
  <c r="V8" i="4"/>
  <c r="V12" i="4"/>
  <c r="V13" i="4"/>
  <c r="E5" i="6" l="1"/>
  <c r="B33" i="1" l="1"/>
  <c r="B34" i="1"/>
  <c r="B35" i="1"/>
  <c r="B36" i="1"/>
  <c r="B37" i="1"/>
  <c r="B38" i="1"/>
  <c r="B32" i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X102" i="6"/>
  <c r="I4" i="6" l="1"/>
  <c r="M12" i="6" s="1"/>
  <c r="I77" i="6"/>
  <c r="F9" i="2"/>
  <c r="G9" i="2" s="1"/>
  <c r="F8" i="2" l="1"/>
  <c r="G8" i="2" s="1"/>
  <c r="F7" i="2"/>
  <c r="G7" i="2" s="1"/>
  <c r="W22" i="1"/>
  <c r="L32" i="1" s="1"/>
  <c r="W24" i="1"/>
  <c r="L34" i="1" s="1"/>
  <c r="W25" i="1"/>
  <c r="L35" i="1" s="1"/>
  <c r="W26" i="1"/>
  <c r="L36" i="1" s="1"/>
  <c r="W27" i="1"/>
  <c r="L37" i="1" s="1"/>
  <c r="W28" i="1"/>
  <c r="L38" i="1" s="1"/>
  <c r="J77" i="6"/>
  <c r="W23" i="1"/>
  <c r="L33" i="1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B5" i="6"/>
  <c r="J5" i="6" s="1"/>
  <c r="B6" i="6"/>
  <c r="J6" i="6" s="1"/>
  <c r="B8" i="6"/>
  <c r="J8" i="6" s="1"/>
  <c r="B9" i="6"/>
  <c r="J9" i="6" s="1"/>
  <c r="B10" i="6"/>
  <c r="J10" i="6" s="1"/>
  <c r="B11" i="6"/>
  <c r="J11" i="6" s="1"/>
  <c r="B12" i="6"/>
  <c r="J12" i="6" s="1"/>
  <c r="B13" i="6"/>
  <c r="J13" i="6" s="1"/>
  <c r="B14" i="6"/>
  <c r="J14" i="6" s="1"/>
  <c r="B15" i="6"/>
  <c r="J15" i="6" s="1"/>
  <c r="B16" i="6"/>
  <c r="J16" i="6" s="1"/>
  <c r="B17" i="6"/>
  <c r="J17" i="6" s="1"/>
  <c r="B18" i="6"/>
  <c r="J18" i="6" s="1"/>
  <c r="B19" i="6"/>
  <c r="J19" i="6" s="1"/>
  <c r="B20" i="6"/>
  <c r="J20" i="6" s="1"/>
  <c r="B21" i="6"/>
  <c r="J21" i="6" s="1"/>
  <c r="B22" i="6"/>
  <c r="J22" i="6" s="1"/>
  <c r="C4" i="6"/>
  <c r="M6" i="6" s="1"/>
  <c r="D4" i="6"/>
  <c r="M7" i="6" s="1"/>
  <c r="E4" i="6"/>
  <c r="M8" i="6" s="1"/>
  <c r="F4" i="6"/>
  <c r="M9" i="6" s="1"/>
  <c r="G4" i="6"/>
  <c r="M10" i="6" s="1"/>
  <c r="H4" i="6"/>
  <c r="M11" i="6" s="1"/>
  <c r="B4" i="6"/>
  <c r="D54" i="5"/>
  <c r="C54" i="5"/>
  <c r="AA54" i="5" s="1"/>
  <c r="D53" i="5"/>
  <c r="C53" i="5"/>
  <c r="D52" i="5"/>
  <c r="C52" i="5"/>
  <c r="D51" i="5"/>
  <c r="C51" i="5"/>
  <c r="D50" i="5"/>
  <c r="C50" i="5"/>
  <c r="AA50" i="5" s="1"/>
  <c r="D49" i="5"/>
  <c r="C49" i="5"/>
  <c r="D48" i="5"/>
  <c r="C48" i="5"/>
  <c r="D47" i="5"/>
  <c r="C47" i="5"/>
  <c r="D46" i="5"/>
  <c r="C46" i="5"/>
  <c r="AA46" i="5" s="1"/>
  <c r="D45" i="5"/>
  <c r="C45" i="5"/>
  <c r="D44" i="5"/>
  <c r="C44" i="5"/>
  <c r="D43" i="5"/>
  <c r="C43" i="5"/>
  <c r="D42" i="5"/>
  <c r="C42" i="5"/>
  <c r="AA42" i="5" s="1"/>
  <c r="D41" i="5"/>
  <c r="C41" i="5"/>
  <c r="D40" i="5"/>
  <c r="C40" i="5"/>
  <c r="D39" i="5"/>
  <c r="C39" i="5"/>
  <c r="AA39" i="5" s="1"/>
  <c r="D38" i="5"/>
  <c r="C38" i="5"/>
  <c r="AA38" i="5" s="1"/>
  <c r="D37" i="5"/>
  <c r="C37" i="5"/>
  <c r="C36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C5" i="5"/>
  <c r="AA5" i="5" s="1"/>
  <c r="C6" i="5"/>
  <c r="AA6" i="5" s="1"/>
  <c r="C7" i="5"/>
  <c r="C8" i="5"/>
  <c r="AA8" i="5" s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AA21" i="5" s="1"/>
  <c r="C22" i="5"/>
  <c r="AA22" i="5" s="1"/>
  <c r="C4" i="5"/>
  <c r="F14" i="2"/>
  <c r="G14" i="2" s="1"/>
  <c r="F13" i="2"/>
  <c r="G13" i="2" s="1"/>
  <c r="F12" i="2"/>
  <c r="G12" i="2" s="1"/>
  <c r="F11" i="2"/>
  <c r="G11" i="2" s="1"/>
  <c r="F10" i="2"/>
  <c r="G10" i="2" s="1"/>
  <c r="F6" i="2"/>
  <c r="G6" i="2" s="1"/>
  <c r="F5" i="2"/>
  <c r="G5" i="2" s="1"/>
  <c r="F4" i="2"/>
  <c r="G4" i="2" s="1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4" i="3"/>
  <c r="D5" i="3"/>
  <c r="D6" i="3"/>
  <c r="Y6" i="3" s="1"/>
  <c r="D7" i="3"/>
  <c r="Y7" i="3" s="1"/>
  <c r="D8" i="3"/>
  <c r="D9" i="3"/>
  <c r="D10" i="3"/>
  <c r="D11" i="3"/>
  <c r="D12" i="3"/>
  <c r="D13" i="3"/>
  <c r="D14" i="3"/>
  <c r="D15" i="3"/>
  <c r="D16" i="3"/>
  <c r="D17" i="3"/>
  <c r="D18" i="3"/>
  <c r="D19" i="3"/>
  <c r="Y19" i="3" s="1"/>
  <c r="D20" i="3"/>
  <c r="D21" i="3"/>
  <c r="D22" i="3"/>
  <c r="Y22" i="3" s="1"/>
  <c r="D4" i="3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B38" i="7" s="1"/>
  <c r="D18" i="7"/>
  <c r="D19" i="7"/>
  <c r="D20" i="7"/>
  <c r="D21" i="7"/>
  <c r="D22" i="7"/>
  <c r="E4" i="7"/>
  <c r="D4" i="7"/>
  <c r="AA47" i="5" l="1"/>
  <c r="AA13" i="5"/>
  <c r="Y11" i="3"/>
  <c r="AA7" i="5"/>
  <c r="Z16" i="3"/>
  <c r="Y12" i="3"/>
  <c r="B36" i="7"/>
  <c r="Z9" i="3"/>
  <c r="Z10" i="3"/>
  <c r="B28" i="7"/>
  <c r="AA43" i="5"/>
  <c r="AA16" i="5"/>
  <c r="AA15" i="5"/>
  <c r="AA14" i="5"/>
  <c r="Y15" i="3"/>
  <c r="Z18" i="3"/>
  <c r="Y14" i="3"/>
  <c r="Z17" i="3"/>
  <c r="Y13" i="3"/>
  <c r="Y21" i="3"/>
  <c r="Y5" i="3"/>
  <c r="Z8" i="3"/>
  <c r="Y20" i="3"/>
  <c r="B30" i="7"/>
  <c r="B42" i="7"/>
  <c r="B26" i="7"/>
  <c r="B34" i="7"/>
  <c r="AA51" i="5"/>
  <c r="AA11" i="5"/>
  <c r="AA19" i="5"/>
  <c r="Z20" i="3"/>
  <c r="Z12" i="3"/>
  <c r="B39" i="7"/>
  <c r="B31" i="7"/>
  <c r="B43" i="7"/>
  <c r="B35" i="7"/>
  <c r="B27" i="7"/>
  <c r="B25" i="7"/>
  <c r="B37" i="7"/>
  <c r="B29" i="7"/>
  <c r="Z15" i="3"/>
  <c r="Z7" i="3"/>
  <c r="Z22" i="3"/>
  <c r="Z6" i="3"/>
  <c r="Y18" i="3"/>
  <c r="Y10" i="3"/>
  <c r="Z21" i="3"/>
  <c r="Z13" i="3"/>
  <c r="Z5" i="3"/>
  <c r="AA20" i="5"/>
  <c r="AA12" i="5"/>
  <c r="B33" i="7"/>
  <c r="Y17" i="3"/>
  <c r="Y9" i="3"/>
  <c r="AA40" i="5"/>
  <c r="AA44" i="5"/>
  <c r="AA48" i="5"/>
  <c r="AA52" i="5"/>
  <c r="Z14" i="3"/>
  <c r="M5" i="6"/>
  <c r="J4" i="6"/>
  <c r="B41" i="7"/>
  <c r="B40" i="7"/>
  <c r="B32" i="7"/>
  <c r="Y16" i="3"/>
  <c r="Y8" i="3"/>
  <c r="Z19" i="3"/>
  <c r="Z11" i="3"/>
  <c r="AA18" i="5"/>
  <c r="AA10" i="5"/>
  <c r="AA17" i="5"/>
  <c r="AA9" i="5"/>
  <c r="AA37" i="5"/>
  <c r="AA41" i="5"/>
  <c r="AA45" i="5"/>
  <c r="AA49" i="5"/>
  <c r="AA53" i="5"/>
  <c r="F15" i="2"/>
  <c r="G15" i="2" s="1"/>
  <c r="I26" i="1"/>
  <c r="E36" i="1" s="1"/>
  <c r="Q26" i="1"/>
  <c r="I36" i="1" s="1"/>
  <c r="G4" i="3"/>
  <c r="Z4" i="3" s="1"/>
  <c r="D4" i="5"/>
  <c r="AA4" i="5" s="1"/>
  <c r="D36" i="5"/>
  <c r="AA36" i="5" s="1"/>
  <c r="E4" i="3"/>
  <c r="Y4" i="3" s="1"/>
  <c r="Q24" i="1"/>
  <c r="I34" i="1" s="1"/>
  <c r="Q28" i="1"/>
  <c r="I38" i="1" s="1"/>
  <c r="I24" i="1"/>
  <c r="E34" i="1" s="1"/>
  <c r="I28" i="1"/>
  <c r="E38" i="1" s="1"/>
  <c r="U24" i="1"/>
  <c r="K34" i="1" s="1"/>
  <c r="U28" i="1"/>
  <c r="K38" i="1" s="1"/>
  <c r="M24" i="1"/>
  <c r="G34" i="1" s="1"/>
  <c r="M28" i="1"/>
  <c r="G38" i="1" s="1"/>
  <c r="O23" i="1"/>
  <c r="H33" i="1" s="1"/>
  <c r="O27" i="1"/>
  <c r="H37" i="1" s="1"/>
  <c r="G23" i="1"/>
  <c r="D33" i="1" s="1"/>
  <c r="G27" i="1"/>
  <c r="D37" i="1" s="1"/>
  <c r="Q25" i="1"/>
  <c r="I35" i="1" s="1"/>
  <c r="I25" i="1"/>
  <c r="E35" i="1" s="1"/>
  <c r="S23" i="1"/>
  <c r="J33" i="1" s="1"/>
  <c r="S27" i="1"/>
  <c r="J37" i="1" s="1"/>
  <c r="K23" i="1"/>
  <c r="F33" i="1" s="1"/>
  <c r="K27" i="1"/>
  <c r="F37" i="1" s="1"/>
  <c r="U25" i="1"/>
  <c r="K35" i="1" s="1"/>
  <c r="Q23" i="1"/>
  <c r="I33" i="1" s="1"/>
  <c r="Q27" i="1"/>
  <c r="I37" i="1" s="1"/>
  <c r="M25" i="1"/>
  <c r="G35" i="1" s="1"/>
  <c r="I23" i="1"/>
  <c r="E33" i="1" s="1"/>
  <c r="I27" i="1"/>
  <c r="E37" i="1" s="1"/>
  <c r="Q22" i="1"/>
  <c r="I32" i="1" s="1"/>
  <c r="I22" i="1"/>
  <c r="E32" i="1" s="1"/>
  <c r="O24" i="1"/>
  <c r="H34" i="1" s="1"/>
  <c r="O28" i="1"/>
  <c r="H38" i="1" s="1"/>
  <c r="G24" i="1"/>
  <c r="D34" i="1" s="1"/>
  <c r="G28" i="1"/>
  <c r="D38" i="1" s="1"/>
  <c r="E24" i="1"/>
  <c r="C34" i="1" s="1"/>
  <c r="E28" i="1"/>
  <c r="C38" i="1" s="1"/>
  <c r="U23" i="1"/>
  <c r="K33" i="1" s="1"/>
  <c r="U27" i="1"/>
  <c r="K37" i="1" s="1"/>
  <c r="S24" i="1"/>
  <c r="J34" i="1" s="1"/>
  <c r="S28" i="1"/>
  <c r="J38" i="1" s="1"/>
  <c r="M23" i="1"/>
  <c r="G33" i="1" s="1"/>
  <c r="M27" i="1"/>
  <c r="G37" i="1" s="1"/>
  <c r="K24" i="1"/>
  <c r="F34" i="1" s="1"/>
  <c r="K28" i="1"/>
  <c r="F38" i="1" s="1"/>
  <c r="E23" i="1"/>
  <c r="C33" i="1" s="1"/>
  <c r="E27" i="1"/>
  <c r="C37" i="1" s="1"/>
  <c r="S25" i="1"/>
  <c r="J35" i="1" s="1"/>
  <c r="K25" i="1"/>
  <c r="F35" i="1" s="1"/>
  <c r="U22" i="1"/>
  <c r="K32" i="1" s="1"/>
  <c r="G26" i="1"/>
  <c r="D36" i="1" s="1"/>
  <c r="O22" i="1"/>
  <c r="H32" i="1" s="1"/>
  <c r="G22" i="1"/>
  <c r="D32" i="1" s="1"/>
  <c r="U26" i="1"/>
  <c r="K36" i="1" s="1"/>
  <c r="O25" i="1"/>
  <c r="H35" i="1" s="1"/>
  <c r="M26" i="1"/>
  <c r="G36" i="1" s="1"/>
  <c r="G25" i="1"/>
  <c r="D35" i="1" s="1"/>
  <c r="E22" i="1"/>
  <c r="C32" i="1" s="1"/>
  <c r="E26" i="1"/>
  <c r="C36" i="1" s="1"/>
  <c r="O26" i="1"/>
  <c r="H36" i="1" s="1"/>
  <c r="S22" i="1"/>
  <c r="J32" i="1" s="1"/>
  <c r="S26" i="1"/>
  <c r="J36" i="1" s="1"/>
  <c r="K22" i="1"/>
  <c r="F32" i="1" s="1"/>
  <c r="K26" i="1"/>
  <c r="F36" i="1" s="1"/>
  <c r="E25" i="1"/>
  <c r="C35" i="1" s="1"/>
  <c r="M22" i="1"/>
  <c r="G32" i="1" s="1"/>
</calcChain>
</file>

<file path=xl/sharedStrings.xml><?xml version="1.0" encoding="utf-8"?>
<sst xmlns="http://schemas.openxmlformats.org/spreadsheetml/2006/main" count="543" uniqueCount="87">
  <si>
    <t xml:space="preserve">                   지목별               행정구역명               </t>
  </si>
  <si>
    <t>계</t>
  </si>
  <si>
    <t>면적</t>
  </si>
  <si>
    <t>지번수</t>
  </si>
  <si>
    <t>합계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</si>
  <si>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</si>
  <si>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</si>
  <si>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</si>
  <si>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</si>
  <si>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</si>
  <si>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</si>
  <si>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</si>
  <si>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</si>
  <si>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</si>
  <si>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</si>
  <si>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</si>
  <si>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</si>
  <si>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</si>
  <si>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</si>
  <si>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</si>
  <si>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</si>
  <si>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</si>
  <si>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</si>
  <si>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토지대장등록지</t>
  </si>
  <si>
    <t>국유지</t>
  </si>
  <si>
    <t>도유지</t>
  </si>
  <si>
    <t>군유지</t>
  </si>
  <si>
    <t>법인</t>
  </si>
  <si>
    <t>기타</t>
  </si>
  <si>
    <t>소계</t>
  </si>
  <si>
    <t>총계</t>
  </si>
  <si>
    <t>전</t>
  </si>
  <si>
    <t>답</t>
  </si>
  <si>
    <t>임야</t>
  </si>
  <si>
    <t>대</t>
  </si>
  <si>
    <t>도로</t>
  </si>
  <si>
    <t>하천</t>
  </si>
  <si>
    <t>년도</t>
  </si>
  <si>
    <t>변동률</t>
  </si>
  <si>
    <t>대지</t>
  </si>
  <si>
    <t>구분</t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</si>
  <si>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</si>
  <si>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</si>
  <si>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</si>
  <si>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</si>
  <si>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</si>
  <si>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</si>
  <si>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</si>
  <si>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</si>
  <si>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</si>
  <si>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</si>
  <si>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</si>
  <si>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</si>
  <si>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</si>
  <si>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</si>
  <si>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</si>
  <si>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</si>
  <si>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</si>
  <si>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</si>
  <si>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</si>
  <si>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</si>
  <si>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</si>
  <si>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</si>
  <si>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1. 시군별 면적 및 지번수</t>
    <phoneticPr fontId="5" type="noConversion"/>
  </si>
  <si>
    <t>2. 시·군별 지적공부등록지 현황</t>
    <phoneticPr fontId="5" type="noConversion"/>
  </si>
  <si>
    <t>3. 지적통계체계표</t>
    <phoneticPr fontId="5" type="noConversion"/>
  </si>
  <si>
    <t>임야대장등록지</t>
    <phoneticPr fontId="5" type="noConversion"/>
  </si>
  <si>
    <t>기타</t>
    <phoneticPr fontId="5" type="noConversion"/>
  </si>
  <si>
    <t>%</t>
    <phoneticPr fontId="5" type="noConversion"/>
  </si>
  <si>
    <t>기타</t>
    <phoneticPr fontId="5" type="noConversion"/>
  </si>
  <si>
    <t>5-1. 토지대장등록지 현황</t>
    <phoneticPr fontId="5" type="noConversion"/>
  </si>
  <si>
    <t>5-2. 임야대장등록지 현황</t>
    <phoneticPr fontId="5" type="noConversion"/>
  </si>
  <si>
    <t>6. 시·군별 지적공부등록지 현황</t>
    <phoneticPr fontId="5" type="noConversion"/>
  </si>
  <si>
    <t>기타</t>
    <phoneticPr fontId="5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</si>
  <si>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</si>
  <si>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4-1. 지목별 현황</t>
    <phoneticPr fontId="5" type="noConversion"/>
  </si>
  <si>
    <t>4-2. 최근 10년간 주요지목별 변동추이</t>
  </si>
  <si>
    <t>1-3 지적공부등록지(2003-2013)</t>
    <phoneticPr fontId="5" type="noConversion"/>
  </si>
  <si>
    <t>완료</t>
    <phoneticPr fontId="5" type="noConversion"/>
  </si>
  <si>
    <t>개인</t>
  </si>
  <si>
    <t>종중</t>
  </si>
  <si>
    <t>종교단체</t>
  </si>
  <si>
    <t>기타단체</t>
  </si>
  <si>
    <t>계</t>
    <phoneticPr fontId="5" type="noConversion"/>
  </si>
  <si>
    <t>기타</t>
    <phoneticPr fontId="5" type="noConversion"/>
  </si>
  <si>
    <t>도표(수정금지)</t>
    <phoneticPr fontId="5" type="noConversion"/>
  </si>
  <si>
    <t>1.시군별 면적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</si>
</sst>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#,##0.0_ ;[Red]\-#,##0.0\ "/>
    <numFmt numFmtId="180" formatCode="#,##0.00_ ;[Red]\-#,##0.00\ "/>
    <numFmt numFmtId="181" formatCode="_-* #,##0.0_-;\-* #,##0.0_-;_-* &quot;-&quot;_-;_-@_-"/>
    <numFmt numFmtId="182" formatCode="_(* #,##0.00_);_(* \(#,##0.00\);_(* &quot;-&quot;??_);_(@_)"/>
  </numFmts>
  <fonts count="38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8"/>
      <name val="굴림"/>
      <family val="3"/>
      <charset val="129"/>
    </font>
    <font>
      <b/>
      <sz val="8"/>
      <color theme="1"/>
      <name val="굴림"/>
      <family val="3"/>
      <charset val="129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8"/>
      <color rgb="FFFF0000"/>
      <name val="굴림"/>
      <family val="3"/>
      <charset val="129"/>
    </font>
    <font>
      <b/>
      <sz val="8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theme="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b/>
      <sz val="9"/>
      <name val="돋움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z val="8"/>
      <color rgb="FFFF0000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굴림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806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0" fontId="6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41" fontId="13" fillId="0" borderId="0" applyFont="0" applyFill="0" applyBorder="0" applyAlignment="0" applyProtection="0">
      <alignment vertical="center"/>
    </xf>
    <xf numFmtId="0" fontId="6" fillId="0" borderId="0"/>
    <xf numFmtId="41" fontId="6" fillId="0" borderId="0" applyFont="0" applyFill="0" applyBorder="0" applyAlignment="0" applyProtection="0"/>
    <xf numFmtId="182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82" fontId="17" fillId="0" borderId="0"/>
    <xf numFmtId="41" fontId="6" fillId="0" borderId="0" applyFont="0" applyFill="0" applyBorder="0" applyAlignment="0" applyProtection="0"/>
    <xf numFmtId="0" fontId="6" fillId="0" borderId="0"/>
    <xf numFmtId="0" fontId="17" fillId="0" borderId="0"/>
    <xf numFmtId="0" fontId="17" fillId="0" borderId="0"/>
    <xf numFmtId="182" fontId="17" fillId="0" borderId="0"/>
    <xf numFmtId="41" fontId="6" fillId="0" borderId="0" applyFont="0" applyFill="0" applyBorder="0" applyAlignment="0" applyProtection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6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182" fontId="17" fillId="0" borderId="0"/>
    <xf numFmtId="182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0" fontId="17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17" fillId="0" borderId="0"/>
    <xf numFmtId="0" fontId="3" fillId="0" borderId="0">
      <alignment vertical="center"/>
    </xf>
    <xf numFmtId="0" fontId="17" fillId="0" borderId="0"/>
    <xf numFmtId="0" fontId="17" fillId="0" borderId="0"/>
    <xf numFmtId="182" fontId="17" fillId="0" borderId="0"/>
    <xf numFmtId="182" fontId="17" fillId="0" borderId="0"/>
    <xf numFmtId="0" fontId="3" fillId="0" borderId="0">
      <alignment vertical="center"/>
    </xf>
    <xf numFmtId="0" fontId="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2" fontId="17" fillId="0" borderId="0"/>
    <xf numFmtId="41" fontId="12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17" fillId="0" borderId="0"/>
    <xf numFmtId="0" fontId="6" fillId="0" borderId="0"/>
    <xf numFmtId="0" fontId="3" fillId="0" borderId="0">
      <alignment vertical="center"/>
    </xf>
    <xf numFmtId="0" fontId="17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6" fillId="0" borderId="0"/>
    <xf numFmtId="0" fontId="6" fillId="0" borderId="0"/>
    <xf numFmtId="0" fontId="17" fillId="0" borderId="0"/>
    <xf numFmtId="0" fontId="3" fillId="0" borderId="0">
      <alignment vertical="center"/>
    </xf>
    <xf numFmtId="0" fontId="17" fillId="0" borderId="0"/>
    <xf numFmtId="0" fontId="17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7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182" fontId="17" fillId="0" borderId="0"/>
    <xf numFmtId="0" fontId="3" fillId="0" borderId="0">
      <alignment vertical="center"/>
    </xf>
    <xf numFmtId="0" fontId="6" fillId="0" borderId="0"/>
    <xf numFmtId="0" fontId="17" fillId="0" borderId="0"/>
    <xf numFmtId="0" fontId="17" fillId="0" borderId="0"/>
    <xf numFmtId="0" fontId="17" fillId="0" borderId="0"/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182" fontId="17" fillId="0" borderId="0"/>
    <xf numFmtId="0" fontId="3" fillId="0" borderId="0">
      <alignment vertical="center"/>
    </xf>
    <xf numFmtId="0" fontId="17" fillId="0" borderId="0"/>
    <xf numFmtId="0" fontId="17" fillId="0" borderId="0"/>
    <xf numFmtId="182" fontId="17" fillId="0" borderId="0"/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7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41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17" fillId="0" borderId="0" applyFont="0" applyFill="0" applyBorder="0" applyAlignment="0" applyProtection="0"/>
    <xf numFmtId="41" fontId="6" fillId="0" borderId="0" applyFont="0" applyFill="0" applyBorder="0" applyAlignment="0" applyProtection="0"/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17" fillId="0" borderId="0"/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182" fontId="30" fillId="0" borderId="0"/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182" fontId="30" fillId="0" borderId="0"/>
    <xf numFmtId="182" fontId="30" fillId="0" borderId="0"/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0" fontId="30" fillId="0" borderId="0"/>
    <xf numFmtId="0" fontId="30" fillId="0" borderId="0"/>
    <xf numFmtId="0" fontId="17" fillId="0" borderId="0"/>
    <xf numFmtId="0" fontId="30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30" fillId="0" borderId="0"/>
    <xf numFmtId="0" fontId="17" fillId="0" borderId="0"/>
    <xf numFmtId="0" fontId="30" fillId="0" borderId="0"/>
    <xf numFmtId="0" fontId="17" fillId="0" borderId="0"/>
    <xf numFmtId="0" fontId="30" fillId="0" borderId="0"/>
    <xf numFmtId="0" fontId="30" fillId="0" borderId="0"/>
    <xf numFmtId="0" fontId="17" fillId="0" borderId="0"/>
    <xf numFmtId="0" fontId="30" fillId="0" borderId="0"/>
    <xf numFmtId="0" fontId="17" fillId="0" borderId="0"/>
    <xf numFmtId="0" fontId="17" fillId="0" borderId="0"/>
    <xf numFmtId="0" fontId="30" fillId="0" borderId="0"/>
    <xf numFmtId="0" fontId="1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>
      <alignment vertical="center"/>
    </xf>
    <xf numFmtId="0" fontId="17" fillId="0" borderId="0"/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12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17" fillId="0" borderId="0"/>
    <xf numFmtId="0" fontId="17" fillId="0" borderId="0"/>
    <xf numFmtId="0" fontId="30" fillId="0" borderId="0"/>
    <xf numFmtId="0" fontId="30" fillId="0" borderId="0"/>
    <xf numFmtId="0" fontId="30" fillId="0" borderId="0"/>
    <xf numFmtId="0" fontId="17" fillId="0" borderId="0"/>
    <xf numFmtId="0" fontId="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>
      <alignment vertical="center"/>
    </xf>
    <xf numFmtId="0" fontId="17" fillId="0" borderId="0"/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2" fillId="0" borderId="0">
      <alignment vertical="center"/>
    </xf>
    <xf numFmtId="0" fontId="12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0" fillId="0" borderId="0"/>
    <xf numFmtId="0" fontId="30" fillId="0" borderId="0"/>
    <xf numFmtId="0" fontId="30" fillId="0" borderId="0"/>
    <xf numFmtId="0" fontId="17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0" fontId="30" fillId="0" borderId="0"/>
    <xf numFmtId="0" fontId="17" fillId="0" borderId="0"/>
    <xf numFmtId="0" fontId="12" fillId="0" borderId="0">
      <alignment vertical="center"/>
    </xf>
    <xf numFmtId="0" fontId="1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0" fontId="6" fillId="0" borderId="0"/>
    <xf numFmtId="0" fontId="17" fillId="0" borderId="0"/>
    <xf numFmtId="0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52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7" fillId="0" borderId="0" xfId="1" applyFont="1"/>
    <xf numFmtId="0" fontId="8" fillId="0" borderId="0" xfId="0" applyFont="1">
      <alignment vertical="center"/>
    </xf>
    <xf numFmtId="177" fontId="8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10" fillId="2" borderId="1" xfId="1" applyFont="1" applyFill="1" applyBorder="1" applyAlignment="1">
      <alignment horizontal="center"/>
    </xf>
    <xf numFmtId="177" fontId="10" fillId="3" borderId="1" xfId="1" applyNumberFormat="1" applyFont="1" applyFill="1" applyBorder="1" applyAlignment="1" applyProtection="1">
      <alignment horizontal="center" vertical="center"/>
      <protection locked="0"/>
    </xf>
    <xf numFmtId="178" fontId="10" fillId="3" borderId="1" xfId="1" applyNumberFormat="1" applyFont="1" applyFill="1" applyBorder="1" applyAlignment="1" applyProtection="1">
      <alignment horizontal="center" vertical="center"/>
      <protection locked="0"/>
    </xf>
    <xf numFmtId="0" fontId="10" fillId="2" borderId="1" xfId="1" applyFont="1" applyFill="1" applyBorder="1" applyAlignment="1" applyProtection="1">
      <alignment horizontal="center" vertical="center" wrapText="1"/>
      <protection locked="0"/>
    </xf>
    <xf numFmtId="0" fontId="10" fillId="0" borderId="4" xfId="1" applyFont="1" applyBorder="1" applyAlignment="1">
      <alignment horizontal="left" vertical="center"/>
    </xf>
    <xf numFmtId="0" fontId="10" fillId="2" borderId="13" xfId="1" applyFont="1" applyFill="1" applyBorder="1" applyAlignment="1" applyProtection="1">
      <alignment horizontal="center" vertical="center" wrapText="1"/>
      <protection locked="0"/>
    </xf>
    <xf numFmtId="0" fontId="10" fillId="2" borderId="1" xfId="1" applyFont="1" applyFill="1" applyBorder="1" applyAlignment="1" applyProtection="1">
      <alignment horizontal="center"/>
      <protection locked="0"/>
    </xf>
    <xf numFmtId="180" fontId="10" fillId="0" borderId="17" xfId="3" applyNumberFormat="1" applyFont="1" applyBorder="1" applyAlignment="1">
      <alignment horizontal="center" vertical="center"/>
    </xf>
    <xf numFmtId="179" fontId="10" fillId="0" borderId="18" xfId="3" applyNumberFormat="1" applyFont="1" applyBorder="1" applyAlignment="1">
      <alignment horizontal="center" vertical="center"/>
    </xf>
    <xf numFmtId="177" fontId="10" fillId="0" borderId="1" xfId="2" applyNumberFormat="1" applyFont="1" applyBorder="1">
      <alignment vertical="center"/>
    </xf>
    <xf numFmtId="0" fontId="10" fillId="0" borderId="19" xfId="3" applyFont="1" applyBorder="1" applyAlignment="1">
      <alignment horizontal="center" vertical="center"/>
    </xf>
    <xf numFmtId="0" fontId="10" fillId="0" borderId="0" xfId="1" applyFont="1"/>
    <xf numFmtId="0" fontId="9" fillId="0" borderId="0" xfId="0" applyFont="1">
      <alignment vertical="center"/>
    </xf>
    <xf numFmtId="177" fontId="9" fillId="0" borderId="1" xfId="0" applyNumberFormat="1" applyFont="1" applyBorder="1">
      <alignment vertical="center"/>
    </xf>
    <xf numFmtId="0" fontId="10" fillId="0" borderId="0" xfId="1" applyFont="1" applyBorder="1" applyAlignment="1">
      <alignment horizontal="left" vertical="center"/>
    </xf>
    <xf numFmtId="176" fontId="10" fillId="3" borderId="1" xfId="1" applyNumberFormat="1" applyFont="1" applyFill="1" applyBorder="1" applyAlignment="1">
      <alignment horizontal="center" vertical="center"/>
    </xf>
    <xf numFmtId="177" fontId="10" fillId="3" borderId="1" xfId="9" applyNumberFormat="1" applyFont="1" applyFill="1" applyBorder="1" applyAlignment="1" applyProtection="1">
      <alignment horizontal="center" vertical="center"/>
      <protection locked="0"/>
    </xf>
    <xf numFmtId="176" fontId="10" fillId="3" borderId="14" xfId="9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 applyProtection="1">
      <alignment horizontal="left" vertical="center" wrapText="1"/>
      <protection locked="0"/>
    </xf>
    <xf numFmtId="0" fontId="10" fillId="3" borderId="3" xfId="1" applyFont="1" applyFill="1" applyBorder="1" applyAlignment="1" applyProtection="1">
      <alignment horizontal="left" vertical="center" wrapText="1"/>
      <protection locked="0"/>
    </xf>
    <xf numFmtId="0" fontId="10" fillId="2" borderId="1" xfId="9" applyFont="1" applyFill="1" applyBorder="1" applyAlignment="1">
      <alignment horizontal="center"/>
    </xf>
    <xf numFmtId="0" fontId="10" fillId="2" borderId="1" xfId="9" applyFont="1" applyFill="1" applyBorder="1" applyAlignment="1" applyProtection="1">
      <alignment horizontal="center" vertical="center" wrapText="1"/>
      <protection locked="0"/>
    </xf>
    <xf numFmtId="176" fontId="10" fillId="3" borderId="1" xfId="9" applyNumberFormat="1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6" fontId="10" fillId="0" borderId="0" xfId="10" applyNumberFormat="1" applyFont="1" applyFill="1" applyBorder="1" applyAlignment="1">
      <alignment vertical="center"/>
    </xf>
    <xf numFmtId="178" fontId="10" fillId="0" borderId="0" xfId="10" applyNumberFormat="1" applyFont="1" applyFill="1" applyBorder="1" applyAlignment="1" applyProtection="1">
      <alignment horizontal="center" vertical="center"/>
      <protection locked="0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0" fillId="0" borderId="0" xfId="2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49" fontId="10" fillId="3" borderId="1" xfId="3" applyNumberFormat="1" applyFont="1" applyFill="1" applyBorder="1" applyAlignment="1">
      <alignment horizontal="center" vertical="center"/>
    </xf>
    <xf numFmtId="0" fontId="10" fillId="0" borderId="0" xfId="2" applyNumberFormat="1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10" fillId="4" borderId="1" xfId="2" applyNumberFormat="1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179" fontId="10" fillId="6" borderId="1" xfId="3" applyNumberFormat="1" applyFont="1" applyFill="1" applyBorder="1" applyAlignment="1">
      <alignment horizontal="center" vertical="center"/>
    </xf>
    <xf numFmtId="0" fontId="10" fillId="6" borderId="1" xfId="3" applyFont="1" applyFill="1" applyBorder="1" applyAlignment="1">
      <alignment horizontal="center" vertical="center"/>
    </xf>
    <xf numFmtId="0" fontId="10" fillId="0" borderId="1" xfId="2" applyFont="1" applyBorder="1">
      <alignment vertical="center"/>
    </xf>
    <xf numFmtId="180" fontId="10" fillId="6" borderId="1" xfId="3" applyNumberFormat="1" applyFont="1" applyFill="1" applyBorder="1" applyAlignment="1">
      <alignment horizontal="center" vertical="center"/>
    </xf>
    <xf numFmtId="49" fontId="10" fillId="3" borderId="1" xfId="3" applyNumberFormat="1" applyFont="1" applyFill="1" applyBorder="1" applyAlignment="1">
      <alignment horizontal="center" vertical="center" wrapText="1"/>
    </xf>
    <xf numFmtId="181" fontId="15" fillId="2" borderId="1" xfId="13" applyNumberFormat="1" applyFont="1" applyFill="1" applyBorder="1" applyAlignment="1" applyProtection="1">
      <alignment horizontal="center" vertical="center" wrapText="1"/>
      <protection locked="0"/>
    </xf>
    <xf numFmtId="181" fontId="10" fillId="2" borderId="1" xfId="13" applyNumberFormat="1" applyFont="1" applyFill="1" applyBorder="1" applyAlignment="1">
      <alignment horizontal="center"/>
    </xf>
    <xf numFmtId="181" fontId="15" fillId="7" borderId="1" xfId="13" applyNumberFormat="1" applyFont="1" applyFill="1" applyBorder="1" applyAlignment="1">
      <alignment horizontal="center" vertical="center"/>
    </xf>
    <xf numFmtId="181" fontId="15" fillId="7" borderId="1" xfId="13" applyNumberFormat="1" applyFont="1" applyFill="1" applyBorder="1" applyAlignment="1" applyProtection="1">
      <alignment horizontal="center" vertical="center"/>
      <protection locked="0"/>
    </xf>
    <xf numFmtId="177" fontId="16" fillId="6" borderId="0" xfId="0" applyNumberFormat="1" applyFont="1" applyFill="1">
      <alignment vertical="center"/>
    </xf>
    <xf numFmtId="177" fontId="10" fillId="0" borderId="1" xfId="166" applyNumberFormat="1" applyFont="1" applyBorder="1">
      <alignment vertical="center"/>
    </xf>
    <xf numFmtId="41" fontId="18" fillId="0" borderId="1" xfId="174" applyFont="1" applyBorder="1"/>
    <xf numFmtId="0" fontId="18" fillId="2" borderId="1" xfId="219" applyFont="1" applyFill="1" applyBorder="1" applyAlignment="1" applyProtection="1">
      <alignment horizontal="center"/>
      <protection locked="0"/>
    </xf>
    <xf numFmtId="181" fontId="10" fillId="0" borderId="1" xfId="172" applyNumberFormat="1" applyFont="1" applyBorder="1" applyAlignment="1"/>
    <xf numFmtId="181" fontId="10" fillId="0" borderId="0" xfId="172" applyNumberFormat="1" applyFont="1" applyBorder="1" applyAlignment="1"/>
    <xf numFmtId="181" fontId="10" fillId="0" borderId="0" xfId="13" applyNumberFormat="1" applyFont="1" applyBorder="1" applyAlignment="1">
      <alignment horizontal="center" vertical="center"/>
    </xf>
    <xf numFmtId="177" fontId="20" fillId="0" borderId="0" xfId="0" applyNumberFormat="1" applyFont="1">
      <alignment vertical="center"/>
    </xf>
    <xf numFmtId="177" fontId="9" fillId="0" borderId="0" xfId="0" applyNumberFormat="1" applyFont="1" applyFill="1">
      <alignment vertical="center"/>
    </xf>
    <xf numFmtId="181" fontId="9" fillId="0" borderId="0" xfId="172" applyNumberFormat="1" applyFont="1" applyFill="1" applyBorder="1">
      <alignment vertical="center"/>
    </xf>
    <xf numFmtId="177" fontId="9" fillId="0" borderId="0" xfId="0" applyNumberFormat="1" applyFont="1" applyFill="1" applyBorder="1">
      <alignment vertical="center"/>
    </xf>
    <xf numFmtId="178" fontId="10" fillId="0" borderId="0" xfId="10" applyNumberFormat="1" applyFont="1" applyFill="1" applyBorder="1"/>
    <xf numFmtId="181" fontId="15" fillId="0" borderId="0" xfId="172" applyNumberFormat="1" applyFont="1" applyFill="1" applyBorder="1" applyAlignment="1"/>
    <xf numFmtId="177" fontId="10" fillId="0" borderId="0" xfId="10" applyNumberFormat="1" applyFont="1" applyFill="1" applyBorder="1" applyAlignment="1" applyProtection="1">
      <alignment horizontal="center" vertical="center"/>
      <protection locked="0"/>
    </xf>
    <xf numFmtId="177" fontId="0" fillId="0" borderId="0" xfId="0" applyNumberFormat="1" applyFill="1" applyBorder="1">
      <alignment vertical="center"/>
    </xf>
    <xf numFmtId="176" fontId="10" fillId="0" borderId="0" xfId="10" applyNumberFormat="1" applyFont="1" applyFill="1" applyBorder="1" applyAlignment="1">
      <alignment horizontal="center" vertical="center"/>
    </xf>
    <xf numFmtId="177" fontId="19" fillId="0" borderId="1" xfId="248" applyNumberFormat="1" applyFont="1" applyBorder="1" applyAlignment="1"/>
    <xf numFmtId="0" fontId="25" fillId="0" borderId="0" xfId="0" applyFont="1">
      <alignment vertical="center"/>
    </xf>
    <xf numFmtId="177" fontId="19" fillId="0" borderId="1" xfId="311" applyNumberFormat="1" applyFont="1" applyBorder="1" applyAlignment="1"/>
    <xf numFmtId="177" fontId="19" fillId="0" borderId="1" xfId="251" applyNumberFormat="1" applyFont="1" applyBorder="1" applyAlignment="1"/>
    <xf numFmtId="0" fontId="20" fillId="0" borderId="0" xfId="0" applyFont="1">
      <alignment vertical="center"/>
    </xf>
    <xf numFmtId="0" fontId="22" fillId="2" borderId="0" xfId="346" applyFont="1" applyFill="1" applyBorder="1" applyAlignment="1">
      <alignment horizontal="center"/>
    </xf>
    <xf numFmtId="181" fontId="23" fillId="0" borderId="0" xfId="236" applyNumberFormat="1" applyFont="1" applyBorder="1">
      <alignment vertical="center"/>
    </xf>
    <xf numFmtId="181" fontId="23" fillId="0" borderId="1" xfId="172" applyNumberFormat="1" applyFont="1" applyFill="1" applyBorder="1">
      <alignment vertical="center"/>
    </xf>
    <xf numFmtId="177" fontId="19" fillId="0" borderId="1" xfId="301" applyNumberFormat="1" applyFont="1" applyBorder="1" applyAlignment="1"/>
    <xf numFmtId="177" fontId="19" fillId="0" borderId="1" xfId="326" applyNumberFormat="1" applyFont="1" applyBorder="1" applyAlignment="1"/>
    <xf numFmtId="177" fontId="21" fillId="3" borderId="1" xfId="346" applyNumberFormat="1" applyFont="1" applyFill="1" applyBorder="1" applyAlignment="1" applyProtection="1">
      <alignment horizontal="center" vertical="center"/>
      <protection locked="0"/>
    </xf>
    <xf numFmtId="0" fontId="21" fillId="2" borderId="1" xfId="346" applyFont="1" applyFill="1" applyBorder="1" applyAlignment="1" applyProtection="1">
      <alignment horizontal="center" vertical="center" wrapText="1"/>
      <protection locked="0"/>
    </xf>
    <xf numFmtId="0" fontId="22" fillId="2" borderId="1" xfId="346" applyFont="1" applyFill="1" applyBorder="1" applyAlignment="1">
      <alignment horizontal="center"/>
    </xf>
    <xf numFmtId="176" fontId="21" fillId="3" borderId="1" xfId="346" applyNumberFormat="1" applyFont="1" applyFill="1" applyBorder="1" applyAlignment="1">
      <alignment horizontal="center" vertical="center"/>
    </xf>
    <xf numFmtId="0" fontId="24" fillId="0" borderId="0" xfId="0" applyFont="1">
      <alignment vertical="center"/>
    </xf>
    <xf numFmtId="181" fontId="14" fillId="0" borderId="1" xfId="174" applyNumberFormat="1" applyFont="1" applyBorder="1"/>
    <xf numFmtId="181" fontId="18" fillId="0" borderId="1" xfId="174" applyNumberFormat="1" applyFont="1" applyBorder="1"/>
    <xf numFmtId="177" fontId="0" fillId="0" borderId="0" xfId="0" applyNumberFormat="1" applyFill="1">
      <alignment vertical="center"/>
    </xf>
    <xf numFmtId="0" fontId="8" fillId="0" borderId="0" xfId="0" applyFont="1" applyFill="1">
      <alignment vertical="center"/>
    </xf>
    <xf numFmtId="177" fontId="26" fillId="0" borderId="1" xfId="0" applyNumberFormat="1" applyFont="1" applyBorder="1" applyAlignment="1"/>
    <xf numFmtId="0" fontId="27" fillId="0" borderId="0" xfId="0" applyFont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77" fontId="9" fillId="0" borderId="1" xfId="0" applyNumberFormat="1" applyFont="1" applyFill="1" applyBorder="1">
      <alignment vertical="center"/>
    </xf>
    <xf numFmtId="178" fontId="26" fillId="0" borderId="1" xfId="0" applyNumberFormat="1" applyFont="1" applyBorder="1" applyAlignment="1"/>
    <xf numFmtId="177" fontId="28" fillId="0" borderId="0" xfId="0" applyNumberFormat="1" applyFont="1" applyFill="1">
      <alignment vertical="center"/>
    </xf>
    <xf numFmtId="177" fontId="7" fillId="0" borderId="1" xfId="0" applyNumberFormat="1" applyFont="1" applyBorder="1" applyAlignment="1"/>
    <xf numFmtId="181" fontId="7" fillId="0" borderId="1" xfId="174" applyNumberFormat="1" applyFont="1" applyBorder="1"/>
    <xf numFmtId="41" fontId="7" fillId="0" borderId="1" xfId="174" applyFont="1" applyBorder="1"/>
    <xf numFmtId="181" fontId="10" fillId="0" borderId="1" xfId="13" applyNumberFormat="1" applyFont="1" applyFill="1" applyBorder="1" applyAlignment="1">
      <alignment horizontal="center" vertical="center"/>
    </xf>
    <xf numFmtId="181" fontId="29" fillId="0" borderId="1" xfId="1784" applyNumberFormat="1" applyFont="1" applyBorder="1">
      <alignment vertical="center"/>
    </xf>
    <xf numFmtId="181" fontId="29" fillId="0" borderId="1" xfId="174" applyNumberFormat="1" applyFont="1" applyBorder="1" applyAlignment="1">
      <alignment vertical="center"/>
    </xf>
    <xf numFmtId="41" fontId="29" fillId="0" borderId="1" xfId="174" applyFont="1" applyBorder="1" applyAlignment="1">
      <alignment vertical="center"/>
    </xf>
    <xf numFmtId="181" fontId="29" fillId="0" borderId="1" xfId="174" applyNumberFormat="1" applyFont="1" applyBorder="1" applyAlignment="1">
      <alignment vertical="center"/>
    </xf>
    <xf numFmtId="181" fontId="29" fillId="0" borderId="1" xfId="174" applyNumberFormat="1" applyFont="1" applyBorder="1" applyAlignment="1">
      <alignment vertical="center"/>
    </xf>
    <xf numFmtId="181" fontId="29" fillId="0" borderId="1" xfId="174" applyNumberFormat="1" applyFont="1" applyBorder="1" applyAlignment="1">
      <alignment vertical="center"/>
    </xf>
    <xf numFmtId="41" fontId="29" fillId="0" borderId="1" xfId="174" applyFont="1" applyBorder="1" applyAlignment="1">
      <alignment vertical="center"/>
    </xf>
    <xf numFmtId="0" fontId="33" fillId="0" borderId="0" xfId="0" applyFont="1" applyFill="1">
      <alignment vertical="center"/>
    </xf>
    <xf numFmtId="0" fontId="0" fillId="0" borderId="0" xfId="0" applyFill="1">
      <alignment vertical="center"/>
    </xf>
    <xf numFmtId="0" fontId="34" fillId="0" borderId="0" xfId="0" applyFont="1" applyFill="1">
      <alignment vertical="center"/>
    </xf>
    <xf numFmtId="177" fontId="24" fillId="0" borderId="0" xfId="0" applyNumberFormat="1" applyFont="1" applyFill="1">
      <alignment vertical="center"/>
    </xf>
    <xf numFmtId="0" fontId="35" fillId="0" borderId="0" xfId="0" applyFont="1">
      <alignment vertical="center"/>
    </xf>
    <xf numFmtId="176" fontId="36" fillId="3" borderId="1" xfId="1" applyNumberFormat="1" applyFont="1" applyFill="1" applyBorder="1" applyAlignment="1">
      <alignment horizontal="center" vertical="center"/>
    </xf>
    <xf numFmtId="177" fontId="0" fillId="8" borderId="0" xfId="0" applyNumberFormat="1" applyFill="1">
      <alignment vertical="center"/>
    </xf>
    <xf numFmtId="177" fontId="0" fillId="0" borderId="0" xfId="0" applyNumberFormat="1">
      <alignment vertical="center"/>
    </xf>
    <xf numFmtId="0" fontId="8" fillId="0" borderId="1" xfId="0" applyFont="1" applyBorder="1">
      <alignment vertical="center"/>
    </xf>
    <xf numFmtId="0" fontId="35" fillId="0" borderId="0" xfId="0" applyFont="1" applyFill="1">
      <alignment vertical="center"/>
    </xf>
    <xf numFmtId="0" fontId="33" fillId="8" borderId="0" xfId="0" applyFont="1" applyFill="1">
      <alignment vertical="center"/>
    </xf>
    <xf numFmtId="177" fontId="33" fillId="0" borderId="0" xfId="0" applyNumberFormat="1" applyFont="1" applyFill="1">
      <alignment vertical="center"/>
    </xf>
    <xf numFmtId="0" fontId="11" fillId="8" borderId="1" xfId="2" applyFont="1" applyFill="1" applyBorder="1" applyAlignment="1">
      <alignment horizontal="center" vertical="center"/>
    </xf>
    <xf numFmtId="0" fontId="10" fillId="3" borderId="1" xfId="3" applyNumberFormat="1" applyFont="1" applyFill="1" applyBorder="1" applyAlignment="1">
      <alignment horizontal="center" vertical="center" wrapText="1"/>
    </xf>
    <xf numFmtId="0" fontId="10" fillId="3" borderId="2" xfId="1" applyFont="1" applyFill="1" applyBorder="1" applyAlignment="1" applyProtection="1">
      <alignment horizontal="left" vertical="center" wrapText="1"/>
      <protection locked="0"/>
    </xf>
    <xf numFmtId="0" fontId="10" fillId="3" borderId="3" xfId="1" applyFont="1" applyFill="1" applyBorder="1" applyAlignment="1" applyProtection="1">
      <alignment horizontal="left" vertical="center" wrapText="1"/>
      <protection locked="0"/>
    </xf>
    <xf numFmtId="176" fontId="10" fillId="3" borderId="1" xfId="1" applyNumberFormat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33" fillId="8" borderId="0" xfId="0" applyFont="1" applyFill="1" applyAlignment="1">
      <alignment horizontal="center" vertical="center" wrapText="1"/>
    </xf>
    <xf numFmtId="0" fontId="37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0" fillId="2" borderId="14" xfId="1" applyFont="1" applyFill="1" applyBorder="1" applyAlignment="1" applyProtection="1">
      <alignment horizontal="center"/>
      <protection locked="0"/>
    </xf>
    <xf numFmtId="0" fontId="10" fillId="2" borderId="15" xfId="1" applyFont="1" applyFill="1" applyBorder="1" applyAlignment="1" applyProtection="1">
      <alignment horizontal="center"/>
      <protection locked="0"/>
    </xf>
    <xf numFmtId="0" fontId="10" fillId="2" borderId="16" xfId="1" applyFont="1" applyFill="1" applyBorder="1" applyAlignment="1" applyProtection="1">
      <alignment horizontal="center"/>
      <protection locked="0"/>
    </xf>
    <xf numFmtId="0" fontId="10" fillId="2" borderId="12" xfId="1" applyFont="1" applyFill="1" applyBorder="1" applyAlignment="1" applyProtection="1">
      <alignment horizontal="center" vertical="center" wrapText="1"/>
      <protection locked="0"/>
    </xf>
    <xf numFmtId="0" fontId="10" fillId="3" borderId="5" xfId="1" applyFont="1" applyFill="1" applyBorder="1" applyAlignment="1">
      <alignment horizontal="left" vertical="center" wrapText="1"/>
    </xf>
    <xf numFmtId="0" fontId="10" fillId="0" borderId="6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2" borderId="11" xfId="1" applyFont="1" applyFill="1" applyBorder="1" applyAlignment="1" applyProtection="1">
      <alignment horizontal="center" vertical="center"/>
      <protection locked="0"/>
    </xf>
    <xf numFmtId="0" fontId="10" fillId="2" borderId="12" xfId="1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Alignment="1">
      <alignment horizontal="center" vertical="center" wrapText="1"/>
    </xf>
    <xf numFmtId="176" fontId="10" fillId="0" borderId="0" xfId="10" applyNumberFormat="1" applyFont="1" applyFill="1" applyBorder="1" applyAlignment="1">
      <alignment horizontal="center" vertical="center"/>
    </xf>
    <xf numFmtId="181" fontId="15" fillId="7" borderId="2" xfId="13" applyNumberFormat="1" applyFont="1" applyFill="1" applyBorder="1" applyAlignment="1" applyProtection="1">
      <alignment horizontal="left" vertical="center" wrapText="1"/>
      <protection locked="0"/>
    </xf>
    <xf numFmtId="181" fontId="15" fillId="7" borderId="3" xfId="13" applyNumberFormat="1" applyFont="1" applyFill="1" applyBorder="1" applyAlignment="1" applyProtection="1">
      <alignment horizontal="left" vertical="center" wrapText="1"/>
      <protection locked="0"/>
    </xf>
    <xf numFmtId="0" fontId="10" fillId="3" borderId="2" xfId="9" applyFont="1" applyFill="1" applyBorder="1" applyAlignment="1" applyProtection="1">
      <alignment horizontal="center" vertical="center" wrapText="1"/>
      <protection locked="0"/>
    </xf>
    <xf numFmtId="0" fontId="10" fillId="3" borderId="3" xfId="9" applyFont="1" applyFill="1" applyBorder="1" applyAlignment="1" applyProtection="1">
      <alignment horizontal="center" vertical="center" wrapText="1"/>
      <protection locked="0"/>
    </xf>
    <xf numFmtId="0" fontId="10" fillId="0" borderId="0" xfId="10" applyFont="1" applyFill="1" applyBorder="1" applyAlignment="1" applyProtection="1">
      <alignment horizontal="left" vertical="center" wrapText="1"/>
      <protection locked="0"/>
    </xf>
    <xf numFmtId="0" fontId="21" fillId="3" borderId="2" xfId="346" applyFont="1" applyFill="1" applyBorder="1" applyAlignment="1" applyProtection="1">
      <alignment horizontal="left" vertical="center" wrapText="1"/>
      <protection locked="0"/>
    </xf>
    <xf numFmtId="0" fontId="21" fillId="3" borderId="3" xfId="346" applyFont="1" applyFill="1" applyBorder="1" applyAlignment="1" applyProtection="1">
      <alignment horizontal="left" vertical="center" wrapText="1"/>
      <protection locked="0"/>
    </xf>
    <xf numFmtId="0" fontId="11" fillId="4" borderId="1" xfId="2" applyFont="1" applyFill="1" applyBorder="1" applyAlignment="1">
      <alignment horizontal="center" vertical="center"/>
    </xf>
    <xf numFmtId="0" fontId="10" fillId="3" borderId="1" xfId="3" applyNumberFormat="1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49" fontId="10" fillId="6" borderId="1" xfId="3" applyNumberFormat="1" applyFont="1" applyFill="1" applyBorder="1" applyAlignment="1">
      <alignment horizontal="center" vertical="center"/>
    </xf>
  </cellXfs>
  <cellStyles count="2806">
    <cellStyle name="백분율 2" xfId="4"/>
    <cellStyle name="백분율 2 2" xfId="368"/>
    <cellStyle name="쉼표 [0]" xfId="13" builtinId="6"/>
    <cellStyle name="쉼표 [0] 10" xfId="47"/>
    <cellStyle name="쉼표 [0] 10 10" xfId="179"/>
    <cellStyle name="쉼표 [0] 10 10 2" xfId="371"/>
    <cellStyle name="쉼표 [0] 10 10 3" xfId="370"/>
    <cellStyle name="쉼표 [0] 10 11" xfId="184"/>
    <cellStyle name="쉼표 [0] 10 11 2" xfId="373"/>
    <cellStyle name="쉼표 [0] 10 11 3" xfId="372"/>
    <cellStyle name="쉼표 [0] 10 12" xfId="374"/>
    <cellStyle name="쉼표 [0] 10 13" xfId="375"/>
    <cellStyle name="쉼표 [0] 10 14" xfId="376"/>
    <cellStyle name="쉼표 [0] 10 15" xfId="377"/>
    <cellStyle name="쉼표 [0] 10 16" xfId="378"/>
    <cellStyle name="쉼표 [0] 10 17" xfId="379"/>
    <cellStyle name="쉼표 [0] 10 18" xfId="380"/>
    <cellStyle name="쉼표 [0] 10 19" xfId="381"/>
    <cellStyle name="쉼표 [0] 10 2" xfId="71"/>
    <cellStyle name="쉼표 [0] 10 2 2" xfId="382"/>
    <cellStyle name="쉼표 [0] 10 2 2 2" xfId="383"/>
    <cellStyle name="쉼표 [0] 10 2 2 2 2" xfId="384"/>
    <cellStyle name="쉼표 [0] 10 2 2 3" xfId="385"/>
    <cellStyle name="쉼표 [0] 10 2 3" xfId="386"/>
    <cellStyle name="쉼표 [0] 10 2 3 2" xfId="387"/>
    <cellStyle name="쉼표 [0] 10 2 4" xfId="388"/>
    <cellStyle name="쉼표 [0] 10 2 5" xfId="389"/>
    <cellStyle name="쉼표 [0] 10 20" xfId="390"/>
    <cellStyle name="쉼표 [0] 10 3" xfId="96"/>
    <cellStyle name="쉼표 [0] 10 3 2" xfId="391"/>
    <cellStyle name="쉼표 [0] 10 4" xfId="76"/>
    <cellStyle name="쉼표 [0] 10 4 2" xfId="392"/>
    <cellStyle name="쉼표 [0] 10 5" xfId="110"/>
    <cellStyle name="쉼표 [0] 10 5 2" xfId="394"/>
    <cellStyle name="쉼표 [0] 10 5 3" xfId="393"/>
    <cellStyle name="쉼표 [0] 10 6" xfId="124"/>
    <cellStyle name="쉼표 [0] 10 6 2" xfId="396"/>
    <cellStyle name="쉼표 [0] 10 6 3" xfId="395"/>
    <cellStyle name="쉼표 [0] 10 7" xfId="137"/>
    <cellStyle name="쉼표 [0] 10 7 2" xfId="398"/>
    <cellStyle name="쉼표 [0] 10 7 3" xfId="397"/>
    <cellStyle name="쉼표 [0] 10 8" xfId="149"/>
    <cellStyle name="쉼표 [0] 10 8 2" xfId="400"/>
    <cellStyle name="쉼표 [0] 10 8 3" xfId="399"/>
    <cellStyle name="쉼표 [0] 10 9" xfId="175"/>
    <cellStyle name="쉼표 [0] 10 9 2" xfId="402"/>
    <cellStyle name="쉼표 [0] 10 9 3" xfId="403"/>
    <cellStyle name="쉼표 [0] 10 9 4" xfId="401"/>
    <cellStyle name="쉼표 [0] 100" xfId="404"/>
    <cellStyle name="쉼표 [0] 101" xfId="2798"/>
    <cellStyle name="쉼표 [0] 101 2" xfId="405"/>
    <cellStyle name="쉼표 [0] 101 3" xfId="406"/>
    <cellStyle name="쉼표 [0] 101 4" xfId="407"/>
    <cellStyle name="쉼표 [0] 102" xfId="2795"/>
    <cellStyle name="쉼표 [0] 103" xfId="2799"/>
    <cellStyle name="쉼표 [0] 104" xfId="2800"/>
    <cellStyle name="쉼표 [0] 104 2" xfId="408"/>
    <cellStyle name="쉼표 [0] 104 3" xfId="409"/>
    <cellStyle name="쉼표 [0] 104 4" xfId="410"/>
    <cellStyle name="쉼표 [0] 11" xfId="174"/>
    <cellStyle name="쉼표 [0] 11 10" xfId="411"/>
    <cellStyle name="쉼표 [0] 11 10 2" xfId="412"/>
    <cellStyle name="쉼표 [0] 11 11" xfId="413"/>
    <cellStyle name="쉼표 [0] 11 11 2" xfId="414"/>
    <cellStyle name="쉼표 [0] 11 12" xfId="415"/>
    <cellStyle name="쉼표 [0] 11 12 2" xfId="416"/>
    <cellStyle name="쉼표 [0] 11 13" xfId="417"/>
    <cellStyle name="쉼표 [0] 11 13 2" xfId="418"/>
    <cellStyle name="쉼표 [0] 11 14" xfId="419"/>
    <cellStyle name="쉼표 [0] 11 14 2" xfId="420"/>
    <cellStyle name="쉼표 [0] 11 15" xfId="421"/>
    <cellStyle name="쉼표 [0] 11 15 2" xfId="422"/>
    <cellStyle name="쉼표 [0] 11 16" xfId="423"/>
    <cellStyle name="쉼표 [0] 11 16 2" xfId="424"/>
    <cellStyle name="쉼표 [0] 11 17" xfId="425"/>
    <cellStyle name="쉼표 [0] 11 17 2" xfId="426"/>
    <cellStyle name="쉼표 [0] 11 18" xfId="427"/>
    <cellStyle name="쉼표 [0] 11 18 2" xfId="428"/>
    <cellStyle name="쉼표 [0] 11 19" xfId="429"/>
    <cellStyle name="쉼표 [0] 11 19 2" xfId="430"/>
    <cellStyle name="쉼표 [0] 11 2" xfId="192"/>
    <cellStyle name="쉼표 [0] 11 2 2" xfId="431"/>
    <cellStyle name="쉼표 [0] 11 20" xfId="432"/>
    <cellStyle name="쉼표 [0] 11 20 2" xfId="433"/>
    <cellStyle name="쉼표 [0] 11 21" xfId="434"/>
    <cellStyle name="쉼표 [0] 11 21 2" xfId="435"/>
    <cellStyle name="쉼표 [0] 11 22" xfId="436"/>
    <cellStyle name="쉼표 [0] 11 22 2" xfId="437"/>
    <cellStyle name="쉼표 [0] 11 23" xfId="438"/>
    <cellStyle name="쉼표 [0] 11 23 2" xfId="439"/>
    <cellStyle name="쉼표 [0] 11 24" xfId="440"/>
    <cellStyle name="쉼표 [0] 11 25" xfId="441"/>
    <cellStyle name="쉼표 [0] 11 26" xfId="442"/>
    <cellStyle name="쉼표 [0] 11 27" xfId="443"/>
    <cellStyle name="쉼표 [0] 11 3" xfId="233"/>
    <cellStyle name="쉼표 [0] 11 3 2" xfId="445"/>
    <cellStyle name="쉼표 [0] 11 3 3" xfId="444"/>
    <cellStyle name="쉼표 [0] 11 4" xfId="262"/>
    <cellStyle name="쉼표 [0] 11 4 2" xfId="447"/>
    <cellStyle name="쉼표 [0] 11 4 3" xfId="446"/>
    <cellStyle name="쉼표 [0] 11 5" xfId="297"/>
    <cellStyle name="쉼표 [0] 11 5 2" xfId="449"/>
    <cellStyle name="쉼표 [0] 11 5 3" xfId="448"/>
    <cellStyle name="쉼표 [0] 11 6" xfId="318"/>
    <cellStyle name="쉼표 [0] 11 6 2" xfId="451"/>
    <cellStyle name="쉼표 [0] 11 6 3" xfId="450"/>
    <cellStyle name="쉼표 [0] 11 7" xfId="452"/>
    <cellStyle name="쉼표 [0] 11 7 2" xfId="453"/>
    <cellStyle name="쉼표 [0] 11 8" xfId="454"/>
    <cellStyle name="쉼표 [0] 11 8 2" xfId="455"/>
    <cellStyle name="쉼표 [0] 11 9" xfId="456"/>
    <cellStyle name="쉼표 [0] 11 9 2" xfId="457"/>
    <cellStyle name="쉼표 [0] 118 2" xfId="458"/>
    <cellStyle name="쉼표 [0] 118 3" xfId="459"/>
    <cellStyle name="쉼표 [0] 118 4" xfId="460"/>
    <cellStyle name="쉼표 [0] 119 2" xfId="461"/>
    <cellStyle name="쉼표 [0] 119 3" xfId="462"/>
    <cellStyle name="쉼표 [0] 119 4" xfId="463"/>
    <cellStyle name="쉼표 [0] 12" xfId="180"/>
    <cellStyle name="쉼표 [0] 12 10" xfId="464"/>
    <cellStyle name="쉼표 [0] 12 10 2" xfId="465"/>
    <cellStyle name="쉼표 [0] 12 11" xfId="466"/>
    <cellStyle name="쉼표 [0] 12 11 2" xfId="467"/>
    <cellStyle name="쉼표 [0] 12 12" xfId="468"/>
    <cellStyle name="쉼표 [0] 12 12 2" xfId="469"/>
    <cellStyle name="쉼표 [0] 12 13" xfId="470"/>
    <cellStyle name="쉼표 [0] 12 13 2" xfId="471"/>
    <cellStyle name="쉼표 [0] 12 14" xfId="472"/>
    <cellStyle name="쉼표 [0] 12 14 2" xfId="473"/>
    <cellStyle name="쉼표 [0] 12 15" xfId="474"/>
    <cellStyle name="쉼표 [0] 12 15 2" xfId="475"/>
    <cellStyle name="쉼표 [0] 12 16" xfId="476"/>
    <cellStyle name="쉼표 [0] 12 16 2" xfId="477"/>
    <cellStyle name="쉼표 [0] 12 17" xfId="478"/>
    <cellStyle name="쉼표 [0] 12 17 2" xfId="479"/>
    <cellStyle name="쉼표 [0] 12 18" xfId="480"/>
    <cellStyle name="쉼표 [0] 12 18 2" xfId="481"/>
    <cellStyle name="쉼표 [0] 12 19" xfId="482"/>
    <cellStyle name="쉼표 [0] 12 19 2" xfId="483"/>
    <cellStyle name="쉼표 [0] 12 2" xfId="193"/>
    <cellStyle name="쉼표 [0] 12 2 2" xfId="484"/>
    <cellStyle name="쉼표 [0] 12 2 2 2" xfId="485"/>
    <cellStyle name="쉼표 [0] 12 2 3" xfId="486"/>
    <cellStyle name="쉼표 [0] 12 20" xfId="487"/>
    <cellStyle name="쉼표 [0] 12 20 2" xfId="488"/>
    <cellStyle name="쉼표 [0] 12 21" xfId="489"/>
    <cellStyle name="쉼표 [0] 12 21 2" xfId="490"/>
    <cellStyle name="쉼표 [0] 12 22" xfId="491"/>
    <cellStyle name="쉼표 [0] 12 22 2" xfId="492"/>
    <cellStyle name="쉼표 [0] 12 23" xfId="493"/>
    <cellStyle name="쉼표 [0] 12 23 2" xfId="494"/>
    <cellStyle name="쉼표 [0] 12 24" xfId="495"/>
    <cellStyle name="쉼표 [0] 12 25" xfId="496"/>
    <cellStyle name="쉼표 [0] 12 3" xfId="234"/>
    <cellStyle name="쉼표 [0] 12 3 2" xfId="497"/>
    <cellStyle name="쉼표 [0] 12 3 3" xfId="498"/>
    <cellStyle name="쉼표 [0] 12 4" xfId="261"/>
    <cellStyle name="쉼표 [0] 12 4 2" xfId="499"/>
    <cellStyle name="쉼표 [0] 12 4 3" xfId="500"/>
    <cellStyle name="쉼표 [0] 12 5" xfId="317"/>
    <cellStyle name="쉼표 [0] 12 5 2" xfId="501"/>
    <cellStyle name="쉼표 [0] 12 6" xfId="337"/>
    <cellStyle name="쉼표 [0] 12 6 2" xfId="502"/>
    <cellStyle name="쉼표 [0] 12 7" xfId="503"/>
    <cellStyle name="쉼표 [0] 12 7 2" xfId="504"/>
    <cellStyle name="쉼표 [0] 12 8" xfId="505"/>
    <cellStyle name="쉼표 [0] 12 8 2" xfId="506"/>
    <cellStyle name="쉼표 [0] 12 9" xfId="507"/>
    <cellStyle name="쉼표 [0] 12 9 2" xfId="508"/>
    <cellStyle name="쉼표 [0] 120 2" xfId="509"/>
    <cellStyle name="쉼표 [0] 120 3" xfId="510"/>
    <cellStyle name="쉼표 [0] 120 4" xfId="511"/>
    <cellStyle name="쉼표 [0] 121 2" xfId="512"/>
    <cellStyle name="쉼표 [0] 121 3" xfId="513"/>
    <cellStyle name="쉼표 [0] 121 4" xfId="514"/>
    <cellStyle name="쉼표 [0] 122 2" xfId="515"/>
    <cellStyle name="쉼표 [0] 122 3" xfId="516"/>
    <cellStyle name="쉼표 [0] 122 4" xfId="517"/>
    <cellStyle name="쉼표 [0] 125 2" xfId="518"/>
    <cellStyle name="쉼표 [0] 125 3" xfId="519"/>
    <cellStyle name="쉼표 [0] 125 4" xfId="520"/>
    <cellStyle name="쉼표 [0] 126 2" xfId="521"/>
    <cellStyle name="쉼표 [0] 126 3" xfId="522"/>
    <cellStyle name="쉼표 [0] 126 4" xfId="523"/>
    <cellStyle name="쉼표 [0] 127 2" xfId="524"/>
    <cellStyle name="쉼표 [0] 127 3" xfId="525"/>
    <cellStyle name="쉼표 [0] 127 4" xfId="526"/>
    <cellStyle name="쉼표 [0] 128 2" xfId="527"/>
    <cellStyle name="쉼표 [0] 128 3" xfId="528"/>
    <cellStyle name="쉼표 [0] 128 4" xfId="529"/>
    <cellStyle name="쉼표 [0] 129 2" xfId="530"/>
    <cellStyle name="쉼표 [0] 129 3" xfId="531"/>
    <cellStyle name="쉼표 [0] 129 4" xfId="532"/>
    <cellStyle name="쉼표 [0] 13" xfId="185"/>
    <cellStyle name="쉼표 [0] 13 10" xfId="533"/>
    <cellStyle name="쉼표 [0] 13 10 2" xfId="534"/>
    <cellStyle name="쉼표 [0] 13 11" xfId="535"/>
    <cellStyle name="쉼표 [0] 13 11 2" xfId="536"/>
    <cellStyle name="쉼표 [0] 13 12" xfId="537"/>
    <cellStyle name="쉼표 [0] 13 12 2" xfId="538"/>
    <cellStyle name="쉼표 [0] 13 13" xfId="539"/>
    <cellStyle name="쉼표 [0] 13 13 2" xfId="540"/>
    <cellStyle name="쉼표 [0] 13 14" xfId="541"/>
    <cellStyle name="쉼표 [0] 13 14 2" xfId="542"/>
    <cellStyle name="쉼표 [0] 13 15" xfId="543"/>
    <cellStyle name="쉼표 [0] 13 15 2" xfId="544"/>
    <cellStyle name="쉼표 [0] 13 16" xfId="545"/>
    <cellStyle name="쉼표 [0] 13 16 2" xfId="546"/>
    <cellStyle name="쉼표 [0] 13 17" xfId="547"/>
    <cellStyle name="쉼표 [0] 13 17 2" xfId="548"/>
    <cellStyle name="쉼표 [0] 13 18" xfId="549"/>
    <cellStyle name="쉼표 [0] 13 18 2" xfId="550"/>
    <cellStyle name="쉼표 [0] 13 19" xfId="551"/>
    <cellStyle name="쉼표 [0] 13 19 2" xfId="552"/>
    <cellStyle name="쉼표 [0] 13 2" xfId="553"/>
    <cellStyle name="쉼표 [0] 13 2 2" xfId="554"/>
    <cellStyle name="쉼표 [0] 13 20" xfId="555"/>
    <cellStyle name="쉼표 [0] 13 20 2" xfId="556"/>
    <cellStyle name="쉼표 [0] 13 21" xfId="557"/>
    <cellStyle name="쉼표 [0] 13 21 2" xfId="558"/>
    <cellStyle name="쉼표 [0] 13 22" xfId="559"/>
    <cellStyle name="쉼표 [0] 13 22 2" xfId="560"/>
    <cellStyle name="쉼표 [0] 13 23" xfId="561"/>
    <cellStyle name="쉼표 [0] 13 23 2" xfId="562"/>
    <cellStyle name="쉼표 [0] 13 24" xfId="563"/>
    <cellStyle name="쉼표 [0] 13 25" xfId="564"/>
    <cellStyle name="쉼표 [0] 13 26" xfId="565"/>
    <cellStyle name="쉼표 [0] 13 27" xfId="566"/>
    <cellStyle name="쉼표 [0] 13 28" xfId="567"/>
    <cellStyle name="쉼표 [0] 13 29" xfId="2689"/>
    <cellStyle name="쉼표 [0] 13 3" xfId="568"/>
    <cellStyle name="쉼표 [0] 13 3 2" xfId="569"/>
    <cellStyle name="쉼표 [0] 13 3 2 2" xfId="2764"/>
    <cellStyle name="쉼표 [0] 13 3 3" xfId="2686"/>
    <cellStyle name="쉼표 [0] 13 4" xfId="570"/>
    <cellStyle name="쉼표 [0] 13 4 2" xfId="571"/>
    <cellStyle name="쉼표 [0] 13 4 2 2" xfId="2765"/>
    <cellStyle name="쉼표 [0] 13 4 3" xfId="2690"/>
    <cellStyle name="쉼표 [0] 13 5" xfId="572"/>
    <cellStyle name="쉼표 [0] 13 5 2" xfId="573"/>
    <cellStyle name="쉼표 [0] 13 5 3" xfId="2693"/>
    <cellStyle name="쉼표 [0] 13 6" xfId="574"/>
    <cellStyle name="쉼표 [0] 13 6 2" xfId="575"/>
    <cellStyle name="쉼표 [0] 13 6 3" xfId="2701"/>
    <cellStyle name="쉼표 [0] 13 7" xfId="576"/>
    <cellStyle name="쉼표 [0] 13 7 2" xfId="577"/>
    <cellStyle name="쉼표 [0] 13 7 3" xfId="2695"/>
    <cellStyle name="쉼표 [0] 13 8" xfId="578"/>
    <cellStyle name="쉼표 [0] 13 8 2" xfId="579"/>
    <cellStyle name="쉼표 [0] 13 8 3" xfId="2704"/>
    <cellStyle name="쉼표 [0] 13 9" xfId="580"/>
    <cellStyle name="쉼표 [0] 13 9 2" xfId="581"/>
    <cellStyle name="쉼표 [0] 13 9 3" xfId="2713"/>
    <cellStyle name="쉼표 [0] 132 2" xfId="582"/>
    <cellStyle name="쉼표 [0] 132 3" xfId="583"/>
    <cellStyle name="쉼표 [0] 132 4" xfId="584"/>
    <cellStyle name="쉼표 [0] 133 2" xfId="585"/>
    <cellStyle name="쉼표 [0] 133 3" xfId="586"/>
    <cellStyle name="쉼표 [0] 133 4" xfId="587"/>
    <cellStyle name="쉼표 [0] 134 2" xfId="588"/>
    <cellStyle name="쉼표 [0] 134 3" xfId="589"/>
    <cellStyle name="쉼표 [0] 134 4" xfId="590"/>
    <cellStyle name="쉼표 [0] 135 2" xfId="591"/>
    <cellStyle name="쉼표 [0] 135 3" xfId="592"/>
    <cellStyle name="쉼표 [0] 135 4" xfId="593"/>
    <cellStyle name="쉼표 [0] 136 2" xfId="594"/>
    <cellStyle name="쉼표 [0] 136 3" xfId="595"/>
    <cellStyle name="쉼표 [0] 136 4" xfId="596"/>
    <cellStyle name="쉼표 [0] 139 2" xfId="597"/>
    <cellStyle name="쉼표 [0] 139 3" xfId="598"/>
    <cellStyle name="쉼표 [0] 139 4" xfId="599"/>
    <cellStyle name="쉼표 [0] 14" xfId="191"/>
    <cellStyle name="쉼표 [0] 14 10" xfId="600"/>
    <cellStyle name="쉼표 [0] 14 10 2" xfId="601"/>
    <cellStyle name="쉼표 [0] 14 11" xfId="602"/>
    <cellStyle name="쉼표 [0] 14 11 2" xfId="603"/>
    <cellStyle name="쉼표 [0] 14 12" xfId="604"/>
    <cellStyle name="쉼표 [0] 14 12 2" xfId="605"/>
    <cellStyle name="쉼표 [0] 14 13" xfId="606"/>
    <cellStyle name="쉼표 [0] 14 14" xfId="607"/>
    <cellStyle name="쉼표 [0] 14 15" xfId="608"/>
    <cellStyle name="쉼표 [0] 14 16" xfId="609"/>
    <cellStyle name="쉼표 [0] 14 17" xfId="610"/>
    <cellStyle name="쉼표 [0] 14 18" xfId="611"/>
    <cellStyle name="쉼표 [0] 14 19" xfId="612"/>
    <cellStyle name="쉼표 [0] 14 2" xfId="194"/>
    <cellStyle name="쉼표 [0] 14 2 2" xfId="613"/>
    <cellStyle name="쉼표 [0] 14 20" xfId="614"/>
    <cellStyle name="쉼표 [0] 14 3" xfId="615"/>
    <cellStyle name="쉼표 [0] 14 3 2" xfId="616"/>
    <cellStyle name="쉼표 [0] 14 4" xfId="617"/>
    <cellStyle name="쉼표 [0] 14 4 2" xfId="618"/>
    <cellStyle name="쉼표 [0] 14 5" xfId="619"/>
    <cellStyle name="쉼표 [0] 14 5 2" xfId="620"/>
    <cellStyle name="쉼표 [0] 14 5 3" xfId="2692"/>
    <cellStyle name="쉼표 [0] 14 6" xfId="621"/>
    <cellStyle name="쉼표 [0] 14 6 2" xfId="622"/>
    <cellStyle name="쉼표 [0] 14 6 3" xfId="2700"/>
    <cellStyle name="쉼표 [0] 14 7" xfId="623"/>
    <cellStyle name="쉼표 [0] 14 7 2" xfId="624"/>
    <cellStyle name="쉼표 [0] 14 7 3" xfId="2694"/>
    <cellStyle name="쉼표 [0] 14 8" xfId="625"/>
    <cellStyle name="쉼표 [0] 14 8 2" xfId="626"/>
    <cellStyle name="쉼표 [0] 14 8 3" xfId="2705"/>
    <cellStyle name="쉼표 [0] 14 9" xfId="627"/>
    <cellStyle name="쉼표 [0] 14 9 2" xfId="628"/>
    <cellStyle name="쉼표 [0] 14 9 3" xfId="2712"/>
    <cellStyle name="쉼표 [0] 140 2" xfId="629"/>
    <cellStyle name="쉼표 [0] 140 3" xfId="630"/>
    <cellStyle name="쉼표 [0] 140 4" xfId="631"/>
    <cellStyle name="쉼표 [0] 141 2" xfId="632"/>
    <cellStyle name="쉼표 [0] 141 3" xfId="633"/>
    <cellStyle name="쉼표 [0] 141 4" xfId="634"/>
    <cellStyle name="쉼표 [0] 142 2" xfId="635"/>
    <cellStyle name="쉼표 [0] 142 3" xfId="636"/>
    <cellStyle name="쉼표 [0] 142 4" xfId="637"/>
    <cellStyle name="쉼표 [0] 143 2" xfId="638"/>
    <cellStyle name="쉼표 [0] 143 3" xfId="639"/>
    <cellStyle name="쉼표 [0] 143 4" xfId="640"/>
    <cellStyle name="쉼표 [0] 146 2" xfId="641"/>
    <cellStyle name="쉼표 [0] 146 3" xfId="642"/>
    <cellStyle name="쉼표 [0] 146 4" xfId="643"/>
    <cellStyle name="쉼표 [0] 147 2" xfId="644"/>
    <cellStyle name="쉼표 [0] 147 3" xfId="645"/>
    <cellStyle name="쉼표 [0] 147 4" xfId="646"/>
    <cellStyle name="쉼표 [0] 148 2" xfId="647"/>
    <cellStyle name="쉼표 [0] 148 3" xfId="648"/>
    <cellStyle name="쉼표 [0] 148 4" xfId="649"/>
    <cellStyle name="쉼표 [0] 149 2" xfId="650"/>
    <cellStyle name="쉼표 [0] 149 3" xfId="651"/>
    <cellStyle name="쉼표 [0] 149 4" xfId="652"/>
    <cellStyle name="쉼표 [0] 15" xfId="195"/>
    <cellStyle name="쉼표 [0] 15 10" xfId="653"/>
    <cellStyle name="쉼표 [0] 15 10 2" xfId="654"/>
    <cellStyle name="쉼표 [0] 15 11" xfId="655"/>
    <cellStyle name="쉼표 [0] 15 11 2" xfId="656"/>
    <cellStyle name="쉼표 [0] 15 12" xfId="657"/>
    <cellStyle name="쉼표 [0] 15 12 2" xfId="658"/>
    <cellStyle name="쉼표 [0] 15 13" xfId="659"/>
    <cellStyle name="쉼표 [0] 15 14" xfId="660"/>
    <cellStyle name="쉼표 [0] 15 15" xfId="661"/>
    <cellStyle name="쉼표 [0] 15 2" xfId="662"/>
    <cellStyle name="쉼표 [0] 15 2 10" xfId="663"/>
    <cellStyle name="쉼표 [0] 15 2 11" xfId="664"/>
    <cellStyle name="쉼표 [0] 15 2 2" xfId="665"/>
    <cellStyle name="쉼표 [0] 15 2 3" xfId="666"/>
    <cellStyle name="쉼표 [0] 15 2 4" xfId="667"/>
    <cellStyle name="쉼표 [0] 15 2 5" xfId="668"/>
    <cellStyle name="쉼표 [0] 15 2 6" xfId="669"/>
    <cellStyle name="쉼표 [0] 15 2 7" xfId="670"/>
    <cellStyle name="쉼표 [0] 15 2 8" xfId="671"/>
    <cellStyle name="쉼표 [0] 15 2 9" xfId="672"/>
    <cellStyle name="쉼표 [0] 15 3" xfId="673"/>
    <cellStyle name="쉼표 [0] 15 3 10" xfId="674"/>
    <cellStyle name="쉼표 [0] 15 3 11" xfId="675"/>
    <cellStyle name="쉼표 [0] 15 3 2" xfId="676"/>
    <cellStyle name="쉼표 [0] 15 3 3" xfId="677"/>
    <cellStyle name="쉼표 [0] 15 3 4" xfId="678"/>
    <cellStyle name="쉼표 [0] 15 3 5" xfId="679"/>
    <cellStyle name="쉼표 [0] 15 3 6" xfId="680"/>
    <cellStyle name="쉼표 [0] 15 3 7" xfId="681"/>
    <cellStyle name="쉼표 [0] 15 3 8" xfId="682"/>
    <cellStyle name="쉼표 [0] 15 3 9" xfId="683"/>
    <cellStyle name="쉼표 [0] 15 4" xfId="684"/>
    <cellStyle name="쉼표 [0] 15 4 2" xfId="685"/>
    <cellStyle name="쉼표 [0] 15 4 3" xfId="686"/>
    <cellStyle name="쉼표 [0] 15 4 4" xfId="687"/>
    <cellStyle name="쉼표 [0] 15 4 5" xfId="688"/>
    <cellStyle name="쉼표 [0] 15 4 6" xfId="689"/>
    <cellStyle name="쉼표 [0] 15 4 7" xfId="690"/>
    <cellStyle name="쉼표 [0] 15 5" xfId="691"/>
    <cellStyle name="쉼표 [0] 15 5 2" xfId="692"/>
    <cellStyle name="쉼표 [0] 15 6" xfId="693"/>
    <cellStyle name="쉼표 [0] 15 6 2" xfId="694"/>
    <cellStyle name="쉼표 [0] 15 7" xfId="695"/>
    <cellStyle name="쉼표 [0] 15 7 2" xfId="696"/>
    <cellStyle name="쉼표 [0] 15 8" xfId="697"/>
    <cellStyle name="쉼표 [0] 15 8 2" xfId="698"/>
    <cellStyle name="쉼표 [0] 15 9" xfId="699"/>
    <cellStyle name="쉼표 [0] 15 9 2" xfId="700"/>
    <cellStyle name="쉼표 [0] 150 2" xfId="701"/>
    <cellStyle name="쉼표 [0] 150 3" xfId="702"/>
    <cellStyle name="쉼표 [0] 150 4" xfId="703"/>
    <cellStyle name="쉼표 [0] 153 2" xfId="704"/>
    <cellStyle name="쉼표 [0] 153 3" xfId="705"/>
    <cellStyle name="쉼표 [0] 153 4" xfId="706"/>
    <cellStyle name="쉼표 [0] 154 2" xfId="707"/>
    <cellStyle name="쉼표 [0] 154 3" xfId="708"/>
    <cellStyle name="쉼표 [0] 154 4" xfId="709"/>
    <cellStyle name="쉼표 [0] 155 2" xfId="710"/>
    <cellStyle name="쉼표 [0] 155 3" xfId="711"/>
    <cellStyle name="쉼표 [0] 155 4" xfId="712"/>
    <cellStyle name="쉼표 [0] 156 2" xfId="713"/>
    <cellStyle name="쉼표 [0] 156 3" xfId="714"/>
    <cellStyle name="쉼표 [0] 156 4" xfId="715"/>
    <cellStyle name="쉼표 [0] 157 2" xfId="716"/>
    <cellStyle name="쉼표 [0] 157 3" xfId="717"/>
    <cellStyle name="쉼표 [0] 157 4" xfId="718"/>
    <cellStyle name="쉼표 [0] 16" xfId="196"/>
    <cellStyle name="쉼표 [0] 16 10" xfId="719"/>
    <cellStyle name="쉼표 [0] 16 10 2" xfId="720"/>
    <cellStyle name="쉼표 [0] 16 11" xfId="721"/>
    <cellStyle name="쉼표 [0] 16 11 2" xfId="722"/>
    <cellStyle name="쉼표 [0] 16 12" xfId="723"/>
    <cellStyle name="쉼표 [0] 16 12 2" xfId="724"/>
    <cellStyle name="쉼표 [0] 16 13" xfId="725"/>
    <cellStyle name="쉼표 [0] 16 14" xfId="726"/>
    <cellStyle name="쉼표 [0] 16 15" xfId="727"/>
    <cellStyle name="쉼표 [0] 16 16" xfId="728"/>
    <cellStyle name="쉼표 [0] 16 17" xfId="729"/>
    <cellStyle name="쉼표 [0] 16 18" xfId="730"/>
    <cellStyle name="쉼표 [0] 16 19" xfId="731"/>
    <cellStyle name="쉼표 [0] 16 2" xfId="732"/>
    <cellStyle name="쉼표 [0] 16 2 2" xfId="733"/>
    <cellStyle name="쉼표 [0] 16 2 3" xfId="734"/>
    <cellStyle name="쉼표 [0] 16 2 4" xfId="735"/>
    <cellStyle name="쉼표 [0] 16 2 5" xfId="736"/>
    <cellStyle name="쉼표 [0] 16 2 6" xfId="737"/>
    <cellStyle name="쉼표 [0] 16 2 7" xfId="738"/>
    <cellStyle name="쉼표 [0] 16 20" xfId="739"/>
    <cellStyle name="쉼표 [0] 16 21" xfId="740"/>
    <cellStyle name="쉼표 [0] 16 22" xfId="741"/>
    <cellStyle name="쉼표 [0] 16 23" xfId="742"/>
    <cellStyle name="쉼표 [0] 16 24" xfId="743"/>
    <cellStyle name="쉼표 [0] 16 3" xfId="744"/>
    <cellStyle name="쉼표 [0] 16 3 2" xfId="745"/>
    <cellStyle name="쉼표 [0] 16 3 3" xfId="746"/>
    <cellStyle name="쉼표 [0] 16 3 4" xfId="747"/>
    <cellStyle name="쉼표 [0] 16 3 5" xfId="748"/>
    <cellStyle name="쉼표 [0] 16 3 6" xfId="749"/>
    <cellStyle name="쉼표 [0] 16 3 7" xfId="750"/>
    <cellStyle name="쉼표 [0] 16 4" xfId="751"/>
    <cellStyle name="쉼표 [0] 16 4 2" xfId="752"/>
    <cellStyle name="쉼표 [0] 16 4 3" xfId="753"/>
    <cellStyle name="쉼표 [0] 16 4 4" xfId="754"/>
    <cellStyle name="쉼표 [0] 16 4 5" xfId="755"/>
    <cellStyle name="쉼표 [0] 16 4 6" xfId="756"/>
    <cellStyle name="쉼표 [0] 16 4 7" xfId="757"/>
    <cellStyle name="쉼표 [0] 16 5" xfId="758"/>
    <cellStyle name="쉼표 [0] 16 5 2" xfId="759"/>
    <cellStyle name="쉼표 [0] 16 6" xfId="760"/>
    <cellStyle name="쉼표 [0] 16 6 2" xfId="761"/>
    <cellStyle name="쉼표 [0] 16 7" xfId="762"/>
    <cellStyle name="쉼표 [0] 16 7 2" xfId="763"/>
    <cellStyle name="쉼표 [0] 16 8" xfId="764"/>
    <cellStyle name="쉼표 [0] 16 8 2" xfId="765"/>
    <cellStyle name="쉼표 [0] 16 9" xfId="766"/>
    <cellStyle name="쉼표 [0] 16 9 2" xfId="767"/>
    <cellStyle name="쉼표 [0] 160 2" xfId="768"/>
    <cellStyle name="쉼표 [0] 160 3" xfId="769"/>
    <cellStyle name="쉼표 [0] 160 4" xfId="770"/>
    <cellStyle name="쉼표 [0] 161 2" xfId="771"/>
    <cellStyle name="쉼표 [0] 161 3" xfId="772"/>
    <cellStyle name="쉼표 [0] 161 4" xfId="773"/>
    <cellStyle name="쉼표 [0] 162 2" xfId="774"/>
    <cellStyle name="쉼표 [0] 162 3" xfId="775"/>
    <cellStyle name="쉼표 [0] 162 4" xfId="776"/>
    <cellStyle name="쉼표 [0] 163 2" xfId="777"/>
    <cellStyle name="쉼표 [0] 163 3" xfId="778"/>
    <cellStyle name="쉼표 [0] 163 4" xfId="779"/>
    <cellStyle name="쉼표 [0] 164 2" xfId="780"/>
    <cellStyle name="쉼표 [0] 164 3" xfId="781"/>
    <cellStyle name="쉼표 [0] 164 4" xfId="782"/>
    <cellStyle name="쉼표 [0] 168 2" xfId="783"/>
    <cellStyle name="쉼표 [0] 168 3" xfId="784"/>
    <cellStyle name="쉼표 [0] 168 4" xfId="785"/>
    <cellStyle name="쉼표 [0] 169 2" xfId="786"/>
    <cellStyle name="쉼표 [0] 169 3" xfId="787"/>
    <cellStyle name="쉼표 [0] 169 4" xfId="788"/>
    <cellStyle name="쉼표 [0] 17" xfId="2691"/>
    <cellStyle name="쉼표 [0] 17 10" xfId="789"/>
    <cellStyle name="쉼표 [0] 17 10 2" xfId="790"/>
    <cellStyle name="쉼표 [0] 17 11" xfId="791"/>
    <cellStyle name="쉼표 [0] 17 11 2" xfId="792"/>
    <cellStyle name="쉼표 [0] 17 12" xfId="793"/>
    <cellStyle name="쉼표 [0] 17 12 2" xfId="794"/>
    <cellStyle name="쉼표 [0] 17 13" xfId="795"/>
    <cellStyle name="쉼표 [0] 17 14" xfId="796"/>
    <cellStyle name="쉼표 [0] 17 15" xfId="797"/>
    <cellStyle name="쉼표 [0] 17 16" xfId="798"/>
    <cellStyle name="쉼표 [0] 17 17" xfId="799"/>
    <cellStyle name="쉼표 [0] 17 18" xfId="800"/>
    <cellStyle name="쉼표 [0] 17 19" xfId="801"/>
    <cellStyle name="쉼표 [0] 17 2" xfId="802"/>
    <cellStyle name="쉼표 [0] 17 2 2" xfId="803"/>
    <cellStyle name="쉼표 [0] 17 3" xfId="804"/>
    <cellStyle name="쉼표 [0] 17 3 2" xfId="805"/>
    <cellStyle name="쉼표 [0] 17 4" xfId="806"/>
    <cellStyle name="쉼표 [0] 17 4 2" xfId="807"/>
    <cellStyle name="쉼표 [0] 17 5" xfId="808"/>
    <cellStyle name="쉼표 [0] 17 5 2" xfId="809"/>
    <cellStyle name="쉼표 [0] 17 6" xfId="810"/>
    <cellStyle name="쉼표 [0] 17 6 2" xfId="811"/>
    <cellStyle name="쉼표 [0] 17 7" xfId="812"/>
    <cellStyle name="쉼표 [0] 17 7 2" xfId="813"/>
    <cellStyle name="쉼표 [0] 17 8" xfId="814"/>
    <cellStyle name="쉼표 [0] 17 8 2" xfId="815"/>
    <cellStyle name="쉼표 [0] 17 9" xfId="816"/>
    <cellStyle name="쉼표 [0] 17 9 2" xfId="817"/>
    <cellStyle name="쉼표 [0] 170 2" xfId="818"/>
    <cellStyle name="쉼표 [0] 170 3" xfId="819"/>
    <cellStyle name="쉼표 [0] 170 4" xfId="820"/>
    <cellStyle name="쉼표 [0] 171 2" xfId="821"/>
    <cellStyle name="쉼표 [0] 171 3" xfId="822"/>
    <cellStyle name="쉼표 [0] 171 4" xfId="823"/>
    <cellStyle name="쉼표 [0] 172 2" xfId="824"/>
    <cellStyle name="쉼표 [0] 172 3" xfId="825"/>
    <cellStyle name="쉼표 [0] 172 4" xfId="826"/>
    <cellStyle name="쉼표 [0] 175 2" xfId="827"/>
    <cellStyle name="쉼표 [0] 175 3" xfId="828"/>
    <cellStyle name="쉼표 [0] 175 4" xfId="829"/>
    <cellStyle name="쉼표 [0] 176 2" xfId="830"/>
    <cellStyle name="쉼표 [0] 176 3" xfId="831"/>
    <cellStyle name="쉼표 [0] 176 4" xfId="832"/>
    <cellStyle name="쉼표 [0] 177 2" xfId="833"/>
    <cellStyle name="쉼표 [0] 177 3" xfId="834"/>
    <cellStyle name="쉼표 [0] 177 4" xfId="835"/>
    <cellStyle name="쉼표 [0] 178 2" xfId="836"/>
    <cellStyle name="쉼표 [0] 178 3" xfId="837"/>
    <cellStyle name="쉼표 [0] 178 4" xfId="838"/>
    <cellStyle name="쉼표 [0] 179 2" xfId="839"/>
    <cellStyle name="쉼표 [0] 179 3" xfId="840"/>
    <cellStyle name="쉼표 [0] 179 4" xfId="841"/>
    <cellStyle name="쉼표 [0] 18" xfId="235"/>
    <cellStyle name="쉼표 [0] 18 10" xfId="842"/>
    <cellStyle name="쉼표 [0] 18 11" xfId="843"/>
    <cellStyle name="쉼표 [0] 18 12" xfId="844"/>
    <cellStyle name="쉼표 [0] 18 13" xfId="845"/>
    <cellStyle name="쉼표 [0] 18 2" xfId="846"/>
    <cellStyle name="쉼표 [0] 18 3" xfId="847"/>
    <cellStyle name="쉼표 [0] 18 4" xfId="848"/>
    <cellStyle name="쉼표 [0] 18 5" xfId="849"/>
    <cellStyle name="쉼표 [0] 18 6" xfId="850"/>
    <cellStyle name="쉼표 [0] 18 7" xfId="851"/>
    <cellStyle name="쉼표 [0] 18 8" xfId="852"/>
    <cellStyle name="쉼표 [0] 18 9" xfId="853"/>
    <cellStyle name="쉼표 [0] 183 2" xfId="854"/>
    <cellStyle name="쉼표 [0] 183 3" xfId="855"/>
    <cellStyle name="쉼표 [0] 183 4" xfId="856"/>
    <cellStyle name="쉼표 [0] 184 2" xfId="857"/>
    <cellStyle name="쉼표 [0] 184 3" xfId="858"/>
    <cellStyle name="쉼표 [0] 184 4" xfId="859"/>
    <cellStyle name="쉼표 [0] 185 2" xfId="860"/>
    <cellStyle name="쉼표 [0] 185 3" xfId="861"/>
    <cellStyle name="쉼표 [0] 185 4" xfId="862"/>
    <cellStyle name="쉼표 [0] 186 2" xfId="863"/>
    <cellStyle name="쉼표 [0] 186 3" xfId="864"/>
    <cellStyle name="쉼표 [0] 186 4" xfId="865"/>
    <cellStyle name="쉼표 [0] 187 2" xfId="866"/>
    <cellStyle name="쉼표 [0] 187 3" xfId="867"/>
    <cellStyle name="쉼표 [0] 187 4" xfId="868"/>
    <cellStyle name="쉼표 [0] 19" xfId="236"/>
    <cellStyle name="쉼표 [0] 19 10" xfId="869"/>
    <cellStyle name="쉼표 [0] 19 11" xfId="870"/>
    <cellStyle name="쉼표 [0] 19 12" xfId="871"/>
    <cellStyle name="쉼표 [0] 19 13" xfId="872"/>
    <cellStyle name="쉼표 [0] 19 14" xfId="873"/>
    <cellStyle name="쉼표 [0] 19 15" xfId="874"/>
    <cellStyle name="쉼표 [0] 19 2" xfId="875"/>
    <cellStyle name="쉼표 [0] 19 3" xfId="876"/>
    <cellStyle name="쉼표 [0] 19 4" xfId="877"/>
    <cellStyle name="쉼표 [0] 19 5" xfId="878"/>
    <cellStyle name="쉼표 [0] 19 6" xfId="879"/>
    <cellStyle name="쉼표 [0] 19 7" xfId="880"/>
    <cellStyle name="쉼표 [0] 19 8" xfId="881"/>
    <cellStyle name="쉼표 [0] 19 9" xfId="882"/>
    <cellStyle name="쉼표 [0] 190 2" xfId="883"/>
    <cellStyle name="쉼표 [0] 190 3" xfId="884"/>
    <cellStyle name="쉼표 [0] 190 4" xfId="885"/>
    <cellStyle name="쉼표 [0] 191 2" xfId="886"/>
    <cellStyle name="쉼표 [0] 191 3" xfId="887"/>
    <cellStyle name="쉼표 [0] 191 4" xfId="888"/>
    <cellStyle name="쉼표 [0] 192 2" xfId="889"/>
    <cellStyle name="쉼표 [0] 192 3" xfId="890"/>
    <cellStyle name="쉼표 [0] 192 4" xfId="891"/>
    <cellStyle name="쉼표 [0] 193 2" xfId="892"/>
    <cellStyle name="쉼표 [0] 193 3" xfId="893"/>
    <cellStyle name="쉼표 [0] 193 4" xfId="894"/>
    <cellStyle name="쉼표 [0] 194 2" xfId="895"/>
    <cellStyle name="쉼표 [0] 194 3" xfId="896"/>
    <cellStyle name="쉼표 [0] 194 4" xfId="897"/>
    <cellStyle name="쉼표 [0] 198 2" xfId="898"/>
    <cellStyle name="쉼표 [0] 198 3" xfId="899"/>
    <cellStyle name="쉼표 [0] 198 4" xfId="900"/>
    <cellStyle name="쉼표 [0] 199 2" xfId="901"/>
    <cellStyle name="쉼표 [0] 199 3" xfId="902"/>
    <cellStyle name="쉼표 [0] 199 4" xfId="903"/>
    <cellStyle name="쉼표 [0] 2" xfId="12"/>
    <cellStyle name="쉼표 [0] 2 10" xfId="904"/>
    <cellStyle name="쉼표 [0] 2 10 2" xfId="905"/>
    <cellStyle name="쉼표 [0] 2 100" xfId="906"/>
    <cellStyle name="쉼표 [0] 2 100 2" xfId="907"/>
    <cellStyle name="쉼표 [0] 2 101" xfId="908"/>
    <cellStyle name="쉼표 [0] 2 101 2" xfId="909"/>
    <cellStyle name="쉼표 [0] 2 102" xfId="910"/>
    <cellStyle name="쉼표 [0] 2 102 2" xfId="911"/>
    <cellStyle name="쉼표 [0] 2 103" xfId="912"/>
    <cellStyle name="쉼표 [0] 2 103 2" xfId="913"/>
    <cellStyle name="쉼표 [0] 2 104" xfId="914"/>
    <cellStyle name="쉼표 [0] 2 104 2" xfId="915"/>
    <cellStyle name="쉼표 [0] 2 105" xfId="916"/>
    <cellStyle name="쉼표 [0] 2 105 2" xfId="917"/>
    <cellStyle name="쉼표 [0] 2 106" xfId="918"/>
    <cellStyle name="쉼표 [0] 2 106 2" xfId="919"/>
    <cellStyle name="쉼표 [0] 2 107" xfId="920"/>
    <cellStyle name="쉼표 [0] 2 107 2" xfId="921"/>
    <cellStyle name="쉼표 [0] 2 108" xfId="922"/>
    <cellStyle name="쉼표 [0] 2 108 2" xfId="923"/>
    <cellStyle name="쉼표 [0] 2 109" xfId="924"/>
    <cellStyle name="쉼표 [0] 2 109 2" xfId="925"/>
    <cellStyle name="쉼표 [0] 2 11" xfId="926"/>
    <cellStyle name="쉼표 [0] 2 11 2" xfId="927"/>
    <cellStyle name="쉼표 [0] 2 11 3" xfId="928"/>
    <cellStyle name="쉼표 [0] 2 11 4" xfId="929"/>
    <cellStyle name="쉼표 [0] 2 110" xfId="930"/>
    <cellStyle name="쉼표 [0] 2 110 2" xfId="931"/>
    <cellStyle name="쉼표 [0] 2 111" xfId="932"/>
    <cellStyle name="쉼표 [0] 2 111 2" xfId="933"/>
    <cellStyle name="쉼표 [0] 2 112" xfId="934"/>
    <cellStyle name="쉼표 [0] 2 112 2" xfId="935"/>
    <cellStyle name="쉼표 [0] 2 113" xfId="936"/>
    <cellStyle name="쉼표 [0] 2 113 2" xfId="937"/>
    <cellStyle name="쉼표 [0] 2 114" xfId="938"/>
    <cellStyle name="쉼표 [0] 2 114 2" xfId="939"/>
    <cellStyle name="쉼표 [0] 2 115" xfId="940"/>
    <cellStyle name="쉼표 [0] 2 115 2" xfId="941"/>
    <cellStyle name="쉼표 [0] 2 116" xfId="942"/>
    <cellStyle name="쉼표 [0] 2 116 2" xfId="943"/>
    <cellStyle name="쉼표 [0] 2 117" xfId="944"/>
    <cellStyle name="쉼표 [0] 2 117 2" xfId="945"/>
    <cellStyle name="쉼표 [0] 2 118" xfId="946"/>
    <cellStyle name="쉼표 [0] 2 118 2" xfId="947"/>
    <cellStyle name="쉼표 [0] 2 119" xfId="948"/>
    <cellStyle name="쉼표 [0] 2 119 2" xfId="949"/>
    <cellStyle name="쉼표 [0] 2 12" xfId="950"/>
    <cellStyle name="쉼표 [0] 2 12 2" xfId="951"/>
    <cellStyle name="쉼표 [0] 2 12 3" xfId="952"/>
    <cellStyle name="쉼표 [0] 2 12 4" xfId="953"/>
    <cellStyle name="쉼표 [0] 2 120" xfId="954"/>
    <cellStyle name="쉼표 [0] 2 120 2" xfId="955"/>
    <cellStyle name="쉼표 [0] 2 121" xfId="956"/>
    <cellStyle name="쉼표 [0] 2 121 2" xfId="957"/>
    <cellStyle name="쉼표 [0] 2 122" xfId="958"/>
    <cellStyle name="쉼표 [0] 2 122 2" xfId="959"/>
    <cellStyle name="쉼표 [0] 2 123" xfId="960"/>
    <cellStyle name="쉼표 [0] 2 123 2" xfId="961"/>
    <cellStyle name="쉼표 [0] 2 124" xfId="962"/>
    <cellStyle name="쉼표 [0] 2 124 2" xfId="963"/>
    <cellStyle name="쉼표 [0] 2 125" xfId="964"/>
    <cellStyle name="쉼표 [0] 2 125 2" xfId="965"/>
    <cellStyle name="쉼표 [0] 2 126" xfId="966"/>
    <cellStyle name="쉼표 [0] 2 126 2" xfId="967"/>
    <cellStyle name="쉼표 [0] 2 127" xfId="968"/>
    <cellStyle name="쉼표 [0] 2 127 2" xfId="969"/>
    <cellStyle name="쉼표 [0] 2 128" xfId="970"/>
    <cellStyle name="쉼표 [0] 2 128 2" xfId="971"/>
    <cellStyle name="쉼표 [0] 2 129" xfId="972"/>
    <cellStyle name="쉼표 [0] 2 129 2" xfId="973"/>
    <cellStyle name="쉼표 [0] 2 13" xfId="974"/>
    <cellStyle name="쉼표 [0] 2 13 2" xfId="975"/>
    <cellStyle name="쉼표 [0] 2 13 3" xfId="976"/>
    <cellStyle name="쉼표 [0] 2 13 4" xfId="977"/>
    <cellStyle name="쉼표 [0] 2 130" xfId="978"/>
    <cellStyle name="쉼표 [0] 2 130 2" xfId="979"/>
    <cellStyle name="쉼표 [0] 2 131" xfId="980"/>
    <cellStyle name="쉼표 [0] 2 131 2" xfId="981"/>
    <cellStyle name="쉼표 [0] 2 132" xfId="982"/>
    <cellStyle name="쉼표 [0] 2 132 2" xfId="983"/>
    <cellStyle name="쉼표 [0] 2 133" xfId="984"/>
    <cellStyle name="쉼표 [0] 2 133 2" xfId="985"/>
    <cellStyle name="쉼표 [0] 2 134" xfId="986"/>
    <cellStyle name="쉼표 [0] 2 134 2" xfId="987"/>
    <cellStyle name="쉼표 [0] 2 135" xfId="988"/>
    <cellStyle name="쉼표 [0] 2 135 2" xfId="989"/>
    <cellStyle name="쉼표 [0] 2 136" xfId="990"/>
    <cellStyle name="쉼표 [0] 2 136 2" xfId="991"/>
    <cellStyle name="쉼표 [0] 2 137" xfId="992"/>
    <cellStyle name="쉼표 [0] 2 137 2" xfId="993"/>
    <cellStyle name="쉼표 [0] 2 138" xfId="994"/>
    <cellStyle name="쉼표 [0] 2 138 2" xfId="995"/>
    <cellStyle name="쉼표 [0] 2 139" xfId="996"/>
    <cellStyle name="쉼표 [0] 2 139 2" xfId="997"/>
    <cellStyle name="쉼표 [0] 2 14" xfId="998"/>
    <cellStyle name="쉼표 [0] 2 14 2" xfId="999"/>
    <cellStyle name="쉼표 [0] 2 14 3" xfId="1000"/>
    <cellStyle name="쉼표 [0] 2 14 4" xfId="1001"/>
    <cellStyle name="쉼표 [0] 2 140" xfId="1002"/>
    <cellStyle name="쉼표 [0] 2 140 2" xfId="1003"/>
    <cellStyle name="쉼표 [0] 2 141" xfId="1004"/>
    <cellStyle name="쉼표 [0] 2 141 2" xfId="1005"/>
    <cellStyle name="쉼표 [0] 2 142" xfId="1006"/>
    <cellStyle name="쉼표 [0] 2 142 2" xfId="1007"/>
    <cellStyle name="쉼표 [0] 2 143" xfId="1008"/>
    <cellStyle name="쉼표 [0] 2 143 2" xfId="1009"/>
    <cellStyle name="쉼표 [0] 2 144" xfId="1010"/>
    <cellStyle name="쉼표 [0] 2 144 2" xfId="1011"/>
    <cellStyle name="쉼표 [0] 2 145" xfId="1012"/>
    <cellStyle name="쉼표 [0] 2 145 2" xfId="1013"/>
    <cellStyle name="쉼표 [0] 2 146" xfId="1014"/>
    <cellStyle name="쉼표 [0] 2 146 2" xfId="1015"/>
    <cellStyle name="쉼표 [0] 2 147" xfId="1016"/>
    <cellStyle name="쉼표 [0] 2 147 2" xfId="1017"/>
    <cellStyle name="쉼표 [0] 2 148" xfId="1018"/>
    <cellStyle name="쉼표 [0] 2 148 2" xfId="1019"/>
    <cellStyle name="쉼표 [0] 2 149" xfId="1020"/>
    <cellStyle name="쉼표 [0] 2 149 2" xfId="1021"/>
    <cellStyle name="쉼표 [0] 2 15" xfId="1022"/>
    <cellStyle name="쉼표 [0] 2 15 2" xfId="1023"/>
    <cellStyle name="쉼표 [0] 2 15 3" xfId="1024"/>
    <cellStyle name="쉼표 [0] 2 150" xfId="1025"/>
    <cellStyle name="쉼표 [0] 2 150 2" xfId="1026"/>
    <cellStyle name="쉼표 [0] 2 151" xfId="1027"/>
    <cellStyle name="쉼표 [0] 2 151 2" xfId="1028"/>
    <cellStyle name="쉼표 [0] 2 152" xfId="1029"/>
    <cellStyle name="쉼표 [0] 2 152 2" xfId="1030"/>
    <cellStyle name="쉼표 [0] 2 153" xfId="1031"/>
    <cellStyle name="쉼표 [0] 2 153 2" xfId="1032"/>
    <cellStyle name="쉼표 [0] 2 154" xfId="1033"/>
    <cellStyle name="쉼표 [0] 2 154 2" xfId="1034"/>
    <cellStyle name="쉼표 [0] 2 155" xfId="1035"/>
    <cellStyle name="쉼표 [0] 2 155 2" xfId="1036"/>
    <cellStyle name="쉼표 [0] 2 156" xfId="1037"/>
    <cellStyle name="쉼표 [0] 2 156 2" xfId="1038"/>
    <cellStyle name="쉼표 [0] 2 157" xfId="1039"/>
    <cellStyle name="쉼표 [0] 2 157 2" xfId="1040"/>
    <cellStyle name="쉼표 [0] 2 158" xfId="1041"/>
    <cellStyle name="쉼표 [0] 2 158 2" xfId="1042"/>
    <cellStyle name="쉼표 [0] 2 159" xfId="1043"/>
    <cellStyle name="쉼표 [0] 2 159 2" xfId="1044"/>
    <cellStyle name="쉼표 [0] 2 16" xfId="1045"/>
    <cellStyle name="쉼표 [0] 2 16 2" xfId="1046"/>
    <cellStyle name="쉼표 [0] 2 16 3" xfId="1047"/>
    <cellStyle name="쉼표 [0] 2 160" xfId="1048"/>
    <cellStyle name="쉼표 [0] 2 160 2" xfId="1049"/>
    <cellStyle name="쉼표 [0] 2 161" xfId="1050"/>
    <cellStyle name="쉼표 [0] 2 162" xfId="1051"/>
    <cellStyle name="쉼표 [0] 2 163" xfId="1052"/>
    <cellStyle name="쉼표 [0] 2 164" xfId="369"/>
    <cellStyle name="쉼표 [0] 2 17" xfId="1053"/>
    <cellStyle name="쉼표 [0] 2 17 2" xfId="1054"/>
    <cellStyle name="쉼표 [0] 2 18" xfId="1055"/>
    <cellStyle name="쉼표 [0] 2 18 2" xfId="1056"/>
    <cellStyle name="쉼표 [0] 2 19" xfId="1057"/>
    <cellStyle name="쉼표 [0] 2 19 2" xfId="1058"/>
    <cellStyle name="쉼표 [0] 2 2" xfId="70"/>
    <cellStyle name="쉼표 [0] 2 2 10" xfId="1059"/>
    <cellStyle name="쉼표 [0] 2 2 11" xfId="1060"/>
    <cellStyle name="쉼표 [0] 2 2 12" xfId="1061"/>
    <cellStyle name="쉼표 [0] 2 2 13" xfId="1062"/>
    <cellStyle name="쉼표 [0] 2 2 14" xfId="1063"/>
    <cellStyle name="쉼표 [0] 2 2 15" xfId="1064"/>
    <cellStyle name="쉼표 [0] 2 2 2" xfId="1065"/>
    <cellStyle name="쉼표 [0] 2 2 2 2" xfId="1066"/>
    <cellStyle name="쉼표 [0] 2 2 2 3" xfId="1067"/>
    <cellStyle name="쉼표 [0] 2 2 3" xfId="1068"/>
    <cellStyle name="쉼표 [0] 2 2 4" xfId="1069"/>
    <cellStyle name="쉼표 [0] 2 2 5" xfId="1070"/>
    <cellStyle name="쉼표 [0] 2 2 6" xfId="1071"/>
    <cellStyle name="쉼표 [0] 2 2 7" xfId="1072"/>
    <cellStyle name="쉼표 [0] 2 2 8" xfId="1073"/>
    <cellStyle name="쉼표 [0] 2 2 9" xfId="1074"/>
    <cellStyle name="쉼표 [0] 2 20" xfId="1075"/>
    <cellStyle name="쉼표 [0] 2 20 2" xfId="1076"/>
    <cellStyle name="쉼표 [0] 2 21" xfId="1077"/>
    <cellStyle name="쉼표 [0] 2 21 2" xfId="1078"/>
    <cellStyle name="쉼표 [0] 2 22" xfId="1079"/>
    <cellStyle name="쉼표 [0] 2 22 2" xfId="1080"/>
    <cellStyle name="쉼표 [0] 2 23" xfId="1081"/>
    <cellStyle name="쉼표 [0] 2 23 2" xfId="1082"/>
    <cellStyle name="쉼표 [0] 2 24" xfId="1083"/>
    <cellStyle name="쉼표 [0] 2 24 2" xfId="1084"/>
    <cellStyle name="쉼표 [0] 2 25" xfId="1085"/>
    <cellStyle name="쉼표 [0] 2 25 2" xfId="1086"/>
    <cellStyle name="쉼표 [0] 2 26" xfId="1087"/>
    <cellStyle name="쉼표 [0] 2 26 2" xfId="1088"/>
    <cellStyle name="쉼표 [0] 2 27" xfId="1089"/>
    <cellStyle name="쉼표 [0] 2 27 2" xfId="1090"/>
    <cellStyle name="쉼표 [0] 2 28" xfId="1091"/>
    <cellStyle name="쉼표 [0] 2 28 2" xfId="1092"/>
    <cellStyle name="쉼표 [0] 2 29" xfId="1093"/>
    <cellStyle name="쉼표 [0] 2 29 2" xfId="1094"/>
    <cellStyle name="쉼표 [0] 2 3" xfId="94"/>
    <cellStyle name="쉼표 [0] 2 3 10" xfId="1095"/>
    <cellStyle name="쉼표 [0] 2 3 11" xfId="1096"/>
    <cellStyle name="쉼표 [0] 2 3 12" xfId="1097"/>
    <cellStyle name="쉼표 [0] 2 3 13" xfId="1098"/>
    <cellStyle name="쉼표 [0] 2 3 14" xfId="1099"/>
    <cellStyle name="쉼표 [0] 2 3 15" xfId="1100"/>
    <cellStyle name="쉼표 [0] 2 3 16" xfId="1101"/>
    <cellStyle name="쉼표 [0] 2 3 2" xfId="1102"/>
    <cellStyle name="쉼표 [0] 2 3 2 2" xfId="1103"/>
    <cellStyle name="쉼표 [0] 2 3 2 3" xfId="1104"/>
    <cellStyle name="쉼표 [0] 2 3 3" xfId="1105"/>
    <cellStyle name="쉼표 [0] 2 3 4" xfId="1106"/>
    <cellStyle name="쉼표 [0] 2 3 5" xfId="1107"/>
    <cellStyle name="쉼표 [0] 2 3 6" xfId="1108"/>
    <cellStyle name="쉼표 [0] 2 3 7" xfId="1109"/>
    <cellStyle name="쉼표 [0] 2 3 8" xfId="1110"/>
    <cellStyle name="쉼표 [0] 2 3 9" xfId="1111"/>
    <cellStyle name="쉼표 [0] 2 30" xfId="1112"/>
    <cellStyle name="쉼표 [0] 2 30 2" xfId="1113"/>
    <cellStyle name="쉼표 [0] 2 31" xfId="1114"/>
    <cellStyle name="쉼표 [0] 2 31 2" xfId="1115"/>
    <cellStyle name="쉼표 [0] 2 32" xfId="1116"/>
    <cellStyle name="쉼표 [0] 2 32 2" xfId="1117"/>
    <cellStyle name="쉼표 [0] 2 33" xfId="1118"/>
    <cellStyle name="쉼표 [0] 2 33 2" xfId="1119"/>
    <cellStyle name="쉼표 [0] 2 34" xfId="1120"/>
    <cellStyle name="쉼표 [0] 2 34 2" xfId="1121"/>
    <cellStyle name="쉼표 [0] 2 35" xfId="1122"/>
    <cellStyle name="쉼표 [0] 2 35 2" xfId="1123"/>
    <cellStyle name="쉼표 [0] 2 36" xfId="1124"/>
    <cellStyle name="쉼표 [0] 2 36 2" xfId="1125"/>
    <cellStyle name="쉼표 [0] 2 37" xfId="1126"/>
    <cellStyle name="쉼표 [0] 2 37 2" xfId="1127"/>
    <cellStyle name="쉼표 [0] 2 38" xfId="1128"/>
    <cellStyle name="쉼표 [0] 2 38 2" xfId="1129"/>
    <cellStyle name="쉼표 [0] 2 39" xfId="1130"/>
    <cellStyle name="쉼표 [0] 2 39 2" xfId="1131"/>
    <cellStyle name="쉼표 [0] 2 4" xfId="87"/>
    <cellStyle name="쉼표 [0] 2 4 10" xfId="1132"/>
    <cellStyle name="쉼표 [0] 2 4 11" xfId="1133"/>
    <cellStyle name="쉼표 [0] 2 4 12" xfId="1134"/>
    <cellStyle name="쉼표 [0] 2 4 13" xfId="1135"/>
    <cellStyle name="쉼표 [0] 2 4 14" xfId="1136"/>
    <cellStyle name="쉼표 [0] 2 4 15" xfId="1137"/>
    <cellStyle name="쉼표 [0] 2 4 16" xfId="1138"/>
    <cellStyle name="쉼표 [0] 2 4 2" xfId="238"/>
    <cellStyle name="쉼표 [0] 2 4 2 2" xfId="1140"/>
    <cellStyle name="쉼표 [0] 2 4 2 3" xfId="1139"/>
    <cellStyle name="쉼표 [0] 2 4 3" xfId="258"/>
    <cellStyle name="쉼표 [0] 2 4 3 2" xfId="1141"/>
    <cellStyle name="쉼표 [0] 2 4 4" xfId="296"/>
    <cellStyle name="쉼표 [0] 2 4 4 2" xfId="1142"/>
    <cellStyle name="쉼표 [0] 2 4 5" xfId="340"/>
    <cellStyle name="쉼표 [0] 2 4 5 2" xfId="1143"/>
    <cellStyle name="쉼표 [0] 2 4 6" xfId="1144"/>
    <cellStyle name="쉼표 [0] 2 4 7" xfId="1145"/>
    <cellStyle name="쉼표 [0] 2 4 8" xfId="1146"/>
    <cellStyle name="쉼표 [0] 2 4 9" xfId="1147"/>
    <cellStyle name="쉼표 [0] 2 40" xfId="1148"/>
    <cellStyle name="쉼표 [0] 2 40 2" xfId="1149"/>
    <cellStyle name="쉼표 [0] 2 41" xfId="1150"/>
    <cellStyle name="쉼표 [0] 2 41 2" xfId="1151"/>
    <cellStyle name="쉼표 [0] 2 42" xfId="1152"/>
    <cellStyle name="쉼표 [0] 2 42 2" xfId="1153"/>
    <cellStyle name="쉼표 [0] 2 43" xfId="1154"/>
    <cellStyle name="쉼표 [0] 2 43 2" xfId="1155"/>
    <cellStyle name="쉼표 [0] 2 44" xfId="1156"/>
    <cellStyle name="쉼표 [0] 2 44 2" xfId="1157"/>
    <cellStyle name="쉼표 [0] 2 45" xfId="1158"/>
    <cellStyle name="쉼표 [0] 2 45 2" xfId="1159"/>
    <cellStyle name="쉼표 [0] 2 46" xfId="1160"/>
    <cellStyle name="쉼표 [0] 2 46 2" xfId="1161"/>
    <cellStyle name="쉼표 [0] 2 47" xfId="1162"/>
    <cellStyle name="쉼표 [0] 2 47 2" xfId="1163"/>
    <cellStyle name="쉼표 [0] 2 48" xfId="1164"/>
    <cellStyle name="쉼표 [0] 2 48 2" xfId="1165"/>
    <cellStyle name="쉼표 [0] 2 49" xfId="1166"/>
    <cellStyle name="쉼표 [0] 2 49 2" xfId="1167"/>
    <cellStyle name="쉼표 [0] 2 5" xfId="104"/>
    <cellStyle name="쉼표 [0] 2 5 10" xfId="1168"/>
    <cellStyle name="쉼표 [0] 2 5 2" xfId="239"/>
    <cellStyle name="쉼표 [0] 2 5 2 2" xfId="1170"/>
    <cellStyle name="쉼표 [0] 2 5 2 3" xfId="1169"/>
    <cellStyle name="쉼표 [0] 2 5 3" xfId="257"/>
    <cellStyle name="쉼표 [0] 2 5 3 2" xfId="1171"/>
    <cellStyle name="쉼표 [0] 2 5 4" xfId="349"/>
    <cellStyle name="쉼표 [0] 2 5 4 2" xfId="1172"/>
    <cellStyle name="쉼표 [0] 2 5 5" xfId="353"/>
    <cellStyle name="쉼표 [0] 2 5 5 2" xfId="1173"/>
    <cellStyle name="쉼표 [0] 2 5 6" xfId="1174"/>
    <cellStyle name="쉼표 [0] 2 5 7" xfId="1175"/>
    <cellStyle name="쉼표 [0] 2 5 8" xfId="1176"/>
    <cellStyle name="쉼표 [0] 2 5 9" xfId="1177"/>
    <cellStyle name="쉼표 [0] 2 50" xfId="1178"/>
    <cellStyle name="쉼표 [0] 2 50 2" xfId="1179"/>
    <cellStyle name="쉼표 [0] 2 51" xfId="1180"/>
    <cellStyle name="쉼표 [0] 2 51 2" xfId="1181"/>
    <cellStyle name="쉼표 [0] 2 52" xfId="1182"/>
    <cellStyle name="쉼표 [0] 2 52 2" xfId="1183"/>
    <cellStyle name="쉼표 [0] 2 53" xfId="1184"/>
    <cellStyle name="쉼표 [0] 2 53 2" xfId="1185"/>
    <cellStyle name="쉼표 [0] 2 54" xfId="1186"/>
    <cellStyle name="쉼표 [0] 2 54 2" xfId="1187"/>
    <cellStyle name="쉼표 [0] 2 55" xfId="1188"/>
    <cellStyle name="쉼표 [0] 2 55 2" xfId="1189"/>
    <cellStyle name="쉼표 [0] 2 56" xfId="1190"/>
    <cellStyle name="쉼표 [0] 2 56 2" xfId="1191"/>
    <cellStyle name="쉼표 [0] 2 57" xfId="1192"/>
    <cellStyle name="쉼표 [0] 2 57 2" xfId="1193"/>
    <cellStyle name="쉼표 [0] 2 58" xfId="1194"/>
    <cellStyle name="쉼표 [0] 2 58 2" xfId="1195"/>
    <cellStyle name="쉼표 [0] 2 59" xfId="1196"/>
    <cellStyle name="쉼표 [0] 2 59 2" xfId="1197"/>
    <cellStyle name="쉼표 [0] 2 6" xfId="118"/>
    <cellStyle name="쉼표 [0] 2 6 2" xfId="1199"/>
    <cellStyle name="쉼표 [0] 2 6 3" xfId="1198"/>
    <cellStyle name="쉼표 [0] 2 6 4" xfId="2801"/>
    <cellStyle name="쉼표 [0] 2 60" xfId="1200"/>
    <cellStyle name="쉼표 [0] 2 60 2" xfId="1201"/>
    <cellStyle name="쉼표 [0] 2 61" xfId="1202"/>
    <cellStyle name="쉼표 [0] 2 61 2" xfId="1203"/>
    <cellStyle name="쉼표 [0] 2 62" xfId="1204"/>
    <cellStyle name="쉼표 [0] 2 62 2" xfId="1205"/>
    <cellStyle name="쉼표 [0] 2 63" xfId="1206"/>
    <cellStyle name="쉼표 [0] 2 63 2" xfId="1207"/>
    <cellStyle name="쉼표 [0] 2 64" xfId="1208"/>
    <cellStyle name="쉼표 [0] 2 64 2" xfId="1209"/>
    <cellStyle name="쉼표 [0] 2 65" xfId="1210"/>
    <cellStyle name="쉼표 [0] 2 65 2" xfId="1211"/>
    <cellStyle name="쉼표 [0] 2 66" xfId="1212"/>
    <cellStyle name="쉼표 [0] 2 66 2" xfId="1213"/>
    <cellStyle name="쉼표 [0] 2 67" xfId="1214"/>
    <cellStyle name="쉼표 [0] 2 67 2" xfId="1215"/>
    <cellStyle name="쉼표 [0] 2 68" xfId="1216"/>
    <cellStyle name="쉼표 [0] 2 68 2" xfId="1217"/>
    <cellStyle name="쉼표 [0] 2 69" xfId="1218"/>
    <cellStyle name="쉼표 [0] 2 69 2" xfId="1219"/>
    <cellStyle name="쉼표 [0] 2 7" xfId="132"/>
    <cellStyle name="쉼표 [0] 2 7 2" xfId="1221"/>
    <cellStyle name="쉼표 [0] 2 7 3" xfId="1220"/>
    <cellStyle name="쉼표 [0] 2 7 4" xfId="2797"/>
    <cellStyle name="쉼표 [0] 2 70" xfId="1222"/>
    <cellStyle name="쉼표 [0] 2 70 2" xfId="1223"/>
    <cellStyle name="쉼표 [0] 2 71" xfId="1224"/>
    <cellStyle name="쉼표 [0] 2 71 2" xfId="1225"/>
    <cellStyle name="쉼표 [0] 2 72" xfId="1226"/>
    <cellStyle name="쉼표 [0] 2 72 2" xfId="1227"/>
    <cellStyle name="쉼표 [0] 2 73" xfId="1228"/>
    <cellStyle name="쉼표 [0] 2 73 2" xfId="1229"/>
    <cellStyle name="쉼표 [0] 2 74" xfId="1230"/>
    <cellStyle name="쉼표 [0] 2 74 2" xfId="1231"/>
    <cellStyle name="쉼표 [0] 2 75" xfId="1232"/>
    <cellStyle name="쉼표 [0] 2 75 2" xfId="1233"/>
    <cellStyle name="쉼표 [0] 2 76" xfId="1234"/>
    <cellStyle name="쉼표 [0] 2 76 2" xfId="1235"/>
    <cellStyle name="쉼표 [0] 2 77" xfId="1236"/>
    <cellStyle name="쉼표 [0] 2 77 2" xfId="1237"/>
    <cellStyle name="쉼표 [0] 2 78" xfId="1238"/>
    <cellStyle name="쉼표 [0] 2 78 2" xfId="1239"/>
    <cellStyle name="쉼표 [0] 2 79" xfId="1240"/>
    <cellStyle name="쉼표 [0] 2 79 2" xfId="1241"/>
    <cellStyle name="쉼표 [0] 2 8" xfId="144"/>
    <cellStyle name="쉼표 [0] 2 8 2" xfId="1243"/>
    <cellStyle name="쉼표 [0] 2 8 3" xfId="1242"/>
    <cellStyle name="쉼표 [0] 2 80" xfId="1244"/>
    <cellStyle name="쉼표 [0] 2 80 2" xfId="1245"/>
    <cellStyle name="쉼표 [0] 2 81" xfId="1246"/>
    <cellStyle name="쉼표 [0] 2 81 2" xfId="1247"/>
    <cellStyle name="쉼표 [0] 2 82" xfId="1248"/>
    <cellStyle name="쉼표 [0] 2 82 2" xfId="1249"/>
    <cellStyle name="쉼표 [0] 2 83" xfId="1250"/>
    <cellStyle name="쉼표 [0] 2 83 2" xfId="1251"/>
    <cellStyle name="쉼표 [0] 2 84" xfId="1252"/>
    <cellStyle name="쉼표 [0] 2 84 2" xfId="1253"/>
    <cellStyle name="쉼표 [0] 2 85" xfId="1254"/>
    <cellStyle name="쉼표 [0] 2 85 2" xfId="1255"/>
    <cellStyle name="쉼표 [0] 2 86" xfId="1256"/>
    <cellStyle name="쉼표 [0] 2 86 2" xfId="1257"/>
    <cellStyle name="쉼표 [0] 2 87" xfId="1258"/>
    <cellStyle name="쉼표 [0] 2 87 2" xfId="1259"/>
    <cellStyle name="쉼표 [0] 2 88" xfId="1260"/>
    <cellStyle name="쉼표 [0] 2 88 2" xfId="1261"/>
    <cellStyle name="쉼표 [0] 2 89" xfId="1262"/>
    <cellStyle name="쉼표 [0] 2 89 2" xfId="1263"/>
    <cellStyle name="쉼표 [0] 2 9" xfId="1264"/>
    <cellStyle name="쉼표 [0] 2 9 2" xfId="1265"/>
    <cellStyle name="쉼표 [0] 2 9 3" xfId="1266"/>
    <cellStyle name="쉼표 [0] 2 9 4" xfId="1267"/>
    <cellStyle name="쉼표 [0] 2 90" xfId="1268"/>
    <cellStyle name="쉼표 [0] 2 90 2" xfId="1269"/>
    <cellStyle name="쉼표 [0] 2 91" xfId="1270"/>
    <cellStyle name="쉼표 [0] 2 91 2" xfId="1271"/>
    <cellStyle name="쉼표 [0] 2 92" xfId="1272"/>
    <cellStyle name="쉼표 [0] 2 92 2" xfId="1273"/>
    <cellStyle name="쉼표 [0] 2 93" xfId="1274"/>
    <cellStyle name="쉼표 [0] 2 93 2" xfId="1275"/>
    <cellStyle name="쉼표 [0] 2 94" xfId="1276"/>
    <cellStyle name="쉼표 [0] 2 94 2" xfId="1277"/>
    <cellStyle name="쉼표 [0] 2 95" xfId="1278"/>
    <cellStyle name="쉼표 [0] 2 95 2" xfId="1279"/>
    <cellStyle name="쉼표 [0] 2 96" xfId="1280"/>
    <cellStyle name="쉼표 [0] 2 96 2" xfId="1281"/>
    <cellStyle name="쉼표 [0] 2 97" xfId="1282"/>
    <cellStyle name="쉼표 [0] 2 97 2" xfId="1283"/>
    <cellStyle name="쉼표 [0] 2 98" xfId="1284"/>
    <cellStyle name="쉼표 [0] 2 98 2" xfId="1285"/>
    <cellStyle name="쉼표 [0] 2 99" xfId="1286"/>
    <cellStyle name="쉼표 [0] 2 99 2" xfId="1287"/>
    <cellStyle name="쉼표 [0] 20" xfId="240"/>
    <cellStyle name="쉼표 [0] 20 10" xfId="1288"/>
    <cellStyle name="쉼표 [0] 20 2" xfId="1289"/>
    <cellStyle name="쉼표 [0] 20 3" xfId="1290"/>
    <cellStyle name="쉼표 [0] 20 4" xfId="1291"/>
    <cellStyle name="쉼표 [0] 20 5" xfId="1292"/>
    <cellStyle name="쉼표 [0] 20 6" xfId="1293"/>
    <cellStyle name="쉼표 [0] 20 7" xfId="1294"/>
    <cellStyle name="쉼표 [0] 20 8" xfId="1295"/>
    <cellStyle name="쉼표 [0] 20 9" xfId="1296"/>
    <cellStyle name="쉼표 [0] 200 2" xfId="1297"/>
    <cellStyle name="쉼표 [0] 200 3" xfId="1298"/>
    <cellStyle name="쉼표 [0] 200 4" xfId="1299"/>
    <cellStyle name="쉼표 [0] 201 2" xfId="1300"/>
    <cellStyle name="쉼표 [0] 201 3" xfId="1301"/>
    <cellStyle name="쉼표 [0] 201 4" xfId="1302"/>
    <cellStyle name="쉼표 [0] 202 2" xfId="1303"/>
    <cellStyle name="쉼표 [0] 202 3" xfId="1304"/>
    <cellStyle name="쉼표 [0] 202 4" xfId="1305"/>
    <cellStyle name="쉼표 [0] 205 2" xfId="1306"/>
    <cellStyle name="쉼표 [0] 205 3" xfId="1307"/>
    <cellStyle name="쉼표 [0] 205 4" xfId="1308"/>
    <cellStyle name="쉼표 [0] 206 2" xfId="1309"/>
    <cellStyle name="쉼표 [0] 206 3" xfId="1310"/>
    <cellStyle name="쉼표 [0] 206 4" xfId="1311"/>
    <cellStyle name="쉼표 [0] 207 2" xfId="1312"/>
    <cellStyle name="쉼표 [0] 207 3" xfId="1313"/>
    <cellStyle name="쉼표 [0] 207 4" xfId="1314"/>
    <cellStyle name="쉼표 [0] 209 2" xfId="1315"/>
    <cellStyle name="쉼표 [0] 209 3" xfId="1316"/>
    <cellStyle name="쉼표 [0] 209 4" xfId="1317"/>
    <cellStyle name="쉼표 [0] 21" xfId="241"/>
    <cellStyle name="쉼표 [0] 21 10" xfId="1318"/>
    <cellStyle name="쉼표 [0] 21 11" xfId="1319"/>
    <cellStyle name="쉼표 [0] 21 12" xfId="1320"/>
    <cellStyle name="쉼표 [0] 21 13" xfId="1321"/>
    <cellStyle name="쉼표 [0] 21 2" xfId="1322"/>
    <cellStyle name="쉼표 [0] 21 3" xfId="1323"/>
    <cellStyle name="쉼표 [0] 21 4" xfId="1324"/>
    <cellStyle name="쉼표 [0] 21 5" xfId="1325"/>
    <cellStyle name="쉼표 [0] 21 6" xfId="1326"/>
    <cellStyle name="쉼표 [0] 21 7" xfId="1327"/>
    <cellStyle name="쉼표 [0] 21 8" xfId="1328"/>
    <cellStyle name="쉼표 [0] 21 9" xfId="1329"/>
    <cellStyle name="쉼표 [0] 210 2" xfId="1330"/>
    <cellStyle name="쉼표 [0] 210 3" xfId="1331"/>
    <cellStyle name="쉼표 [0] 210 4" xfId="1332"/>
    <cellStyle name="쉼표 [0] 213 2" xfId="1333"/>
    <cellStyle name="쉼표 [0] 213 3" xfId="1334"/>
    <cellStyle name="쉼표 [0] 213 4" xfId="1335"/>
    <cellStyle name="쉼표 [0] 214 2" xfId="1336"/>
    <cellStyle name="쉼표 [0] 214 3" xfId="1337"/>
    <cellStyle name="쉼표 [0] 214 4" xfId="1338"/>
    <cellStyle name="쉼표 [0] 215 2" xfId="1339"/>
    <cellStyle name="쉼표 [0] 215 3" xfId="1340"/>
    <cellStyle name="쉼표 [0] 215 4" xfId="1341"/>
    <cellStyle name="쉼표 [0] 218 2" xfId="1342"/>
    <cellStyle name="쉼표 [0] 218 3" xfId="1343"/>
    <cellStyle name="쉼표 [0] 218 4" xfId="1344"/>
    <cellStyle name="쉼표 [0] 219 2" xfId="1345"/>
    <cellStyle name="쉼표 [0] 219 3" xfId="1346"/>
    <cellStyle name="쉼표 [0] 219 4" xfId="1347"/>
    <cellStyle name="쉼표 [0] 22" xfId="242"/>
    <cellStyle name="쉼표 [0] 22 2" xfId="1348"/>
    <cellStyle name="쉼표 [0] 22 3" xfId="1349"/>
    <cellStyle name="쉼표 [0] 22 4" xfId="1350"/>
    <cellStyle name="쉼표 [0] 222 2" xfId="1351"/>
    <cellStyle name="쉼표 [0] 222 3" xfId="1352"/>
    <cellStyle name="쉼표 [0] 222 4" xfId="1353"/>
    <cellStyle name="쉼표 [0] 223 2" xfId="1354"/>
    <cellStyle name="쉼표 [0] 223 3" xfId="1355"/>
    <cellStyle name="쉼표 [0] 223 4" xfId="1356"/>
    <cellStyle name="쉼표 [0] 224 2" xfId="1357"/>
    <cellStyle name="쉼표 [0] 224 3" xfId="1358"/>
    <cellStyle name="쉼표 [0] 224 4" xfId="1359"/>
    <cellStyle name="쉼표 [0] 225 2" xfId="1360"/>
    <cellStyle name="쉼표 [0] 225 3" xfId="1361"/>
    <cellStyle name="쉼표 [0] 225 4" xfId="1362"/>
    <cellStyle name="쉼표 [0] 226 2" xfId="1363"/>
    <cellStyle name="쉼표 [0] 226 3" xfId="1364"/>
    <cellStyle name="쉼표 [0] 226 4" xfId="1365"/>
    <cellStyle name="쉼표 [0] 229 2" xfId="1366"/>
    <cellStyle name="쉼표 [0] 229 3" xfId="1367"/>
    <cellStyle name="쉼표 [0] 229 4" xfId="1368"/>
    <cellStyle name="쉼표 [0] 23" xfId="2678"/>
    <cellStyle name="쉼표 [0] 23 2" xfId="1369"/>
    <cellStyle name="쉼표 [0] 23 3" xfId="1370"/>
    <cellStyle name="쉼표 [0] 23 4" xfId="1371"/>
    <cellStyle name="쉼표 [0] 230 2" xfId="1372"/>
    <cellStyle name="쉼표 [0] 230 3" xfId="1373"/>
    <cellStyle name="쉼표 [0] 230 4" xfId="1374"/>
    <cellStyle name="쉼표 [0] 231 2" xfId="1375"/>
    <cellStyle name="쉼표 [0] 231 3" xfId="1376"/>
    <cellStyle name="쉼표 [0] 231 4" xfId="1377"/>
    <cellStyle name="쉼표 [0] 232 2" xfId="1378"/>
    <cellStyle name="쉼표 [0] 232 3" xfId="1379"/>
    <cellStyle name="쉼표 [0] 232 4" xfId="1380"/>
    <cellStyle name="쉼표 [0] 233 2" xfId="1381"/>
    <cellStyle name="쉼표 [0] 233 3" xfId="1382"/>
    <cellStyle name="쉼표 [0] 233 4" xfId="1383"/>
    <cellStyle name="쉼표 [0] 236 2" xfId="1384"/>
    <cellStyle name="쉼표 [0] 236 3" xfId="1385"/>
    <cellStyle name="쉼표 [0] 236 4" xfId="1386"/>
    <cellStyle name="쉼표 [0] 237 2" xfId="1387"/>
    <cellStyle name="쉼표 [0] 237 3" xfId="1388"/>
    <cellStyle name="쉼표 [0] 237 4" xfId="1389"/>
    <cellStyle name="쉼표 [0] 238 2" xfId="1390"/>
    <cellStyle name="쉼표 [0] 238 3" xfId="1391"/>
    <cellStyle name="쉼표 [0] 238 4" xfId="1392"/>
    <cellStyle name="쉼표 [0] 24" xfId="2696"/>
    <cellStyle name="쉼표 [0] 24 2" xfId="1393"/>
    <cellStyle name="쉼표 [0] 240 2" xfId="1394"/>
    <cellStyle name="쉼표 [0] 240 3" xfId="1395"/>
    <cellStyle name="쉼표 [0] 240 4" xfId="1396"/>
    <cellStyle name="쉼표 [0] 241 2" xfId="1397"/>
    <cellStyle name="쉼표 [0] 241 3" xfId="1398"/>
    <cellStyle name="쉼표 [0] 241 4" xfId="1399"/>
    <cellStyle name="쉼표 [0] 242 2" xfId="1400"/>
    <cellStyle name="쉼표 [0] 242 2 2" xfId="1401"/>
    <cellStyle name="쉼표 [0] 242 3" xfId="1402"/>
    <cellStyle name="쉼표 [0] 242 4" xfId="1403"/>
    <cellStyle name="쉼표 [0] 25" xfId="1404"/>
    <cellStyle name="쉼표 [0] 25 2" xfId="1405"/>
    <cellStyle name="쉼표 [0] 25 3" xfId="1406"/>
    <cellStyle name="쉼표 [0] 25 4" xfId="1407"/>
    <cellStyle name="쉼표 [0] 25 5" xfId="1408"/>
    <cellStyle name="쉼표 [0] 25 6" xfId="1409"/>
    <cellStyle name="쉼표 [0] 25 7" xfId="2702"/>
    <cellStyle name="쉼표 [0] 252" xfId="1410"/>
    <cellStyle name="쉼표 [0] 26" xfId="1411"/>
    <cellStyle name="쉼표 [0] 26 2" xfId="1412"/>
    <cellStyle name="쉼표 [0] 26 3" xfId="1413"/>
    <cellStyle name="쉼표 [0] 26 4" xfId="1414"/>
    <cellStyle name="쉼표 [0] 26 5" xfId="1415"/>
    <cellStyle name="쉼표 [0] 26 6" xfId="1416"/>
    <cellStyle name="쉼표 [0] 26 7" xfId="1417"/>
    <cellStyle name="쉼표 [0] 26 8" xfId="1418"/>
    <cellStyle name="쉼표 [0] 27" xfId="1419"/>
    <cellStyle name="쉼표 [0] 27 2" xfId="1420"/>
    <cellStyle name="쉼표 [0] 27 3" xfId="1421"/>
    <cellStyle name="쉼표 [0] 28" xfId="1422"/>
    <cellStyle name="쉼표 [0] 28 2" xfId="1423"/>
    <cellStyle name="쉼표 [0] 28 3" xfId="1424"/>
    <cellStyle name="쉼표 [0] 29" xfId="1425"/>
    <cellStyle name="쉼표 [0] 29 2" xfId="1426"/>
    <cellStyle name="쉼표 [0] 29 3" xfId="1427"/>
    <cellStyle name="쉼표 [0] 3" xfId="172"/>
    <cellStyle name="쉼표 [0] 3 10" xfId="197"/>
    <cellStyle name="쉼표 [0] 3 10 2" xfId="1428"/>
    <cellStyle name="쉼표 [0] 3 100" xfId="1429"/>
    <cellStyle name="쉼표 [0] 3 100 2" xfId="1430"/>
    <cellStyle name="쉼표 [0] 3 101" xfId="1431"/>
    <cellStyle name="쉼표 [0] 3 101 2" xfId="1432"/>
    <cellStyle name="쉼표 [0] 3 102" xfId="1433"/>
    <cellStyle name="쉼표 [0] 3 102 2" xfId="1434"/>
    <cellStyle name="쉼표 [0] 3 103" xfId="1435"/>
    <cellStyle name="쉼표 [0] 3 103 2" xfId="1436"/>
    <cellStyle name="쉼표 [0] 3 104" xfId="1437"/>
    <cellStyle name="쉼표 [0] 3 104 2" xfId="1438"/>
    <cellStyle name="쉼표 [0] 3 105" xfId="1439"/>
    <cellStyle name="쉼표 [0] 3 105 2" xfId="1440"/>
    <cellStyle name="쉼표 [0] 3 106" xfId="1441"/>
    <cellStyle name="쉼표 [0] 3 106 2" xfId="1442"/>
    <cellStyle name="쉼표 [0] 3 107" xfId="1443"/>
    <cellStyle name="쉼표 [0] 3 107 2" xfId="1444"/>
    <cellStyle name="쉼표 [0] 3 108" xfId="1445"/>
    <cellStyle name="쉼표 [0] 3 108 2" xfId="1446"/>
    <cellStyle name="쉼표 [0] 3 109" xfId="1447"/>
    <cellStyle name="쉼표 [0] 3 109 2" xfId="1448"/>
    <cellStyle name="쉼표 [0] 3 11" xfId="1449"/>
    <cellStyle name="쉼표 [0] 3 11 2" xfId="1450"/>
    <cellStyle name="쉼표 [0] 3 11 2 2" xfId="1451"/>
    <cellStyle name="쉼표 [0] 3 11 2 3" xfId="1452"/>
    <cellStyle name="쉼표 [0] 3 11 3" xfId="1453"/>
    <cellStyle name="쉼표 [0] 3 11 4" xfId="1454"/>
    <cellStyle name="쉼표 [0] 3 110" xfId="1455"/>
    <cellStyle name="쉼표 [0] 3 110 2" xfId="1456"/>
    <cellStyle name="쉼표 [0] 3 111" xfId="1457"/>
    <cellStyle name="쉼표 [0] 3 111 2" xfId="1458"/>
    <cellStyle name="쉼표 [0] 3 112" xfId="1459"/>
    <cellStyle name="쉼표 [0] 3 112 2" xfId="1460"/>
    <cellStyle name="쉼표 [0] 3 113" xfId="1461"/>
    <cellStyle name="쉼표 [0] 3 113 2" xfId="1462"/>
    <cellStyle name="쉼표 [0] 3 114" xfId="1463"/>
    <cellStyle name="쉼표 [0] 3 114 2" xfId="1464"/>
    <cellStyle name="쉼표 [0] 3 115" xfId="1465"/>
    <cellStyle name="쉼표 [0] 3 115 2" xfId="1466"/>
    <cellStyle name="쉼표 [0] 3 116" xfId="1467"/>
    <cellStyle name="쉼표 [0] 3 116 2" xfId="1468"/>
    <cellStyle name="쉼표 [0] 3 117" xfId="1469"/>
    <cellStyle name="쉼표 [0] 3 117 2" xfId="1470"/>
    <cellStyle name="쉼표 [0] 3 118" xfId="1471"/>
    <cellStyle name="쉼표 [0] 3 118 2" xfId="1472"/>
    <cellStyle name="쉼표 [0] 3 119" xfId="1473"/>
    <cellStyle name="쉼표 [0] 3 119 2" xfId="1474"/>
    <cellStyle name="쉼표 [0] 3 12" xfId="1475"/>
    <cellStyle name="쉼표 [0] 3 12 2" xfId="1476"/>
    <cellStyle name="쉼표 [0] 3 12 3" xfId="1477"/>
    <cellStyle name="쉼표 [0] 3 12 4" xfId="1478"/>
    <cellStyle name="쉼표 [0] 3 120" xfId="1479"/>
    <cellStyle name="쉼표 [0] 3 120 2" xfId="1480"/>
    <cellStyle name="쉼표 [0] 3 121" xfId="1481"/>
    <cellStyle name="쉼표 [0] 3 121 2" xfId="1482"/>
    <cellStyle name="쉼표 [0] 3 122" xfId="1483"/>
    <cellStyle name="쉼표 [0] 3 122 2" xfId="1484"/>
    <cellStyle name="쉼표 [0] 3 123" xfId="1485"/>
    <cellStyle name="쉼표 [0] 3 123 2" xfId="1486"/>
    <cellStyle name="쉼표 [0] 3 124" xfId="1487"/>
    <cellStyle name="쉼표 [0] 3 124 2" xfId="1488"/>
    <cellStyle name="쉼표 [0] 3 125" xfId="1489"/>
    <cellStyle name="쉼표 [0] 3 125 2" xfId="1490"/>
    <cellStyle name="쉼표 [0] 3 126" xfId="1491"/>
    <cellStyle name="쉼표 [0] 3 126 2" xfId="1492"/>
    <cellStyle name="쉼표 [0] 3 127" xfId="1493"/>
    <cellStyle name="쉼표 [0] 3 127 2" xfId="1494"/>
    <cellStyle name="쉼표 [0] 3 128" xfId="1495"/>
    <cellStyle name="쉼표 [0] 3 128 2" xfId="1496"/>
    <cellStyle name="쉼표 [0] 3 129" xfId="1497"/>
    <cellStyle name="쉼표 [0] 3 129 2" xfId="1498"/>
    <cellStyle name="쉼표 [0] 3 13" xfId="1499"/>
    <cellStyle name="쉼표 [0] 3 13 2" xfId="1500"/>
    <cellStyle name="쉼표 [0] 3 13 3" xfId="1501"/>
    <cellStyle name="쉼표 [0] 3 13 4" xfId="1502"/>
    <cellStyle name="쉼표 [0] 3 130" xfId="1503"/>
    <cellStyle name="쉼표 [0] 3 130 2" xfId="1504"/>
    <cellStyle name="쉼표 [0] 3 131" xfId="1505"/>
    <cellStyle name="쉼표 [0] 3 131 2" xfId="1506"/>
    <cellStyle name="쉼표 [0] 3 132" xfId="1507"/>
    <cellStyle name="쉼표 [0] 3 133" xfId="1508"/>
    <cellStyle name="쉼표 [0] 3 14" xfId="1509"/>
    <cellStyle name="쉼표 [0] 3 14 2" xfId="1510"/>
    <cellStyle name="쉼표 [0] 3 14 3" xfId="1511"/>
    <cellStyle name="쉼표 [0] 3 15" xfId="1512"/>
    <cellStyle name="쉼표 [0] 3 15 2" xfId="1513"/>
    <cellStyle name="쉼표 [0] 3 15 3" xfId="1514"/>
    <cellStyle name="쉼표 [0] 3 16" xfId="1515"/>
    <cellStyle name="쉼표 [0] 3 16 2" xfId="1516"/>
    <cellStyle name="쉼표 [0] 3 17" xfId="1517"/>
    <cellStyle name="쉼표 [0] 3 17 2" xfId="1518"/>
    <cellStyle name="쉼표 [0] 3 18" xfId="1519"/>
    <cellStyle name="쉼표 [0] 3 18 2" xfId="1520"/>
    <cellStyle name="쉼표 [0] 3 19" xfId="1521"/>
    <cellStyle name="쉼표 [0] 3 19 2" xfId="1522"/>
    <cellStyle name="쉼표 [0] 3 2" xfId="16"/>
    <cellStyle name="쉼표 [0] 3 2 2" xfId="1523"/>
    <cellStyle name="쉼표 [0] 3 2 2 2" xfId="1524"/>
    <cellStyle name="쉼표 [0] 3 2 2 3" xfId="1525"/>
    <cellStyle name="쉼표 [0] 3 2 3" xfId="1526"/>
    <cellStyle name="쉼표 [0] 3 2 4" xfId="1527"/>
    <cellStyle name="쉼표 [0] 3 20" xfId="1528"/>
    <cellStyle name="쉼표 [0] 3 20 2" xfId="1529"/>
    <cellStyle name="쉼표 [0] 3 21" xfId="1530"/>
    <cellStyle name="쉼표 [0] 3 21 2" xfId="1531"/>
    <cellStyle name="쉼표 [0] 3 22" xfId="1532"/>
    <cellStyle name="쉼표 [0] 3 22 2" xfId="1533"/>
    <cellStyle name="쉼표 [0] 3 23" xfId="1534"/>
    <cellStyle name="쉼표 [0] 3 23 2" xfId="1535"/>
    <cellStyle name="쉼표 [0] 3 24" xfId="1536"/>
    <cellStyle name="쉼표 [0] 3 24 2" xfId="1537"/>
    <cellStyle name="쉼표 [0] 3 25" xfId="1538"/>
    <cellStyle name="쉼표 [0] 3 25 2" xfId="1539"/>
    <cellStyle name="쉼표 [0] 3 26" xfId="1540"/>
    <cellStyle name="쉼표 [0] 3 26 2" xfId="1541"/>
    <cellStyle name="쉼표 [0] 3 27" xfId="1542"/>
    <cellStyle name="쉼표 [0] 3 27 2" xfId="1543"/>
    <cellStyle name="쉼표 [0] 3 28" xfId="1544"/>
    <cellStyle name="쉼표 [0] 3 28 2" xfId="1545"/>
    <cellStyle name="쉼표 [0] 3 29" xfId="1546"/>
    <cellStyle name="쉼표 [0] 3 29 2" xfId="1547"/>
    <cellStyle name="쉼표 [0] 3 3" xfId="29"/>
    <cellStyle name="쉼표 [0] 3 3 2" xfId="1548"/>
    <cellStyle name="쉼표 [0] 3 3 2 2" xfId="1549"/>
    <cellStyle name="쉼표 [0] 3 3 2 3" xfId="1550"/>
    <cellStyle name="쉼표 [0] 3 3 3" xfId="1551"/>
    <cellStyle name="쉼표 [0] 3 3 4" xfId="1552"/>
    <cellStyle name="쉼표 [0] 3 30" xfId="1553"/>
    <cellStyle name="쉼표 [0] 3 30 2" xfId="1554"/>
    <cellStyle name="쉼표 [0] 3 31" xfId="1555"/>
    <cellStyle name="쉼표 [0] 3 31 2" xfId="1556"/>
    <cellStyle name="쉼표 [0] 3 32" xfId="1557"/>
    <cellStyle name="쉼표 [0] 3 32 2" xfId="1558"/>
    <cellStyle name="쉼표 [0] 3 33" xfId="1559"/>
    <cellStyle name="쉼표 [0] 3 33 2" xfId="1560"/>
    <cellStyle name="쉼표 [0] 3 34" xfId="1561"/>
    <cellStyle name="쉼표 [0] 3 34 2" xfId="1562"/>
    <cellStyle name="쉼표 [0] 3 35" xfId="1563"/>
    <cellStyle name="쉼표 [0] 3 35 2" xfId="1564"/>
    <cellStyle name="쉼표 [0] 3 36" xfId="1565"/>
    <cellStyle name="쉼표 [0] 3 36 2" xfId="1566"/>
    <cellStyle name="쉼표 [0] 3 37" xfId="1567"/>
    <cellStyle name="쉼표 [0] 3 37 2" xfId="1568"/>
    <cellStyle name="쉼표 [0] 3 38" xfId="1569"/>
    <cellStyle name="쉼표 [0] 3 38 2" xfId="1570"/>
    <cellStyle name="쉼표 [0] 3 39" xfId="1571"/>
    <cellStyle name="쉼표 [0] 3 39 2" xfId="1572"/>
    <cellStyle name="쉼표 [0] 3 4" xfId="168"/>
    <cellStyle name="쉼표 [0] 3 4 2" xfId="1573"/>
    <cellStyle name="쉼표 [0] 3 4 2 2" xfId="1574"/>
    <cellStyle name="쉼표 [0] 3 4 2 3" xfId="1575"/>
    <cellStyle name="쉼표 [0] 3 4 3" xfId="1576"/>
    <cellStyle name="쉼표 [0] 3 4 4" xfId="1577"/>
    <cellStyle name="쉼표 [0] 3 40" xfId="1578"/>
    <cellStyle name="쉼표 [0] 3 40 2" xfId="1579"/>
    <cellStyle name="쉼표 [0] 3 41" xfId="1580"/>
    <cellStyle name="쉼표 [0] 3 41 2" xfId="1581"/>
    <cellStyle name="쉼표 [0] 3 42" xfId="1582"/>
    <cellStyle name="쉼표 [0] 3 42 2" xfId="1583"/>
    <cellStyle name="쉼표 [0] 3 43" xfId="1584"/>
    <cellStyle name="쉼표 [0] 3 43 2" xfId="1585"/>
    <cellStyle name="쉼표 [0] 3 44" xfId="1586"/>
    <cellStyle name="쉼표 [0] 3 44 2" xfId="1587"/>
    <cellStyle name="쉼표 [0] 3 45" xfId="1588"/>
    <cellStyle name="쉼표 [0] 3 45 2" xfId="1589"/>
    <cellStyle name="쉼표 [0] 3 46" xfId="1590"/>
    <cellStyle name="쉼표 [0] 3 46 2" xfId="1591"/>
    <cellStyle name="쉼표 [0] 3 47" xfId="1592"/>
    <cellStyle name="쉼표 [0] 3 47 2" xfId="1593"/>
    <cellStyle name="쉼표 [0] 3 48" xfId="1594"/>
    <cellStyle name="쉼표 [0] 3 48 2" xfId="1595"/>
    <cellStyle name="쉼표 [0] 3 49" xfId="1596"/>
    <cellStyle name="쉼표 [0] 3 49 2" xfId="1597"/>
    <cellStyle name="쉼표 [0] 3 5" xfId="167"/>
    <cellStyle name="쉼표 [0] 3 5 2" xfId="1598"/>
    <cellStyle name="쉼표 [0] 3 5 2 2" xfId="1599"/>
    <cellStyle name="쉼표 [0] 3 5 2 3" xfId="1600"/>
    <cellStyle name="쉼표 [0] 3 5 3" xfId="1601"/>
    <cellStyle name="쉼표 [0] 3 5 4" xfId="1602"/>
    <cellStyle name="쉼표 [0] 3 50" xfId="1603"/>
    <cellStyle name="쉼표 [0] 3 50 2" xfId="1604"/>
    <cellStyle name="쉼표 [0] 3 51" xfId="1605"/>
    <cellStyle name="쉼표 [0] 3 51 2" xfId="1606"/>
    <cellStyle name="쉼표 [0] 3 52" xfId="1607"/>
    <cellStyle name="쉼표 [0] 3 52 2" xfId="1608"/>
    <cellStyle name="쉼표 [0] 3 53" xfId="1609"/>
    <cellStyle name="쉼표 [0] 3 53 2" xfId="1610"/>
    <cellStyle name="쉼표 [0] 3 54" xfId="1611"/>
    <cellStyle name="쉼표 [0] 3 54 2" xfId="1612"/>
    <cellStyle name="쉼표 [0] 3 55" xfId="1613"/>
    <cellStyle name="쉼표 [0] 3 55 2" xfId="1614"/>
    <cellStyle name="쉼표 [0] 3 56" xfId="1615"/>
    <cellStyle name="쉼표 [0] 3 56 2" xfId="1616"/>
    <cellStyle name="쉼표 [0] 3 57" xfId="1617"/>
    <cellStyle name="쉼표 [0] 3 57 2" xfId="1618"/>
    <cellStyle name="쉼표 [0] 3 58" xfId="1619"/>
    <cellStyle name="쉼표 [0] 3 58 2" xfId="1620"/>
    <cellStyle name="쉼표 [0] 3 59" xfId="1621"/>
    <cellStyle name="쉼표 [0] 3 59 2" xfId="1622"/>
    <cellStyle name="쉼표 [0] 3 6" xfId="14"/>
    <cellStyle name="쉼표 [0] 3 6 2" xfId="1623"/>
    <cellStyle name="쉼표 [0] 3 60" xfId="1624"/>
    <cellStyle name="쉼표 [0] 3 60 2" xfId="1625"/>
    <cellStyle name="쉼표 [0] 3 61" xfId="1626"/>
    <cellStyle name="쉼표 [0] 3 61 2" xfId="1627"/>
    <cellStyle name="쉼표 [0] 3 62" xfId="1628"/>
    <cellStyle name="쉼표 [0] 3 62 2" xfId="1629"/>
    <cellStyle name="쉼표 [0] 3 63" xfId="1630"/>
    <cellStyle name="쉼표 [0] 3 63 2" xfId="1631"/>
    <cellStyle name="쉼표 [0] 3 64" xfId="1632"/>
    <cellStyle name="쉼표 [0] 3 64 2" xfId="1633"/>
    <cellStyle name="쉼표 [0] 3 65" xfId="1634"/>
    <cellStyle name="쉼표 [0] 3 65 2" xfId="1635"/>
    <cellStyle name="쉼표 [0] 3 66" xfId="1636"/>
    <cellStyle name="쉼표 [0] 3 66 2" xfId="1637"/>
    <cellStyle name="쉼표 [0] 3 67" xfId="1638"/>
    <cellStyle name="쉼표 [0] 3 67 2" xfId="1639"/>
    <cellStyle name="쉼표 [0] 3 68" xfId="1640"/>
    <cellStyle name="쉼표 [0] 3 68 2" xfId="1641"/>
    <cellStyle name="쉼표 [0] 3 69" xfId="1642"/>
    <cellStyle name="쉼표 [0] 3 69 2" xfId="1643"/>
    <cellStyle name="쉼표 [0] 3 7" xfId="177"/>
    <cellStyle name="쉼표 [0] 3 7 2" xfId="1644"/>
    <cellStyle name="쉼표 [0] 3 7 2 2" xfId="1645"/>
    <cellStyle name="쉼표 [0] 3 7 3" xfId="1646"/>
    <cellStyle name="쉼표 [0] 3 70" xfId="1647"/>
    <cellStyle name="쉼표 [0] 3 70 2" xfId="1648"/>
    <cellStyle name="쉼표 [0] 3 71" xfId="1649"/>
    <cellStyle name="쉼표 [0] 3 71 2" xfId="1650"/>
    <cellStyle name="쉼표 [0] 3 72" xfId="1651"/>
    <cellStyle name="쉼표 [0] 3 72 2" xfId="1652"/>
    <cellStyle name="쉼표 [0] 3 73" xfId="1653"/>
    <cellStyle name="쉼표 [0] 3 73 2" xfId="1654"/>
    <cellStyle name="쉼표 [0] 3 74" xfId="1655"/>
    <cellStyle name="쉼표 [0] 3 74 2" xfId="1656"/>
    <cellStyle name="쉼표 [0] 3 75" xfId="1657"/>
    <cellStyle name="쉼표 [0] 3 75 2" xfId="1658"/>
    <cellStyle name="쉼표 [0] 3 76" xfId="1659"/>
    <cellStyle name="쉼표 [0] 3 76 2" xfId="1660"/>
    <cellStyle name="쉼표 [0] 3 77" xfId="1661"/>
    <cellStyle name="쉼표 [0] 3 77 2" xfId="1662"/>
    <cellStyle name="쉼표 [0] 3 78" xfId="1663"/>
    <cellStyle name="쉼표 [0] 3 78 2" xfId="1664"/>
    <cellStyle name="쉼표 [0] 3 79" xfId="1665"/>
    <cellStyle name="쉼표 [0] 3 79 2" xfId="1666"/>
    <cellStyle name="쉼표 [0] 3 8" xfId="178"/>
    <cellStyle name="쉼표 [0] 3 8 2" xfId="1667"/>
    <cellStyle name="쉼표 [0] 3 80" xfId="1668"/>
    <cellStyle name="쉼표 [0] 3 80 2" xfId="1669"/>
    <cellStyle name="쉼표 [0] 3 81" xfId="1670"/>
    <cellStyle name="쉼표 [0] 3 81 2" xfId="1671"/>
    <cellStyle name="쉼표 [0] 3 82" xfId="1672"/>
    <cellStyle name="쉼표 [0] 3 82 2" xfId="1673"/>
    <cellStyle name="쉼표 [0] 3 83" xfId="1674"/>
    <cellStyle name="쉼표 [0] 3 83 2" xfId="1675"/>
    <cellStyle name="쉼표 [0] 3 84" xfId="1676"/>
    <cellStyle name="쉼표 [0] 3 84 2" xfId="1677"/>
    <cellStyle name="쉼표 [0] 3 85" xfId="1678"/>
    <cellStyle name="쉼표 [0] 3 85 2" xfId="1679"/>
    <cellStyle name="쉼표 [0] 3 86" xfId="1680"/>
    <cellStyle name="쉼표 [0] 3 86 2" xfId="1681"/>
    <cellStyle name="쉼표 [0] 3 87" xfId="1682"/>
    <cellStyle name="쉼표 [0] 3 87 2" xfId="1683"/>
    <cellStyle name="쉼표 [0] 3 88" xfId="1684"/>
    <cellStyle name="쉼표 [0] 3 88 2" xfId="1685"/>
    <cellStyle name="쉼표 [0] 3 89" xfId="1686"/>
    <cellStyle name="쉼표 [0] 3 89 2" xfId="1687"/>
    <cellStyle name="쉼표 [0] 3 9" xfId="176"/>
    <cellStyle name="쉼표 [0] 3 9 2" xfId="1688"/>
    <cellStyle name="쉼표 [0] 3 9 2 2" xfId="1689"/>
    <cellStyle name="쉼표 [0] 3 9 3" xfId="1690"/>
    <cellStyle name="쉼표 [0] 3 90" xfId="1691"/>
    <cellStyle name="쉼표 [0] 3 90 2" xfId="1692"/>
    <cellStyle name="쉼표 [0] 3 91" xfId="1693"/>
    <cellStyle name="쉼표 [0] 3 91 2" xfId="1694"/>
    <cellStyle name="쉼표 [0] 3 92" xfId="1695"/>
    <cellStyle name="쉼표 [0] 3 92 2" xfId="1696"/>
    <cellStyle name="쉼표 [0] 3 93" xfId="1697"/>
    <cellStyle name="쉼표 [0] 3 93 2" xfId="1698"/>
    <cellStyle name="쉼표 [0] 3 94" xfId="1699"/>
    <cellStyle name="쉼표 [0] 3 94 2" xfId="1700"/>
    <cellStyle name="쉼표 [0] 3 95" xfId="1701"/>
    <cellStyle name="쉼표 [0] 3 95 2" xfId="1702"/>
    <cellStyle name="쉼표 [0] 3 96" xfId="1703"/>
    <cellStyle name="쉼표 [0] 3 96 2" xfId="1704"/>
    <cellStyle name="쉼표 [0] 3 97" xfId="1705"/>
    <cellStyle name="쉼표 [0] 3 97 2" xfId="1706"/>
    <cellStyle name="쉼표 [0] 3 98" xfId="1707"/>
    <cellStyle name="쉼표 [0] 3 98 2" xfId="1708"/>
    <cellStyle name="쉼표 [0] 3 99" xfId="1709"/>
    <cellStyle name="쉼표 [0] 3 99 2" xfId="1710"/>
    <cellStyle name="쉼표 [0] 30" xfId="1711"/>
    <cellStyle name="쉼표 [0] 30 2" xfId="1712"/>
    <cellStyle name="쉼표 [0] 30 3" xfId="1713"/>
    <cellStyle name="쉼표 [0] 31" xfId="1714"/>
    <cellStyle name="쉼표 [0] 31 2" xfId="1715"/>
    <cellStyle name="쉼표 [0] 31 3" xfId="1716"/>
    <cellStyle name="쉼표 [0] 32" xfId="1717"/>
    <cellStyle name="쉼표 [0] 32 2" xfId="1718"/>
    <cellStyle name="쉼표 [0] 32 3" xfId="1719"/>
    <cellStyle name="쉼표 [0] 33" xfId="1720"/>
    <cellStyle name="쉼표 [0] 33 2" xfId="1721"/>
    <cellStyle name="쉼표 [0] 33 3" xfId="1722"/>
    <cellStyle name="쉼표 [0] 34" xfId="1723"/>
    <cellStyle name="쉼표 [0] 34 2" xfId="1724"/>
    <cellStyle name="쉼표 [0] 34 3" xfId="1725"/>
    <cellStyle name="쉼표 [0] 35" xfId="1726"/>
    <cellStyle name="쉼표 [0] 35 2" xfId="1727"/>
    <cellStyle name="쉼표 [0] 35 3" xfId="1728"/>
    <cellStyle name="쉼표 [0] 36" xfId="1729"/>
    <cellStyle name="쉼표 [0] 36 2" xfId="1730"/>
    <cellStyle name="쉼표 [0] 36 3" xfId="1731"/>
    <cellStyle name="쉼표 [0] 37" xfId="1732"/>
    <cellStyle name="쉼표 [0] 37 2" xfId="1733"/>
    <cellStyle name="쉼표 [0] 37 3" xfId="1734"/>
    <cellStyle name="쉼표 [0] 38" xfId="1735"/>
    <cellStyle name="쉼표 [0] 38 2" xfId="1736"/>
    <cellStyle name="쉼표 [0] 38 3" xfId="1737"/>
    <cellStyle name="쉼표 [0] 39" xfId="1738"/>
    <cellStyle name="쉼표 [0] 39 2" xfId="1739"/>
    <cellStyle name="쉼표 [0] 39 3" xfId="1740"/>
    <cellStyle name="쉼표 [0] 4" xfId="17"/>
    <cellStyle name="쉼표 [0] 4 10" xfId="1741"/>
    <cellStyle name="쉼표 [0] 4 10 2" xfId="1742"/>
    <cellStyle name="쉼표 [0] 4 11" xfId="1743"/>
    <cellStyle name="쉼표 [0] 4 11 2" xfId="1744"/>
    <cellStyle name="쉼표 [0] 4 12" xfId="1745"/>
    <cellStyle name="쉼표 [0] 4 12 2" xfId="1746"/>
    <cellStyle name="쉼표 [0] 4 13" xfId="1747"/>
    <cellStyle name="쉼표 [0] 4 14" xfId="1748"/>
    <cellStyle name="쉼표 [0] 4 14 2" xfId="1749"/>
    <cellStyle name="쉼표 [0] 4 15" xfId="1750"/>
    <cellStyle name="쉼표 [0] 4 2" xfId="198"/>
    <cellStyle name="쉼표 [0] 4 2 2" xfId="1751"/>
    <cellStyle name="쉼표 [0] 4 2 2 2" xfId="1752"/>
    <cellStyle name="쉼표 [0] 4 2 2 3" xfId="1753"/>
    <cellStyle name="쉼표 [0] 4 2 3" xfId="1754"/>
    <cellStyle name="쉼표 [0] 4 2 3 2" xfId="1755"/>
    <cellStyle name="쉼표 [0] 4 3" xfId="199"/>
    <cellStyle name="쉼표 [0] 4 3 2" xfId="1756"/>
    <cellStyle name="쉼표 [0] 4 4" xfId="200"/>
    <cellStyle name="쉼표 [0] 4 4 2" xfId="1757"/>
    <cellStyle name="쉼표 [0] 4 4 3" xfId="1758"/>
    <cellStyle name="쉼표 [0] 4 5" xfId="201"/>
    <cellStyle name="쉼표 [0] 4 5 2" xfId="1759"/>
    <cellStyle name="쉼표 [0] 4 5 3" xfId="1760"/>
    <cellStyle name="쉼표 [0] 4 6" xfId="202"/>
    <cellStyle name="쉼표 [0] 4 6 2" xfId="1761"/>
    <cellStyle name="쉼표 [0] 4 6 2 2" xfId="1762"/>
    <cellStyle name="쉼표 [0] 4 6 3" xfId="1763"/>
    <cellStyle name="쉼표 [0] 4 7" xfId="1764"/>
    <cellStyle name="쉼표 [0] 4 7 2" xfId="1765"/>
    <cellStyle name="쉼표 [0] 4 7 2 2" xfId="1766"/>
    <cellStyle name="쉼표 [0] 4 7 3" xfId="1767"/>
    <cellStyle name="쉼표 [0] 4 8" xfId="1768"/>
    <cellStyle name="쉼표 [0] 4 8 2" xfId="1769"/>
    <cellStyle name="쉼표 [0] 4 8 3" xfId="1770"/>
    <cellStyle name="쉼표 [0] 4 9" xfId="1771"/>
    <cellStyle name="쉼표 [0] 4 9 2" xfId="1772"/>
    <cellStyle name="쉼표 [0] 4 9 3" xfId="1773"/>
    <cellStyle name="쉼표 [0] 40" xfId="1774"/>
    <cellStyle name="쉼표 [0] 40 2" xfId="1775"/>
    <cellStyle name="쉼표 [0] 40 3" xfId="1776"/>
    <cellStyle name="쉼표 [0] 41" xfId="1777"/>
    <cellStyle name="쉼표 [0] 41 2" xfId="2703"/>
    <cellStyle name="쉼표 [0] 42" xfId="1778"/>
    <cellStyle name="쉼표 [0] 42 2" xfId="1779"/>
    <cellStyle name="쉼표 [0] 42 3" xfId="2679"/>
    <cellStyle name="쉼표 [0] 43" xfId="1780"/>
    <cellStyle name="쉼표 [0] 43 2" xfId="1781"/>
    <cellStyle name="쉼표 [0] 43 3" xfId="2680"/>
    <cellStyle name="쉼표 [0] 44" xfId="1782"/>
    <cellStyle name="쉼표 [0] 44 2" xfId="1783"/>
    <cellStyle name="쉼표 [0] 44 3" xfId="2681"/>
    <cellStyle name="쉼표 [0] 45" xfId="1784"/>
    <cellStyle name="쉼표 [0] 46" xfId="1785"/>
    <cellStyle name="쉼표 [0] 46 2" xfId="1786"/>
    <cellStyle name="쉼표 [0] 46 3" xfId="2682"/>
    <cellStyle name="쉼표 [0] 47" xfId="1787"/>
    <cellStyle name="쉼표 [0] 47 2" xfId="1788"/>
    <cellStyle name="쉼표 [0] 47 3" xfId="2683"/>
    <cellStyle name="쉼표 [0] 48" xfId="1789"/>
    <cellStyle name="쉼표 [0] 48 2" xfId="1790"/>
    <cellStyle name="쉼표 [0] 48 3" xfId="2684"/>
    <cellStyle name="쉼표 [0] 49" xfId="1791"/>
    <cellStyle name="쉼표 [0] 49 2" xfId="1792"/>
    <cellStyle name="쉼표 [0] 49 3" xfId="2685"/>
    <cellStyle name="쉼표 [0] 5" xfId="18"/>
    <cellStyle name="쉼표 [0] 5 10" xfId="246"/>
    <cellStyle name="쉼표 [0] 5 10 10" xfId="1793"/>
    <cellStyle name="쉼표 [0] 5 10 11" xfId="1794"/>
    <cellStyle name="쉼표 [0] 5 10 12" xfId="1795"/>
    <cellStyle name="쉼표 [0] 5 10 13" xfId="1796"/>
    <cellStyle name="쉼표 [0] 5 10 14" xfId="1797"/>
    <cellStyle name="쉼표 [0] 5 10 2" xfId="1798"/>
    <cellStyle name="쉼표 [0] 5 10 2 2" xfId="1799"/>
    <cellStyle name="쉼표 [0] 5 10 3" xfId="1800"/>
    <cellStyle name="쉼표 [0] 5 10 4" xfId="1801"/>
    <cellStyle name="쉼표 [0] 5 10 5" xfId="1802"/>
    <cellStyle name="쉼표 [0] 5 10 6" xfId="1803"/>
    <cellStyle name="쉼표 [0] 5 10 7" xfId="1804"/>
    <cellStyle name="쉼표 [0] 5 10 8" xfId="1805"/>
    <cellStyle name="쉼표 [0] 5 10 9" xfId="1806"/>
    <cellStyle name="쉼표 [0] 5 11" xfId="1807"/>
    <cellStyle name="쉼표 [0] 5 11 10" xfId="1808"/>
    <cellStyle name="쉼표 [0] 5 11 11" xfId="1809"/>
    <cellStyle name="쉼표 [0] 5 11 12" xfId="1810"/>
    <cellStyle name="쉼표 [0] 5 11 13" xfId="1811"/>
    <cellStyle name="쉼표 [0] 5 11 14" xfId="1812"/>
    <cellStyle name="쉼표 [0] 5 11 2" xfId="1813"/>
    <cellStyle name="쉼표 [0] 5 11 2 2" xfId="1814"/>
    <cellStyle name="쉼표 [0] 5 11 3" xfId="1815"/>
    <cellStyle name="쉼표 [0] 5 11 4" xfId="1816"/>
    <cellStyle name="쉼표 [0] 5 11 5" xfId="1817"/>
    <cellStyle name="쉼표 [0] 5 11 6" xfId="1818"/>
    <cellStyle name="쉼표 [0] 5 11 7" xfId="1819"/>
    <cellStyle name="쉼표 [0] 5 11 8" xfId="1820"/>
    <cellStyle name="쉼표 [0] 5 11 9" xfId="1821"/>
    <cellStyle name="쉼표 [0] 5 12" xfId="1822"/>
    <cellStyle name="쉼표 [0] 5 12 2" xfId="1823"/>
    <cellStyle name="쉼표 [0] 5 12 2 2" xfId="1824"/>
    <cellStyle name="쉼표 [0] 5 12 3" xfId="1825"/>
    <cellStyle name="쉼표 [0] 5 12 4" xfId="1826"/>
    <cellStyle name="쉼표 [0] 5 12 5" xfId="1827"/>
    <cellStyle name="쉼표 [0] 5 12 6" xfId="1828"/>
    <cellStyle name="쉼표 [0] 5 12 7" xfId="1829"/>
    <cellStyle name="쉼표 [0] 5 12 8" xfId="1830"/>
    <cellStyle name="쉼표 [0] 5 13" xfId="1831"/>
    <cellStyle name="쉼표 [0] 5 13 2" xfId="1832"/>
    <cellStyle name="쉼표 [0] 5 13 2 2" xfId="1833"/>
    <cellStyle name="쉼표 [0] 5 13 3" xfId="1834"/>
    <cellStyle name="쉼표 [0] 5 14" xfId="1835"/>
    <cellStyle name="쉼표 [0] 5 14 2" xfId="1836"/>
    <cellStyle name="쉼표 [0] 5 14 2 2" xfId="1837"/>
    <cellStyle name="쉼표 [0] 5 14 3" xfId="1838"/>
    <cellStyle name="쉼표 [0] 5 15" xfId="1839"/>
    <cellStyle name="쉼표 [0] 5 15 2" xfId="1840"/>
    <cellStyle name="쉼표 [0] 5 15 3" xfId="1841"/>
    <cellStyle name="쉼표 [0] 5 16" xfId="1842"/>
    <cellStyle name="쉼표 [0] 5 16 2" xfId="1843"/>
    <cellStyle name="쉼표 [0] 5 16 3" xfId="1844"/>
    <cellStyle name="쉼표 [0] 5 17" xfId="1845"/>
    <cellStyle name="쉼표 [0] 5 17 2" xfId="1846"/>
    <cellStyle name="쉼표 [0] 5 18" xfId="1847"/>
    <cellStyle name="쉼표 [0] 5 18 2" xfId="1848"/>
    <cellStyle name="쉼표 [0] 5 19" xfId="1849"/>
    <cellStyle name="쉼표 [0] 5 19 2" xfId="1850"/>
    <cellStyle name="쉼표 [0] 5 2" xfId="19"/>
    <cellStyle name="쉼표 [0] 5 2 10" xfId="1851"/>
    <cellStyle name="쉼표 [0] 5 2 11" xfId="1852"/>
    <cellStyle name="쉼표 [0] 5 2 12" xfId="1853"/>
    <cellStyle name="쉼표 [0] 5 2 13" xfId="1854"/>
    <cellStyle name="쉼표 [0] 5 2 2" xfId="1855"/>
    <cellStyle name="쉼표 [0] 5 2 3" xfId="1856"/>
    <cellStyle name="쉼표 [0] 5 2 4" xfId="1857"/>
    <cellStyle name="쉼표 [0] 5 2 5" xfId="1858"/>
    <cellStyle name="쉼표 [0] 5 2 6" xfId="1859"/>
    <cellStyle name="쉼표 [0] 5 2 7" xfId="1860"/>
    <cellStyle name="쉼표 [0] 5 2 8" xfId="1861"/>
    <cellStyle name="쉼표 [0] 5 2 9" xfId="1862"/>
    <cellStyle name="쉼표 [0] 5 20" xfId="1863"/>
    <cellStyle name="쉼표 [0] 5 20 2" xfId="1864"/>
    <cellStyle name="쉼표 [0] 5 21" xfId="1865"/>
    <cellStyle name="쉼표 [0] 5 21 2" xfId="1866"/>
    <cellStyle name="쉼표 [0] 5 22" xfId="1867"/>
    <cellStyle name="쉼표 [0] 5 23" xfId="1868"/>
    <cellStyle name="쉼표 [0] 5 23 2" xfId="1869"/>
    <cellStyle name="쉼표 [0] 5 24" xfId="1870"/>
    <cellStyle name="쉼표 [0] 5 25" xfId="1871"/>
    <cellStyle name="쉼표 [0] 5 26" xfId="1872"/>
    <cellStyle name="쉼표 [0] 5 27" xfId="1873"/>
    <cellStyle name="쉼표 [0] 5 28" xfId="1874"/>
    <cellStyle name="쉼표 [0] 5 3" xfId="72"/>
    <cellStyle name="쉼표 [0] 5 3 10" xfId="1875"/>
    <cellStyle name="쉼표 [0] 5 3 11" xfId="1876"/>
    <cellStyle name="쉼표 [0] 5 3 12" xfId="1877"/>
    <cellStyle name="쉼표 [0] 5 3 13" xfId="1878"/>
    <cellStyle name="쉼표 [0] 5 3 2" xfId="1879"/>
    <cellStyle name="쉼표 [0] 5 3 3" xfId="1880"/>
    <cellStyle name="쉼표 [0] 5 3 4" xfId="1881"/>
    <cellStyle name="쉼표 [0] 5 3 5" xfId="1882"/>
    <cellStyle name="쉼표 [0] 5 3 6" xfId="1883"/>
    <cellStyle name="쉼표 [0] 5 3 7" xfId="1884"/>
    <cellStyle name="쉼표 [0] 5 3 8" xfId="1885"/>
    <cellStyle name="쉼표 [0] 5 3 9" xfId="1886"/>
    <cellStyle name="쉼표 [0] 5 4" xfId="97"/>
    <cellStyle name="쉼표 [0] 5 4 10" xfId="1887"/>
    <cellStyle name="쉼표 [0] 5 4 11" xfId="1888"/>
    <cellStyle name="쉼표 [0] 5 4 12" xfId="1889"/>
    <cellStyle name="쉼표 [0] 5 4 13" xfId="1890"/>
    <cellStyle name="쉼표 [0] 5 4 2" xfId="1891"/>
    <cellStyle name="쉼표 [0] 5 4 3" xfId="1892"/>
    <cellStyle name="쉼표 [0] 5 4 4" xfId="1893"/>
    <cellStyle name="쉼표 [0] 5 4 5" xfId="1894"/>
    <cellStyle name="쉼표 [0] 5 4 6" xfId="1895"/>
    <cellStyle name="쉼표 [0] 5 4 7" xfId="1896"/>
    <cellStyle name="쉼표 [0] 5 4 8" xfId="1897"/>
    <cellStyle name="쉼표 [0] 5 4 9" xfId="1898"/>
    <cellStyle name="쉼표 [0] 5 5" xfId="103"/>
    <cellStyle name="쉼표 [0] 5 5 10" xfId="1899"/>
    <cellStyle name="쉼표 [0] 5 5 11" xfId="1900"/>
    <cellStyle name="쉼표 [0] 5 5 12" xfId="1901"/>
    <cellStyle name="쉼표 [0] 5 5 13" xfId="1902"/>
    <cellStyle name="쉼표 [0] 5 5 2" xfId="1903"/>
    <cellStyle name="쉼표 [0] 5 5 3" xfId="1904"/>
    <cellStyle name="쉼표 [0] 5 5 4" xfId="1905"/>
    <cellStyle name="쉼표 [0] 5 5 5" xfId="1906"/>
    <cellStyle name="쉼표 [0] 5 5 6" xfId="1907"/>
    <cellStyle name="쉼표 [0] 5 5 7" xfId="1908"/>
    <cellStyle name="쉼표 [0] 5 5 8" xfId="1909"/>
    <cellStyle name="쉼표 [0] 5 5 9" xfId="1910"/>
    <cellStyle name="쉼표 [0] 5 6" xfId="117"/>
    <cellStyle name="쉼표 [0] 5 6 10" xfId="1911"/>
    <cellStyle name="쉼표 [0] 5 6 11" xfId="1912"/>
    <cellStyle name="쉼표 [0] 5 6 12" xfId="1913"/>
    <cellStyle name="쉼표 [0] 5 6 13" xfId="1914"/>
    <cellStyle name="쉼표 [0] 5 6 2" xfId="1915"/>
    <cellStyle name="쉼표 [0] 5 6 3" xfId="1916"/>
    <cellStyle name="쉼표 [0] 5 6 4" xfId="1917"/>
    <cellStyle name="쉼표 [0] 5 6 5" xfId="1918"/>
    <cellStyle name="쉼표 [0] 5 6 6" xfId="1919"/>
    <cellStyle name="쉼표 [0] 5 6 7" xfId="1920"/>
    <cellStyle name="쉼표 [0] 5 6 8" xfId="1921"/>
    <cellStyle name="쉼표 [0] 5 6 9" xfId="1922"/>
    <cellStyle name="쉼표 [0] 5 7" xfId="131"/>
    <cellStyle name="쉼표 [0] 5 7 10" xfId="1923"/>
    <cellStyle name="쉼표 [0] 5 7 11" xfId="1924"/>
    <cellStyle name="쉼표 [0] 5 7 12" xfId="1925"/>
    <cellStyle name="쉼표 [0] 5 7 13" xfId="1926"/>
    <cellStyle name="쉼표 [0] 5 7 2" xfId="1927"/>
    <cellStyle name="쉼표 [0] 5 7 3" xfId="1928"/>
    <cellStyle name="쉼표 [0] 5 7 4" xfId="1929"/>
    <cellStyle name="쉼표 [0] 5 7 5" xfId="1930"/>
    <cellStyle name="쉼표 [0] 5 7 6" xfId="1931"/>
    <cellStyle name="쉼표 [0] 5 7 7" xfId="1932"/>
    <cellStyle name="쉼표 [0] 5 7 8" xfId="1933"/>
    <cellStyle name="쉼표 [0] 5 7 9" xfId="1934"/>
    <cellStyle name="쉼표 [0] 5 8" xfId="143"/>
    <cellStyle name="쉼표 [0] 5 8 10" xfId="1935"/>
    <cellStyle name="쉼표 [0] 5 8 11" xfId="1936"/>
    <cellStyle name="쉼표 [0] 5 8 12" xfId="1937"/>
    <cellStyle name="쉼표 [0] 5 8 13" xfId="1938"/>
    <cellStyle name="쉼표 [0] 5 8 2" xfId="1939"/>
    <cellStyle name="쉼표 [0] 5 8 3" xfId="1940"/>
    <cellStyle name="쉼표 [0] 5 8 4" xfId="1941"/>
    <cellStyle name="쉼표 [0] 5 8 5" xfId="1942"/>
    <cellStyle name="쉼표 [0] 5 8 6" xfId="1943"/>
    <cellStyle name="쉼표 [0] 5 8 7" xfId="1944"/>
    <cellStyle name="쉼표 [0] 5 8 8" xfId="1945"/>
    <cellStyle name="쉼표 [0] 5 8 9" xfId="1946"/>
    <cellStyle name="쉼표 [0] 5 9" xfId="155"/>
    <cellStyle name="쉼표 [0] 5 9 10" xfId="1947"/>
    <cellStyle name="쉼표 [0] 5 9 11" xfId="1948"/>
    <cellStyle name="쉼표 [0] 5 9 12" xfId="1949"/>
    <cellStyle name="쉼표 [0] 5 9 13" xfId="1950"/>
    <cellStyle name="쉼표 [0] 5 9 2" xfId="1951"/>
    <cellStyle name="쉼표 [0] 5 9 3" xfId="1952"/>
    <cellStyle name="쉼표 [0] 5 9 4" xfId="1953"/>
    <cellStyle name="쉼표 [0] 5 9 5" xfId="1954"/>
    <cellStyle name="쉼표 [0] 5 9 6" xfId="1955"/>
    <cellStyle name="쉼표 [0] 5 9 7" xfId="1956"/>
    <cellStyle name="쉼표 [0] 5 9 8" xfId="1957"/>
    <cellStyle name="쉼표 [0] 5 9 9" xfId="1958"/>
    <cellStyle name="쉼표 [0] 50" xfId="366"/>
    <cellStyle name="쉼표 [0] 50 2" xfId="1959"/>
    <cellStyle name="쉼표 [0] 51" xfId="1960"/>
    <cellStyle name="쉼표 [0] 51 2" xfId="1961"/>
    <cellStyle name="쉼표 [0] 52" xfId="2706"/>
    <cellStyle name="쉼표 [0] 52 2" xfId="1962"/>
    <cellStyle name="쉼표 [0] 53" xfId="2707"/>
    <cellStyle name="쉼표 [0] 53 2" xfId="1963"/>
    <cellStyle name="쉼표 [0] 54" xfId="2708"/>
    <cellStyle name="쉼표 [0] 54 2" xfId="1964"/>
    <cellStyle name="쉼표 [0] 55" xfId="2709"/>
    <cellStyle name="쉼표 [0] 55 2" xfId="1965"/>
    <cellStyle name="쉼표 [0] 56" xfId="2710"/>
    <cellStyle name="쉼표 [0] 56 2" xfId="1966"/>
    <cellStyle name="쉼표 [0] 57" xfId="2711"/>
    <cellStyle name="쉼표 [0] 57 2" xfId="1967"/>
    <cellStyle name="쉼표 [0] 58" xfId="1968"/>
    <cellStyle name="쉼표 [0] 58 2" xfId="1969"/>
    <cellStyle name="쉼표 [0] 58 2 2" xfId="2716"/>
    <cellStyle name="쉼표 [0] 58 3" xfId="2735"/>
    <cellStyle name="쉼표 [0] 58 4" xfId="2755"/>
    <cellStyle name="쉼표 [0] 58 5" xfId="2767"/>
    <cellStyle name="쉼표 [0] 58 6" xfId="2714"/>
    <cellStyle name="쉼표 [0] 59 2" xfId="1970"/>
    <cellStyle name="쉼표 [0] 59 3" xfId="1971"/>
    <cellStyle name="쉼표 [0] 59 4" xfId="1972"/>
    <cellStyle name="쉼표 [0] 6" xfId="20"/>
    <cellStyle name="쉼표 [0] 6 10" xfId="1973"/>
    <cellStyle name="쉼표 [0] 6 11" xfId="1974"/>
    <cellStyle name="쉼표 [0] 6 12" xfId="1975"/>
    <cellStyle name="쉼표 [0] 6 13" xfId="1976"/>
    <cellStyle name="쉼표 [0] 6 2" xfId="203"/>
    <cellStyle name="쉼표 [0] 6 2 2" xfId="1977"/>
    <cellStyle name="쉼표 [0] 6 3" xfId="204"/>
    <cellStyle name="쉼표 [0] 6 4" xfId="205"/>
    <cellStyle name="쉼표 [0] 6 5" xfId="206"/>
    <cellStyle name="쉼표 [0] 6 6" xfId="207"/>
    <cellStyle name="쉼표 [0] 6 6 2" xfId="1978"/>
    <cellStyle name="쉼표 [0] 6 6 3" xfId="1979"/>
    <cellStyle name="쉼표 [0] 6 7" xfId="1980"/>
    <cellStyle name="쉼표 [0] 6 7 2" xfId="1981"/>
    <cellStyle name="쉼표 [0] 6 8" xfId="1982"/>
    <cellStyle name="쉼표 [0] 6 9" xfId="1983"/>
    <cellStyle name="쉼표 [0] 62" xfId="2717"/>
    <cellStyle name="쉼표 [0] 62 2" xfId="1984"/>
    <cellStyle name="쉼표 [0] 62 3" xfId="1985"/>
    <cellStyle name="쉼표 [0] 62 4" xfId="1986"/>
    <cellStyle name="쉼표 [0] 63" xfId="2718"/>
    <cellStyle name="쉼표 [0] 64" xfId="2719"/>
    <cellStyle name="쉼표 [0] 65" xfId="2720"/>
    <cellStyle name="쉼표 [0] 65 2" xfId="1987"/>
    <cellStyle name="쉼표 [0] 65 3" xfId="1988"/>
    <cellStyle name="쉼표 [0] 65 4" xfId="1989"/>
    <cellStyle name="쉼표 [0] 66" xfId="2721"/>
    <cellStyle name="쉼표 [0] 67" xfId="2722"/>
    <cellStyle name="쉼표 [0] 68" xfId="2723"/>
    <cellStyle name="쉼표 [0] 68 2" xfId="1990"/>
    <cellStyle name="쉼표 [0] 68 3" xfId="1991"/>
    <cellStyle name="쉼표 [0] 68 4" xfId="1992"/>
    <cellStyle name="쉼표 [0] 69" xfId="2724"/>
    <cellStyle name="쉼표 [0] 7" xfId="21"/>
    <cellStyle name="쉼표 [0] 7 10" xfId="1993"/>
    <cellStyle name="쉼표 [0] 7 10 10" xfId="1994"/>
    <cellStyle name="쉼표 [0] 7 10 11" xfId="1995"/>
    <cellStyle name="쉼표 [0] 7 10 12" xfId="1996"/>
    <cellStyle name="쉼표 [0] 7 10 13" xfId="1997"/>
    <cellStyle name="쉼표 [0] 7 10 14" xfId="1998"/>
    <cellStyle name="쉼표 [0] 7 10 2" xfId="1999"/>
    <cellStyle name="쉼표 [0] 7 10 2 2" xfId="2000"/>
    <cellStyle name="쉼표 [0] 7 10 3" xfId="2001"/>
    <cellStyle name="쉼표 [0] 7 10 4" xfId="2002"/>
    <cellStyle name="쉼표 [0] 7 10 5" xfId="2003"/>
    <cellStyle name="쉼표 [0] 7 10 6" xfId="2004"/>
    <cellStyle name="쉼표 [0] 7 10 7" xfId="2005"/>
    <cellStyle name="쉼표 [0] 7 10 8" xfId="2006"/>
    <cellStyle name="쉼표 [0] 7 10 9" xfId="2007"/>
    <cellStyle name="쉼표 [0] 7 11" xfId="2008"/>
    <cellStyle name="쉼표 [0] 7 11 10" xfId="2009"/>
    <cellStyle name="쉼표 [0] 7 11 11" xfId="2010"/>
    <cellStyle name="쉼표 [0] 7 11 12" xfId="2011"/>
    <cellStyle name="쉼표 [0] 7 11 13" xfId="2012"/>
    <cellStyle name="쉼표 [0] 7 11 14" xfId="2013"/>
    <cellStyle name="쉼표 [0] 7 11 2" xfId="2014"/>
    <cellStyle name="쉼표 [0] 7 11 2 2" xfId="2015"/>
    <cellStyle name="쉼표 [0] 7 11 3" xfId="2016"/>
    <cellStyle name="쉼표 [0] 7 11 4" xfId="2017"/>
    <cellStyle name="쉼표 [0] 7 11 5" xfId="2018"/>
    <cellStyle name="쉼표 [0] 7 11 6" xfId="2019"/>
    <cellStyle name="쉼표 [0] 7 11 7" xfId="2020"/>
    <cellStyle name="쉼표 [0] 7 11 8" xfId="2021"/>
    <cellStyle name="쉼표 [0] 7 11 9" xfId="2022"/>
    <cellStyle name="쉼표 [0] 7 12" xfId="2023"/>
    <cellStyle name="쉼표 [0] 7 12 2" xfId="2024"/>
    <cellStyle name="쉼표 [0] 7 12 2 2" xfId="2025"/>
    <cellStyle name="쉼표 [0] 7 12 3" xfId="2026"/>
    <cellStyle name="쉼표 [0] 7 12 4" xfId="2027"/>
    <cellStyle name="쉼표 [0] 7 12 5" xfId="2028"/>
    <cellStyle name="쉼표 [0] 7 12 6" xfId="2029"/>
    <cellStyle name="쉼표 [0] 7 12 7" xfId="2030"/>
    <cellStyle name="쉼표 [0] 7 12 8" xfId="2031"/>
    <cellStyle name="쉼표 [0] 7 13" xfId="2032"/>
    <cellStyle name="쉼표 [0] 7 13 2" xfId="2033"/>
    <cellStyle name="쉼표 [0] 7 13 2 2" xfId="2034"/>
    <cellStyle name="쉼표 [0] 7 13 3" xfId="2035"/>
    <cellStyle name="쉼표 [0] 7 14" xfId="2036"/>
    <cellStyle name="쉼표 [0] 7 14 2" xfId="2037"/>
    <cellStyle name="쉼표 [0] 7 14 2 2" xfId="2038"/>
    <cellStyle name="쉼표 [0] 7 14 3" xfId="2039"/>
    <cellStyle name="쉼표 [0] 7 15" xfId="2040"/>
    <cellStyle name="쉼표 [0] 7 15 2" xfId="2041"/>
    <cellStyle name="쉼표 [0] 7 15 3" xfId="2042"/>
    <cellStyle name="쉼표 [0] 7 16" xfId="2043"/>
    <cellStyle name="쉼표 [0] 7 16 2" xfId="2044"/>
    <cellStyle name="쉼표 [0] 7 16 3" xfId="2045"/>
    <cellStyle name="쉼표 [0] 7 17" xfId="2046"/>
    <cellStyle name="쉼표 [0] 7 17 2" xfId="2047"/>
    <cellStyle name="쉼표 [0] 7 18" xfId="2048"/>
    <cellStyle name="쉼표 [0] 7 18 2" xfId="2049"/>
    <cellStyle name="쉼표 [0] 7 19" xfId="2050"/>
    <cellStyle name="쉼표 [0] 7 19 2" xfId="2051"/>
    <cellStyle name="쉼표 [0] 7 2" xfId="48"/>
    <cellStyle name="쉼표 [0] 7 2 10" xfId="2052"/>
    <cellStyle name="쉼표 [0] 7 2 11" xfId="2053"/>
    <cellStyle name="쉼표 [0] 7 2 12" xfId="2054"/>
    <cellStyle name="쉼표 [0] 7 2 13" xfId="2055"/>
    <cellStyle name="쉼표 [0] 7 2 2" xfId="2056"/>
    <cellStyle name="쉼표 [0] 7 2 3" xfId="2057"/>
    <cellStyle name="쉼표 [0] 7 2 4" xfId="2058"/>
    <cellStyle name="쉼표 [0] 7 2 5" xfId="2059"/>
    <cellStyle name="쉼표 [0] 7 2 6" xfId="2060"/>
    <cellStyle name="쉼표 [0] 7 2 7" xfId="2061"/>
    <cellStyle name="쉼표 [0] 7 2 8" xfId="2062"/>
    <cellStyle name="쉼표 [0] 7 2 9" xfId="2063"/>
    <cellStyle name="쉼표 [0] 7 20" xfId="2064"/>
    <cellStyle name="쉼표 [0] 7 20 2" xfId="2065"/>
    <cellStyle name="쉼표 [0] 7 21" xfId="2066"/>
    <cellStyle name="쉼표 [0] 7 21 2" xfId="2067"/>
    <cellStyle name="쉼표 [0] 7 22" xfId="2068"/>
    <cellStyle name="쉼표 [0] 7 23" xfId="2069"/>
    <cellStyle name="쉼표 [0] 7 23 2" xfId="2070"/>
    <cellStyle name="쉼표 [0] 7 24" xfId="2071"/>
    <cellStyle name="쉼표 [0] 7 25" xfId="2072"/>
    <cellStyle name="쉼표 [0] 7 26" xfId="2073"/>
    <cellStyle name="쉼표 [0] 7 27" xfId="2074"/>
    <cellStyle name="쉼표 [0] 7 28" xfId="2075"/>
    <cellStyle name="쉼표 [0] 7 29" xfId="2076"/>
    <cellStyle name="쉼표 [0] 7 3" xfId="73"/>
    <cellStyle name="쉼표 [0] 7 3 10" xfId="2077"/>
    <cellStyle name="쉼표 [0] 7 3 11" xfId="2078"/>
    <cellStyle name="쉼표 [0] 7 3 12" xfId="2079"/>
    <cellStyle name="쉼표 [0] 7 3 13" xfId="2080"/>
    <cellStyle name="쉼표 [0] 7 3 2" xfId="2081"/>
    <cellStyle name="쉼표 [0] 7 3 3" xfId="2082"/>
    <cellStyle name="쉼표 [0] 7 3 4" xfId="2083"/>
    <cellStyle name="쉼표 [0] 7 3 5" xfId="2084"/>
    <cellStyle name="쉼표 [0] 7 3 6" xfId="2085"/>
    <cellStyle name="쉼표 [0] 7 3 7" xfId="2086"/>
    <cellStyle name="쉼표 [0] 7 3 8" xfId="2087"/>
    <cellStyle name="쉼표 [0] 7 3 9" xfId="2088"/>
    <cellStyle name="쉼표 [0] 7 30" xfId="2089"/>
    <cellStyle name="쉼표 [0] 7 4" xfId="99"/>
    <cellStyle name="쉼표 [0] 7 4 10" xfId="2090"/>
    <cellStyle name="쉼표 [0] 7 4 11" xfId="2091"/>
    <cellStyle name="쉼표 [0] 7 4 12" xfId="2092"/>
    <cellStyle name="쉼표 [0] 7 4 13" xfId="2093"/>
    <cellStyle name="쉼표 [0] 7 4 2" xfId="2094"/>
    <cellStyle name="쉼표 [0] 7 4 3" xfId="2095"/>
    <cellStyle name="쉼표 [0] 7 4 4" xfId="2096"/>
    <cellStyle name="쉼표 [0] 7 4 5" xfId="2097"/>
    <cellStyle name="쉼표 [0] 7 4 6" xfId="2098"/>
    <cellStyle name="쉼표 [0] 7 4 7" xfId="2099"/>
    <cellStyle name="쉼표 [0] 7 4 8" xfId="2100"/>
    <cellStyle name="쉼표 [0] 7 4 9" xfId="2101"/>
    <cellStyle name="쉼표 [0] 7 5" xfId="100"/>
    <cellStyle name="쉼표 [0] 7 5 10" xfId="2102"/>
    <cellStyle name="쉼표 [0] 7 5 11" xfId="2103"/>
    <cellStyle name="쉼표 [0] 7 5 12" xfId="2104"/>
    <cellStyle name="쉼표 [0] 7 5 13" xfId="2105"/>
    <cellStyle name="쉼표 [0] 7 5 2" xfId="2106"/>
    <cellStyle name="쉼표 [0] 7 5 3" xfId="2107"/>
    <cellStyle name="쉼표 [0] 7 5 4" xfId="2108"/>
    <cellStyle name="쉼표 [0] 7 5 5" xfId="2109"/>
    <cellStyle name="쉼표 [0] 7 5 6" xfId="2110"/>
    <cellStyle name="쉼표 [0] 7 5 7" xfId="2111"/>
    <cellStyle name="쉼표 [0] 7 5 8" xfId="2112"/>
    <cellStyle name="쉼표 [0] 7 5 9" xfId="2113"/>
    <cellStyle name="쉼표 [0] 7 6" xfId="98"/>
    <cellStyle name="쉼표 [0] 7 6 10" xfId="2114"/>
    <cellStyle name="쉼표 [0] 7 6 11" xfId="2115"/>
    <cellStyle name="쉼표 [0] 7 6 12" xfId="2116"/>
    <cellStyle name="쉼표 [0] 7 6 13" xfId="2117"/>
    <cellStyle name="쉼표 [0] 7 6 2" xfId="2118"/>
    <cellStyle name="쉼표 [0] 7 6 3" xfId="2119"/>
    <cellStyle name="쉼표 [0] 7 6 4" xfId="2120"/>
    <cellStyle name="쉼표 [0] 7 6 5" xfId="2121"/>
    <cellStyle name="쉼표 [0] 7 6 6" xfId="2122"/>
    <cellStyle name="쉼표 [0] 7 6 7" xfId="2123"/>
    <cellStyle name="쉼표 [0] 7 6 8" xfId="2124"/>
    <cellStyle name="쉼표 [0] 7 6 9" xfId="2125"/>
    <cellStyle name="쉼표 [0] 7 7" xfId="101"/>
    <cellStyle name="쉼표 [0] 7 7 10" xfId="2126"/>
    <cellStyle name="쉼표 [0] 7 7 11" xfId="2127"/>
    <cellStyle name="쉼표 [0] 7 7 12" xfId="2128"/>
    <cellStyle name="쉼표 [0] 7 7 13" xfId="2129"/>
    <cellStyle name="쉼표 [0] 7 7 2" xfId="2130"/>
    <cellStyle name="쉼표 [0] 7 7 3" xfId="2131"/>
    <cellStyle name="쉼표 [0] 7 7 4" xfId="2132"/>
    <cellStyle name="쉼표 [0] 7 7 5" xfId="2133"/>
    <cellStyle name="쉼표 [0] 7 7 6" xfId="2134"/>
    <cellStyle name="쉼표 [0] 7 7 7" xfId="2135"/>
    <cellStyle name="쉼표 [0] 7 7 8" xfId="2136"/>
    <cellStyle name="쉼표 [0] 7 7 9" xfId="2137"/>
    <cellStyle name="쉼표 [0] 7 8" xfId="115"/>
    <cellStyle name="쉼표 [0] 7 8 10" xfId="2138"/>
    <cellStyle name="쉼표 [0] 7 8 11" xfId="2139"/>
    <cellStyle name="쉼표 [0] 7 8 12" xfId="2140"/>
    <cellStyle name="쉼표 [0] 7 8 13" xfId="2141"/>
    <cellStyle name="쉼표 [0] 7 8 2" xfId="2142"/>
    <cellStyle name="쉼표 [0] 7 8 3" xfId="2143"/>
    <cellStyle name="쉼표 [0] 7 8 4" xfId="2144"/>
    <cellStyle name="쉼표 [0] 7 8 5" xfId="2145"/>
    <cellStyle name="쉼표 [0] 7 8 6" xfId="2146"/>
    <cellStyle name="쉼표 [0] 7 8 7" xfId="2147"/>
    <cellStyle name="쉼표 [0] 7 8 8" xfId="2148"/>
    <cellStyle name="쉼표 [0] 7 8 9" xfId="2149"/>
    <cellStyle name="쉼표 [0] 7 9" xfId="129"/>
    <cellStyle name="쉼표 [0] 7 9 10" xfId="2150"/>
    <cellStyle name="쉼표 [0] 7 9 11" xfId="2151"/>
    <cellStyle name="쉼표 [0] 7 9 12" xfId="2152"/>
    <cellStyle name="쉼표 [0] 7 9 13" xfId="2153"/>
    <cellStyle name="쉼표 [0] 7 9 2" xfId="2154"/>
    <cellStyle name="쉼표 [0] 7 9 3" xfId="2155"/>
    <cellStyle name="쉼표 [0] 7 9 4" xfId="2156"/>
    <cellStyle name="쉼표 [0] 7 9 5" xfId="2157"/>
    <cellStyle name="쉼표 [0] 7 9 6" xfId="2158"/>
    <cellStyle name="쉼표 [0] 7 9 7" xfId="2159"/>
    <cellStyle name="쉼표 [0] 7 9 8" xfId="2160"/>
    <cellStyle name="쉼표 [0] 7 9 9" xfId="2161"/>
    <cellStyle name="쉼표 [0] 70" xfId="2725"/>
    <cellStyle name="쉼표 [0] 71" xfId="2726"/>
    <cellStyle name="쉼표 [0] 71 2" xfId="2162"/>
    <cellStyle name="쉼표 [0] 71 2 2" xfId="2773"/>
    <cellStyle name="쉼표 [0] 71 3" xfId="2163"/>
    <cellStyle name="쉼표 [0] 71 4" xfId="2164"/>
    <cellStyle name="쉼표 [0] 72" xfId="2727"/>
    <cellStyle name="쉼표 [0] 72 2" xfId="2774"/>
    <cellStyle name="쉼표 [0] 73" xfId="2728"/>
    <cellStyle name="쉼표 [0] 73 2" xfId="2775"/>
    <cellStyle name="쉼표 [0] 74" xfId="2729"/>
    <cellStyle name="쉼표 [0] 74 2" xfId="2165"/>
    <cellStyle name="쉼표 [0] 74 2 2" xfId="2776"/>
    <cellStyle name="쉼표 [0] 74 3" xfId="2166"/>
    <cellStyle name="쉼표 [0] 74 4" xfId="2167"/>
    <cellStyle name="쉼표 [0] 75" xfId="2730"/>
    <cellStyle name="쉼표 [0] 75 2" xfId="2777"/>
    <cellStyle name="쉼표 [0] 76" xfId="2731"/>
    <cellStyle name="쉼표 [0] 76 2" xfId="2778"/>
    <cellStyle name="쉼표 [0] 77" xfId="2732"/>
    <cellStyle name="쉼표 [0] 77 2" xfId="2168"/>
    <cellStyle name="쉼표 [0] 77 2 2" xfId="2779"/>
    <cellStyle name="쉼표 [0] 77 3" xfId="2169"/>
    <cellStyle name="쉼표 [0] 77 4" xfId="2170"/>
    <cellStyle name="쉼표 [0] 78" xfId="2733"/>
    <cellStyle name="쉼표 [0] 79" xfId="2734"/>
    <cellStyle name="쉼표 [0] 8" xfId="22"/>
    <cellStyle name="쉼표 [0] 8 10" xfId="2171"/>
    <cellStyle name="쉼표 [0] 8 10 2" xfId="2172"/>
    <cellStyle name="쉼표 [0] 8 11" xfId="2173"/>
    <cellStyle name="쉼표 [0] 8 12" xfId="2174"/>
    <cellStyle name="쉼표 [0] 8 13" xfId="2175"/>
    <cellStyle name="쉼표 [0] 8 14" xfId="2176"/>
    <cellStyle name="쉼표 [0] 8 15" xfId="2177"/>
    <cellStyle name="쉼표 [0] 8 16" xfId="2178"/>
    <cellStyle name="쉼표 [0] 8 17" xfId="2179"/>
    <cellStyle name="쉼표 [0] 8 18" xfId="2180"/>
    <cellStyle name="쉼표 [0] 8 19" xfId="2181"/>
    <cellStyle name="쉼표 [0] 8 2" xfId="49"/>
    <cellStyle name="쉼표 [0] 8 2 10" xfId="2182"/>
    <cellStyle name="쉼표 [0] 8 2 11" xfId="2183"/>
    <cellStyle name="쉼표 [0] 8 2 12" xfId="2184"/>
    <cellStyle name="쉼표 [0] 8 2 13" xfId="2185"/>
    <cellStyle name="쉼표 [0] 8 2 2" xfId="2186"/>
    <cellStyle name="쉼표 [0] 8 2 3" xfId="2187"/>
    <cellStyle name="쉼표 [0] 8 2 4" xfId="2188"/>
    <cellStyle name="쉼표 [0] 8 2 5" xfId="2189"/>
    <cellStyle name="쉼표 [0] 8 2 6" xfId="2190"/>
    <cellStyle name="쉼표 [0] 8 2 7" xfId="2191"/>
    <cellStyle name="쉼표 [0] 8 2 8" xfId="2192"/>
    <cellStyle name="쉼표 [0] 8 2 9" xfId="2193"/>
    <cellStyle name="쉼표 [0] 8 20" xfId="2194"/>
    <cellStyle name="쉼표 [0] 8 21" xfId="2195"/>
    <cellStyle name="쉼표 [0] 8 22" xfId="2196"/>
    <cellStyle name="쉼표 [0] 8 23" xfId="2197"/>
    <cellStyle name="쉼표 [0] 8 24" xfId="2198"/>
    <cellStyle name="쉼표 [0] 8 25" xfId="2199"/>
    <cellStyle name="쉼표 [0] 8 26" xfId="2200"/>
    <cellStyle name="쉼표 [0] 8 27" xfId="2201"/>
    <cellStyle name="쉼표 [0] 8 28" xfId="2202"/>
    <cellStyle name="쉼표 [0] 8 3" xfId="208"/>
    <cellStyle name="쉼표 [0] 8 3 10" xfId="2203"/>
    <cellStyle name="쉼표 [0] 8 3 11" xfId="2204"/>
    <cellStyle name="쉼표 [0] 8 3 12" xfId="2205"/>
    <cellStyle name="쉼표 [0] 8 3 13" xfId="2206"/>
    <cellStyle name="쉼표 [0] 8 3 2" xfId="2207"/>
    <cellStyle name="쉼표 [0] 8 3 3" xfId="2208"/>
    <cellStyle name="쉼표 [0] 8 3 4" xfId="2209"/>
    <cellStyle name="쉼표 [0] 8 3 5" xfId="2210"/>
    <cellStyle name="쉼표 [0] 8 3 6" xfId="2211"/>
    <cellStyle name="쉼표 [0] 8 3 7" xfId="2212"/>
    <cellStyle name="쉼표 [0] 8 3 8" xfId="2213"/>
    <cellStyle name="쉼표 [0] 8 3 9" xfId="2214"/>
    <cellStyle name="쉼표 [0] 8 4" xfId="209"/>
    <cellStyle name="쉼표 [0] 8 4 10" xfId="2215"/>
    <cellStyle name="쉼표 [0] 8 4 11" xfId="2216"/>
    <cellStyle name="쉼표 [0] 8 4 12" xfId="2217"/>
    <cellStyle name="쉼표 [0] 8 4 13" xfId="2218"/>
    <cellStyle name="쉼표 [0] 8 4 2" xfId="2219"/>
    <cellStyle name="쉼표 [0] 8 4 3" xfId="2220"/>
    <cellStyle name="쉼표 [0] 8 4 4" xfId="2221"/>
    <cellStyle name="쉼표 [0] 8 4 5" xfId="2222"/>
    <cellStyle name="쉼표 [0] 8 4 6" xfId="2223"/>
    <cellStyle name="쉼표 [0] 8 4 7" xfId="2224"/>
    <cellStyle name="쉼표 [0] 8 4 8" xfId="2225"/>
    <cellStyle name="쉼표 [0] 8 4 9" xfId="2226"/>
    <cellStyle name="쉼표 [0] 8 5" xfId="210"/>
    <cellStyle name="쉼표 [0] 8 5 10" xfId="2227"/>
    <cellStyle name="쉼표 [0] 8 5 11" xfId="2228"/>
    <cellStyle name="쉼표 [0] 8 5 12" xfId="2229"/>
    <cellStyle name="쉼표 [0] 8 5 13" xfId="2230"/>
    <cellStyle name="쉼표 [0] 8 5 2" xfId="2231"/>
    <cellStyle name="쉼표 [0] 8 5 3" xfId="2232"/>
    <cellStyle name="쉼표 [0] 8 5 4" xfId="2233"/>
    <cellStyle name="쉼표 [0] 8 5 5" xfId="2234"/>
    <cellStyle name="쉼표 [0] 8 5 6" xfId="2235"/>
    <cellStyle name="쉼표 [0] 8 5 7" xfId="2236"/>
    <cellStyle name="쉼표 [0] 8 5 8" xfId="2237"/>
    <cellStyle name="쉼표 [0] 8 5 9" xfId="2238"/>
    <cellStyle name="쉼표 [0] 8 6" xfId="211"/>
    <cellStyle name="쉼표 [0] 8 6 10" xfId="2239"/>
    <cellStyle name="쉼표 [0] 8 6 11" xfId="2240"/>
    <cellStyle name="쉼표 [0] 8 6 12" xfId="2241"/>
    <cellStyle name="쉼표 [0] 8 6 13" xfId="2242"/>
    <cellStyle name="쉼표 [0] 8 6 2" xfId="2243"/>
    <cellStyle name="쉼표 [0] 8 6 3" xfId="2244"/>
    <cellStyle name="쉼표 [0] 8 6 4" xfId="2245"/>
    <cellStyle name="쉼표 [0] 8 6 5" xfId="2246"/>
    <cellStyle name="쉼표 [0] 8 6 6" xfId="2247"/>
    <cellStyle name="쉼표 [0] 8 6 7" xfId="2248"/>
    <cellStyle name="쉼표 [0] 8 6 8" xfId="2249"/>
    <cellStyle name="쉼표 [0] 8 6 9" xfId="2250"/>
    <cellStyle name="쉼표 [0] 8 7" xfId="212"/>
    <cellStyle name="쉼표 [0] 8 7 10" xfId="2251"/>
    <cellStyle name="쉼표 [0] 8 7 11" xfId="2252"/>
    <cellStyle name="쉼표 [0] 8 7 12" xfId="2253"/>
    <cellStyle name="쉼표 [0] 8 7 13" xfId="2254"/>
    <cellStyle name="쉼표 [0] 8 7 2" xfId="2255"/>
    <cellStyle name="쉼표 [0] 8 7 3" xfId="2256"/>
    <cellStyle name="쉼표 [0] 8 7 4" xfId="2257"/>
    <cellStyle name="쉼표 [0] 8 7 5" xfId="2258"/>
    <cellStyle name="쉼표 [0] 8 7 6" xfId="2259"/>
    <cellStyle name="쉼표 [0] 8 7 7" xfId="2260"/>
    <cellStyle name="쉼표 [0] 8 7 8" xfId="2261"/>
    <cellStyle name="쉼표 [0] 8 7 9" xfId="2262"/>
    <cellStyle name="쉼표 [0] 8 8" xfId="213"/>
    <cellStyle name="쉼표 [0] 8 8 10" xfId="2263"/>
    <cellStyle name="쉼표 [0] 8 8 11" xfId="2264"/>
    <cellStyle name="쉼표 [0] 8 8 12" xfId="2265"/>
    <cellStyle name="쉼표 [0] 8 8 13" xfId="2266"/>
    <cellStyle name="쉼표 [0] 8 8 2" xfId="2267"/>
    <cellStyle name="쉼표 [0] 8 8 3" xfId="2268"/>
    <cellStyle name="쉼표 [0] 8 8 4" xfId="2269"/>
    <cellStyle name="쉼표 [0] 8 8 5" xfId="2270"/>
    <cellStyle name="쉼표 [0] 8 8 6" xfId="2271"/>
    <cellStyle name="쉼표 [0] 8 8 7" xfId="2272"/>
    <cellStyle name="쉼표 [0] 8 8 8" xfId="2273"/>
    <cellStyle name="쉼표 [0] 8 8 9" xfId="2274"/>
    <cellStyle name="쉼표 [0] 8 9" xfId="2275"/>
    <cellStyle name="쉼표 [0] 8 9 10" xfId="2276"/>
    <cellStyle name="쉼표 [0] 8 9 11" xfId="2277"/>
    <cellStyle name="쉼표 [0] 8 9 12" xfId="2278"/>
    <cellStyle name="쉼표 [0] 8 9 13" xfId="2279"/>
    <cellStyle name="쉼표 [0] 8 9 2" xfId="2280"/>
    <cellStyle name="쉼표 [0] 8 9 3" xfId="2281"/>
    <cellStyle name="쉼표 [0] 8 9 4" xfId="2282"/>
    <cellStyle name="쉼표 [0] 8 9 5" xfId="2283"/>
    <cellStyle name="쉼표 [0] 8 9 6" xfId="2284"/>
    <cellStyle name="쉼표 [0] 8 9 7" xfId="2285"/>
    <cellStyle name="쉼표 [0] 8 9 8" xfId="2286"/>
    <cellStyle name="쉼표 [0] 8 9 9" xfId="2287"/>
    <cellStyle name="쉼표 [0] 80" xfId="2736"/>
    <cellStyle name="쉼표 [0] 80 2" xfId="2288"/>
    <cellStyle name="쉼표 [0] 80 3" xfId="2289"/>
    <cellStyle name="쉼표 [0] 80 4" xfId="2290"/>
    <cellStyle name="쉼표 [0] 81" xfId="2737"/>
    <cellStyle name="쉼표 [0] 82" xfId="2738"/>
    <cellStyle name="쉼표 [0] 83" xfId="2739"/>
    <cellStyle name="쉼표 [0] 83 2" xfId="2291"/>
    <cellStyle name="쉼표 [0] 83 3" xfId="2292"/>
    <cellStyle name="쉼표 [0] 83 4" xfId="2293"/>
    <cellStyle name="쉼표 [0] 84" xfId="2740"/>
    <cellStyle name="쉼표 [0] 85" xfId="2741"/>
    <cellStyle name="쉼표 [0] 86" xfId="2742"/>
    <cellStyle name="쉼표 [0] 86 2" xfId="2294"/>
    <cellStyle name="쉼표 [0] 86 3" xfId="2295"/>
    <cellStyle name="쉼표 [0] 86 4" xfId="2296"/>
    <cellStyle name="쉼표 [0] 87" xfId="2743"/>
    <cellStyle name="쉼표 [0] 88" xfId="2744"/>
    <cellStyle name="쉼표 [0] 89" xfId="2745"/>
    <cellStyle name="쉼표 [0] 89 2" xfId="2297"/>
    <cellStyle name="쉼표 [0] 89 3" xfId="2298"/>
    <cellStyle name="쉼표 [0] 89 4" xfId="2299"/>
    <cellStyle name="쉼표 [0] 9" xfId="23"/>
    <cellStyle name="쉼표 [0] 9 10" xfId="2300"/>
    <cellStyle name="쉼표 [0] 9 10 2" xfId="2301"/>
    <cellStyle name="쉼표 [0] 9 10 3" xfId="2302"/>
    <cellStyle name="쉼표 [0] 9 10 4" xfId="2303"/>
    <cellStyle name="쉼표 [0] 9 10 5" xfId="2304"/>
    <cellStyle name="쉼표 [0] 9 10 6" xfId="2305"/>
    <cellStyle name="쉼표 [0] 9 10 7" xfId="2306"/>
    <cellStyle name="쉼표 [0] 9 10 8" xfId="2307"/>
    <cellStyle name="쉼표 [0] 9 10 9" xfId="2308"/>
    <cellStyle name="쉼표 [0] 9 11" xfId="2309"/>
    <cellStyle name="쉼표 [0] 9 12" xfId="2310"/>
    <cellStyle name="쉼표 [0] 9 13" xfId="2311"/>
    <cellStyle name="쉼표 [0] 9 14" xfId="2312"/>
    <cellStyle name="쉼표 [0] 9 15" xfId="2313"/>
    <cellStyle name="쉼표 [0] 9 16" xfId="2314"/>
    <cellStyle name="쉼표 [0] 9 17" xfId="2315"/>
    <cellStyle name="쉼표 [0] 9 18" xfId="2316"/>
    <cellStyle name="쉼표 [0] 9 19" xfId="2317"/>
    <cellStyle name="쉼표 [0] 9 2" xfId="50"/>
    <cellStyle name="쉼표 [0] 9 2 10" xfId="2318"/>
    <cellStyle name="쉼표 [0] 9 2 11" xfId="2319"/>
    <cellStyle name="쉼표 [0] 9 2 12" xfId="2320"/>
    <cellStyle name="쉼표 [0] 9 2 13" xfId="2321"/>
    <cellStyle name="쉼표 [0] 9 2 2" xfId="2322"/>
    <cellStyle name="쉼표 [0] 9 2 3" xfId="2323"/>
    <cellStyle name="쉼표 [0] 9 2 4" xfId="2324"/>
    <cellStyle name="쉼표 [0] 9 2 5" xfId="2325"/>
    <cellStyle name="쉼표 [0] 9 2 6" xfId="2326"/>
    <cellStyle name="쉼표 [0] 9 2 7" xfId="2327"/>
    <cellStyle name="쉼표 [0] 9 2 8" xfId="2328"/>
    <cellStyle name="쉼표 [0] 9 2 9" xfId="2329"/>
    <cellStyle name="쉼표 [0] 9 20" xfId="2330"/>
    <cellStyle name="쉼표 [0] 9 21" xfId="2331"/>
    <cellStyle name="쉼표 [0] 9 22" xfId="2332"/>
    <cellStyle name="쉼표 [0] 9 23" xfId="2333"/>
    <cellStyle name="쉼표 [0] 9 24" xfId="2334"/>
    <cellStyle name="쉼표 [0] 9 25" xfId="2335"/>
    <cellStyle name="쉼표 [0] 9 26" xfId="2336"/>
    <cellStyle name="쉼표 [0] 9 27" xfId="2337"/>
    <cellStyle name="쉼표 [0] 9 28" xfId="2338"/>
    <cellStyle name="쉼표 [0] 9 29" xfId="2339"/>
    <cellStyle name="쉼표 [0] 9 3" xfId="75"/>
    <cellStyle name="쉼표 [0] 9 3 10" xfId="2340"/>
    <cellStyle name="쉼표 [0] 9 3 11" xfId="2341"/>
    <cellStyle name="쉼표 [0] 9 3 12" xfId="2342"/>
    <cellStyle name="쉼표 [0] 9 3 13" xfId="2343"/>
    <cellStyle name="쉼표 [0] 9 3 2" xfId="2344"/>
    <cellStyle name="쉼표 [0] 9 3 3" xfId="2345"/>
    <cellStyle name="쉼표 [0] 9 3 4" xfId="2346"/>
    <cellStyle name="쉼표 [0] 9 3 5" xfId="2347"/>
    <cellStyle name="쉼표 [0] 9 3 6" xfId="2348"/>
    <cellStyle name="쉼표 [0] 9 3 7" xfId="2349"/>
    <cellStyle name="쉼표 [0] 9 3 8" xfId="2350"/>
    <cellStyle name="쉼표 [0] 9 3 9" xfId="2351"/>
    <cellStyle name="쉼표 [0] 9 30" xfId="2352"/>
    <cellStyle name="쉼표 [0] 9 4" xfId="102"/>
    <cellStyle name="쉼표 [0] 9 4 10" xfId="2353"/>
    <cellStyle name="쉼표 [0] 9 4 11" xfId="2354"/>
    <cellStyle name="쉼표 [0] 9 4 12" xfId="2355"/>
    <cellStyle name="쉼표 [0] 9 4 13" xfId="2356"/>
    <cellStyle name="쉼표 [0] 9 4 2" xfId="2357"/>
    <cellStyle name="쉼표 [0] 9 4 3" xfId="2358"/>
    <cellStyle name="쉼표 [0] 9 4 4" xfId="2359"/>
    <cellStyle name="쉼표 [0] 9 4 5" xfId="2360"/>
    <cellStyle name="쉼표 [0] 9 4 6" xfId="2361"/>
    <cellStyle name="쉼표 [0] 9 4 7" xfId="2362"/>
    <cellStyle name="쉼표 [0] 9 4 8" xfId="2363"/>
    <cellStyle name="쉼표 [0] 9 4 9" xfId="2364"/>
    <cellStyle name="쉼표 [0] 9 5" xfId="116"/>
    <cellStyle name="쉼표 [0] 9 5 10" xfId="2365"/>
    <cellStyle name="쉼표 [0] 9 5 11" xfId="2366"/>
    <cellStyle name="쉼표 [0] 9 5 12" xfId="2367"/>
    <cellStyle name="쉼표 [0] 9 5 13" xfId="2368"/>
    <cellStyle name="쉼표 [0] 9 5 2" xfId="2369"/>
    <cellStyle name="쉼표 [0] 9 5 3" xfId="2370"/>
    <cellStyle name="쉼표 [0] 9 5 4" xfId="2371"/>
    <cellStyle name="쉼표 [0] 9 5 5" xfId="2372"/>
    <cellStyle name="쉼표 [0] 9 5 6" xfId="2373"/>
    <cellStyle name="쉼표 [0] 9 5 7" xfId="2374"/>
    <cellStyle name="쉼표 [0] 9 5 8" xfId="2375"/>
    <cellStyle name="쉼표 [0] 9 5 9" xfId="2376"/>
    <cellStyle name="쉼표 [0] 9 6" xfId="130"/>
    <cellStyle name="쉼표 [0] 9 6 10" xfId="2377"/>
    <cellStyle name="쉼표 [0] 9 6 11" xfId="2378"/>
    <cellStyle name="쉼표 [0] 9 6 12" xfId="2379"/>
    <cellStyle name="쉼표 [0] 9 6 13" xfId="2380"/>
    <cellStyle name="쉼표 [0] 9 6 2" xfId="2381"/>
    <cellStyle name="쉼표 [0] 9 6 3" xfId="2382"/>
    <cellStyle name="쉼표 [0] 9 6 4" xfId="2383"/>
    <cellStyle name="쉼표 [0] 9 6 5" xfId="2384"/>
    <cellStyle name="쉼표 [0] 9 6 6" xfId="2385"/>
    <cellStyle name="쉼표 [0] 9 6 7" xfId="2386"/>
    <cellStyle name="쉼표 [0] 9 6 8" xfId="2387"/>
    <cellStyle name="쉼표 [0] 9 6 9" xfId="2388"/>
    <cellStyle name="쉼표 [0] 9 7" xfId="142"/>
    <cellStyle name="쉼표 [0] 9 7 10" xfId="2389"/>
    <cellStyle name="쉼표 [0] 9 7 11" xfId="2390"/>
    <cellStyle name="쉼표 [0] 9 7 12" xfId="2391"/>
    <cellStyle name="쉼표 [0] 9 7 13" xfId="2392"/>
    <cellStyle name="쉼표 [0] 9 7 2" xfId="2393"/>
    <cellStyle name="쉼표 [0] 9 7 3" xfId="2394"/>
    <cellStyle name="쉼표 [0] 9 7 4" xfId="2395"/>
    <cellStyle name="쉼표 [0] 9 7 5" xfId="2396"/>
    <cellStyle name="쉼표 [0] 9 7 6" xfId="2397"/>
    <cellStyle name="쉼표 [0] 9 7 7" xfId="2398"/>
    <cellStyle name="쉼표 [0] 9 7 8" xfId="2399"/>
    <cellStyle name="쉼표 [0] 9 7 9" xfId="2400"/>
    <cellStyle name="쉼표 [0] 9 8" xfId="154"/>
    <cellStyle name="쉼표 [0] 9 8 10" xfId="2401"/>
    <cellStyle name="쉼표 [0] 9 8 11" xfId="2402"/>
    <cellStyle name="쉼표 [0] 9 8 12" xfId="2403"/>
    <cellStyle name="쉼표 [0] 9 8 13" xfId="2404"/>
    <cellStyle name="쉼표 [0] 9 8 2" xfId="2405"/>
    <cellStyle name="쉼표 [0] 9 8 3" xfId="2406"/>
    <cellStyle name="쉼표 [0] 9 8 4" xfId="2407"/>
    <cellStyle name="쉼표 [0] 9 8 5" xfId="2408"/>
    <cellStyle name="쉼표 [0] 9 8 6" xfId="2409"/>
    <cellStyle name="쉼표 [0] 9 8 7" xfId="2410"/>
    <cellStyle name="쉼표 [0] 9 8 8" xfId="2411"/>
    <cellStyle name="쉼표 [0] 9 8 9" xfId="2412"/>
    <cellStyle name="쉼표 [0] 9 9" xfId="164"/>
    <cellStyle name="쉼표 [0] 9 9 2" xfId="2413"/>
    <cellStyle name="쉼표 [0] 9 9 3" xfId="2414"/>
    <cellStyle name="쉼표 [0] 9 9 4" xfId="2415"/>
    <cellStyle name="쉼표 [0] 9 9 5" xfId="2416"/>
    <cellStyle name="쉼표 [0] 9 9 6" xfId="2417"/>
    <cellStyle name="쉼표 [0] 9 9 7" xfId="2418"/>
    <cellStyle name="쉼표 [0] 9 9 8" xfId="2419"/>
    <cellStyle name="쉼표 [0] 9 9 9" xfId="2420"/>
    <cellStyle name="쉼표 [0] 90" xfId="2746"/>
    <cellStyle name="쉼표 [0] 91" xfId="2747"/>
    <cellStyle name="쉼표 [0] 92" xfId="2748"/>
    <cellStyle name="쉼표 [0] 92 2" xfId="2421"/>
    <cellStyle name="쉼표 [0] 92 3" xfId="2422"/>
    <cellStyle name="쉼표 [0] 92 4" xfId="2423"/>
    <cellStyle name="쉼표 [0] 93" xfId="2749"/>
    <cellStyle name="쉼표 [0] 94" xfId="2750"/>
    <cellStyle name="쉼표 [0] 95" xfId="2751"/>
    <cellStyle name="쉼표 [0] 95 2" xfId="2424"/>
    <cellStyle name="쉼표 [0] 95 3" xfId="2425"/>
    <cellStyle name="쉼표 [0] 95 4" xfId="2426"/>
    <cellStyle name="쉼표 [0] 96" xfId="2752"/>
    <cellStyle name="쉼표 [0] 97" xfId="2753"/>
    <cellStyle name="쉼표 [0] 98" xfId="2754"/>
    <cellStyle name="쉼표 [0] 98 2" xfId="2427"/>
    <cellStyle name="쉼표 [0] 98 3" xfId="2428"/>
    <cellStyle name="쉼표 [0] 98 4" xfId="2429"/>
    <cellStyle name="쉼표 [0] 99" xfId="2430"/>
    <cellStyle name="표준" xfId="0" builtinId="0"/>
    <cellStyle name="표준 10" xfId="11"/>
    <cellStyle name="표준 10 10" xfId="2431"/>
    <cellStyle name="표준 10 2" xfId="63"/>
    <cellStyle name="표준 10 2 2" xfId="2433"/>
    <cellStyle name="표준 10 2 3" xfId="2432"/>
    <cellStyle name="표준 10 3" xfId="78"/>
    <cellStyle name="표준 10 3 2" xfId="2434"/>
    <cellStyle name="표준 10 4" xfId="111"/>
    <cellStyle name="표준 10 4 2" xfId="2435"/>
    <cellStyle name="표준 10 5" xfId="125"/>
    <cellStyle name="표준 10 5 2" xfId="2436"/>
    <cellStyle name="표준 10 6" xfId="138"/>
    <cellStyle name="표준 10 6 2" xfId="2437"/>
    <cellStyle name="표준 10 7" xfId="150"/>
    <cellStyle name="표준 10 7 2" xfId="2438"/>
    <cellStyle name="표준 10 8" xfId="160"/>
    <cellStyle name="표준 10 8 2" xfId="2439"/>
    <cellStyle name="표준 10 9" xfId="2440"/>
    <cellStyle name="표준 107" xfId="2802"/>
    <cellStyle name="표준 108" xfId="2803"/>
    <cellStyle name="표준 109" xfId="2804"/>
    <cellStyle name="표준 11" xfId="15"/>
    <cellStyle name="표준 11 10" xfId="2441"/>
    <cellStyle name="표준 11 11" xfId="2442"/>
    <cellStyle name="표준 11 2" xfId="64"/>
    <cellStyle name="표준 11 2 2" xfId="214"/>
    <cellStyle name="표준 11 2 3" xfId="255"/>
    <cellStyle name="표준 11 2 4" xfId="232"/>
    <cellStyle name="표준 11 2 5" xfId="302"/>
    <cellStyle name="표준 11 2 6" xfId="244"/>
    <cellStyle name="표준 11 3" xfId="77"/>
    <cellStyle name="표준 11 3 2" xfId="215"/>
    <cellStyle name="표준 11 3 3" xfId="256"/>
    <cellStyle name="표준 11 3 4" xfId="282"/>
    <cellStyle name="표준 11 3 5" xfId="253"/>
    <cellStyle name="표준 11 3 6" xfId="328"/>
    <cellStyle name="표준 11 4" xfId="95"/>
    <cellStyle name="표준 11 4 2" xfId="2444"/>
    <cellStyle name="표준 11 4 3" xfId="2443"/>
    <cellStyle name="표준 11 5" xfId="74"/>
    <cellStyle name="표준 11 5 2" xfId="2445"/>
    <cellStyle name="표준 11 6" xfId="82"/>
    <cellStyle name="표준 11 6 2" xfId="2446"/>
    <cellStyle name="표준 11 7" xfId="109"/>
    <cellStyle name="표준 11 7 2" xfId="2447"/>
    <cellStyle name="표준 11 8" xfId="123"/>
    <cellStyle name="표준 11 8 2" xfId="2448"/>
    <cellStyle name="표준 11 9" xfId="2449"/>
    <cellStyle name="표준 110" xfId="2805"/>
    <cellStyle name="표준 12" xfId="28"/>
    <cellStyle name="표준 12 2" xfId="216"/>
    <cellStyle name="표준 12 3" xfId="217"/>
    <cellStyle name="표준 12 3 2" xfId="2450"/>
    <cellStyle name="표준 12 4" xfId="2451"/>
    <cellStyle name="표준 12 5" xfId="2452"/>
    <cellStyle name="표준 12 6" xfId="2453"/>
    <cellStyle name="표준 13" xfId="31"/>
    <cellStyle name="표준 13 2" xfId="2454"/>
    <cellStyle name="표준 14" xfId="40"/>
    <cellStyle name="표준 14 2" xfId="2455"/>
    <cellStyle name="표준 15" xfId="41"/>
    <cellStyle name="표준 15 2" xfId="2456"/>
    <cellStyle name="표준 15 3" xfId="2457"/>
    <cellStyle name="표준 16" xfId="42"/>
    <cellStyle name="표준 16 2" xfId="2458"/>
    <cellStyle name="표준 16 3" xfId="2459"/>
    <cellStyle name="표준 17" xfId="43"/>
    <cellStyle name="표준 17 2" xfId="2460"/>
    <cellStyle name="표준 17 3" xfId="2461"/>
    <cellStyle name="표준 18" xfId="45"/>
    <cellStyle name="표준 18 2" xfId="2462"/>
    <cellStyle name="표준 18 3" xfId="2463"/>
    <cellStyle name="표준 19" xfId="44"/>
    <cellStyle name="표준 19 2" xfId="2464"/>
    <cellStyle name="표준 19 3" xfId="2465"/>
    <cellStyle name="표준 2" xfId="1"/>
    <cellStyle name="표준 2 10" xfId="81"/>
    <cellStyle name="표준 2 11" xfId="114"/>
    <cellStyle name="표준 2 12" xfId="128"/>
    <cellStyle name="표준 2 13" xfId="141"/>
    <cellStyle name="표준 2 14" xfId="153"/>
    <cellStyle name="표준 2 15" xfId="163"/>
    <cellStyle name="표준 2 16" xfId="218"/>
    <cellStyle name="표준 2 16 2" xfId="2466"/>
    <cellStyle name="표준 2 16 3" xfId="2467"/>
    <cellStyle name="표준 2 17" xfId="219"/>
    <cellStyle name="표준 2 17 2" xfId="2468"/>
    <cellStyle name="표준 2 17 3" xfId="2469"/>
    <cellStyle name="표준 2 18" xfId="220"/>
    <cellStyle name="표준 2 18 2" xfId="2470"/>
    <cellStyle name="표준 2 18 3" xfId="2471"/>
    <cellStyle name="표준 2 19" xfId="263"/>
    <cellStyle name="표준 2 19 2" xfId="2472"/>
    <cellStyle name="표준 2 19 3" xfId="2473"/>
    <cellStyle name="표준 2 2" xfId="24"/>
    <cellStyle name="표준 2 2 2" xfId="2474"/>
    <cellStyle name="표준 2 2 2 2" xfId="2475"/>
    <cellStyle name="표준 2 2 2 2 2" xfId="2476"/>
    <cellStyle name="표준 2 2 2 2 2 2" xfId="2477"/>
    <cellStyle name="표준 2 2 2 3" xfId="2478"/>
    <cellStyle name="표준 2 2 3" xfId="2479"/>
    <cellStyle name="표준 2 20" xfId="264"/>
    <cellStyle name="표준 2 20 2" xfId="2480"/>
    <cellStyle name="표준 2 21" xfId="265"/>
    <cellStyle name="표준 2 22" xfId="266"/>
    <cellStyle name="표준 2 23" xfId="267"/>
    <cellStyle name="표준 2 24" xfId="268"/>
    <cellStyle name="표준 2 25" xfId="2481"/>
    <cellStyle name="표준 2 26" xfId="2482"/>
    <cellStyle name="표준 2 27" xfId="2483"/>
    <cellStyle name="표준 2 28" xfId="2484"/>
    <cellStyle name="표준 2 29" xfId="2485"/>
    <cellStyle name="표준 2 3" xfId="25"/>
    <cellStyle name="표준 2 30" xfId="2486"/>
    <cellStyle name="표준 2 31" xfId="2487"/>
    <cellStyle name="표준 2 32" xfId="2488"/>
    <cellStyle name="표준 2 33" xfId="2489"/>
    <cellStyle name="표준 2 34" xfId="2490"/>
    <cellStyle name="표준 2 35" xfId="2491"/>
    <cellStyle name="표준 2 36" xfId="2492"/>
    <cellStyle name="표준 2 37" xfId="2493"/>
    <cellStyle name="표준 2 38" xfId="2494"/>
    <cellStyle name="표준 2 39" xfId="2495"/>
    <cellStyle name="표준 2 4" xfId="26"/>
    <cellStyle name="표준 2 40" xfId="2496"/>
    <cellStyle name="표준 2 41" xfId="2497"/>
    <cellStyle name="표준 2 42" xfId="2498"/>
    <cellStyle name="표준 2 43" xfId="2499"/>
    <cellStyle name="표준 2 44" xfId="2500"/>
    <cellStyle name="표준 2 45" xfId="2501"/>
    <cellStyle name="표준 2 46" xfId="2502"/>
    <cellStyle name="표준 2 47" xfId="2503"/>
    <cellStyle name="표준 2 48" xfId="2504"/>
    <cellStyle name="표준 2 49" xfId="2505"/>
    <cellStyle name="표준 2 5" xfId="27"/>
    <cellStyle name="표준 2 50" xfId="2506"/>
    <cellStyle name="표준 2 51" xfId="2507"/>
    <cellStyle name="표준 2 52" xfId="2508"/>
    <cellStyle name="표준 2 53" xfId="2509"/>
    <cellStyle name="표준 2 54" xfId="2510"/>
    <cellStyle name="표준 2 55" xfId="2511"/>
    <cellStyle name="표준 2 56" xfId="2512"/>
    <cellStyle name="표준 2 57" xfId="2513"/>
    <cellStyle name="표준 2 58" xfId="2514"/>
    <cellStyle name="표준 2 59" xfId="2515"/>
    <cellStyle name="표준 2 6" xfId="51"/>
    <cellStyle name="표준 2 60" xfId="2516"/>
    <cellStyle name="표준 2 61" xfId="2517"/>
    <cellStyle name="표준 2 62" xfId="2518"/>
    <cellStyle name="표준 2 63" xfId="2519"/>
    <cellStyle name="표준 2 64" xfId="2520"/>
    <cellStyle name="표준 2 65" xfId="2521"/>
    <cellStyle name="표준 2 66" xfId="2522"/>
    <cellStyle name="표준 2 67" xfId="2523"/>
    <cellStyle name="표준 2 68" xfId="2524"/>
    <cellStyle name="표준 2 69" xfId="2525"/>
    <cellStyle name="표준 2 7" xfId="52"/>
    <cellStyle name="표준 2 70" xfId="2526"/>
    <cellStyle name="표준 2 71" xfId="2527"/>
    <cellStyle name="표준 2 72" xfId="2528"/>
    <cellStyle name="표준 2 73" xfId="2529"/>
    <cellStyle name="표준 2 74" xfId="2530"/>
    <cellStyle name="표준 2 75" xfId="2531"/>
    <cellStyle name="표준 2 76" xfId="2532"/>
    <cellStyle name="표준 2 77" xfId="2533"/>
    <cellStyle name="표준 2 78" xfId="2534"/>
    <cellStyle name="표준 2 79" xfId="2535"/>
    <cellStyle name="표준 2 8" xfId="53"/>
    <cellStyle name="표준 2 80" xfId="2536"/>
    <cellStyle name="표준 2 81" xfId="2537"/>
    <cellStyle name="표준 2 82" xfId="2538"/>
    <cellStyle name="표준 2 83" xfId="2771"/>
    <cellStyle name="표준 2 84" xfId="2766"/>
    <cellStyle name="표준 2 9" xfId="60"/>
    <cellStyle name="표준 2 9 2" xfId="2539"/>
    <cellStyle name="표준 2 9 2 2" xfId="2540"/>
    <cellStyle name="표준 2 9 3" xfId="2541"/>
    <cellStyle name="표준 2 9 4" xfId="2542"/>
    <cellStyle name="표준 2 9 5" xfId="2543"/>
    <cellStyle name="표준 2 9 6" xfId="2544"/>
    <cellStyle name="표준 20" xfId="165"/>
    <cellStyle name="표준 20 2" xfId="2545"/>
    <cellStyle name="표준 20 3" xfId="2675"/>
    <cellStyle name="표준 21" xfId="169"/>
    <cellStyle name="표준 21 10" xfId="2676"/>
    <cellStyle name="표준 21 2" xfId="319"/>
    <cellStyle name="표준 21 2 2" xfId="2546"/>
    <cellStyle name="표준 21 3" xfId="314"/>
    <cellStyle name="표준 21 3 2" xfId="2547"/>
    <cellStyle name="표준 21 4" xfId="306"/>
    <cellStyle name="표준 21 4 2" xfId="2548"/>
    <cellStyle name="표준 21 5" xfId="338"/>
    <cellStyle name="표준 21 6" xfId="333"/>
    <cellStyle name="표준 21 7" xfId="354"/>
    <cellStyle name="표준 21 8" xfId="341"/>
    <cellStyle name="표준 21 9" xfId="322"/>
    <cellStyle name="표준 22" xfId="32"/>
    <cellStyle name="표준 22 2" xfId="2549"/>
    <cellStyle name="표준 23" xfId="33"/>
    <cellStyle name="표준 23 2" xfId="2551"/>
    <cellStyle name="표준 23 3" xfId="2550"/>
    <cellStyle name="표준 23 4" xfId="2688"/>
    <cellStyle name="표준 24" xfId="34"/>
    <cellStyle name="표준 24 2" xfId="2552"/>
    <cellStyle name="표준 24 2 2" xfId="2763"/>
    <cellStyle name="표준 24 2 3" xfId="2769"/>
    <cellStyle name="표준 24 2 4" xfId="2715"/>
    <cellStyle name="표준 24 3" xfId="2768"/>
    <cellStyle name="표준 24 4" xfId="2780"/>
    <cellStyle name="표준 24 5" xfId="2687"/>
    <cellStyle name="표준 25" xfId="35"/>
    <cellStyle name="표준 25 2" xfId="2553"/>
    <cellStyle name="표준 26" xfId="170"/>
    <cellStyle name="표준 26 10" xfId="2554"/>
    <cellStyle name="표준 26 11" xfId="2697"/>
    <cellStyle name="표준 26 2" xfId="320"/>
    <cellStyle name="표준 26 2 2" xfId="2555"/>
    <cellStyle name="표준 26 3" xfId="312"/>
    <cellStyle name="표준 26 4" xfId="309"/>
    <cellStyle name="표준 26 5" xfId="259"/>
    <cellStyle name="표준 26 6" xfId="348"/>
    <cellStyle name="표준 26 7" xfId="303"/>
    <cellStyle name="표준 26 8" xfId="331"/>
    <cellStyle name="표준 26 9" xfId="260"/>
    <cellStyle name="표준 27" xfId="36"/>
    <cellStyle name="표준 27 2" xfId="2556"/>
    <cellStyle name="표준 28" xfId="37"/>
    <cellStyle name="표준 28 2" xfId="2557"/>
    <cellStyle name="표준 29" xfId="38"/>
    <cellStyle name="표준 29 2" xfId="2558"/>
    <cellStyle name="표준 3" xfId="2"/>
    <cellStyle name="표준 3 10" xfId="171"/>
    <cellStyle name="표준 3 11" xfId="39"/>
    <cellStyle name="표준 3 12" xfId="2559"/>
    <cellStyle name="표준 3 13" xfId="2560"/>
    <cellStyle name="표준 3 14" xfId="2561"/>
    <cellStyle name="표준 3 15" xfId="2562"/>
    <cellStyle name="표준 3 16" xfId="2563"/>
    <cellStyle name="표준 3 2" xfId="65"/>
    <cellStyle name="표준 3 2 2" xfId="2564"/>
    <cellStyle name="표준 3 2 3" xfId="2565"/>
    <cellStyle name="표준 3 2 4" xfId="2566"/>
    <cellStyle name="표준 3 3" xfId="83"/>
    <cellStyle name="표준 3 3 10" xfId="2567"/>
    <cellStyle name="표준 3 3 11" xfId="2568"/>
    <cellStyle name="표준 3 3 12" xfId="2569"/>
    <cellStyle name="표준 3 3 13" xfId="2570"/>
    <cellStyle name="표준 3 3 2" xfId="2571"/>
    <cellStyle name="표준 3 3 3" xfId="2572"/>
    <cellStyle name="표준 3 3 4" xfId="2573"/>
    <cellStyle name="표준 3 3 5" xfId="2574"/>
    <cellStyle name="표준 3 3 6" xfId="2575"/>
    <cellStyle name="표준 3 3 7" xfId="2576"/>
    <cellStyle name="표준 3 3 8" xfId="2577"/>
    <cellStyle name="표준 3 3 9" xfId="2578"/>
    <cellStyle name="표준 3 4" xfId="108"/>
    <cellStyle name="표준 3 4 2" xfId="2579"/>
    <cellStyle name="표준 3 4 3" xfId="2580"/>
    <cellStyle name="표준 3 4 4" xfId="2581"/>
    <cellStyle name="표준 3 4 5" xfId="2582"/>
    <cellStyle name="표준 3 4 6" xfId="2583"/>
    <cellStyle name="표준 3 4 7" xfId="2584"/>
    <cellStyle name="표준 3 5" xfId="122"/>
    <cellStyle name="표준 3 6" xfId="136"/>
    <cellStyle name="표준 3 6 2" xfId="2585"/>
    <cellStyle name="표준 3 7" xfId="148"/>
    <cellStyle name="표준 3 7 2" xfId="270"/>
    <cellStyle name="표준 3 7 3" xfId="284"/>
    <cellStyle name="표준 3 7 3 2" xfId="2586"/>
    <cellStyle name="표준 3 7 4" xfId="327"/>
    <cellStyle name="표준 3 7 5" xfId="313"/>
    <cellStyle name="표준 3 8" xfId="159"/>
    <cellStyle name="표준 3 8 2" xfId="271"/>
    <cellStyle name="표준 3 8 2 2" xfId="2587"/>
    <cellStyle name="표준 3 8 3" xfId="285"/>
    <cellStyle name="표준 3 8 4" xfId="300"/>
    <cellStyle name="표준 3 8 5" xfId="298"/>
    <cellStyle name="표준 3 9" xfId="166"/>
    <cellStyle name="표준 3 9 2" xfId="2589"/>
    <cellStyle name="표준 3 9 3" xfId="2588"/>
    <cellStyle name="표준 30" xfId="54"/>
    <cellStyle name="표준 30 2" xfId="2590"/>
    <cellStyle name="표준 31" xfId="30"/>
    <cellStyle name="표준 31 10" xfId="2591"/>
    <cellStyle name="표준 31 11" xfId="2677"/>
    <cellStyle name="표준 31 2" xfId="250"/>
    <cellStyle name="표준 31 2 2" xfId="2592"/>
    <cellStyle name="표준 31 3" xfId="350"/>
    <cellStyle name="표준 31 4" xfId="254"/>
    <cellStyle name="표준 31 5" xfId="356"/>
    <cellStyle name="표준 31 6" xfId="358"/>
    <cellStyle name="표준 31 7" xfId="360"/>
    <cellStyle name="표준 31 8" xfId="363"/>
    <cellStyle name="표준 31 9" xfId="364"/>
    <cellStyle name="표준 32" xfId="46"/>
    <cellStyle name="표준 32 2" xfId="2594"/>
    <cellStyle name="표준 32 2 2" xfId="2781"/>
    <cellStyle name="표준 32 3" xfId="2593"/>
    <cellStyle name="표준 32 3 2" xfId="2788"/>
    <cellStyle name="표준 32 4" xfId="2756"/>
    <cellStyle name="표준 33" xfId="173"/>
    <cellStyle name="표준 33 2" xfId="2596"/>
    <cellStyle name="표준 33 3" xfId="2595"/>
    <cellStyle name="표준 34" xfId="181"/>
    <cellStyle name="표준 34 2" xfId="2598"/>
    <cellStyle name="표준 34 3" xfId="2597"/>
    <cellStyle name="표준 35" xfId="55"/>
    <cellStyle name="표준 35 2" xfId="2599"/>
    <cellStyle name="표준 36" xfId="186"/>
    <cellStyle name="표준 36 2" xfId="2600"/>
    <cellStyle name="표준 36 2 2" xfId="2782"/>
    <cellStyle name="표준 36 3" xfId="2789"/>
    <cellStyle name="표준 36 4" xfId="2757"/>
    <cellStyle name="표준 37" xfId="231"/>
    <cellStyle name="표준 37 10" xfId="2601"/>
    <cellStyle name="표준 37 11" xfId="2758"/>
    <cellStyle name="표준 37 2" xfId="332"/>
    <cellStyle name="표준 37 2 2" xfId="2783"/>
    <cellStyle name="표준 37 3" xfId="245"/>
    <cellStyle name="표준 37 3 2" xfId="2790"/>
    <cellStyle name="표준 37 4" xfId="336"/>
    <cellStyle name="표준 37 5" xfId="329"/>
    <cellStyle name="표준 37 6" xfId="310"/>
    <cellStyle name="표준 37 7" xfId="249"/>
    <cellStyle name="표준 37 8" xfId="323"/>
    <cellStyle name="표준 37 9" xfId="305"/>
    <cellStyle name="표준 38" xfId="269"/>
    <cellStyle name="표준 38 10" xfId="2602"/>
    <cellStyle name="표준 38 11" xfId="2759"/>
    <cellStyle name="표준 38 2" xfId="342"/>
    <cellStyle name="표준 38 2 2" xfId="2784"/>
    <cellStyle name="표준 38 3" xfId="339"/>
    <cellStyle name="표준 38 3 2" xfId="2791"/>
    <cellStyle name="표준 38 4" xfId="308"/>
    <cellStyle name="표준 38 5" xfId="330"/>
    <cellStyle name="표준 38 6" xfId="324"/>
    <cellStyle name="표준 38 7" xfId="357"/>
    <cellStyle name="표준 38 8" xfId="359"/>
    <cellStyle name="표준 38 9" xfId="362"/>
    <cellStyle name="표준 39" xfId="57"/>
    <cellStyle name="표준 39 2" xfId="2603"/>
    <cellStyle name="표준 39 2 2" xfId="2785"/>
    <cellStyle name="표준 39 3" xfId="2792"/>
    <cellStyle name="표준 39 4" xfId="2760"/>
    <cellStyle name="표준 4" xfId="5"/>
    <cellStyle name="표준 4 2" xfId="66"/>
    <cellStyle name="표준 4 2 2" xfId="2605"/>
    <cellStyle name="표준 4 2 3" xfId="2604"/>
    <cellStyle name="표준 4 3" xfId="84"/>
    <cellStyle name="표준 4 3 2" xfId="2607"/>
    <cellStyle name="표준 4 3 3" xfId="2606"/>
    <cellStyle name="표준 4 4" xfId="107"/>
    <cellStyle name="표준 4 4 2" xfId="2608"/>
    <cellStyle name="표준 4 5" xfId="121"/>
    <cellStyle name="표준 4 5 2" xfId="2609"/>
    <cellStyle name="표준 4 6" xfId="135"/>
    <cellStyle name="표준 4 6 2" xfId="2610"/>
    <cellStyle name="표준 4 7" xfId="147"/>
    <cellStyle name="표준 4 7 2" xfId="2611"/>
    <cellStyle name="표준 4 8" xfId="158"/>
    <cellStyle name="표준 4 8 2" xfId="2612"/>
    <cellStyle name="표준 4 9" xfId="2613"/>
    <cellStyle name="표준 40" xfId="2614"/>
    <cellStyle name="표준 40 2" xfId="2786"/>
    <cellStyle name="표준 40 3" xfId="2793"/>
    <cellStyle name="표준 40 4" xfId="2761"/>
    <cellStyle name="표준 41" xfId="316"/>
    <cellStyle name="표준 41 2" xfId="2615"/>
    <cellStyle name="표준 41 2 2" xfId="2787"/>
    <cellStyle name="표준 41 3" xfId="2794"/>
    <cellStyle name="표준 41 4" xfId="2762"/>
    <cellStyle name="표준 42" xfId="248"/>
    <cellStyle name="표준 42 2" xfId="2616"/>
    <cellStyle name="표준 42 3" xfId="2796"/>
    <cellStyle name="표준 43" xfId="58"/>
    <cellStyle name="표준 43 2" xfId="2617"/>
    <cellStyle name="표준 43 3" xfId="2772"/>
    <cellStyle name="표준 44" xfId="56"/>
    <cellStyle name="표준 44 2" xfId="2618"/>
    <cellStyle name="표준 44 3" xfId="2770"/>
    <cellStyle name="표준 45" xfId="59"/>
    <cellStyle name="표준 45 2" xfId="2619"/>
    <cellStyle name="표준 46" xfId="301"/>
    <cellStyle name="표준 46 2" xfId="2620"/>
    <cellStyle name="표준 47" xfId="326"/>
    <cellStyle name="표준 47 2" xfId="2621"/>
    <cellStyle name="표준 48" xfId="311"/>
    <cellStyle name="표준 49" xfId="251"/>
    <cellStyle name="표준 5" xfId="6"/>
    <cellStyle name="표준 5 2" xfId="67"/>
    <cellStyle name="표준 5 2 2" xfId="2622"/>
    <cellStyle name="표준 5 3" xfId="85"/>
    <cellStyle name="표준 5 3 2" xfId="2623"/>
    <cellStyle name="표준 5 4" xfId="106"/>
    <cellStyle name="표준 5 4 2" xfId="2624"/>
    <cellStyle name="표준 5 5" xfId="120"/>
    <cellStyle name="표준 5 5 2" xfId="2625"/>
    <cellStyle name="표준 5 6" xfId="134"/>
    <cellStyle name="표준 5 6 2" xfId="2626"/>
    <cellStyle name="표준 5 7" xfId="146"/>
    <cellStyle name="표준 5 7 2" xfId="2627"/>
    <cellStyle name="표준 5 8" xfId="157"/>
    <cellStyle name="표준 5 8 2" xfId="2628"/>
    <cellStyle name="표준 5 9" xfId="2629"/>
    <cellStyle name="표준 50" xfId="346"/>
    <cellStyle name="표준 50 2" xfId="2630"/>
    <cellStyle name="표준 50 3" xfId="2698"/>
    <cellStyle name="표준 51" xfId="365"/>
    <cellStyle name="표준 51 2" xfId="2631"/>
    <cellStyle name="표준 51 3" xfId="2699"/>
    <cellStyle name="표준 52" xfId="334"/>
    <cellStyle name="표준 53" xfId="367"/>
    <cellStyle name="표준 6" xfId="7"/>
    <cellStyle name="표준 6 2" xfId="69"/>
    <cellStyle name="표준 6 2 2" xfId="2633"/>
    <cellStyle name="표준 6 2 3" xfId="2632"/>
    <cellStyle name="표준 6 3" xfId="92"/>
    <cellStyle name="표준 6 3 2" xfId="2635"/>
    <cellStyle name="표준 6 3 3" xfId="2634"/>
    <cellStyle name="표준 6 4" xfId="89"/>
    <cellStyle name="표준 6 4 2" xfId="2636"/>
    <cellStyle name="표준 6 5" xfId="91"/>
    <cellStyle name="표준 6 5 2" xfId="2637"/>
    <cellStyle name="표준 6 6" xfId="90"/>
    <cellStyle name="표준 6 6 2" xfId="2638"/>
    <cellStyle name="표준 6 7" xfId="93"/>
    <cellStyle name="표준 6 7 2" xfId="2639"/>
    <cellStyle name="표준 6 8" xfId="88"/>
    <cellStyle name="표준 6 8 2" xfId="2640"/>
    <cellStyle name="표준 6 9" xfId="2641"/>
    <cellStyle name="표준 60" xfId="2642"/>
    <cellStyle name="표준 60 2" xfId="2643"/>
    <cellStyle name="표준 63" xfId="2644"/>
    <cellStyle name="표준 63 2" xfId="2645"/>
    <cellStyle name="표준 64" xfId="2646"/>
    <cellStyle name="표준 7" xfId="8"/>
    <cellStyle name="표준 7 10" xfId="187"/>
    <cellStyle name="표준 7 10 2" xfId="2647"/>
    <cellStyle name="표준 7 11" xfId="189"/>
    <cellStyle name="표준 7 12" xfId="2648"/>
    <cellStyle name="표준 7 2" xfId="61"/>
    <cellStyle name="표준 7 2 2" xfId="221"/>
    <cellStyle name="표준 7 2 2 2" xfId="2649"/>
    <cellStyle name="표준 7 2 3" xfId="272"/>
    <cellStyle name="표준 7 2 4" xfId="286"/>
    <cellStyle name="표준 7 2 5" xfId="315"/>
    <cellStyle name="표준 7 2 6" xfId="343"/>
    <cellStyle name="표준 7 3" xfId="80"/>
    <cellStyle name="표준 7 3 2" xfId="222"/>
    <cellStyle name="표준 7 3 2 2" xfId="2650"/>
    <cellStyle name="표준 7 3 3" xfId="273"/>
    <cellStyle name="표준 7 3 4" xfId="287"/>
    <cellStyle name="표준 7 3 5" xfId="351"/>
    <cellStyle name="표준 7 3 6" xfId="335"/>
    <cellStyle name="표준 7 4" xfId="113"/>
    <cellStyle name="표준 7 4 2" xfId="223"/>
    <cellStyle name="표준 7 4 2 2" xfId="2651"/>
    <cellStyle name="표준 7 4 3" xfId="274"/>
    <cellStyle name="표준 7 4 4" xfId="288"/>
    <cellStyle name="표준 7 4 5" xfId="304"/>
    <cellStyle name="표준 7 4 6" xfId="352"/>
    <cellStyle name="표준 7 5" xfId="127"/>
    <cellStyle name="표준 7 5 2" xfId="224"/>
    <cellStyle name="표준 7 5 3" xfId="275"/>
    <cellStyle name="표준 7 5 4" xfId="289"/>
    <cellStyle name="표준 7 5 5" xfId="307"/>
    <cellStyle name="표준 7 5 6" xfId="243"/>
    <cellStyle name="표준 7 6" xfId="140"/>
    <cellStyle name="표준 7 6 2" xfId="225"/>
    <cellStyle name="표준 7 6 3" xfId="276"/>
    <cellStyle name="표준 7 6 4" xfId="290"/>
    <cellStyle name="표준 7 6 5" xfId="321"/>
    <cellStyle name="표준 7 6 6" xfId="299"/>
    <cellStyle name="표준 7 7" xfId="152"/>
    <cellStyle name="표준 7 7 2" xfId="2653"/>
    <cellStyle name="표준 7 7 3" xfId="2652"/>
    <cellStyle name="표준 7 8" xfId="162"/>
    <cellStyle name="표준 7 8 2" xfId="2655"/>
    <cellStyle name="표준 7 8 3" xfId="2654"/>
    <cellStyle name="표준 7 9" xfId="182"/>
    <cellStyle name="표준 8" xfId="9"/>
    <cellStyle name="표준 8 10" xfId="188"/>
    <cellStyle name="표준 8 10 2" xfId="2656"/>
    <cellStyle name="표준 8 11" xfId="190"/>
    <cellStyle name="표준 8 12" xfId="2657"/>
    <cellStyle name="표준 8 2" xfId="62"/>
    <cellStyle name="표준 8 2 2" xfId="226"/>
    <cellStyle name="표준 8 2 2 2" xfId="2658"/>
    <cellStyle name="표준 8 2 3" xfId="277"/>
    <cellStyle name="표준 8 2 4" xfId="291"/>
    <cellStyle name="표준 8 2 5" xfId="345"/>
    <cellStyle name="표준 8 2 6" xfId="237"/>
    <cellStyle name="표준 8 3" xfId="79"/>
    <cellStyle name="표준 8 3 2" xfId="227"/>
    <cellStyle name="표준 8 3 2 2" xfId="2659"/>
    <cellStyle name="표준 8 3 3" xfId="278"/>
    <cellStyle name="표준 8 3 4" xfId="292"/>
    <cellStyle name="표준 8 3 5" xfId="344"/>
    <cellStyle name="표준 8 3 6" xfId="247"/>
    <cellStyle name="표준 8 4" xfId="112"/>
    <cellStyle name="표준 8 4 2" xfId="228"/>
    <cellStyle name="표준 8 4 2 2" xfId="2660"/>
    <cellStyle name="표준 8 4 3" xfId="279"/>
    <cellStyle name="표준 8 4 4" xfId="293"/>
    <cellStyle name="표준 8 4 5" xfId="361"/>
    <cellStyle name="표준 8 4 6" xfId="355"/>
    <cellStyle name="표준 8 5" xfId="126"/>
    <cellStyle name="표준 8 5 2" xfId="229"/>
    <cellStyle name="표준 8 5 3" xfId="280"/>
    <cellStyle name="표준 8 5 4" xfId="294"/>
    <cellStyle name="표준 8 5 5" xfId="283"/>
    <cellStyle name="표준 8 5 6" xfId="325"/>
    <cellStyle name="표준 8 6" xfId="139"/>
    <cellStyle name="표준 8 6 2" xfId="230"/>
    <cellStyle name="표준 8 6 3" xfId="281"/>
    <cellStyle name="표준 8 6 4" xfId="295"/>
    <cellStyle name="표준 8 6 5" xfId="252"/>
    <cellStyle name="표준 8 6 6" xfId="347"/>
    <cellStyle name="표준 8 7" xfId="151"/>
    <cellStyle name="표준 8 7 2" xfId="2662"/>
    <cellStyle name="표준 8 7 3" xfId="2661"/>
    <cellStyle name="표준 8 8" xfId="161"/>
    <cellStyle name="표준 8 8 2" xfId="2664"/>
    <cellStyle name="표준 8 8 3" xfId="2663"/>
    <cellStyle name="표준 8 9" xfId="183"/>
    <cellStyle name="표준 9" xfId="10"/>
    <cellStyle name="표준 9 10" xfId="2665"/>
    <cellStyle name="표준 9 2" xfId="68"/>
    <cellStyle name="표준 9 2 2" xfId="2667"/>
    <cellStyle name="표준 9 2 3" xfId="2666"/>
    <cellStyle name="표준 9 3" xfId="86"/>
    <cellStyle name="표준 9 3 2" xfId="2668"/>
    <cellStyle name="표준 9 4" xfId="105"/>
    <cellStyle name="표준 9 4 2" xfId="2669"/>
    <cellStyle name="표준 9 5" xfId="119"/>
    <cellStyle name="표준 9 5 2" xfId="2670"/>
    <cellStyle name="표준 9 6" xfId="133"/>
    <cellStyle name="표준 9 6 2" xfId="2671"/>
    <cellStyle name="표준 9 7" xfId="145"/>
    <cellStyle name="표준 9 7 2" xfId="2672"/>
    <cellStyle name="표준 9 8" xfId="156"/>
    <cellStyle name="표준 9 8 2" xfId="2673"/>
    <cellStyle name="표준 9 9" xfId="2674"/>
    <cellStyle name="표준_최근 10년간 주요 지목별 변동 추이" xfId="3"/>
  </cellStyles>
  <dxfs count="0"/>
  <tableStyles count="0" defaultTableStyle="TableStyleMedium2" defaultPivotStyle="PivotStyleLight16"/>
  <colors>
    <mruColors>
      <color rgb="FFD7E4BD"/>
      <color rgb="FFCCC1DA"/>
      <color rgb="FFDBEEF4"/>
      <color rgb="FFFCD5B5"/>
      <color rgb="FFFFFFCC"/>
      <color rgb="FFF2DCDB"/>
      <color rgb="FFB7DEE8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B62-4B88-B672-576BE1961E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B62-4B88-B672-576BE1961E85}"/>
              </c:ext>
            </c:extLst>
          </c:dPt>
          <c:dLbls>
            <c:dLbl>
              <c:idx val="0"/>
              <c:tx>
                <c:strRef>
                  <c:f>'2.시군별 면적 및 지번수 현황'!$Y$19</c:f>
                  <c:strCache>
                    <c:ptCount val="1"/>
                    <c:pt idx="0">
                      <c:v>662.0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{CB08D0D6-5471-4FFD-9A2B-643DD2312CCE}</c15:txfldGUID>
                      <c15:f>'2.시군별 면적 및 지번수 현황'!$Y$19</c15:f>
                      <c15:dlblFieldTableCache>
                        <c:ptCount val="1"/>
                        <c:pt idx="0">
                          <c:v>662.0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B62-4B88-B672-576BE1961E85}"/>
                </c:ext>
              </c:extLst>
            </c:dLbl>
            <c:dLbl>
              <c:idx val="1"/>
              <c:tx>
                <c:strRef>
                  <c:f>'2.시군별 면적 및 지번수 현황'!$Z$19</c:f>
                  <c:strCache>
                    <c:ptCount val="1"/>
                    <c:pt idx="0">
                      <c:v>94.8
(3.5)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{96E636EC-B9A5-481A-9F50-09CE9B509D29}</c15:txfldGUID>
                      <c15:f>'2.시군별 면적 및 지번수 현황'!$Z$19</c15:f>
                      <c15:dlblFieldTableCache>
                        <c:ptCount val="1"/>
                        <c:pt idx="0">
                          <c:v>93.9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B62-4B88-B672-576BE1961E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현황'!$D$21,'2.시군별 면적 및 지번수 현황'!$F$21)</c:f>
              <c:numCache>
                <c:formatCode>#,##0.0_ </c:formatCode>
                <c:ptCount val="2"/>
                <c:pt idx="0">
                  <c:v>660.76603639999996</c:v>
                </c:pt>
                <c:pt idx="1">
                  <c:v>105.89700000000001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62-4B88-B672-576BE1961E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66553600"/>
        <c:axId val="266557312"/>
        <c:axId val="0"/>
      </c:bar3DChart>
      <c:catAx>
        <c:axId val="266553600"/>
        <c:scaling>
          <c:orientation val="minMax"/>
        </c:scaling>
        <c:delete val="1"/>
        <c:axPos val="b"/>
        <c:majorTickMark val="out"/>
        <c:minorTickMark val="none"/>
        <c:tickLblPos val="none"/>
        <c:crossAx val="266557312"/>
        <c:crosses val="autoZero"/>
        <c:auto val="1"/>
        <c:lblAlgn val="ctr"/>
        <c:lblOffset val="100"/>
        <c:noMultiLvlLbl val="0"/>
      </c:catAx>
      <c:valAx>
        <c:axId val="266557312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6655360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1F2-4865-B3C4-2C633AACC4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1F2-4865-B3C4-2C633AACC469}"/>
              </c:ext>
            </c:extLst>
          </c:dPt>
          <c:dLbls>
            <c:dLbl>
              <c:idx val="0"/>
              <c:layout>
                <c:manualLayout>
                  <c:x val="2.7777777777778078E-3"/>
                  <c:y val="-4.6296296296296658E-3"/>
                </c:manualLayout>
              </c:layout>
              <c:tx>
                <c:strRef>
                  <c:f>'2.시군별 면적 및 지번수 현황'!$Y$12</c:f>
                  <c:strCache>
                    <c:ptCount val="1"/>
                    <c:pt idx="0">
                      <c:v>1,820.6
(10.8)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{D99A58EE-ACD7-4822-B4F9-EE1EF2F2BADE}</c15:txfldGUID>
                      <c15:f>'2.시군별 면적 및 지번수 현황'!$Y$12</c15:f>
                      <c15:dlblFieldTableCache>
                        <c:ptCount val="1"/>
                        <c:pt idx="0">
                          <c:v>1,820.3
(10.8)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1F2-4865-B3C4-2C633AACC469}"/>
                </c:ext>
              </c:extLst>
            </c:dLbl>
            <c:dLbl>
              <c:idx val="1"/>
              <c:tx>
                <c:strRef>
                  <c:f>'2.시군별 면적 및 지번수 현황'!$Z$12</c:f>
                  <c:strCache>
                    <c:ptCount val="1"/>
                    <c:pt idx="0">
                      <c:v>259.1
(9.6)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{4CE0A7C5-CCFB-4E33-B559-868D2ABBF105}</c15:txfldGUID>
                      <c15:f>'2.시군별 면적 및 지번수 현황'!$Z$12</c15:f>
                      <c15:dlblFieldTableCache>
                        <c:ptCount val="1"/>
                        <c:pt idx="0">
                          <c:v>253.2
(9.5)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1F2-4865-B3C4-2C633AACC46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현황'!$D$12,'2.시군별 면적 및 지번수 현황'!$F$12)</c:f>
              <c:numCache>
                <c:formatCode>#,##0.0_ </c:formatCode>
                <c:ptCount val="2"/>
                <c:pt idx="0">
                  <c:v>1820.5811309000001</c:v>
                </c:pt>
                <c:pt idx="1">
                  <c:v>259.11099999999999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F2-4865-B3C4-2C633AACC4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834240"/>
        <c:axId val="239837952"/>
        <c:axId val="0"/>
      </c:bar3DChart>
      <c:catAx>
        <c:axId val="239834240"/>
        <c:scaling>
          <c:orientation val="minMax"/>
        </c:scaling>
        <c:delete val="1"/>
        <c:axPos val="b"/>
        <c:majorTickMark val="out"/>
        <c:minorTickMark val="none"/>
        <c:tickLblPos val="none"/>
        <c:crossAx val="239837952"/>
        <c:crosses val="autoZero"/>
        <c:auto val="1"/>
        <c:lblAlgn val="ctr"/>
        <c:lblOffset val="100"/>
        <c:noMultiLvlLbl val="0"/>
      </c:catAx>
      <c:valAx>
        <c:axId val="239837952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8342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39C-44DE-96F7-09D4353C91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39C-44DE-96F7-09D4353C9114}"/>
              </c:ext>
            </c:extLst>
          </c:dPt>
          <c:dLbls>
            <c:dLbl>
              <c:idx val="0"/>
              <c:layout>
                <c:manualLayout>
                  <c:x val="2.7777777777779089E-3"/>
                  <c:y val="-9.2592592592593385E-3"/>
                </c:manualLayout>
              </c:layout>
              <c:tx>
                <c:strRef>
                  <c:f>'2.시군별 면적 및 지번수 현황'!$Y$13</c:f>
                  <c:strCache>
                    <c:ptCount val="1"/>
                    <c:pt idx="0">
                      <c:v>997.9
(5.9)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{8554416A-8F3E-4AE7-AAD6-4F5984018416}</c15:txfldGUID>
                      <c15:f>'2.시군별 면적 및 지번수 현황'!$Y$13</c15:f>
                      <c15:dlblFieldTableCache>
                        <c:ptCount val="1"/>
                        <c:pt idx="0">
                          <c:v>998.1
(5.9)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39C-44DE-96F7-09D4353C9114}"/>
                </c:ext>
              </c:extLst>
            </c:dLbl>
            <c:dLbl>
              <c:idx val="1"/>
              <c:tx>
                <c:strRef>
                  <c:f>'2.시군별 면적 및 지번수 현황'!$Z$13</c:f>
                  <c:strCache>
                    <c:ptCount val="1"/>
                    <c:pt idx="0">
                      <c:v>210.0
(7.8)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{60AE8B1B-7838-478A-A3EC-FF1B22789032}</c15:txfldGUID>
                      <c15:f>'2.시군별 면적 및 지번수 현황'!$Z$13</c15:f>
                      <c15:dlblFieldTableCache>
                        <c:ptCount val="1"/>
                        <c:pt idx="0">
                          <c:v>207.0
(7.8)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39C-44DE-96F7-09D4353C911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현황'!$D$13,'2.시군별 면적 및 지번수 현황'!$F$13)</c:f>
              <c:numCache>
                <c:formatCode>#,##0.0_ </c:formatCode>
                <c:ptCount val="2"/>
                <c:pt idx="0">
                  <c:v>997.94190499999991</c:v>
                </c:pt>
                <c:pt idx="1">
                  <c:v>210.01900000000001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9C-44DE-96F7-09D4353C9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546368"/>
        <c:axId val="239547520"/>
        <c:axId val="0"/>
      </c:bar3DChart>
      <c:catAx>
        <c:axId val="239546368"/>
        <c:scaling>
          <c:orientation val="minMax"/>
        </c:scaling>
        <c:delete val="1"/>
        <c:axPos val="b"/>
        <c:majorTickMark val="out"/>
        <c:minorTickMark val="none"/>
        <c:tickLblPos val="none"/>
        <c:crossAx val="239547520"/>
        <c:crosses val="autoZero"/>
        <c:auto val="1"/>
        <c:lblAlgn val="ctr"/>
        <c:lblOffset val="100"/>
        <c:noMultiLvlLbl val="0"/>
      </c:catAx>
      <c:valAx>
        <c:axId val="239547520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54636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516-45C6-9241-8994120C40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516-45C6-9241-8994120C403B}"/>
              </c:ext>
            </c:extLst>
          </c:dPt>
          <c:dLbls>
            <c:dLbl>
              <c:idx val="0"/>
              <c:layout>
                <c:manualLayout>
                  <c:x val="2.7777777777778078E-3"/>
                  <c:y val="0"/>
                </c:manualLayout>
              </c:layout>
              <c:tx>
                <c:strRef>
                  <c:f>'2.시군별 면적 및 지번수 현황'!$Y$15</c:f>
                  <c:strCache>
                    <c:ptCount val="1"/>
                    <c:pt idx="0">
                      <c:v>1,464.2
(8.7)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{11735CC8-B751-41AA-9E59-2B8CA865EAC7}</c15:txfldGUID>
                      <c15:f>'2.시군별 면적 및 지번수 현황'!$Y$15</c15:f>
                      <c15:dlblFieldTableCache>
                        <c:ptCount val="1"/>
                        <c:pt idx="0">
                          <c:v>1,464.0
(8.7)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516-45C6-9241-8994120C403B}"/>
                </c:ext>
              </c:extLst>
            </c:dLbl>
            <c:dLbl>
              <c:idx val="1"/>
              <c:tx>
                <c:strRef>
                  <c:f>'2.시군별 면적 및 지번수 현황'!$Z$15</c:f>
                  <c:strCache>
                    <c:ptCount val="1"/>
                    <c:pt idx="0">
                      <c:v>213.7
(7.9)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{1CCC5817-58E1-45DE-97FE-C74293E99F9C}</c15:txfldGUID>
                      <c15:f>'2.시군별 면적 및 지번수 현황'!$Z$15</c15:f>
                      <c15:dlblFieldTableCache>
                        <c:ptCount val="1"/>
                        <c:pt idx="0">
                          <c:v>209.8
(7.9)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516-45C6-9241-8994120C403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현황'!$D$15,'2.시군별 면적 및 지번수 현황'!$F$15)</c:f>
              <c:numCache>
                <c:formatCode>#,##0.0_ </c:formatCode>
                <c:ptCount val="2"/>
                <c:pt idx="0">
                  <c:v>1464.1866129</c:v>
                </c:pt>
                <c:pt idx="1">
                  <c:v>213.739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516-45C6-9241-8994120C40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593344"/>
        <c:axId val="239597056"/>
        <c:axId val="0"/>
      </c:bar3DChart>
      <c:catAx>
        <c:axId val="239593344"/>
        <c:scaling>
          <c:orientation val="minMax"/>
        </c:scaling>
        <c:delete val="1"/>
        <c:axPos val="b"/>
        <c:majorTickMark val="out"/>
        <c:minorTickMark val="none"/>
        <c:tickLblPos val="none"/>
        <c:crossAx val="239597056"/>
        <c:crosses val="autoZero"/>
        <c:auto val="1"/>
        <c:lblAlgn val="ctr"/>
        <c:lblOffset val="100"/>
        <c:noMultiLvlLbl val="0"/>
      </c:catAx>
      <c:valAx>
        <c:axId val="239597056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59334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B1-4B31-AE6E-3AAC56658D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BB1-4B31-AE6E-3AAC56658D51}"/>
              </c:ext>
            </c:extLst>
          </c:dPt>
          <c:dLbls>
            <c:dLbl>
              <c:idx val="0"/>
              <c:layout>
                <c:manualLayout>
                  <c:x val="8.3333333333333367E-3"/>
                  <c:y val="-9.2592592592593385E-3"/>
                </c:manualLayout>
              </c:layout>
              <c:tx>
                <c:strRef>
                  <c:f>'2.시군별 면적 및 지번수 현황'!$Y$7</c:f>
                  <c:strCache>
                    <c:ptCount val="1"/>
                    <c:pt idx="0">
                      <c:v>1,040.7
(6.2)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{B5FE4F07-54F0-48F3-B94F-75A5FE40AA16}</c15:txfldGUID>
                      <c15:f>'2.시군별 면적 및 지번수 현황'!$Y$7</c15:f>
                      <c15:dlblFieldTableCache>
                        <c:ptCount val="1"/>
                        <c:pt idx="0">
                          <c:v>1,040.8
(6.2)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BB1-4B31-AE6E-3AAC56658D51}"/>
                </c:ext>
              </c:extLst>
            </c:dLbl>
            <c:dLbl>
              <c:idx val="1"/>
              <c:tx>
                <c:strRef>
                  <c:f>'2.시군별 면적 및 지번수 현황'!$Z$7</c:f>
                  <c:strCache>
                    <c:ptCount val="1"/>
                    <c:pt idx="0">
                      <c:v>235.2
(8.7)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{B58C3299-A701-4650-81F7-0841921E371B}</c15:txfldGUID>
                      <c15:f>'2.시군별 면적 및 지번수 현황'!$Z$7</c15:f>
                      <c15:dlblFieldTableCache>
                        <c:ptCount val="1"/>
                        <c:pt idx="0">
                          <c:v>232.6
(8.7)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BB1-4B31-AE6E-3AAC56658D5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현황'!$D$7,'2.시군별 면적 및 지번수 현황'!$F$7)</c:f>
              <c:numCache>
                <c:formatCode>#,##0.0_ </c:formatCode>
                <c:ptCount val="2"/>
                <c:pt idx="0">
                  <c:v>1040.6775444999998</c:v>
                </c:pt>
                <c:pt idx="1">
                  <c:v>235.16200000000001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BB1-4B31-AE6E-3AAC56658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614208"/>
        <c:axId val="239626112"/>
        <c:axId val="0"/>
      </c:bar3DChart>
      <c:catAx>
        <c:axId val="239614208"/>
        <c:scaling>
          <c:orientation val="minMax"/>
        </c:scaling>
        <c:delete val="1"/>
        <c:axPos val="b"/>
        <c:majorTickMark val="out"/>
        <c:minorTickMark val="none"/>
        <c:tickLblPos val="none"/>
        <c:crossAx val="239626112"/>
        <c:crosses val="autoZero"/>
        <c:auto val="1"/>
        <c:lblAlgn val="ctr"/>
        <c:lblOffset val="100"/>
        <c:noMultiLvlLbl val="0"/>
      </c:catAx>
      <c:valAx>
        <c:axId val="239626112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61420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B12-4D65-A3CD-8FDA51D53D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B12-4D65-A3CD-8FDA51D53D13}"/>
              </c:ext>
            </c:extLst>
          </c:dPt>
          <c:dLbls>
            <c:dLbl>
              <c:idx val="0"/>
              <c:layout>
                <c:manualLayout>
                  <c:x val="5.5555555555556555E-3"/>
                  <c:y val="-4.6296296296296563E-3"/>
                </c:manualLayout>
              </c:layout>
              <c:tx>
                <c:strRef>
                  <c:f>'2.시군별 면적 및 지번수 현황'!$Y$6</c:f>
                  <c:strCache>
                    <c:ptCount val="1"/>
                    <c:pt idx="0">
                      <c:v>868.3
(5.2)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{78A0D975-6566-4D17-8287-C3A6FE93465A}</c15:txfldGUID>
                      <c15:f>'2.시군별 면적 및 지번수 현황'!$Y$6</c15:f>
                      <c15:dlblFieldTableCache>
                        <c:ptCount val="1"/>
                        <c:pt idx="0">
                          <c:v>868.2
(5.2)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B12-4D65-A3CD-8FDA51D53D13}"/>
                </c:ext>
              </c:extLst>
            </c:dLbl>
            <c:dLbl>
              <c:idx val="1"/>
              <c:tx>
                <c:strRef>
                  <c:f>'2.시군별 면적 및 지번수 현황'!$Z$6</c:f>
                  <c:strCache>
                    <c:ptCount val="1"/>
                    <c:pt idx="0">
                      <c:v>272.7
(10.1)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{8694EDCE-B8FA-4662-8E78-B371355ED3CB}</c15:txfldGUID>
                      <c15:f>'2.시군별 면적 및 지번수 현황'!$Z$6</c15:f>
                      <c15:dlblFieldTableCache>
                        <c:ptCount val="1"/>
                        <c:pt idx="0">
                          <c:v>267.8
(10.0)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B12-4D65-A3CD-8FDA51D53D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현황'!$D$6,'2.시군별 면적 및 지번수 현황'!$F$6)</c:f>
              <c:numCache>
                <c:formatCode>#,##0.0_ </c:formatCode>
                <c:ptCount val="2"/>
                <c:pt idx="0">
                  <c:v>868.28160329999992</c:v>
                </c:pt>
                <c:pt idx="1">
                  <c:v>272.7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B12-4D65-A3CD-8FDA51D53D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643264"/>
        <c:axId val="239659264"/>
        <c:axId val="0"/>
      </c:bar3DChart>
      <c:catAx>
        <c:axId val="239643264"/>
        <c:scaling>
          <c:orientation val="minMax"/>
        </c:scaling>
        <c:delete val="1"/>
        <c:axPos val="b"/>
        <c:majorTickMark val="out"/>
        <c:minorTickMark val="none"/>
        <c:tickLblPos val="none"/>
        <c:crossAx val="239659264"/>
        <c:crosses val="autoZero"/>
        <c:auto val="1"/>
        <c:lblAlgn val="ctr"/>
        <c:lblOffset val="100"/>
        <c:noMultiLvlLbl val="0"/>
      </c:catAx>
      <c:valAx>
        <c:axId val="239659264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64326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6B8-4C3E-AF1B-7CC663DCCB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6B8-4C3E-AF1B-7CC663DCCBBF}"/>
              </c:ext>
            </c:extLst>
          </c:dPt>
          <c:dLbls>
            <c:dLbl>
              <c:idx val="0"/>
              <c:layout>
                <c:manualLayout>
                  <c:x val="0"/>
                  <c:y val="-4.6296296296295903E-3"/>
                </c:manualLayout>
              </c:layout>
              <c:tx>
                <c:strRef>
                  <c:f>'2.시군별 면적 및 지번수 현황'!$Y$14</c:f>
                  <c:strCache>
                    <c:ptCount val="1"/>
                    <c:pt idx="0">
                      <c:v>1,127.3
(6.7)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{2052C779-FDBE-4C80-B7C8-ABD29FA89088}</c15:txfldGUID>
                      <c15:f>'2.시군별 면적 및 지번수 현황'!$Y$14</c15:f>
                      <c15:dlblFieldTableCache>
                        <c:ptCount val="1"/>
                        <c:pt idx="0">
                          <c:v>1,127.3
(6.7)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6B8-4C3E-AF1B-7CC663DCCBBF}"/>
                </c:ext>
              </c:extLst>
            </c:dLbl>
            <c:dLbl>
              <c:idx val="1"/>
              <c:tx>
                <c:strRef>
                  <c:f>'2.시군별 면적 및 지번수 현황'!$Z$14</c:f>
                  <c:strCache>
                    <c:ptCount val="1"/>
                    <c:pt idx="0">
                      <c:v>145.7
(5.4)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{900F2AE7-54A9-4B4F-9D83-747A435C97E9}</c15:txfldGUID>
                      <c15:f>'2.시군별 면적 및 지번수 현황'!$Z$14</c15:f>
                      <c15:dlblFieldTableCache>
                        <c:ptCount val="1"/>
                        <c:pt idx="0">
                          <c:v>143.6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6B8-4C3E-AF1B-7CC663DCCB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현황'!$D$14,'2.시군별 면적 및 지번수 현황'!$F$14)</c:f>
              <c:numCache>
                <c:formatCode>#,##0.0_ </c:formatCode>
                <c:ptCount val="2"/>
                <c:pt idx="0">
                  <c:v>1127.3307730999998</c:v>
                </c:pt>
                <c:pt idx="1">
                  <c:v>145.70699999999999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6B8-4C3E-AF1B-7CC663DCCB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889408"/>
        <c:axId val="239893120"/>
        <c:axId val="0"/>
      </c:bar3DChart>
      <c:catAx>
        <c:axId val="239889408"/>
        <c:scaling>
          <c:orientation val="minMax"/>
        </c:scaling>
        <c:delete val="1"/>
        <c:axPos val="b"/>
        <c:majorTickMark val="out"/>
        <c:minorTickMark val="none"/>
        <c:tickLblPos val="none"/>
        <c:crossAx val="239893120"/>
        <c:crosses val="autoZero"/>
        <c:auto val="1"/>
        <c:lblAlgn val="ctr"/>
        <c:lblOffset val="100"/>
        <c:noMultiLvlLbl val="0"/>
      </c:catAx>
      <c:valAx>
        <c:axId val="239893120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88940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700-4564-B1BD-C55DE36960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00-4564-B1BD-C55DE369609D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0"/>
                </c:manualLayout>
              </c:layout>
              <c:tx>
                <c:strRef>
                  <c:f>'2.시군별 면적 및 지번수 현황'!$Y$16</c:f>
                  <c:strCache>
                    <c:ptCount val="1"/>
                    <c:pt idx="0">
                      <c:v>1,219.9
(7.2)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{DC457779-B4BE-4CB6-9721-06AC5273090A}</c15:txfldGUID>
                      <c15:f>'2.시군별 면적 및 지번수 현황'!$Y$16</c15:f>
                      <c15:dlblFieldTableCache>
                        <c:ptCount val="1"/>
                        <c:pt idx="0">
                          <c:v>1,219.9
(7.2)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700-4564-B1BD-C55DE369609D}"/>
                </c:ext>
              </c:extLst>
            </c:dLbl>
            <c:dLbl>
              <c:idx val="1"/>
              <c:tx>
                <c:strRef>
                  <c:f>'2.시군별 면적 및 지번수 현황'!$Z$16</c:f>
                  <c:strCache>
                    <c:ptCount val="1"/>
                    <c:pt idx="0">
                      <c:v>129.3
(4.8)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{2D6403DF-087A-4109-82E3-5ECA881EF738}</c15:txfldGUID>
                      <c15:f>'2.시군별 면적 및 지번수 현황'!$Z$16</c15:f>
                      <c15:dlblFieldTableCache>
                        <c:ptCount val="1"/>
                        <c:pt idx="0">
                          <c:v>128.1
(4.8)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700-4564-B1BD-C55DE369609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현황'!$D$16,'2.시군별 면적 및 지번수 현황'!$F$16)</c:f>
              <c:numCache>
                <c:formatCode>#,##0.0_ </c:formatCode>
                <c:ptCount val="2"/>
                <c:pt idx="0">
                  <c:v>1219.8784404999999</c:v>
                </c:pt>
                <c:pt idx="1">
                  <c:v>129.31100000000001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700-4564-B1BD-C55DE36960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914368"/>
        <c:axId val="239922176"/>
        <c:axId val="0"/>
      </c:bar3DChart>
      <c:catAx>
        <c:axId val="239914368"/>
        <c:scaling>
          <c:orientation val="minMax"/>
        </c:scaling>
        <c:delete val="1"/>
        <c:axPos val="b"/>
        <c:majorTickMark val="out"/>
        <c:minorTickMark val="none"/>
        <c:tickLblPos val="none"/>
        <c:crossAx val="239922176"/>
        <c:crosses val="autoZero"/>
        <c:auto val="1"/>
        <c:lblAlgn val="ctr"/>
        <c:lblOffset val="100"/>
        <c:noMultiLvlLbl val="0"/>
      </c:catAx>
      <c:valAx>
        <c:axId val="239922176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91436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C2-45ED-9E04-FD019F0A4B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C2-45ED-9E04-FD019F0A4B62}"/>
              </c:ext>
            </c:extLst>
          </c:dPt>
          <c:dLbls>
            <c:dLbl>
              <c:idx val="0"/>
              <c:layout>
                <c:manualLayout>
                  <c:x val="1.0185067526416167E-16"/>
                  <c:y val="-9.2592592592593385E-3"/>
                </c:manualLayout>
              </c:layout>
              <c:tx>
                <c:strRef>
                  <c:f>'2.시군별 면적 및 지번수 현황'!$Y$8</c:f>
                  <c:strCache>
                    <c:ptCount val="1"/>
                    <c:pt idx="0">
                      <c:v>180.3
(1.1)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{B89A477E-62C9-4046-B887-7888C01833C0}</c15:txfldGUID>
                      <c15:f>'2.시군별 면적 및 지번수 현황'!$Y$8</c15:f>
                      <c15:dlblFieldTableCache>
                        <c:ptCount val="1"/>
                        <c:pt idx="0">
                          <c:v>180.2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9C2-45ED-9E04-FD019F0A4B62}"/>
                </c:ext>
              </c:extLst>
            </c:dLbl>
            <c:dLbl>
              <c:idx val="1"/>
              <c:tx>
                <c:strRef>
                  <c:f>'2.시군별 면적 및 지번수 현황'!$Z$8</c:f>
                  <c:strCache>
                    <c:ptCount val="1"/>
                    <c:pt idx="0">
                      <c:v>59.5
(2.2)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{38099C29-CF39-413F-AF05-F39FC58966FE}</c15:txfldGUID>
                      <c15:f>'2.시군별 면적 및 지번수 현황'!$Z$8</c15:f>
                      <c15:dlblFieldTableCache>
                        <c:ptCount val="1"/>
                        <c:pt idx="0">
                          <c:v>59.0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9C2-45ED-9E04-FD019F0A4B6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현황'!$D$8,'2.시군별 면적 및 지번수 현황'!$F$8)</c:f>
              <c:numCache>
                <c:formatCode>#,##0.0_ </c:formatCode>
                <c:ptCount val="2"/>
                <c:pt idx="0">
                  <c:v>180.3047373</c:v>
                </c:pt>
                <c:pt idx="1">
                  <c:v>59.54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C2-45ED-9E04-FD019F0A4B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972352"/>
        <c:axId val="239975808"/>
        <c:axId val="0"/>
      </c:bar3DChart>
      <c:catAx>
        <c:axId val="239972352"/>
        <c:scaling>
          <c:orientation val="minMax"/>
        </c:scaling>
        <c:delete val="1"/>
        <c:axPos val="b"/>
        <c:majorTickMark val="out"/>
        <c:minorTickMark val="none"/>
        <c:tickLblPos val="none"/>
        <c:crossAx val="239975808"/>
        <c:crosses val="autoZero"/>
        <c:auto val="1"/>
        <c:lblAlgn val="ctr"/>
        <c:lblOffset val="100"/>
        <c:noMultiLvlLbl val="0"/>
      </c:catAx>
      <c:valAx>
        <c:axId val="239975808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97235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745-4AB3-8302-1067DDD633C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745-4AB3-8302-1067DDD633C4}"/>
              </c:ext>
            </c:extLst>
          </c:dPt>
          <c:dLbls>
            <c:dLbl>
              <c:idx val="0"/>
              <c:layout>
                <c:manualLayout>
                  <c:x val="2.7777777777779089E-3"/>
                  <c:y val="-9.2592592592593385E-3"/>
                </c:manualLayout>
              </c:layout>
              <c:tx>
                <c:strRef>
                  <c:f>'2.시군별 면적 및 지번수 현황'!$Y$9</c:f>
                  <c:strCache>
                    <c:ptCount val="1"/>
                    <c:pt idx="0">
                      <c:v>303.4
(1.8)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{66633100-0A0B-47A3-8E3B-6D55FB1BB874}</c15:txfldGUID>
                      <c15:f>'2.시군별 면적 및 지번수 현황'!$Y$9</c15:f>
                      <c15:dlblFieldTableCache>
                        <c:ptCount val="1"/>
                        <c:pt idx="0">
                          <c:v>303.5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745-4AB3-8302-1067DDD633C4}"/>
                </c:ext>
              </c:extLst>
            </c:dLbl>
            <c:dLbl>
              <c:idx val="1"/>
              <c:tx>
                <c:strRef>
                  <c:f>'2.시군별 면적 및 지번수 현황'!$Z$9</c:f>
                  <c:strCache>
                    <c:ptCount val="1"/>
                    <c:pt idx="0">
                      <c:v>34.0
(1.3)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{8E8C76F5-ED3F-4AC2-A109-07174C27B825}</c15:txfldGUID>
                      <c15:f>'2.시군별 면적 및 지번수 현황'!$Z$9</c15:f>
                      <c15:dlblFieldTableCache>
                        <c:ptCount val="1"/>
                        <c:pt idx="0">
                          <c:v>33.7
(1.3)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745-4AB3-8302-1067DDD633C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현황'!$D$9,'2.시군별 면적 및 지번수 현황'!$F$9)</c:f>
              <c:numCache>
                <c:formatCode>#,##0.0_ </c:formatCode>
                <c:ptCount val="2"/>
                <c:pt idx="0">
                  <c:v>303.4432668</c:v>
                </c:pt>
                <c:pt idx="1">
                  <c:v>34.011000000000003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745-4AB3-8302-1067DDD63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989120"/>
        <c:axId val="240074752"/>
        <c:axId val="0"/>
      </c:bar3DChart>
      <c:catAx>
        <c:axId val="239989120"/>
        <c:scaling>
          <c:orientation val="minMax"/>
        </c:scaling>
        <c:delete val="1"/>
        <c:axPos val="b"/>
        <c:majorTickMark val="out"/>
        <c:minorTickMark val="none"/>
        <c:tickLblPos val="none"/>
        <c:crossAx val="240074752"/>
        <c:crosses val="autoZero"/>
        <c:auto val="1"/>
        <c:lblAlgn val="ctr"/>
        <c:lblOffset val="100"/>
        <c:noMultiLvlLbl val="0"/>
      </c:catAx>
      <c:valAx>
        <c:axId val="240074752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9891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4F-4138-973D-C2F15912C8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4F-4138-973D-C2F15912C8BC}"/>
              </c:ext>
            </c:extLst>
          </c:dPt>
          <c:dLbls>
            <c:dLbl>
              <c:idx val="0"/>
              <c:layout>
                <c:manualLayout>
                  <c:x val="2.7777777777778078E-3"/>
                  <c:y val="-4.6296296296296988E-3"/>
                </c:manualLayout>
              </c:layout>
              <c:tx>
                <c:strRef>
                  <c:f>'2.시군별 면적 및 지번수 현황'!$Y$11</c:f>
                  <c:strCache>
                    <c:ptCount val="1"/>
                    <c:pt idx="0">
                      <c:v>1,187.8
(7.1)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{2C2B8A3F-495C-4677-8F38-DEF423EDFFA7}</c15:txfldGUID>
                      <c15:f>'2.시군별 면적 및 지번수 현황'!$Y$11</c15:f>
                      <c15:dlblFieldTableCache>
                        <c:ptCount val="1"/>
                        <c:pt idx="0">
                          <c:v>1,187.8
(7.1)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B4F-4138-973D-C2F15912C8BC}"/>
                </c:ext>
              </c:extLst>
            </c:dLbl>
            <c:dLbl>
              <c:idx val="1"/>
              <c:tx>
                <c:strRef>
                  <c:f>'2.시군별 면적 및 지번수 현황'!$Z$11</c:f>
                  <c:strCache>
                    <c:ptCount val="1"/>
                    <c:pt idx="0">
                      <c:v>151.2
(5.6)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{4EBEF6DC-0ABD-407A-B031-31AA2FECCE64}</c15:txfldGUID>
                      <c15:f>'2.시군별 면적 및 지번수 현황'!$Z$11</c15:f>
                      <c15:dlblFieldTableCache>
                        <c:ptCount val="1"/>
                        <c:pt idx="0">
                          <c:v>150.1
(5.6)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B4F-4138-973D-C2F15912C8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현황'!$D$11,'2.시군별 면적 및 지번수 현황'!$F$11)</c:f>
              <c:numCache>
                <c:formatCode>#,##0.0_ </c:formatCode>
                <c:ptCount val="2"/>
                <c:pt idx="0">
                  <c:v>1187.8276235999999</c:v>
                </c:pt>
                <c:pt idx="1">
                  <c:v>151.15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4F-4138-973D-C2F15912C8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40104192"/>
        <c:axId val="240107904"/>
        <c:axId val="0"/>
      </c:bar3DChart>
      <c:catAx>
        <c:axId val="240104192"/>
        <c:scaling>
          <c:orientation val="minMax"/>
        </c:scaling>
        <c:delete val="1"/>
        <c:axPos val="b"/>
        <c:majorTickMark val="out"/>
        <c:minorTickMark val="none"/>
        <c:tickLblPos val="none"/>
        <c:crossAx val="240107904"/>
        <c:crosses val="autoZero"/>
        <c:auto val="1"/>
        <c:lblAlgn val="ctr"/>
        <c:lblOffset val="100"/>
        <c:noMultiLvlLbl val="0"/>
      </c:catAx>
      <c:valAx>
        <c:axId val="240107904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401041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0555555555555582E-2"/>
          <c:y val="5.0925925925925923E-2"/>
          <c:w val="0.92342026054082693"/>
          <c:h val="0.6711811023622047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758-4609-8C11-EC87BC1372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758-4609-8C11-EC87BC137280}"/>
              </c:ext>
            </c:extLst>
          </c:dPt>
          <c:val>
            <c:numRef>
              <c:f>('2.시군별 면적 및 지번수 현황'!$D$10,'2.시군별 면적 및 지번수 현황'!$F$10)</c:f>
              <c:numCache>
                <c:formatCode>#,##0.0_ </c:formatCode>
                <c:ptCount val="2"/>
                <c:pt idx="0">
                  <c:v>105.7695319</c:v>
                </c:pt>
                <c:pt idx="1">
                  <c:v>40.106000000000002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58-4609-8C11-EC87BC13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66599808"/>
        <c:axId val="266605696"/>
        <c:axId val="0"/>
      </c:bar3DChart>
      <c:catAx>
        <c:axId val="266599808"/>
        <c:scaling>
          <c:orientation val="minMax"/>
        </c:scaling>
        <c:delete val="1"/>
        <c:axPos val="b"/>
        <c:majorTickMark val="out"/>
        <c:minorTickMark val="none"/>
        <c:tickLblPos val="none"/>
        <c:crossAx val="266605696"/>
        <c:crosses val="autoZero"/>
        <c:auto val="1"/>
        <c:lblAlgn val="ctr"/>
        <c:lblOffset val="100"/>
        <c:noMultiLvlLbl val="0"/>
      </c:catAx>
      <c:valAx>
        <c:axId val="266605696"/>
        <c:scaling>
          <c:orientation val="minMax"/>
        </c:scaling>
        <c:delete val="1"/>
        <c:axPos val="l"/>
        <c:numFmt formatCode="#,##0.0_ " sourceLinked="1"/>
        <c:majorTickMark val="out"/>
        <c:minorTickMark val="none"/>
        <c:tickLblPos val="none"/>
        <c:crossAx val="26659980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600403592767227E-2"/>
          <c:y val="0.18371206698336362"/>
          <c:w val="0.82586563614221664"/>
          <c:h val="0.8143940478514565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0A-4673-9A9E-625A515AE509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0A-4673-9A9E-625A515AE509}"/>
              </c:ext>
            </c:extLst>
          </c:dPt>
          <c:dLbls>
            <c:dLbl>
              <c:idx val="0"/>
              <c:layout>
                <c:manualLayout>
                  <c:x val="-0.21445934836034969"/>
                  <c:y val="0.11595454637937698"/>
                </c:manualLayout>
              </c:layout>
              <c:tx>
                <c:strRef>
                  <c:f>'3.지적통계체계표'!$G$4</c:f>
                  <c:strCache>
                    <c:ptCount val="1"/>
                    <c:pt idx="0">
                      <c:v>토지대장등록지
3,310,737,379.9㎡
(19.7%)
2,361,243필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{71466E0F-D366-4ECE-A221-F7CA255CF819}</c15:txfldGUID>
                      <c15:f>'3.지적통계체계표'!$G$4</c15:f>
                      <c15:dlblFieldTableCache>
                        <c:ptCount val="1"/>
                        <c:pt idx="0">
                          <c:v>토지대장등록지
3,249,031,574.1㎡
(19.3%)
2,322,383필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D0A-4673-9A9E-625A515AE509}"/>
                </c:ext>
              </c:extLst>
            </c:dLbl>
            <c:dLbl>
              <c:idx val="1"/>
              <c:layout>
                <c:manualLayout>
                  <c:x val="0.14787867596952387"/>
                  <c:y val="-0.33719221143868672"/>
                </c:manualLayout>
              </c:layout>
              <c:tx>
                <c:strRef>
                  <c:f>'3.지적통계체계표'!$G$5</c:f>
                  <c:strCache>
                    <c:ptCount val="1"/>
                    <c:pt idx="0">
                      <c:v>임야대장등록지
13,519,401,942.6㎡
(80.3%)
344,905필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{D298966C-36B0-40B1-9E24-E6F7AFE9B948}</c15:txfldGUID>
                      <c15:f>'3.지적통계체계표'!$G$5</c15:f>
                      <c15:dlblFieldTableCache>
                        <c:ptCount val="1"/>
                        <c:pt idx="0">
                          <c:v>임야대장등록지
13,580,646,070.6㎡
(80.7%)
344,041필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D0A-4673-9A9E-625A515AE5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'3.지적통계체계표'!$B$4:$B$5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'3.지적통계체계표'!$D$4:$D$5</c:f>
              <c:numCache>
                <c:formatCode>_-* #,##0.0_-;\-* #,##0.0_-;_-* "-"_-;_-@_-</c:formatCode>
                <c:ptCount val="2"/>
                <c:pt idx="0">
                  <c:v>3310737379.9000006</c:v>
                </c:pt>
                <c:pt idx="1">
                  <c:v>13519401942.6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D0A-4673-9A9E-625A515AE50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96628735646998"/>
          <c:y val="0.25528511638747858"/>
          <c:w val="0.75061407013157722"/>
          <c:h val="0.742571570445586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238-4062-A45F-62AA4DA020BD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238-4062-A45F-62AA4DA020BD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238-4062-A45F-62AA4DA020BD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238-4062-A45F-62AA4DA020BD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238-4062-A45F-62AA4DA020BD}"/>
              </c:ext>
            </c:extLst>
          </c:dPt>
          <c:dPt>
            <c:idx val="5"/>
            <c:bubble3D val="0"/>
            <c:spPr>
              <a:solidFill>
                <a:srgbClr val="FCD5B5">
                  <a:alpha val="81961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238-4062-A45F-62AA4DA020BD}"/>
              </c:ext>
            </c:extLst>
          </c:dPt>
          <c:dLbls>
            <c:dLbl>
              <c:idx val="0"/>
              <c:layout>
                <c:manualLayout>
                  <c:x val="-0.22406587883552198"/>
                  <c:y val="7.8691312234619323E-2"/>
                </c:manualLayout>
              </c:layout>
              <c:tx>
                <c:strRef>
                  <c:f>'3.지적통계체계표'!$G$6</c:f>
                  <c:strCache>
                    <c:ptCount val="1"/>
                    <c:pt idx="0">
                      <c:v>개인
5,132,905,360.9㎡
(30.5%)
1,598,501필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{B6229B9D-FB72-4D3A-A5AE-1B83380407C4}</c15:txfldGUID>
                      <c15:f>'3.지적통계체계표'!$G$6</c15:f>
                      <c15:dlblFieldTableCache>
                        <c:ptCount val="1"/>
                        <c:pt idx="0">
                          <c:v>개인
5,181,689,592.0㎡
(30.8%)
1,585,525필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238-4062-A45F-62AA4DA020BD}"/>
                </c:ext>
              </c:extLst>
            </c:dLbl>
            <c:dLbl>
              <c:idx val="1"/>
              <c:layout>
                <c:manualLayout>
                  <c:x val="0.20181484679390529"/>
                  <c:y val="-0.30798792042886558"/>
                </c:manualLayout>
              </c:layout>
              <c:tx>
                <c:strRef>
                  <c:f>'3.지적통계체계표'!$G$7</c:f>
                  <c:strCache>
                    <c:ptCount val="1"/>
                    <c:pt idx="0">
                      <c:v>국유지
8,987,946,492.5㎡
(53.4%)
569,230필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{29DD1DDF-69E8-4A10-B8FD-C93CDEA7AAB6}</c15:txfldGUID>
                      <c15:f>'3.지적통계체계표'!$G$7</c15:f>
                      <c15:dlblFieldTableCache>
                        <c:ptCount val="1"/>
                        <c:pt idx="0">
                          <c:v>국유지
8,972,141,940.9㎡
(53.3%)
563,218필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238-4062-A45F-62AA4DA020BD}"/>
                </c:ext>
              </c:extLst>
            </c:dLbl>
            <c:dLbl>
              <c:idx val="2"/>
              <c:layout>
                <c:manualLayout>
                  <c:x val="1.817939696981415E-3"/>
                  <c:y val="3.2818127463796795E-2"/>
                </c:manualLayout>
              </c:layout>
              <c:tx>
                <c:strRef>
                  <c:f>'3.지적통계체계표'!$G$8</c:f>
                  <c:strCache>
                    <c:ptCount val="1"/>
                    <c:pt idx="0">
                      <c:v>도유지
367,646,659.8㎡
(2.2%)
65,646필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{1AE59281-9BF6-4F4A-BE11-610EE6223B69}</c15:txfldGUID>
                      <c15:f>'3.지적통계체계표'!$G$8</c15:f>
                      <c15:dlblFieldTableCache>
                        <c:ptCount val="1"/>
                        <c:pt idx="0">
                          <c:v>도유지
366,588,847.2㎡
(2.2%)
63,901필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238-4062-A45F-62AA4DA020BD}"/>
                </c:ext>
              </c:extLst>
            </c:dLbl>
            <c:dLbl>
              <c:idx val="3"/>
              <c:layout>
                <c:manualLayout>
                  <c:x val="-0.10997143360353279"/>
                  <c:y val="-9.4930430993423229E-2"/>
                </c:manualLayout>
              </c:layout>
              <c:tx>
                <c:strRef>
                  <c:f>'3.지적통계체계표'!$G$9</c:f>
                  <c:strCache>
                    <c:ptCount val="1"/>
                    <c:pt idx="0">
                      <c:v>군유지
881,496,986.7㎡
(5.2%)
293,975필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{84E8A234-7F07-49A8-AD63-3F31927408C9}</c15:txfldGUID>
                      <c15:f>'3.지적통계체계표'!$G$9</c15:f>
                      <c15:dlblFieldTableCache>
                        <c:ptCount val="1"/>
                        <c:pt idx="0">
                          <c:v>군유지
874,403,412.5㎡
(5.2%)
282,722필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238-4062-A45F-62AA4DA020BD}"/>
                </c:ext>
              </c:extLst>
            </c:dLbl>
            <c:dLbl>
              <c:idx val="4"/>
              <c:layout>
                <c:manualLayout>
                  <c:x val="-2.3156565331133912E-2"/>
                  <c:y val="-1.9365822515428809E-2"/>
                </c:manualLayout>
              </c:layout>
              <c:tx>
                <c:strRef>
                  <c:f>'3.지적통계체계표'!$G$10</c:f>
                  <c:strCache>
                    <c:ptCount val="1"/>
                    <c:pt idx="0">
                      <c:v>법인
761,363,205.7㎡
(4.5%)
118,356필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{7F1A038B-CDA5-43CA-ADB7-15D1ECE39991}</c15:txfldGUID>
                      <c15:f>'3.지적통계체계표'!$G$10</c15:f>
                      <c15:dlblFieldTableCache>
                        <c:ptCount val="1"/>
                        <c:pt idx="0">
                          <c:v>법인
739,979,430.5㎡
(4.4%)
110,787필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238-4062-A45F-62AA4DA020BD}"/>
                </c:ext>
              </c:extLst>
            </c:dLbl>
            <c:dLbl>
              <c:idx val="5"/>
              <c:layout>
                <c:manualLayout>
                  <c:x val="6.7121151590912006E-3"/>
                  <c:y val="-0.11558284944111723"/>
                </c:manualLayout>
              </c:layout>
              <c:tx>
                <c:strRef>
                  <c:f>'3.지적통계체계표'!$G$11</c:f>
                  <c:strCache>
                    <c:ptCount val="1"/>
                    <c:pt idx="0">
                      <c:v>종중
383,738,305.9㎡
(2.3%)
28,725필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{DCEF1992-066E-49A6-8B7A-CE49FA47CCE1}</c15:txfldGUID>
                      <c15:f>'3.지적통계체계표'!$G$11</c15:f>
                      <c15:dlblFieldTableCache>
                        <c:ptCount val="1"/>
                        <c:pt idx="0">
                          <c:v>종중
381,278,377.7㎡
(2.3%)
28,971필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238-4062-A45F-62AA4DA020BD}"/>
                </c:ext>
              </c:extLst>
            </c:dLbl>
            <c:dLbl>
              <c:idx val="6"/>
              <c:layout>
                <c:manualLayout>
                  <c:x val="6.3322722957502756E-2"/>
                  <c:y val="-4.2796947678837509E-2"/>
                </c:manualLayout>
              </c:layout>
              <c:tx>
                <c:strRef>
                  <c:f>'3.지적통계체계표'!$G$12</c:f>
                  <c:strCache>
                    <c:ptCount val="1"/>
                    <c:pt idx="0">
                      <c:v>종교단체
198,054,157.8㎡
(1.2%)
7,457필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{F06ECEC7-5B02-47BC-B5DE-E531C8C2FD76}</c15:txfldGUID>
                      <c15:f>'3.지적통계체계표'!$G$12</c15:f>
                      <c15:dlblFieldTableCache>
                        <c:ptCount val="1"/>
                        <c:pt idx="0">
                          <c:v>종교단체
197,537,770.5㎡
(1.2%)
7,217필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7238-4062-A45F-62AA4DA020BD}"/>
                </c:ext>
              </c:extLst>
            </c:dLbl>
            <c:dLbl>
              <c:idx val="7"/>
              <c:layout>
                <c:manualLayout>
                  <c:x val="0.17231439359769099"/>
                  <c:y val="-2.3081506703553984E-2"/>
                </c:manualLayout>
              </c:layout>
              <c:tx>
                <c:strRef>
                  <c:f>'3.지적통계체계표'!$G$13</c:f>
                  <c:strCache>
                    <c:ptCount val="1"/>
                    <c:pt idx="0">
                      <c:v>기타단체
42,635,124.4㎡
(0.3%)
7,081필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{8C843C6D-DD09-4802-891F-087723502985}</c15:txfldGUID>
                      <c15:f>'3.지적통계체계표'!$G$13</c15:f>
                      <c15:dlblFieldTableCache>
                        <c:ptCount val="1"/>
                        <c:pt idx="0">
                          <c:v>기타단체
43,095,475.4㎡
(0.3%)
7,122필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238-4062-A45F-62AA4DA020BD}"/>
                </c:ext>
              </c:extLst>
            </c:dLbl>
            <c:dLbl>
              <c:idx val="8"/>
              <c:layout>
                <c:manualLayout>
                  <c:x val="0.28886666580752762"/>
                  <c:y val="6.6481622229653731E-2"/>
                </c:manualLayout>
              </c:layout>
              <c:tx>
                <c:strRef>
                  <c:f>'3.지적통계체계표'!$G$14</c:f>
                  <c:strCache>
                    <c:ptCount val="1"/>
                    <c:pt idx="0">
                      <c:v>기타
74,353,028.8㎡
(0.4%)
17,177필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{C851A1DA-8E07-4443-81A6-A7001507F1B5}</c15:txfldGUID>
                      <c15:f>'3.지적통계체계표'!$G$14</c15:f>
                      <c15:dlblFieldTableCache>
                        <c:ptCount val="1"/>
                        <c:pt idx="0">
                          <c:v>기타
72,962,798.0㎡
(0.4%)
16,961필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238-4062-A45F-62AA4DA020BD}"/>
                </c:ext>
              </c:extLst>
            </c:dLbl>
            <c:dLbl>
              <c:idx val="9"/>
              <c:layout>
                <c:manualLayout>
                  <c:x val="0.23867881490263787"/>
                  <c:y val="-6.798840443452046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238-4062-A45F-62AA4DA020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'3.지적통계체계표'!$C$6:$C$14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'3.지적통계체계표'!$D$6:$D$14</c:f>
              <c:numCache>
                <c:formatCode>_-* #,##0.0_-;\-* #,##0.0_-;_-* "-"_-;_-@_-</c:formatCode>
                <c:ptCount val="9"/>
                <c:pt idx="0">
                  <c:v>5132905360.8999996</c:v>
                </c:pt>
                <c:pt idx="1">
                  <c:v>8987946492.5</c:v>
                </c:pt>
                <c:pt idx="2">
                  <c:v>367646659.80000001</c:v>
                </c:pt>
                <c:pt idx="3">
                  <c:v>881496986.70000005</c:v>
                </c:pt>
                <c:pt idx="4">
                  <c:v>761363205.70000005</c:v>
                </c:pt>
                <c:pt idx="5">
                  <c:v>383738305.89999998</c:v>
                </c:pt>
                <c:pt idx="6">
                  <c:v>198054157.80000001</c:v>
                </c:pt>
                <c:pt idx="7">
                  <c:v>42635124.399999999</c:v>
                </c:pt>
                <c:pt idx="8">
                  <c:v>74353028.799999997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238-4062-A45F-62AA4DA020B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4. </a:t>
            </a:r>
            <a:r>
              <a:rPr lang="ko-KR" altLang="en-US"/>
              <a:t>지목별 현황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853716561291921"/>
          <c:y val="0.32790619604220411"/>
          <c:w val="0.80056113675445739"/>
          <c:h val="0.66652898878970901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'4.지목별현황'!$V$8</c:f>
                  <c:strCache>
                    <c:ptCount val="1"/>
                    <c:pt idx="0">
                      <c:v>전
1,023.4㎢
(6.1%)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{4323F987-6127-4A53-AB57-8A8AAFA07779}</c15:txfldGUID>
                      <c15:f>'4.지목별현황'!$V$8</c15:f>
                      <c15:dlblFieldTableCache>
                        <c:ptCount val="1"/>
                        <c:pt idx="0">
                          <c:v>전
1,027.3㎢
(6.1%)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E6F-4FE5-8ECF-A319FFBF3B25}"/>
                </c:ext>
              </c:extLst>
            </c:dLbl>
            <c:dLbl>
              <c:idx val="1"/>
              <c:layout>
                <c:manualLayout>
                  <c:x val="-1.5167069633537232E-3"/>
                  <c:y val="-1.8388830833152625E-2"/>
                </c:manualLayout>
              </c:layout>
              <c:tx>
                <c:strRef>
                  <c:f>'4.지목별현황'!$V$9</c:f>
                  <c:strCache>
                    <c:ptCount val="1"/>
                    <c:pt idx="0">
                      <c:v>답
536.6㎢
(3.2%)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{1D014F87-F244-45E8-9AF0-F98C91AD4BDC}</c15:txfldGUID>
                      <c15:f>'4.지목별현황'!$V$9</c15:f>
                      <c15:dlblFieldTableCache>
                        <c:ptCount val="1"/>
                        <c:pt idx="0">
                          <c:v>답
543.0㎢
(3.2%)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E6F-4FE5-8ECF-A319FFBF3B25}"/>
                </c:ext>
              </c:extLst>
            </c:dLbl>
            <c:dLbl>
              <c:idx val="2"/>
              <c:layout>
                <c:manualLayout>
                  <c:x val="2.3447413900848597E-2"/>
                  <c:y val="-0.23040644506588792"/>
                </c:manualLayout>
              </c:layout>
              <c:tx>
                <c:strRef>
                  <c:f>'4.지목별현황'!$V$10</c:f>
                  <c:strCache>
                    <c:ptCount val="1"/>
                    <c:pt idx="0">
                      <c:v>임야
13,735.9㎢
(81.6%)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{4440739F-10B0-4D79-8FCC-F767E16388A4}</c15:txfldGUID>
                      <c15:f>'4.지목별현황'!$V$10</c15:f>
                      <c15:dlblFieldTableCache>
                        <c:ptCount val="1"/>
                        <c:pt idx="0">
                          <c:v>임야
13,747.8㎢
(81.7%)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E6F-4FE5-8ECF-A319FFBF3B25}"/>
                </c:ext>
              </c:extLst>
            </c:dLbl>
            <c:dLbl>
              <c:idx val="3"/>
              <c:layout>
                <c:manualLayout>
                  <c:x val="-7.557124324976619E-2"/>
                  <c:y val="3.8677411515930793E-2"/>
                </c:manualLayout>
              </c:layout>
              <c:tx>
                <c:strRef>
                  <c:f>'4.지목별현황'!$V$11</c:f>
                  <c:strCache>
                    <c:ptCount val="1"/>
                    <c:pt idx="0">
                      <c:v>대
201.6㎢
(1.2%)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{9F1CBB62-F9D9-4DF1-AEF4-B8A6E5C935B4}</c15:txfldGUID>
                      <c15:f>'4.지목별현황'!$V$11</c15:f>
                      <c15:dlblFieldTableCache>
                        <c:ptCount val="1"/>
                        <c:pt idx="0">
                          <c:v>대
194.3㎢
(1.2%)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E6F-4FE5-8ECF-A319FFBF3B25}"/>
                </c:ext>
              </c:extLst>
            </c:dLbl>
            <c:dLbl>
              <c:idx val="4"/>
              <c:layout>
                <c:manualLayout>
                  <c:x val="-6.2042158523288017E-2"/>
                  <c:y val="-6.9734314132433695E-2"/>
                </c:manualLayout>
              </c:layout>
              <c:tx>
                <c:strRef>
                  <c:f>'4.지목별현황'!$V$12</c:f>
                  <c:strCache>
                    <c:ptCount val="1"/>
                    <c:pt idx="0">
                      <c:v>도로
284.9㎢
(1.7%)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{880921FC-5949-425A-9398-3C92803DF8A7}</c15:txfldGUID>
                      <c15:f>'4.지목별현황'!$V$12</c15:f>
                      <c15:dlblFieldTableCache>
                        <c:ptCount val="1"/>
                        <c:pt idx="0">
                          <c:v>도로
280.9㎢
(1.7%)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E6F-4FE5-8ECF-A319FFBF3B25}"/>
                </c:ext>
              </c:extLst>
            </c:dLbl>
            <c:dLbl>
              <c:idx val="5"/>
              <c:layout>
                <c:manualLayout>
                  <c:x val="1.0113908175271172E-2"/>
                  <c:y val="-2.3994104348222384E-2"/>
                </c:manualLayout>
              </c:layout>
              <c:tx>
                <c:strRef>
                  <c:f>'4.지목별현황'!$V$13</c:f>
                  <c:strCache>
                    <c:ptCount val="1"/>
                    <c:pt idx="0">
                      <c:v>하천
378.8㎢
(2.3%)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{DB688A72-7CF2-4E88-98E0-162607EE3749}</c15:txfldGUID>
                      <c15:f>'4.지목별현황'!$V$13</c15:f>
                      <c15:dlblFieldTableCache>
                        <c:ptCount val="1"/>
                        <c:pt idx="0">
                          <c:v>하천
379.0㎢
(2.3%)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E6F-4FE5-8ECF-A319FFBF3B25}"/>
                </c:ext>
              </c:extLst>
            </c:dLbl>
            <c:dLbl>
              <c:idx val="6"/>
              <c:layout>
                <c:manualLayout>
                  <c:x val="4.2962905498881709E-2"/>
                  <c:y val="-1.9001083413076401E-2"/>
                </c:manualLayout>
              </c:layout>
              <c:tx>
                <c:strRef>
                  <c:f>'4.지목별현황'!$V$14</c:f>
                  <c:strCache>
                    <c:ptCount val="1"/>
                    <c:pt idx="0">
                      <c:v>기타
668.9㎢
(4.0%)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{ACA90BC4-4F26-4DB2-8B4F-C920F4212822}</c15:txfldGUID>
                      <c15:f>'4.지목별현황'!$V$14</c15:f>
                      <c15:dlblFieldTableCache>
                        <c:ptCount val="1"/>
                        <c:pt idx="0">
                          <c:v>기타
657.3㎢
(3.9%)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E6F-4FE5-8ECF-A319FFBF3B2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('4.지목별현황'!$C$2,'4.지목별현황'!$E$2,'4.지목별현황'!$G$2,'4.지목별현황'!$I$2,'4.지목별현황'!$K$2,'4.지목별현황'!$M$2,'4.지목별현황'!$O$2)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('4.지목별현황'!$C$4,'4.지목별현황'!$E$4,'4.지목별현황'!$G$4,'4.지목별현황'!$I$4,'4.지목별현황'!$K$4,'4.지목별현황'!$M$4,'4.지목별현황'!$O$4)</c:f>
              <c:numCache>
                <c:formatCode>#,##0.0_ </c:formatCode>
                <c:ptCount val="7"/>
                <c:pt idx="0">
                  <c:v>1023.4107515999999</c:v>
                </c:pt>
                <c:pt idx="1">
                  <c:v>536.62883289999991</c:v>
                </c:pt>
                <c:pt idx="2">
                  <c:v>13735.887545700001</c:v>
                </c:pt>
                <c:pt idx="3">
                  <c:v>201.64211650000001</c:v>
                </c:pt>
                <c:pt idx="4">
                  <c:v>284.8825708</c:v>
                </c:pt>
                <c:pt idx="5">
                  <c:v>378.82833539999996</c:v>
                </c:pt>
                <c:pt idx="6">
                  <c:v>668.85916959999986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E6F-4FE5-8ECF-A319FFBF3B2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'4.지목별현황'!$A$33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'4.지목별현황'!$B$33:$L$33</c:f>
              <c:numCache>
                <c:formatCode>#,##0.0_ </c:formatCode>
                <c:ptCount val="11"/>
                <c:pt idx="0">
                  <c:v>100</c:v>
                </c:pt>
                <c:pt idx="1">
                  <c:v>99.792707449046603</c:v>
                </c:pt>
                <c:pt idx="2">
                  <c:v>99.27163228931984</c:v>
                </c:pt>
                <c:pt idx="3">
                  <c:v>99.017732018446011</c:v>
                </c:pt>
                <c:pt idx="4">
                  <c:v>98.790716839914694</c:v>
                </c:pt>
                <c:pt idx="5">
                  <c:v>98.671921186561647</c:v>
                </c:pt>
                <c:pt idx="6">
                  <c:v>98.790716839914694</c:v>
                </c:pt>
                <c:pt idx="7">
                  <c:v>98.671921186561647</c:v>
                </c:pt>
                <c:pt idx="8">
                  <c:v>98.658825766705277</c:v>
                </c:pt>
                <c:pt idx="9">
                  <c:v>98.502279802112369</c:v>
                </c:pt>
                <c:pt idx="10">
                  <c:v>98.408526882853735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1-4C18-A322-98447A02FAD2}"/>
            </c:ext>
          </c:extLst>
        </c:ser>
        <c:ser>
          <c:idx val="1"/>
          <c:order val="1"/>
          <c:tx>
            <c:strRef>
              <c:f>'4.지목별현황'!$A$34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'4.지목별현황'!$B$34:$L$34</c:f>
              <c:numCache>
                <c:formatCode>#,##0.0_ </c:formatCode>
                <c:ptCount val="11"/>
                <c:pt idx="0">
                  <c:v>100</c:v>
                </c:pt>
                <c:pt idx="1">
                  <c:v>99.080980175134087</c:v>
                </c:pt>
                <c:pt idx="2">
                  <c:v>98.075908091436588</c:v>
                </c:pt>
                <c:pt idx="3">
                  <c:v>97.105300604023654</c:v>
                </c:pt>
                <c:pt idx="4">
                  <c:v>96.56334446922699</c:v>
                </c:pt>
                <c:pt idx="5">
                  <c:v>95.761213692777275</c:v>
                </c:pt>
                <c:pt idx="6">
                  <c:v>96.56334446922699</c:v>
                </c:pt>
                <c:pt idx="7">
                  <c:v>95.761213692777275</c:v>
                </c:pt>
                <c:pt idx="8">
                  <c:v>94.93884044231396</c:v>
                </c:pt>
                <c:pt idx="9">
                  <c:v>94.425024582165591</c:v>
                </c:pt>
                <c:pt idx="10">
                  <c:v>93.964676221605842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1-4C18-A322-98447A02FAD2}"/>
            </c:ext>
          </c:extLst>
        </c:ser>
        <c:ser>
          <c:idx val="2"/>
          <c:order val="2"/>
          <c:tx>
            <c:strRef>
              <c:f>'4.지목별현황'!$A$35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'4.지목별현황'!$B$35:$L$35</c:f>
              <c:numCache>
                <c:formatCode>#,##0.0_ </c:formatCode>
                <c:ptCount val="11"/>
                <c:pt idx="0">
                  <c:v>100</c:v>
                </c:pt>
                <c:pt idx="1">
                  <c:v>100.24406991919635</c:v>
                </c:pt>
                <c:pt idx="2">
                  <c:v>100.17916886002527</c:v>
                </c:pt>
                <c:pt idx="3">
                  <c:v>100.11321071619048</c:v>
                </c:pt>
                <c:pt idx="4">
                  <c:v>100.0817946786736</c:v>
                </c:pt>
                <c:pt idx="5">
                  <c:v>100.02544641555266</c:v>
                </c:pt>
                <c:pt idx="6">
                  <c:v>100.0817946786736</c:v>
                </c:pt>
                <c:pt idx="7">
                  <c:v>100.02544641555266</c:v>
                </c:pt>
                <c:pt idx="8">
                  <c:v>99.91937920532061</c:v>
                </c:pt>
                <c:pt idx="9">
                  <c:v>99.871671347006412</c:v>
                </c:pt>
                <c:pt idx="10">
                  <c:v>99.832440124779083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91-4C18-A322-98447A02FAD2}"/>
            </c:ext>
          </c:extLst>
        </c:ser>
        <c:ser>
          <c:idx val="3"/>
          <c:order val="3"/>
          <c:tx>
            <c:strRef>
              <c:f>'4.지목별현황'!$A$36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'4.지목별현황'!$B$36:$L$36</c:f>
              <c:numCache>
                <c:formatCode>#,##0.0_ </c:formatCode>
                <c:ptCount val="11"/>
                <c:pt idx="0">
                  <c:v>100</c:v>
                </c:pt>
                <c:pt idx="1">
                  <c:v>101.50498922826957</c:v>
                </c:pt>
                <c:pt idx="2">
                  <c:v>104.03436151888586</c:v>
                </c:pt>
                <c:pt idx="3">
                  <c:v>106.24751699243321</c:v>
                </c:pt>
                <c:pt idx="4">
                  <c:v>108.69421232853131</c:v>
                </c:pt>
                <c:pt idx="5">
                  <c:v>111.00885147544552</c:v>
                </c:pt>
                <c:pt idx="6">
                  <c:v>108.69421232853131</c:v>
                </c:pt>
                <c:pt idx="7">
                  <c:v>111.00885147544552</c:v>
                </c:pt>
                <c:pt idx="8">
                  <c:v>114.16536364895073</c:v>
                </c:pt>
                <c:pt idx="9">
                  <c:v>116.60290405345815</c:v>
                </c:pt>
                <c:pt idx="10">
                  <c:v>119.01559040608731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91-4C18-A322-98447A02FAD2}"/>
            </c:ext>
          </c:extLst>
        </c:ser>
        <c:ser>
          <c:idx val="4"/>
          <c:order val="4"/>
          <c:tx>
            <c:strRef>
              <c:f>'4.지목별현황'!$A$37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#,##0.0_ </c:formatCode>
                <c:ptCount val="11"/>
                <c:pt idx="0">
                  <c:v>100</c:v>
                </c:pt>
                <c:pt idx="1">
                  <c:v>101.00746500332185</c:v>
                </c:pt>
                <c:pt idx="2">
                  <c:v>101.93805604945661</c:v>
                </c:pt>
                <c:pt idx="3">
                  <c:v>103.75415713550467</c:v>
                </c:pt>
                <c:pt idx="4">
                  <c:v>104.55905903358973</c:v>
                </c:pt>
                <c:pt idx="5">
                  <c:v>106.85773863499865</c:v>
                </c:pt>
                <c:pt idx="6">
                  <c:v>104.55905903358973</c:v>
                </c:pt>
                <c:pt idx="7">
                  <c:v>106.85773863499865</c:v>
                </c:pt>
                <c:pt idx="8">
                  <c:v>110.17509360108799</c:v>
                </c:pt>
                <c:pt idx="9">
                  <c:v>111.09242706486391</c:v>
                </c:pt>
                <c:pt idx="10">
                  <c:v>111.89592585533885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91-4C18-A322-98447A02FAD2}"/>
            </c:ext>
          </c:extLst>
        </c:ser>
        <c:ser>
          <c:idx val="5"/>
          <c:order val="5"/>
          <c:tx>
            <c:strRef>
              <c:f>'4.지목별현황'!$A$38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'4.지목별현황'!$B$38:$L$38</c:f>
              <c:numCache>
                <c:formatCode>#,##0.0_ </c:formatCode>
                <c:ptCount val="11"/>
                <c:pt idx="0">
                  <c:v>100</c:v>
                </c:pt>
                <c:pt idx="1">
                  <c:v>100.23304500808771</c:v>
                </c:pt>
                <c:pt idx="2">
                  <c:v>100.37284556653172</c:v>
                </c:pt>
                <c:pt idx="3">
                  <c:v>100.46835480676273</c:v>
                </c:pt>
                <c:pt idx="4">
                  <c:v>100.31550924570196</c:v>
                </c:pt>
                <c:pt idx="5">
                  <c:v>100.43288585837458</c:v>
                </c:pt>
                <c:pt idx="6">
                  <c:v>100.31550924570196</c:v>
                </c:pt>
                <c:pt idx="7">
                  <c:v>100.43288585837458</c:v>
                </c:pt>
                <c:pt idx="8">
                  <c:v>100.44039673347524</c:v>
                </c:pt>
                <c:pt idx="9">
                  <c:v>100.35230376223261</c:v>
                </c:pt>
                <c:pt idx="10">
                  <c:v>100.06808769951436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E91-4C18-A322-98447A02FAD2}"/>
            </c:ext>
          </c:extLst>
        </c:ser>
        <c:ser>
          <c:idx val="6"/>
          <c:order val="6"/>
          <c:tx>
            <c:strRef>
              <c:f>'4.지목별현황'!$A$39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'4.지목별현황'!$B$39:$L$39</c:f>
              <c:numCache>
                <c:formatCode>#,##0.0_ </c:formatCode>
                <c:ptCount val="11"/>
                <c:pt idx="0">
                  <c:v>100</c:v>
                </c:pt>
                <c:pt idx="1">
                  <c:v>101.25709580684637</c:v>
                </c:pt>
                <c:pt idx="2">
                  <c:v>102.73895171930785</c:v>
                </c:pt>
                <c:pt idx="3">
                  <c:v>104.33383997047081</c:v>
                </c:pt>
                <c:pt idx="4">
                  <c:v>105.1780197240048</c:v>
                </c:pt>
                <c:pt idx="5">
                  <c:v>105.89231048783338</c:v>
                </c:pt>
                <c:pt idx="6">
                  <c:v>105.1780197240048</c:v>
                </c:pt>
                <c:pt idx="7">
                  <c:v>105.89231048783338</c:v>
                </c:pt>
                <c:pt idx="8">
                  <c:v>106.90081832820914</c:v>
                </c:pt>
                <c:pt idx="9">
                  <c:v>107.82598039411484</c:v>
                </c:pt>
                <c:pt idx="10">
                  <c:v>108.74543517557677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E91-4C18-A322-98447A02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16416"/>
        <c:axId val="240317952"/>
      </c:lineChart>
      <c:catAx>
        <c:axId val="2403164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40317952"/>
        <c:crosses val="autoZero"/>
        <c:auto val="1"/>
        <c:lblAlgn val="ctr"/>
        <c:lblOffset val="100"/>
        <c:noMultiLvlLbl val="0"/>
      </c:catAx>
      <c:valAx>
        <c:axId val="240317952"/>
        <c:scaling>
          <c:orientation val="minMax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 " sourceLinked="1"/>
        <c:majorTickMark val="out"/>
        <c:minorTickMark val="none"/>
        <c:tickLblPos val="nextTo"/>
        <c:crossAx val="24031641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5-1 </a:t>
            </a:r>
            <a:r>
              <a:rPr lang="ko-KR" altLang="en-US"/>
              <a:t>토지대장등록지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'5.시군별 지적공부등록지 현황'!$AA$5</c:f>
                  <c:strCache>
                    <c:ptCount val="1"/>
                    <c:pt idx="0">
                      <c:v>267.9
(8.1)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{4DB39873-6D0F-43B8-9530-46624398FF9D}</c15:txfldGUID>
                      <c15:f>'5.시군별 지적공부등록지 현황'!$AA$5</c15:f>
                      <c15:dlblFieldTableCache>
                        <c:ptCount val="1"/>
                        <c:pt idx="0">
                          <c:v>266.7
(8.2)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913-4C08-B949-BCA83E123134}"/>
                </c:ext>
              </c:extLst>
            </c:dLbl>
            <c:dLbl>
              <c:idx val="1"/>
              <c:tx>
                <c:strRef>
                  <c:f>'5.시군별 지적공부등록지 현황'!$AA$6</c:f>
                  <c:strCache>
                    <c:ptCount val="1"/>
                    <c:pt idx="0">
                      <c:v>288.4
(8.7)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{9F242BFB-7F39-4CBF-824C-FAF8B1803441}</c15:txfldGUID>
                      <c15:f>'5.시군별 지적공부등록지 현황'!$AA$6</c15:f>
                      <c15:dlblFieldTableCache>
                        <c:ptCount val="1"/>
                        <c:pt idx="0">
                          <c:v>285.1
(8.8)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913-4C08-B949-BCA83E123134}"/>
                </c:ext>
              </c:extLst>
            </c:dLbl>
            <c:dLbl>
              <c:idx val="2"/>
              <c:tx>
                <c:strRef>
                  <c:f>'5.시군별 지적공부등록지 현황'!$AA$7</c:f>
                  <c:strCache>
                    <c:ptCount val="1"/>
                    <c:pt idx="0">
                      <c:v>229.0
(6.9)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{CC5A7E3C-5144-4999-92F7-E7E52751262F}</c15:txfldGUID>
                      <c15:f>'5.시군별 지적공부등록지 현황'!$AA$7</c15:f>
                      <c15:dlblFieldTableCache>
                        <c:ptCount val="1"/>
                        <c:pt idx="0">
                          <c:v>227.3
(7.0)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913-4C08-B949-BCA83E123134}"/>
                </c:ext>
              </c:extLst>
            </c:dLbl>
            <c:dLbl>
              <c:idx val="3"/>
              <c:tx>
                <c:strRef>
                  <c:f>'5.시군별 지적공부등록지 현황'!$AA$8</c:f>
                  <c:strCache>
                    <c:ptCount val="1"/>
                    <c:pt idx="0">
                      <c:v>47.1
(1.4)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{7BA0F99C-42D8-4366-8AF2-09941E78BDD9}</c15:txfldGUID>
                      <c15:f>'5.시군별 지적공부등록지 현황'!$AA$8</c15:f>
                      <c15:dlblFieldTableCache>
                        <c:ptCount val="1"/>
                        <c:pt idx="0">
                          <c:v>46.7
(1.4)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913-4C08-B949-BCA83E123134}"/>
                </c:ext>
              </c:extLst>
            </c:dLbl>
            <c:dLbl>
              <c:idx val="4"/>
              <c:tx>
                <c:strRef>
                  <c:f>'5.시군별 지적공부등록지 현황'!$AA$9</c:f>
                  <c:strCache>
                    <c:ptCount val="1"/>
                    <c:pt idx="0">
                      <c:v>63.4
(1.9)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{3CD0B427-384D-4704-A5B6-CA9C7DD55097}</c15:txfldGUID>
                      <c15:f>'5.시군별 지적공부등록지 현황'!$AA$9</c15:f>
                      <c15:dlblFieldTableCache>
                        <c:ptCount val="1"/>
                        <c:pt idx="0">
                          <c:v>62.8
(1.9)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913-4C08-B949-BCA83E123134}"/>
                </c:ext>
              </c:extLst>
            </c:dLbl>
            <c:dLbl>
              <c:idx val="5"/>
              <c:tx>
                <c:strRef>
                  <c:f>'5.시군별 지적공부등록지 현황'!$AA$10</c:f>
                  <c:strCache>
                    <c:ptCount val="1"/>
                    <c:pt idx="0">
                      <c:v>28.9
(0.9)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{910403FE-7A72-416F-908D-B067136DCE46}</c15:txfldGUID>
                      <c15:f>'5.시군별 지적공부등록지 현황'!$AA$10</c15:f>
                      <c15:dlblFieldTableCache>
                        <c:ptCount val="1"/>
                        <c:pt idx="0">
                          <c:v>28.7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913-4C08-B949-BCA83E123134}"/>
                </c:ext>
              </c:extLst>
            </c:dLbl>
            <c:dLbl>
              <c:idx val="6"/>
              <c:tx>
                <c:strRef>
                  <c:f>'5.시군별 지적공부등록지 현황'!$AA$11</c:f>
                  <c:strCache>
                    <c:ptCount val="1"/>
                    <c:pt idx="0">
                      <c:v>145.2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{12689E72-F2FC-4561-8F10-256A8B5EFA99}</c15:txfldGUID>
                      <c15:f>'5.시군별 지적공부등록지 현황'!$AA$11</c15:f>
                      <c15:dlblFieldTableCache>
                        <c:ptCount val="1"/>
                        <c:pt idx="0">
                          <c:v>142.2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913-4C08-B949-BCA83E123134}"/>
                </c:ext>
              </c:extLst>
            </c:dLbl>
            <c:dLbl>
              <c:idx val="7"/>
              <c:tx>
                <c:strRef>
                  <c:f>'5.시군별 지적공부등록지 현황'!$AA$12</c:f>
                  <c:strCache>
                    <c:ptCount val="1"/>
                    <c:pt idx="0">
                      <c:v>301.5
(9.1)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{699AA6F2-7B03-4D07-9B1F-404E90109EAE}</c15:txfldGUID>
                      <c15:f>'5.시군별 지적공부등록지 현황'!$AA$12</c15:f>
                      <c15:dlblFieldTableCache>
                        <c:ptCount val="1"/>
                        <c:pt idx="0">
                          <c:v>300.4
(9.2)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913-4C08-B949-BCA83E123134}"/>
                </c:ext>
              </c:extLst>
            </c:dLbl>
            <c:dLbl>
              <c:idx val="8"/>
              <c:tx>
                <c:strRef>
                  <c:f>'5.시군별 지적공부등록지 현황'!$AA$13</c:f>
                  <c:strCache>
                    <c:ptCount val="1"/>
                    <c:pt idx="0">
                      <c:v>248.7
(7.5)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{352928CA-6BC4-4DF3-B82B-3C97E27A420E}</c15:txfldGUID>
                      <c15:f>'5.시군별 지적공부등록지 현황'!$AA$13</c15:f>
                      <c15:dlblFieldTableCache>
                        <c:ptCount val="1"/>
                        <c:pt idx="0">
                          <c:v>245.9
(7.6)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913-4C08-B949-BCA83E123134}"/>
                </c:ext>
              </c:extLst>
            </c:dLbl>
            <c:dLbl>
              <c:idx val="9"/>
              <c:tx>
                <c:strRef>
                  <c:f>'5.시군별 지적공부등록지 현황'!$AA$14</c:f>
                  <c:strCache>
                    <c:ptCount val="1"/>
                    <c:pt idx="0">
                      <c:v>176.1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{462E154D-238C-457D-90D2-C59127FCF6F3}</c15:txfldGUID>
                      <c15:f>'5.시군별 지적공부등록지 현황'!$AA$14</c15:f>
                      <c15:dlblFieldTableCache>
                        <c:ptCount val="1"/>
                        <c:pt idx="0">
                          <c:v>175.7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913-4C08-B949-BCA83E123134}"/>
                </c:ext>
              </c:extLst>
            </c:dLbl>
            <c:dLbl>
              <c:idx val="10"/>
              <c:tx>
                <c:strRef>
                  <c:f>'5.시군별 지적공부등록지 현황'!$AA$15</c:f>
                  <c:strCache>
                    <c:ptCount val="1"/>
                    <c:pt idx="0">
                      <c:v>267.5
(8.1)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{AD69AA3D-B633-42A0-A247-09B843771017}</c15:txfldGUID>
                      <c15:f>'5.시군별 지적공부등록지 현황'!$AA$15</c15:f>
                      <c15:dlblFieldTableCache>
                        <c:ptCount val="1"/>
                        <c:pt idx="0">
                          <c:v>260.2
(8.0)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913-4C08-B949-BCA83E123134}"/>
                </c:ext>
              </c:extLst>
            </c:dLbl>
            <c:dLbl>
              <c:idx val="11"/>
              <c:tx>
                <c:strRef>
                  <c:f>'5.시군별 지적공부등록지 현황'!$AA$16</c:f>
                  <c:strCache>
                    <c:ptCount val="1"/>
                    <c:pt idx="0">
                      <c:v>187.0
(5.6)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{0826160C-8741-4D3A-8BE5-26F42D619340}</c15:txfldGUID>
                      <c15:f>'5.시군별 지적공부등록지 현황'!$AA$16</c15:f>
                      <c15:dlblFieldTableCache>
                        <c:ptCount val="1"/>
                        <c:pt idx="0">
                          <c:v>185.8
(5.7)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9913-4C08-B949-BCA83E123134}"/>
                </c:ext>
              </c:extLst>
            </c:dLbl>
            <c:dLbl>
              <c:idx val="12"/>
              <c:tx>
                <c:strRef>
                  <c:f>'5.시군별 지적공부등록지 현황'!$AA$17</c:f>
                  <c:strCache>
                    <c:ptCount val="1"/>
                    <c:pt idx="0">
                      <c:v>309.9
(9.4)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{DBAC1DD2-DB7D-47B4-9865-025CA41CE1D2}</c15:txfldGUID>
                      <c15:f>'5.시군별 지적공부등록지 현황'!$AA$17</c15:f>
                      <c15:dlblFieldTableCache>
                        <c:ptCount val="1"/>
                        <c:pt idx="0">
                          <c:v>309.3
(9.5)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9913-4C08-B949-BCA83E123134}"/>
                </c:ext>
              </c:extLst>
            </c:dLbl>
            <c:dLbl>
              <c:idx val="13"/>
              <c:layout>
                <c:manualLayout>
                  <c:x val="0"/>
                  <c:y val="5.661712668082095E-3"/>
                </c:manualLayout>
              </c:layout>
              <c:tx>
                <c:strRef>
                  <c:f>'5.시군별 지적공부등록지 현황'!$AA$18</c:f>
                  <c:strCache>
                    <c:ptCount val="1"/>
                    <c:pt idx="0">
                      <c:v>162.9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{27CE4977-A9B4-4CB5-9E8D-E01D0FFB204F}</c15:txfldGUID>
                      <c15:f>'5.시군별 지적공부등록지 현황'!$AA$18</c15:f>
                      <c15:dlblFieldTableCache>
                        <c:ptCount val="1"/>
                        <c:pt idx="0">
                          <c:v>162.2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9913-4C08-B949-BCA83E123134}"/>
                </c:ext>
              </c:extLst>
            </c:dLbl>
            <c:dLbl>
              <c:idx val="14"/>
              <c:tx>
                <c:strRef>
                  <c:f>'5.시군별 지적공부등록지 현황'!$AA$19</c:f>
                  <c:strCache>
                    <c:ptCount val="1"/>
                    <c:pt idx="0">
                      <c:v>174.9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{87854276-BEF2-42B7-8AF3-266F57CCBD82}</c15:txfldGUID>
                      <c15:f>'5.시군별 지적공부등록지 현황'!$AA$19</c15:f>
                      <c15:dlblFieldTableCache>
                        <c:ptCount val="1"/>
                        <c:pt idx="0">
                          <c:v>142.0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913-4C08-B949-BCA83E123134}"/>
                </c:ext>
              </c:extLst>
            </c:dLbl>
            <c:dLbl>
              <c:idx val="15"/>
              <c:tx>
                <c:strRef>
                  <c:f>'5.시군별 지적공부등록지 현황'!$AA$20</c:f>
                  <c:strCache>
                    <c:ptCount val="1"/>
                    <c:pt idx="0">
                      <c:v>182.9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{38C13613-E9F0-4E2D-979A-596631F6B60F}</c15:txfldGUID>
                      <c15:f>'5.시군별 지적공부등록지 현황'!$AA$20</c15:f>
                      <c15:dlblFieldTableCache>
                        <c:ptCount val="1"/>
                        <c:pt idx="0">
                          <c:v>180.1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9913-4C08-B949-BCA83E123134}"/>
                </c:ext>
              </c:extLst>
            </c:dLbl>
            <c:dLbl>
              <c:idx val="16"/>
              <c:tx>
                <c:strRef>
                  <c:f>'5.시군별 지적공부등록지 현황'!$AA$21</c:f>
                  <c:strCache>
                    <c:ptCount val="1"/>
                    <c:pt idx="0">
                      <c:v>121.9
(3.7)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{9C327587-20C6-4921-8D71-3651A1877333}</c15:txfldGUID>
                      <c15:f>'5.시군별 지적공부등록지 현황'!$AA$21</c15:f>
                      <c15:dlblFieldTableCache>
                        <c:ptCount val="1"/>
                        <c:pt idx="0">
                          <c:v>120.9
(3.7)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9913-4C08-B949-BCA83E123134}"/>
                </c:ext>
              </c:extLst>
            </c:dLbl>
            <c:dLbl>
              <c:idx val="17"/>
              <c:tx>
                <c:strRef>
                  <c:f>'5.시군별 지적공부등록지 현황'!$AA$22</c:f>
                  <c:strCache>
                    <c:ptCount val="1"/>
                    <c:pt idx="0">
                      <c:v>107.4
(3.2)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{98E05380-5A78-4A9E-9A50-5D46343E6340}</c15:txfldGUID>
                      <c15:f>'5.시군별 지적공부등록지 현황'!$AA$22</c15:f>
                      <c15:dlblFieldTableCache>
                        <c:ptCount val="1"/>
                        <c:pt idx="0">
                          <c:v>106.8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9913-4C08-B949-BCA83E1231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'5.시군별 지적공부등록지 현황'!$A$5:$A$22</c:f>
              <c:strCache>
                <c:ptCount val="18"/>
                <c:pt idx="0">
                  <c:v>춘천시</c:v>
                </c:pt>
                <c:pt idx="1">
                  <c:v>원주시</c:v>
                </c:pt>
                <c:pt idx="2">
                  <c:v>강릉시</c:v>
                </c:pt>
                <c:pt idx="3">
                  <c:v>동해시</c:v>
                </c:pt>
                <c:pt idx="4">
                  <c:v>태백시</c:v>
                </c:pt>
                <c:pt idx="5">
                  <c:v>속초시</c:v>
                </c:pt>
                <c:pt idx="6">
                  <c:v>삼척시</c:v>
                </c:pt>
                <c:pt idx="7">
                  <c:v>홍천군</c:v>
                </c:pt>
                <c:pt idx="8">
                  <c:v>횡성군</c:v>
                </c:pt>
                <c:pt idx="9">
                  <c:v>영월군</c:v>
                </c:pt>
                <c:pt idx="10">
                  <c:v>평창군</c:v>
                </c:pt>
                <c:pt idx="11">
                  <c:v>정선군</c:v>
                </c:pt>
                <c:pt idx="12">
                  <c:v>철원군</c:v>
                </c:pt>
                <c:pt idx="13">
                  <c:v>화천군</c:v>
                </c:pt>
                <c:pt idx="14">
                  <c:v>양구군</c:v>
                </c:pt>
                <c:pt idx="15">
                  <c:v>인제군</c:v>
                </c:pt>
                <c:pt idx="16">
                  <c:v>고성군</c:v>
                </c:pt>
                <c:pt idx="17">
                  <c:v>양양군</c:v>
                </c:pt>
              </c:strCache>
            </c:strRef>
          </c:cat>
          <c:val>
            <c:numRef>
              <c:f>'5.시군별 지적공부등록지 현황'!$C$5:$C$22</c:f>
              <c:numCache>
                <c:formatCode>#,##0.0_ </c:formatCode>
                <c:ptCount val="18"/>
                <c:pt idx="0">
                  <c:v>267.8774573</c:v>
                </c:pt>
                <c:pt idx="1">
                  <c:v>288.3786953</c:v>
                </c:pt>
                <c:pt idx="2">
                  <c:v>229.02495049999999</c:v>
                </c:pt>
                <c:pt idx="3">
                  <c:v>47.137330299999995</c:v>
                </c:pt>
                <c:pt idx="4">
                  <c:v>63.386282999999999</c:v>
                </c:pt>
                <c:pt idx="5">
                  <c:v>28.921601899999999</c:v>
                </c:pt>
                <c:pt idx="6">
                  <c:v>145.19165459999999</c:v>
                </c:pt>
                <c:pt idx="7">
                  <c:v>301.51989589999994</c:v>
                </c:pt>
                <c:pt idx="8">
                  <c:v>248.68053999999998</c:v>
                </c:pt>
                <c:pt idx="9">
                  <c:v>176.07890909999998</c:v>
                </c:pt>
                <c:pt idx="10">
                  <c:v>267.5044499</c:v>
                </c:pt>
                <c:pt idx="11">
                  <c:v>186.98130649999999</c:v>
                </c:pt>
                <c:pt idx="12">
                  <c:v>309.93934060000004</c:v>
                </c:pt>
                <c:pt idx="13">
                  <c:v>162.94225319999998</c:v>
                </c:pt>
                <c:pt idx="14">
                  <c:v>174.9146145</c:v>
                </c:pt>
                <c:pt idx="15">
                  <c:v>182.92610329999999</c:v>
                </c:pt>
                <c:pt idx="16">
                  <c:v>121.91265949999999</c:v>
                </c:pt>
                <c:pt idx="17">
                  <c:v>107.41933449999999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9913-4C08-B949-BCA83E123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40345856"/>
        <c:axId val="240348544"/>
        <c:axId val="0"/>
      </c:bar3DChart>
      <c:catAx>
        <c:axId val="24034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348544"/>
        <c:crosses val="autoZero"/>
        <c:auto val="1"/>
        <c:lblAlgn val="ctr"/>
        <c:lblOffset val="100"/>
        <c:noMultiLvlLbl val="0"/>
      </c:catAx>
      <c:valAx>
        <c:axId val="240348544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4034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5-2 </a:t>
            </a:r>
            <a:r>
              <a:rPr lang="ko-KR" altLang="en-US"/>
              <a:t>임야대장등록지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'5.시군별 지적공부등록지 현황'!$AA$37</c:f>
                  <c:strCache>
                    <c:ptCount val="1"/>
                    <c:pt idx="0">
                      <c:v>848.5
(6.3)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{436C284D-5887-42F3-AA15-ADEAFBE21680}</c15:txfldGUID>
                      <c15:f>'5.시군별 지적공부등록지 현황'!$AA$37</c15:f>
                      <c15:dlblFieldTableCache>
                        <c:ptCount val="1"/>
                        <c:pt idx="0">
                          <c:v>849.7
(6.3)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862-4F3B-9EA9-E13116998D13}"/>
                </c:ext>
              </c:extLst>
            </c:dLbl>
            <c:dLbl>
              <c:idx val="1"/>
              <c:tx>
                <c:strRef>
                  <c:f>'5.시군별 지적공부등록지 현황'!$AA$38</c:f>
                  <c:strCache>
                    <c:ptCount val="1"/>
                    <c:pt idx="0">
                      <c:v>579.9
(4.3)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{3B26B893-1038-4FB3-B1A9-504E79D50F0A}</c15:txfldGUID>
                      <c15:f>'5.시군별 지적공부등록지 현황'!$AA$38</c15:f>
                      <c15:dlblFieldTableCache>
                        <c:ptCount val="1"/>
                        <c:pt idx="0">
                          <c:v>583.1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862-4F3B-9EA9-E13116998D13}"/>
                </c:ext>
              </c:extLst>
            </c:dLbl>
            <c:dLbl>
              <c:idx val="2"/>
              <c:tx>
                <c:strRef>
                  <c:f>'5.시군별 지적공부등록지 현황'!$AA$39</c:f>
                  <c:strCache>
                    <c:ptCount val="1"/>
                    <c:pt idx="0">
                      <c:v>811.7
(6.0)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{8330F0BD-DF7A-4930-B549-F80AF4EDA8AA}</c15:txfldGUID>
                      <c15:f>'5.시군별 지적공부등록지 현황'!$AA$39</c15:f>
                      <c15:dlblFieldTableCache>
                        <c:ptCount val="1"/>
                        <c:pt idx="0">
                          <c:v>813.5
(6.0)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862-4F3B-9EA9-E13116998D13}"/>
                </c:ext>
              </c:extLst>
            </c:dLbl>
            <c:dLbl>
              <c:idx val="3"/>
              <c:tx>
                <c:strRef>
                  <c:f>'5.시군별 지적공부등록지 현황'!$AA$40</c:f>
                  <c:strCache>
                    <c:ptCount val="1"/>
                    <c:pt idx="0">
                      <c:v>133.2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{EC1DD2E6-19DC-4557-A577-C426FE071EC9}</c15:txfldGUID>
                      <c15:f>'5.시군별 지적공부등록지 현황'!$AA$40</c15:f>
                      <c15:dlblFieldTableCache>
                        <c:ptCount val="1"/>
                        <c:pt idx="0">
                          <c:v>133.5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862-4F3B-9EA9-E13116998D13}"/>
                </c:ext>
              </c:extLst>
            </c:dLbl>
            <c:dLbl>
              <c:idx val="4"/>
              <c:tx>
                <c:strRef>
                  <c:f>'5.시군별 지적공부등록지 현황'!$AA$41</c:f>
                  <c:strCache>
                    <c:ptCount val="1"/>
                    <c:pt idx="0">
                      <c:v>240.1
(1.8)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{A540892E-91A3-4FF6-B964-7ACDC3686BC1}</c15:txfldGUID>
                      <c15:f>'5.시군별 지적공부등록지 현황'!$AA$41</c15:f>
                      <c15:dlblFieldTableCache>
                        <c:ptCount val="1"/>
                        <c:pt idx="0">
                          <c:v>240.6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862-4F3B-9EA9-E13116998D13}"/>
                </c:ext>
              </c:extLst>
            </c:dLbl>
            <c:dLbl>
              <c:idx val="5"/>
              <c:tx>
                <c:strRef>
                  <c:f>'5.시군별 지적공부등록지 현황'!$AA$42</c:f>
                  <c:strCache>
                    <c:ptCount val="1"/>
                    <c:pt idx="0">
                      <c:v>76.8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{4259BD23-A3DD-4D46-852C-0F4477D6CB5E}</c15:txfldGUID>
                      <c15:f>'5.시군별 지적공부등록지 현황'!$AA$42</c15:f>
                      <c15:dlblFieldTableCache>
                        <c:ptCount val="1"/>
                        <c:pt idx="0">
                          <c:v>77.1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862-4F3B-9EA9-E13116998D13}"/>
                </c:ext>
              </c:extLst>
            </c:dLbl>
            <c:dLbl>
              <c:idx val="6"/>
              <c:tx>
                <c:strRef>
                  <c:f>'5.시군별 지적공부등록지 현황'!$AA$43</c:f>
                  <c:strCache>
                    <c:ptCount val="1"/>
                    <c:pt idx="0">
                      <c:v>1,042.6
(7.7)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{1C061985-C38D-4377-874E-7D66D610572A}</c15:txfldGUID>
                      <c15:f>'5.시군별 지적공부등록지 현황'!$AA$43</c15:f>
                      <c15:dlblFieldTableCache>
                        <c:ptCount val="1"/>
                        <c:pt idx="0">
                          <c:v>1,045.6
(7.7)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862-4F3B-9EA9-E13116998D13}"/>
                </c:ext>
              </c:extLst>
            </c:dLbl>
            <c:dLbl>
              <c:idx val="7"/>
              <c:tx>
                <c:strRef>
                  <c:f>'5.시군별 지적공부등록지 현황'!$AA$44</c:f>
                  <c:strCache>
                    <c:ptCount val="1"/>
                    <c:pt idx="0">
                      <c:v>1,519.1
(11.2)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{B2F30E56-E301-46EF-80BE-D923D7FE5628}</c15:txfldGUID>
                      <c15:f>'5.시군별 지적공부등록지 현황'!$AA$44</c15:f>
                      <c15:dlblFieldTableCache>
                        <c:ptCount val="1"/>
                        <c:pt idx="0">
                          <c:v>1,519.9
(11.2)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862-4F3B-9EA9-E13116998D13}"/>
                </c:ext>
              </c:extLst>
            </c:dLbl>
            <c:dLbl>
              <c:idx val="8"/>
              <c:tx>
                <c:strRef>
                  <c:f>'5.시군별 지적공부등록지 현황'!$AA$45</c:f>
                  <c:strCache>
                    <c:ptCount val="1"/>
                    <c:pt idx="0">
                      <c:v>749.3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{BFAFA3DA-87DA-4501-B260-21BC2E679FB3}</c15:txfldGUID>
                      <c15:f>'5.시군별 지적공부등록지 현황'!$AA$45</c15:f>
                      <c15:dlblFieldTableCache>
                        <c:ptCount val="1"/>
                        <c:pt idx="0">
                          <c:v>752.1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862-4F3B-9EA9-E13116998D13}"/>
                </c:ext>
              </c:extLst>
            </c:dLbl>
            <c:dLbl>
              <c:idx val="9"/>
              <c:tx>
                <c:strRef>
                  <c:f>'5.시군별 지적공부등록지 현황'!$AA$46</c:f>
                  <c:strCache>
                    <c:ptCount val="1"/>
                    <c:pt idx="0">
                      <c:v>951.3
(7.0)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{A772805F-26B6-42FD-91A7-016469A463D8}</c15:txfldGUID>
                      <c15:f>'5.시군별 지적공부등록지 현황'!$AA$46</c15:f>
                      <c15:dlblFieldTableCache>
                        <c:ptCount val="1"/>
                        <c:pt idx="0">
                          <c:v>951.6
(7.0)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862-4F3B-9EA9-E13116998D13}"/>
                </c:ext>
              </c:extLst>
            </c:dLbl>
            <c:dLbl>
              <c:idx val="10"/>
              <c:tx>
                <c:strRef>
                  <c:f>'5.시군별 지적공부등록지 현황'!$AA$47</c:f>
                  <c:strCache>
                    <c:ptCount val="1"/>
                    <c:pt idx="0">
                      <c:v>1,196.7
(8.9)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{68D25C5C-E79B-4D37-BB60-96A320B153A0}</c15:txfldGUID>
                      <c15:f>'5.시군별 지적공부등록지 현황'!$AA$47</c15:f>
                      <c15:dlblFieldTableCache>
                        <c:ptCount val="1"/>
                        <c:pt idx="0">
                          <c:v>1,203.7
(8.9)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862-4F3B-9EA9-E13116998D13}"/>
                </c:ext>
              </c:extLst>
            </c:dLbl>
            <c:dLbl>
              <c:idx val="11"/>
              <c:tx>
                <c:strRef>
                  <c:f>'5.시군별 지적공부등록지 현황'!$AA$48</c:f>
                  <c:strCache>
                    <c:ptCount val="1"/>
                    <c:pt idx="0">
                      <c:v>1,032.9
(7.6)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{BFF80BA8-98EF-4C9B-9182-941738CAC779}</c15:txfldGUID>
                      <c15:f>'5.시군별 지적공부등록지 현황'!$AA$48</c15:f>
                      <c15:dlblFieldTableCache>
                        <c:ptCount val="1"/>
                        <c:pt idx="0">
                          <c:v>1,034.0
(7.6)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C862-4F3B-9EA9-E13116998D13}"/>
                </c:ext>
              </c:extLst>
            </c:dLbl>
            <c:dLbl>
              <c:idx val="12"/>
              <c:tx>
                <c:strRef>
                  <c:f>'5.시군별 지적공부등록지 현황'!$AA$49</c:f>
                  <c:strCache>
                    <c:ptCount val="1"/>
                    <c:pt idx="0">
                      <c:v>579.8
(4.3)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{0F6ED082-9BCA-477D-BE60-095CBA3F8761}</c15:txfldGUID>
                      <c15:f>'5.시군별 지적공부등록지 현황'!$AA$49</c15:f>
                      <c15:dlblFieldTableCache>
                        <c:ptCount val="1"/>
                        <c:pt idx="0">
                          <c:v>580.4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C862-4F3B-9EA9-E13116998D13}"/>
                </c:ext>
              </c:extLst>
            </c:dLbl>
            <c:dLbl>
              <c:idx val="13"/>
              <c:tx>
                <c:strRef>
                  <c:f>'5.시군별 지적공부등록지 현황'!$AA$50</c:f>
                  <c:strCache>
                    <c:ptCount val="1"/>
                    <c:pt idx="0">
                      <c:v>746.2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{01870BE8-C85F-4215-84BB-9FA6850C69AA}</c15:txfldGUID>
                      <c15:f>'5.시군별 지적공부등록지 현황'!$AA$50</c15:f>
                      <c15:dlblFieldTableCache>
                        <c:ptCount val="1"/>
                        <c:pt idx="0">
                          <c:v>746.7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862-4F3B-9EA9-E13116998D13}"/>
                </c:ext>
              </c:extLst>
            </c:dLbl>
            <c:dLbl>
              <c:idx val="14"/>
              <c:tx>
                <c:strRef>
                  <c:f>'5.시군별 지적공부등록지 현황'!$AA$51</c:f>
                  <c:strCache>
                    <c:ptCount val="1"/>
                    <c:pt idx="0">
                      <c:v>487.1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{D5C3B24A-B449-4139-B015-DAA4A16A2E25}</c15:txfldGUID>
                      <c15:f>'5.시군별 지적공부등록지 현황'!$AA$51</c15:f>
                      <c15:dlblFieldTableCache>
                        <c:ptCount val="1"/>
                        <c:pt idx="0">
                          <c:v>520.0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862-4F3B-9EA9-E13116998D13}"/>
                </c:ext>
              </c:extLst>
            </c:dLbl>
            <c:dLbl>
              <c:idx val="15"/>
              <c:tx>
                <c:strRef>
                  <c:f>'5.시군별 지적공부등록지 현황'!$AA$52</c:f>
                  <c:strCache>
                    <c:ptCount val="1"/>
                    <c:pt idx="0">
                      <c:v>1,463.3
(10.8)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{044B9C1F-1D9C-41D7-B818-202A1E73A68A}</c15:txfldGUID>
                      <c15:f>'5.시군별 지적공부등록지 현황'!$AA$52</c15:f>
                      <c15:dlblFieldTableCache>
                        <c:ptCount val="1"/>
                        <c:pt idx="0">
                          <c:v>1,466.0
(10.8)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C862-4F3B-9EA9-E13116998D13}"/>
                </c:ext>
              </c:extLst>
            </c:dLbl>
            <c:dLbl>
              <c:idx val="16"/>
              <c:tx>
                <c:strRef>
                  <c:f>'5.시군별 지적공부등록지 현황'!$AA$53</c:f>
                  <c:strCache>
                    <c:ptCount val="1"/>
                    <c:pt idx="0">
                      <c:v>538.9
(4.0)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{40E4B521-431F-4D7E-BBC1-BC2025CD667D}</c15:txfldGUID>
                      <c15:f>'5.시군별 지적공부등록지 현황'!$AA$53</c15:f>
                      <c15:dlblFieldTableCache>
                        <c:ptCount val="1"/>
                        <c:pt idx="0">
                          <c:v>539.9
(4.0)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C862-4F3B-9EA9-E13116998D13}"/>
                </c:ext>
              </c:extLst>
            </c:dLbl>
            <c:dLbl>
              <c:idx val="17"/>
              <c:layout>
                <c:manualLayout>
                  <c:x val="4.2632560618172128E-3"/>
                  <c:y val="0"/>
                </c:manualLayout>
              </c:layout>
              <c:tx>
                <c:strRef>
                  <c:f>'5.시군별 지적공부등록지 현황'!$AA$54</c:f>
                  <c:strCache>
                    <c:ptCount val="1"/>
                    <c:pt idx="0">
                      <c:v>522.3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{C00C22F3-BAFB-4EBB-9822-8585AD6BC461}</c15:txfldGUID>
                      <c15:f>'5.시군별 지적공부등록지 현황'!$AA$54</c15:f>
                      <c15:dlblFieldTableCache>
                        <c:ptCount val="1"/>
                        <c:pt idx="0">
                          <c:v>523.2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C862-4F3B-9EA9-E13116998D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'5.시군별 지적공부등록지 현황'!$A$37:$A$54</c:f>
              <c:strCache>
                <c:ptCount val="18"/>
                <c:pt idx="0">
                  <c:v>춘천시</c:v>
                </c:pt>
                <c:pt idx="1">
                  <c:v>원주시</c:v>
                </c:pt>
                <c:pt idx="2">
                  <c:v>강릉시</c:v>
                </c:pt>
                <c:pt idx="3">
                  <c:v>동해시</c:v>
                </c:pt>
                <c:pt idx="4">
                  <c:v>태백시</c:v>
                </c:pt>
                <c:pt idx="5">
                  <c:v>속초시</c:v>
                </c:pt>
                <c:pt idx="6">
                  <c:v>삼척시</c:v>
                </c:pt>
                <c:pt idx="7">
                  <c:v>홍천군</c:v>
                </c:pt>
                <c:pt idx="8">
                  <c:v>횡성군</c:v>
                </c:pt>
                <c:pt idx="9">
                  <c:v>영월군</c:v>
                </c:pt>
                <c:pt idx="10">
                  <c:v>평창군</c:v>
                </c:pt>
                <c:pt idx="11">
                  <c:v>정선군</c:v>
                </c:pt>
                <c:pt idx="12">
                  <c:v>철원군</c:v>
                </c:pt>
                <c:pt idx="13">
                  <c:v>화천군</c:v>
                </c:pt>
                <c:pt idx="14">
                  <c:v>양구군</c:v>
                </c:pt>
                <c:pt idx="15">
                  <c:v>인제군</c:v>
                </c:pt>
                <c:pt idx="16">
                  <c:v>고성군</c:v>
                </c:pt>
                <c:pt idx="17">
                  <c:v>양양군</c:v>
                </c:pt>
              </c:strCache>
            </c:strRef>
          </c:cat>
          <c:val>
            <c:numRef>
              <c:f>'5.시군별 지적공부등록지 현황'!$C$37:$C$54</c:f>
              <c:numCache>
                <c:formatCode>#,##0.0_ </c:formatCode>
                <c:ptCount val="18"/>
                <c:pt idx="0">
                  <c:v>848.53185899999994</c:v>
                </c:pt>
                <c:pt idx="1">
                  <c:v>579.90290800000002</c:v>
                </c:pt>
                <c:pt idx="2">
                  <c:v>811.65259399999991</c:v>
                </c:pt>
                <c:pt idx="3">
                  <c:v>133.167407</c:v>
                </c:pt>
                <c:pt idx="4">
                  <c:v>240.05698380000001</c:v>
                </c:pt>
                <c:pt idx="5">
                  <c:v>76.847929999999991</c:v>
                </c:pt>
                <c:pt idx="6">
                  <c:v>1042.6359689999999</c:v>
                </c:pt>
                <c:pt idx="7">
                  <c:v>1519.0612349999999</c:v>
                </c:pt>
                <c:pt idx="8">
                  <c:v>749.26136499999996</c:v>
                </c:pt>
                <c:pt idx="9">
                  <c:v>951.25186399999996</c:v>
                </c:pt>
                <c:pt idx="10">
                  <c:v>1196.6821629999999</c:v>
                </c:pt>
                <c:pt idx="11">
                  <c:v>1032.8971340000001</c:v>
                </c:pt>
                <c:pt idx="12">
                  <c:v>579.76329899999996</c:v>
                </c:pt>
                <c:pt idx="13">
                  <c:v>746.16974199999993</c:v>
                </c:pt>
                <c:pt idx="14">
                  <c:v>487.067296</c:v>
                </c:pt>
                <c:pt idx="15">
                  <c:v>1463.2677509</c:v>
                </c:pt>
                <c:pt idx="16">
                  <c:v>538.85337689999994</c:v>
                </c:pt>
                <c:pt idx="17">
                  <c:v>522.33106599999996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C862-4F3B-9EA9-E1311699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40885760"/>
        <c:axId val="240887296"/>
        <c:axId val="0"/>
      </c:bar3DChart>
      <c:catAx>
        <c:axId val="24088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887296"/>
        <c:crosses val="autoZero"/>
        <c:auto val="1"/>
        <c:lblAlgn val="ctr"/>
        <c:lblOffset val="100"/>
        <c:noMultiLvlLbl val="0"/>
      </c:catAx>
      <c:valAx>
        <c:axId val="240887296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4088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76740870354169"/>
          <c:y val="0.24894034432136905"/>
          <c:w val="0.78446518259291287"/>
          <c:h val="0.7507068819787357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4.2058369569475458E-2"/>
                  <c:y val="-1.0093865385470883E-2"/>
                </c:manualLayout>
              </c:layout>
              <c:tx>
                <c:strRef>
                  <c:f>'6.시군별 지목별 면적 현황'!$M$6</c:f>
                  <c:strCache>
                    <c:ptCount val="1"/>
                    <c:pt idx="0">
                      <c:v>전
1,023.4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{0B38FE12-8A76-452B-999A-C43B26462AFA}</c15:txfldGUID>
                      <c15:f>'6.시군별 지목별 면적 현황'!$M$6</c15:f>
                      <c15:dlblFieldTableCache>
                        <c:ptCount val="1"/>
                        <c:pt idx="0">
                          <c:v>전
1,027.3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F80-48B1-9001-56F8A3C2BF34}"/>
                </c:ext>
              </c:extLst>
            </c:dLbl>
            <c:dLbl>
              <c:idx val="1"/>
              <c:layout>
                <c:manualLayout>
                  <c:x val="9.7890077173189167E-3"/>
                  <c:y val="-1.9721073001468036E-2"/>
                </c:manualLayout>
              </c:layout>
              <c:tx>
                <c:strRef>
                  <c:f>'6.시군별 지목별 면적 현황'!$M$7</c:f>
                  <c:strCache>
                    <c:ptCount val="1"/>
                    <c:pt idx="0">
                      <c:v>답
536.6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{A3C532C1-81ED-4265-BBB0-0FC1EF101B15}</c15:txfldGUID>
                      <c15:f>'6.시군별 지목별 면적 현황'!$M$7</c15:f>
                      <c15:dlblFieldTableCache>
                        <c:ptCount val="1"/>
                        <c:pt idx="0">
                          <c:v>답
543.0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F80-48B1-9001-56F8A3C2BF34}"/>
                </c:ext>
              </c:extLst>
            </c:dLbl>
            <c:dLbl>
              <c:idx val="2"/>
              <c:layout>
                <c:manualLayout>
                  <c:x val="2.5788211658727852E-2"/>
                  <c:y val="-0.32175630588549564"/>
                </c:manualLayout>
              </c:layout>
              <c:tx>
                <c:strRef>
                  <c:f>'6.시군별 지목별 면적 현황'!$M$8</c:f>
                  <c:strCache>
                    <c:ptCount val="1"/>
                    <c:pt idx="0">
                      <c:v>임야
13,735.9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{C3E4FBB7-B488-49FC-BE87-DC27B805B3B2}</c15:txfldGUID>
                      <c15:f>'6.시군별 지목별 면적 현황'!$M$8</c15:f>
                      <c15:dlblFieldTableCache>
                        <c:ptCount val="1"/>
                        <c:pt idx="0">
                          <c:v>임야
13,747.8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F80-48B1-9001-56F8A3C2BF34}"/>
                </c:ext>
              </c:extLst>
            </c:dLbl>
            <c:dLbl>
              <c:idx val="3"/>
              <c:tx>
                <c:strRef>
                  <c:f>'6.시군별 지목별 면적 현황'!$M$9</c:f>
                  <c:strCache>
                    <c:ptCount val="1"/>
                    <c:pt idx="0">
                      <c:v>대
201.6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{8F991CE7-7ACE-45DC-846B-850648C73744}</c15:txfldGUID>
                      <c15:f>'6.시군별 지목별 면적 현황'!$M$9</c15:f>
                      <c15:dlblFieldTableCache>
                        <c:ptCount val="1"/>
                        <c:pt idx="0">
                          <c:v>대
194.3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F80-48B1-9001-56F8A3C2BF34}"/>
                </c:ext>
              </c:extLst>
            </c:dLbl>
            <c:dLbl>
              <c:idx val="4"/>
              <c:tx>
                <c:strRef>
                  <c:f>'6.시군별 지목별 면적 현황'!$M$10</c:f>
                  <c:strCache>
                    <c:ptCount val="1"/>
                    <c:pt idx="0">
                      <c:v>도로
284.9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{E23594E2-1284-4CB3-BA38-AB2701EA57FF}</c15:txfldGUID>
                      <c15:f>'6.시군별 지목별 면적 현황'!$M$10</c15:f>
                      <c15:dlblFieldTableCache>
                        <c:ptCount val="1"/>
                        <c:pt idx="0">
                          <c:v>도로
280.9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F80-48B1-9001-56F8A3C2BF34}"/>
                </c:ext>
              </c:extLst>
            </c:dLbl>
            <c:dLbl>
              <c:idx val="5"/>
              <c:tx>
                <c:strRef>
                  <c:f>'6.시군별 지목별 면적 현황'!$M$11</c:f>
                  <c:strCache>
                    <c:ptCount val="1"/>
                    <c:pt idx="0">
                      <c:v>하천
378.8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{D6347976-A46F-4A5C-826B-74CDB3B4B903}</c15:txfldGUID>
                      <c15:f>'6.시군별 지목별 면적 현황'!$M$11</c15:f>
                      <c15:dlblFieldTableCache>
                        <c:ptCount val="1"/>
                        <c:pt idx="0">
                          <c:v>하천
379.0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F80-48B1-9001-56F8A3C2BF34}"/>
                </c:ext>
              </c:extLst>
            </c:dLbl>
            <c:dLbl>
              <c:idx val="6"/>
              <c:tx>
                <c:strRef>
                  <c:f>'6.시군별 지목별 면적 현황'!$M$12</c:f>
                  <c:strCache>
                    <c:ptCount val="1"/>
                    <c:pt idx="0">
                      <c:v>기타
668.9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{4996F083-B5C9-4B6C-8378-F1F264839237}</c15:txfldGUID>
                      <c15:f>'6.시군별 지목별 면적 현황'!$M$12</c15:f>
                      <c15:dlblFieldTableCache>
                        <c:ptCount val="1"/>
                        <c:pt idx="0">
                          <c:v>기타
657.3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F80-48B1-9001-56F8A3C2BF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'6.시군별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'6.시군별 지목별 면적 현황'!$C$4:$I$4</c:f>
              <c:numCache>
                <c:formatCode>#,##0.0_ </c:formatCode>
                <c:ptCount val="7"/>
                <c:pt idx="0">
                  <c:v>1023.4107515999999</c:v>
                </c:pt>
                <c:pt idx="1">
                  <c:v>536.62883289999991</c:v>
                </c:pt>
                <c:pt idx="2">
                  <c:v>13735.887545700001</c:v>
                </c:pt>
                <c:pt idx="3">
                  <c:v>201.64211650000001</c:v>
                </c:pt>
                <c:pt idx="4">
                  <c:v>284.8825708</c:v>
                </c:pt>
                <c:pt idx="5">
                  <c:v>378.82833539999996</c:v>
                </c:pt>
                <c:pt idx="6">
                  <c:v>668.85916959999986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F80-48B1-9001-56F8A3C2BF3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9229572351360272"/>
                  <c:y val="-0.2910277391796621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57-4F10-A16E-E144A60722B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현황'!$C$5:$I$5</c:f>
              <c:numCache>
                <c:formatCode>#,##0.0_ </c:formatCode>
                <c:ptCount val="7"/>
                <c:pt idx="0">
                  <c:v>65.531165299999998</c:v>
                </c:pt>
                <c:pt idx="1">
                  <c:v>32.007118200000001</c:v>
                </c:pt>
                <c:pt idx="2">
                  <c:v>837.72011670000006</c:v>
                </c:pt>
                <c:pt idx="3">
                  <c:v>22.6884941</c:v>
                </c:pt>
                <c:pt idx="4">
                  <c:v>23.113485399999998</c:v>
                </c:pt>
                <c:pt idx="5">
                  <c:v>39.024561799999994</c:v>
                </c:pt>
                <c:pt idx="6">
                  <c:v>96.324374799999987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57-4F10-A16E-E144A60722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현황'!$C$6:$I$6</c:f>
              <c:numCache>
                <c:formatCode>#,##0.0_ </c:formatCode>
                <c:ptCount val="7"/>
                <c:pt idx="0">
                  <c:v>59.9490652</c:v>
                </c:pt>
                <c:pt idx="1">
                  <c:v>55.115257499999998</c:v>
                </c:pt>
                <c:pt idx="2">
                  <c:v>611.71289829999989</c:v>
                </c:pt>
                <c:pt idx="3">
                  <c:v>29.310146100000001</c:v>
                </c:pt>
                <c:pt idx="4">
                  <c:v>29.494718399999996</c:v>
                </c:pt>
                <c:pt idx="5">
                  <c:v>25.842451100000002</c:v>
                </c:pt>
                <c:pt idx="6">
                  <c:v>56.857066699999983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E4-4A23-BF8C-A0C5250D87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4.3326211095171839E-2"/>
                  <c:y val="4.461551091548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EB-4CF8-806D-4B6891666F99}"/>
                </c:ext>
              </c:extLst>
            </c:dLbl>
            <c:dLbl>
              <c:idx val="3"/>
              <c:layout>
                <c:manualLayout>
                  <c:x val="-8.1376723518698249E-2"/>
                  <c:y val="0.106698325892152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EB-4CF8-806D-4B6891666F99}"/>
                </c:ext>
              </c:extLst>
            </c:dLbl>
            <c:dLbl>
              <c:idx val="4"/>
              <c:layout>
                <c:manualLayout>
                  <c:x val="-5.5075206768297837E-2"/>
                  <c:y val="3.5903172027053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EB-4CF8-806D-4B6891666F99}"/>
                </c:ext>
              </c:extLst>
            </c:dLbl>
            <c:dLbl>
              <c:idx val="5"/>
              <c:layout>
                <c:manualLayout>
                  <c:x val="8.6861151213180384E-3"/>
                  <c:y val="1.4970508926259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EB-4CF8-806D-4B6891666F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현황'!$C$7:$I$7</c:f>
              <c:numCache>
                <c:formatCode>#,##0.0_ </c:formatCode>
                <c:ptCount val="7"/>
                <c:pt idx="0">
                  <c:v>53.144752499999996</c:v>
                </c:pt>
                <c:pt idx="1">
                  <c:v>47.403092000000001</c:v>
                </c:pt>
                <c:pt idx="2">
                  <c:v>832.97029099999997</c:v>
                </c:pt>
                <c:pt idx="3">
                  <c:v>20.923133699999998</c:v>
                </c:pt>
                <c:pt idx="4">
                  <c:v>25.6698971</c:v>
                </c:pt>
                <c:pt idx="5">
                  <c:v>21.464312100000001</c:v>
                </c:pt>
                <c:pt idx="6">
                  <c:v>39.102066099999995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BEB-4CF8-806D-4B6891666F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37-4264-927F-785ADFBF80A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37-4264-927F-785ADFBF80AC}"/>
              </c:ext>
            </c:extLst>
          </c:dPt>
          <c:dLbls>
            <c:dLbl>
              <c:idx val="0"/>
              <c:layout>
                <c:manualLayout>
                  <c:x val="1.0185067526416167E-16"/>
                  <c:y val="-9.2592592592592483E-3"/>
                </c:manualLayout>
              </c:layout>
              <c:tx>
                <c:strRef>
                  <c:f>'2.시군별 면적 및 지번수 현황'!$Y$10</c:f>
                  <c:strCache>
                    <c:ptCount val="1"/>
                    <c:pt idx="0">
                      <c:v>105.8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{6F31F95B-9267-4AD3-ABE3-0176B6571CDA}</c15:txfldGUID>
                      <c15:f>'2.시군별 면적 및 지번수 현황'!$Y$10</c15:f>
                      <c15:dlblFieldTableCache>
                        <c:ptCount val="1"/>
                        <c:pt idx="0">
                          <c:v>105.8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C37-4264-927F-785ADFBF80AC}"/>
                </c:ext>
              </c:extLst>
            </c:dLbl>
            <c:dLbl>
              <c:idx val="1"/>
              <c:tx>
                <c:strRef>
                  <c:f>'2.시군별 면적 및 지번수 현황'!$Z$10</c:f>
                  <c:strCache>
                    <c:ptCount val="1"/>
                    <c:pt idx="0">
                      <c:v>40.1
(1.5)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{6781254C-6864-4AE1-9B98-3CF2FBABC8B3}</c15:txfldGUID>
                      <c15:f>'2.시군별 면적 및 지번수 현황'!$Z$10</c15:f>
                      <c15:dlblFieldTableCache>
                        <c:ptCount val="1"/>
                        <c:pt idx="0">
                          <c:v>39.8
(1.5)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C37-4264-927F-785ADFBF80A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현황'!$D$10,'2.시군별 면적 및 지번수 현황'!$F$10)</c:f>
              <c:numCache>
                <c:formatCode>#,##0.0_ </c:formatCode>
                <c:ptCount val="2"/>
                <c:pt idx="0">
                  <c:v>105.7695319</c:v>
                </c:pt>
                <c:pt idx="1">
                  <c:v>40.106000000000002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37-4264-927F-785ADFBF80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66656384"/>
        <c:axId val="266660096"/>
        <c:axId val="0"/>
      </c:bar3DChart>
      <c:catAx>
        <c:axId val="266656384"/>
        <c:scaling>
          <c:orientation val="minMax"/>
        </c:scaling>
        <c:delete val="1"/>
        <c:axPos val="b"/>
        <c:majorTickMark val="out"/>
        <c:minorTickMark val="none"/>
        <c:tickLblPos val="none"/>
        <c:crossAx val="266660096"/>
        <c:crosses val="autoZero"/>
        <c:auto val="1"/>
        <c:lblAlgn val="ctr"/>
        <c:lblOffset val="100"/>
        <c:noMultiLvlLbl val="0"/>
      </c:catAx>
      <c:valAx>
        <c:axId val="266660096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6665638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33470324273981888"/>
                  <c:y val="-0.353214652516261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2F-434C-BE41-A564A03D320F}"/>
                </c:ext>
              </c:extLst>
            </c:dLbl>
            <c:dLbl>
              <c:idx val="6"/>
              <c:layout>
                <c:manualLayout>
                  <c:x val="6.7400799524203914E-2"/>
                  <c:y val="7.00418528764985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2F-434C-BE41-A564A03D320F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현황'!$C$8:$I$8</c:f>
              <c:numCache>
                <c:formatCode>#,##0.0_ </c:formatCode>
                <c:ptCount val="7"/>
                <c:pt idx="0">
                  <c:v>9.4749452999999999</c:v>
                </c:pt>
                <c:pt idx="1">
                  <c:v>4.0508603999999995</c:v>
                </c:pt>
                <c:pt idx="2">
                  <c:v>133.73488939999999</c:v>
                </c:pt>
                <c:pt idx="3">
                  <c:v>7.2169387999999994</c:v>
                </c:pt>
                <c:pt idx="4">
                  <c:v>7.4747582999999995</c:v>
                </c:pt>
                <c:pt idx="5">
                  <c:v>3.9587447999999998</c:v>
                </c:pt>
                <c:pt idx="6">
                  <c:v>14.393600299999997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2F-434C-BE41-A564A03D32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75911344415292"/>
          <c:y val="0.32027716535433365"/>
          <c:w val="0.7446299212598475"/>
          <c:h val="0.67944566929133865"/>
        </c:manualLayout>
      </c:layout>
      <c:pie3D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-1.3687687471791858E-2"/>
                  <c:y val="-3.77156366591556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15-4F96-8167-FAAB2D8B78AE}"/>
                </c:ext>
              </c:extLst>
            </c:dLbl>
            <c:dLbl>
              <c:idx val="1"/>
              <c:layout>
                <c:manualLayout>
                  <c:x val="0.16930125861987511"/>
                  <c:y val="7.74601259284353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15-4F96-8167-FAAB2D8B78AE}"/>
                </c:ext>
              </c:extLst>
            </c:dLbl>
            <c:dLbl>
              <c:idx val="2"/>
              <c:layout>
                <c:manualLayout>
                  <c:x val="-0.10747890941560539"/>
                  <c:y val="-0.21955779700812741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269.0 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15-4F96-8167-FAAB2D8B78AE}"/>
                </c:ext>
              </c:extLst>
            </c:dLbl>
            <c:dLbl>
              <c:idx val="3"/>
              <c:layout>
                <c:manualLayout>
                  <c:x val="-0.17110820258069878"/>
                  <c:y val="9.94087130830629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15-4F96-8167-FAAB2D8B78AE}"/>
                </c:ext>
              </c:extLst>
            </c:dLbl>
            <c:dLbl>
              <c:idx val="4"/>
              <c:layout>
                <c:manualLayout>
                  <c:x val="-8.1922278079226765E-2"/>
                  <c:y val="8.571140607020974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15-4F96-8167-FAAB2D8B78AE}"/>
                </c:ext>
              </c:extLst>
            </c:dLbl>
            <c:dLbl>
              <c:idx val="5"/>
              <c:layout>
                <c:manualLayout>
                  <c:x val="-0.10350183185295878"/>
                  <c:y val="-0.147852268919870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15-4F96-8167-FAAB2D8B78A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현황'!$C$9:$I$9</c:f>
              <c:numCache>
                <c:formatCode>#,##0.0_ </c:formatCode>
                <c:ptCount val="7"/>
                <c:pt idx="0">
                  <c:v>13.6674784</c:v>
                </c:pt>
                <c:pt idx="1">
                  <c:v>3.0925299999999999E-2</c:v>
                </c:pt>
                <c:pt idx="2">
                  <c:v>265.92931799999997</c:v>
                </c:pt>
                <c:pt idx="3">
                  <c:v>4.2040962000000004</c:v>
                </c:pt>
                <c:pt idx="4">
                  <c:v>4.5650455999999995</c:v>
                </c:pt>
                <c:pt idx="5">
                  <c:v>4.4504800999999992</c:v>
                </c:pt>
                <c:pt idx="6">
                  <c:v>10.5959232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15-4F96-8167-FAAB2D8B78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9564808089025962"/>
                  <c:y val="-0.3861877028685042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8A-493B-BCBF-5885A4777B3F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현황'!$C$10:$I$10</c:f>
              <c:numCache>
                <c:formatCode>#,##0.0_ </c:formatCode>
                <c:ptCount val="7"/>
                <c:pt idx="0">
                  <c:v>4.0013005999999995</c:v>
                </c:pt>
                <c:pt idx="1">
                  <c:v>3.8852634999999998</c:v>
                </c:pt>
                <c:pt idx="2">
                  <c:v>77.48113579999999</c:v>
                </c:pt>
                <c:pt idx="3">
                  <c:v>6.8520002999999994</c:v>
                </c:pt>
                <c:pt idx="4">
                  <c:v>4.2682655999999994</c:v>
                </c:pt>
                <c:pt idx="5">
                  <c:v>1.6542222</c:v>
                </c:pt>
                <c:pt idx="6">
                  <c:v>7.6273438999999996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8A-493B-BCBF-5885A4777B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070074574011684"/>
          <c:y val="0.33108480145018143"/>
          <c:w val="0.75859850851976862"/>
          <c:h val="0.66396948582865989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5.7252843394575675E-2"/>
                  <c:y val="-0.131581034385090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B1-4B2A-BC6B-A4461B7D3705}"/>
                </c:ext>
              </c:extLst>
            </c:dLbl>
            <c:dLbl>
              <c:idx val="2"/>
              <c:layout>
                <c:manualLayout>
                  <c:x val="-7.9381743948673637E-3"/>
                  <c:y val="-0.239684284068807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B1-4B2A-BC6B-A4461B7D3705}"/>
                </c:ext>
              </c:extLst>
            </c:dLbl>
            <c:dLbl>
              <c:idx val="5"/>
              <c:layout>
                <c:manualLayout>
                  <c:x val="-6.4537766112569414E-3"/>
                  <c:y val="-0.1219887082460016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B1-4B2A-BC6B-A4461B7D3705}"/>
                </c:ext>
              </c:extLst>
            </c:dLbl>
            <c:dLbl>
              <c:idx val="6"/>
              <c:layout>
                <c:manualLayout>
                  <c:x val="4.1172561763112875E-2"/>
                  <c:y val="-6.72958326252384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B1-4B2A-BC6B-A4461B7D3705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현황'!$C$11:$I$11</c:f>
              <c:numCache>
                <c:formatCode>#,##0.0_ </c:formatCode>
                <c:ptCount val="7"/>
                <c:pt idx="0">
                  <c:v>55.882989700000003</c:v>
                </c:pt>
                <c:pt idx="1">
                  <c:v>14.721635099999999</c:v>
                </c:pt>
                <c:pt idx="2">
                  <c:v>1042.5458234999999</c:v>
                </c:pt>
                <c:pt idx="3">
                  <c:v>8.6946993999999993</c:v>
                </c:pt>
                <c:pt idx="4">
                  <c:v>18.894405599999999</c:v>
                </c:pt>
                <c:pt idx="5">
                  <c:v>26.503500399999997</c:v>
                </c:pt>
                <c:pt idx="6">
                  <c:v>20.584569899999995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DB1-4B2A-BC6B-A4461B7D3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464655901063294"/>
          <c:y val="0.29971821007036731"/>
          <c:w val="0.7507068819787357"/>
          <c:h val="0.69504210746662798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0.10908399340991989"/>
                  <c:y val="-0.3013052509540623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13-4C4D-9DE0-7D1BD30C3085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현황'!$C$12:$I$12</c:f>
              <c:numCache>
                <c:formatCode>#,##0.0_ </c:formatCode>
                <c:ptCount val="7"/>
                <c:pt idx="0">
                  <c:v>105.6132154</c:v>
                </c:pt>
                <c:pt idx="1">
                  <c:v>55.567982399999998</c:v>
                </c:pt>
                <c:pt idx="2">
                  <c:v>1522.4109062</c:v>
                </c:pt>
                <c:pt idx="3">
                  <c:v>17.319270799999998</c:v>
                </c:pt>
                <c:pt idx="4">
                  <c:v>22.782836399999997</c:v>
                </c:pt>
                <c:pt idx="5">
                  <c:v>41.049650299999996</c:v>
                </c:pt>
                <c:pt idx="6">
                  <c:v>55.837269400000004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13-4C4D-9DE0-7D1BD30C30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089392110657712"/>
          <c:y val="0.31820731312695538"/>
          <c:w val="0.7679445178841775"/>
          <c:h val="0.6740876568511170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9.0092337855358431E-2"/>
                  <c:y val="0.165732252715304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93-4E69-928F-EC9584C27421}"/>
                </c:ext>
              </c:extLst>
            </c:dLbl>
            <c:dLbl>
              <c:idx val="4"/>
              <c:layout>
                <c:manualLayout>
                  <c:x val="-5.2259431426493433E-2"/>
                  <c:y val="1.52455438863484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3-4E69-928F-EC9584C27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현황'!$C$13:$I$13</c:f>
              <c:numCache>
                <c:formatCode>#,##0.0_ </c:formatCode>
                <c:ptCount val="7"/>
                <c:pt idx="0">
                  <c:v>87.059634500000001</c:v>
                </c:pt>
                <c:pt idx="1">
                  <c:v>46.168317200000004</c:v>
                </c:pt>
                <c:pt idx="2">
                  <c:v>761.76250319999997</c:v>
                </c:pt>
                <c:pt idx="3">
                  <c:v>12.6147998</c:v>
                </c:pt>
                <c:pt idx="4">
                  <c:v>22.600920600000002</c:v>
                </c:pt>
                <c:pt idx="5">
                  <c:v>22.102095199999997</c:v>
                </c:pt>
                <c:pt idx="6">
                  <c:v>45.633634499999992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93-4E69-928F-EC9584C274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657361011691718"/>
          <c:y val="0.28349414886675078"/>
          <c:w val="0.72685277976616558"/>
          <c:h val="0.71293803744145623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0.13690024882619958"/>
                  <c:y val="0.148396415965245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CA-4863-AF9D-684C99C15464}"/>
                </c:ext>
              </c:extLst>
            </c:dLbl>
            <c:dLbl>
              <c:idx val="4"/>
              <c:layout>
                <c:manualLayout>
                  <c:x val="-0.11337007379761421"/>
                  <c:y val="1.219295863879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CA-4863-AF9D-684C99C154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현황'!$C$14:$I$14</c:f>
              <c:numCache>
                <c:formatCode>#,##0.0_ </c:formatCode>
                <c:ptCount val="7"/>
                <c:pt idx="0">
                  <c:v>81.036840299999994</c:v>
                </c:pt>
                <c:pt idx="1">
                  <c:v>13.574578300000001</c:v>
                </c:pt>
                <c:pt idx="2">
                  <c:v>955.03535959999999</c:v>
                </c:pt>
                <c:pt idx="3">
                  <c:v>9.7919675999999995</c:v>
                </c:pt>
                <c:pt idx="4">
                  <c:v>14.483666399999999</c:v>
                </c:pt>
                <c:pt idx="5">
                  <c:v>31.313094299999999</c:v>
                </c:pt>
                <c:pt idx="6">
                  <c:v>22.095266600000002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CA-4863-AF9D-684C99C154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6.7877165354330721E-2"/>
                  <c:y val="-0.464436919478329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8E-411F-88DD-402E5B84D4D6}"/>
                </c:ext>
              </c:extLst>
            </c:dLbl>
            <c:dLbl>
              <c:idx val="3"/>
              <c:layout>
                <c:manualLayout>
                  <c:x val="-0.12838418387215894"/>
                  <c:y val="0.137096790580700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8E-411F-88DD-402E5B84D4D6}"/>
                </c:ext>
              </c:extLst>
            </c:dLbl>
            <c:dLbl>
              <c:idx val="4"/>
              <c:layout>
                <c:manualLayout>
                  <c:x val="-9.16993689305306E-2"/>
                  <c:y val="3.77560413255999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8E-411F-88DD-402E5B84D4D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현황'!$C$15:$I$15</c:f>
              <c:numCache>
                <c:formatCode>#,##0.0_ </c:formatCode>
                <c:ptCount val="7"/>
                <c:pt idx="0">
                  <c:v>121.855092</c:v>
                </c:pt>
                <c:pt idx="1">
                  <c:v>15.330378899999999</c:v>
                </c:pt>
                <c:pt idx="2">
                  <c:v>1216.8540446</c:v>
                </c:pt>
                <c:pt idx="3">
                  <c:v>14.102479300000001</c:v>
                </c:pt>
                <c:pt idx="4">
                  <c:v>20.532871100000001</c:v>
                </c:pt>
                <c:pt idx="5">
                  <c:v>31.4081461</c:v>
                </c:pt>
                <c:pt idx="6">
                  <c:v>44.103600899999996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B8E-411F-88DD-402E5B84D4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005545220541218E-3"/>
          <c:y val="0.2464932154934332"/>
          <c:w val="0.79593494209450566"/>
          <c:h val="0.72457365906184801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5.1211843917579367E-2"/>
                  <c:y val="8.07028460683122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9D-48DA-AB77-88CDE5F267BA}"/>
                </c:ext>
              </c:extLst>
            </c:dLbl>
            <c:dLbl>
              <c:idx val="2"/>
              <c:layout>
                <c:manualLayout>
                  <c:x val="1.8626735461409659E-2"/>
                  <c:y val="-0.227198198971310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9D-48DA-AB77-88CDE5F267B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현황'!$C$16:$I$16</c:f>
              <c:numCache>
                <c:formatCode>#,##0.0_ </c:formatCode>
                <c:ptCount val="7"/>
                <c:pt idx="0">
                  <c:v>98.522193799999997</c:v>
                </c:pt>
                <c:pt idx="1">
                  <c:v>7.5834026999999997</c:v>
                </c:pt>
                <c:pt idx="2">
                  <c:v>1041.4350119999999</c:v>
                </c:pt>
                <c:pt idx="3">
                  <c:v>7.7332077999999997</c:v>
                </c:pt>
                <c:pt idx="4">
                  <c:v>13.024590499999999</c:v>
                </c:pt>
                <c:pt idx="5">
                  <c:v>27.275194499999998</c:v>
                </c:pt>
                <c:pt idx="6">
                  <c:v>24.304839199999996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9D-48DA-AB77-88CDE5F267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28356093547101"/>
          <c:y val="0.35758185964459382"/>
          <c:w val="0.74634514267401375"/>
          <c:h val="0.63456305666710056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2748820163383601"/>
                  <c:y val="4.210748246633109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11-485C-B526-3CBA5BD70BA9}"/>
                </c:ext>
              </c:extLst>
            </c:dLbl>
            <c:dLbl>
              <c:idx val="2"/>
              <c:layout>
                <c:manualLayout>
                  <c:x val="0.24996604041351991"/>
                  <c:y val="-0.176979475926165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11-485C-B526-3CBA5BD70BA9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현황'!$C$17:$I$17</c:f>
              <c:numCache>
                <c:formatCode>#,##0.0_ </c:formatCode>
                <c:ptCount val="7"/>
                <c:pt idx="0">
                  <c:v>84.172997899999999</c:v>
                </c:pt>
                <c:pt idx="1">
                  <c:v>122.41610399999999</c:v>
                </c:pt>
                <c:pt idx="2">
                  <c:v>597.32400749999999</c:v>
                </c:pt>
                <c:pt idx="3">
                  <c:v>8.7629725000000001</c:v>
                </c:pt>
                <c:pt idx="4">
                  <c:v>13.645470299999999</c:v>
                </c:pt>
                <c:pt idx="5">
                  <c:v>17.648384199999999</c:v>
                </c:pt>
                <c:pt idx="6">
                  <c:v>45.732703200000003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11-485C-B526-3CBA5BD70B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69-480F-96C0-DF4C79DD77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69-480F-96C0-DF4C79DD7722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0"/>
                </c:manualLayout>
              </c:layout>
              <c:tx>
                <c:strRef>
                  <c:f>'2.시군별 면적 및 지번수 현황'!$Y$20</c:f>
                  <c:strCache>
                    <c:ptCount val="1"/>
                    <c:pt idx="0">
                      <c:v>1,646.2
(9.8)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{BB39B556-ED22-4789-8797-C2D9406643A6}</c15:txfldGUID>
                      <c15:f>'2.시군별 면적 및 지번수 현황'!$Y$20</c15:f>
                      <c15:dlblFieldTableCache>
                        <c:ptCount val="1"/>
                        <c:pt idx="0">
                          <c:v>1,646.1
(9.8)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369-480F-96C0-DF4C79DD7722}"/>
                </c:ext>
              </c:extLst>
            </c:dLbl>
            <c:dLbl>
              <c:idx val="1"/>
              <c:tx>
                <c:strRef>
                  <c:f>'2.시군별 면적 및 지번수 현황'!$Z$20</c:f>
                  <c:strCache>
                    <c:ptCount val="1"/>
                    <c:pt idx="0">
                      <c:v>118.7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{88F320ED-5C0A-435C-A2E6-B575074C8089}</c15:txfldGUID>
                      <c15:f>'2.시군별 면적 및 지번수 현황'!$Z$20</c15:f>
                      <c15:dlblFieldTableCache>
                        <c:ptCount val="1"/>
                        <c:pt idx="0">
                          <c:v>117.0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369-480F-96C0-DF4C79DD772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현황'!$D$20,'2.시군별 면적 및 지번수 현황'!$F$20)</c:f>
              <c:numCache>
                <c:formatCode>#,##0.0_ </c:formatCode>
                <c:ptCount val="2"/>
                <c:pt idx="0">
                  <c:v>1646.1938542</c:v>
                </c:pt>
                <c:pt idx="1">
                  <c:v>118.709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369-480F-96C0-DF4C79DD77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66746880"/>
        <c:axId val="266762880"/>
        <c:axId val="0"/>
      </c:bar3DChart>
      <c:catAx>
        <c:axId val="266746880"/>
        <c:scaling>
          <c:orientation val="minMax"/>
        </c:scaling>
        <c:delete val="1"/>
        <c:axPos val="b"/>
        <c:majorTickMark val="out"/>
        <c:minorTickMark val="none"/>
        <c:tickLblPos val="none"/>
        <c:crossAx val="266762880"/>
        <c:crosses val="autoZero"/>
        <c:auto val="1"/>
        <c:lblAlgn val="ctr"/>
        <c:lblOffset val="100"/>
        <c:noMultiLvlLbl val="0"/>
      </c:catAx>
      <c:valAx>
        <c:axId val="266762880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6674688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657361011691718"/>
          <c:y val="0.29971821007036731"/>
          <c:w val="0.72685277976616558"/>
          <c:h val="0.69504210746662798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0.17493072086919387"/>
                  <c:y val="-0.289577464788732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76-4184-8209-052F67649862}"/>
                </c:ext>
              </c:extLst>
            </c:dLbl>
            <c:dLbl>
              <c:idx val="6"/>
              <c:layout>
                <c:manualLayout>
                  <c:x val="6.587396272435643E-2"/>
                  <c:y val="7.3364273174462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76-4184-8209-052F67649862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현황'!$C$18:$I$18</c:f>
              <c:numCache>
                <c:formatCode>#,##0.0_ </c:formatCode>
                <c:ptCount val="7"/>
                <c:pt idx="0">
                  <c:v>41.648400500000001</c:v>
                </c:pt>
                <c:pt idx="1">
                  <c:v>16.421805499999998</c:v>
                </c:pt>
                <c:pt idx="2">
                  <c:v>766.92465229999993</c:v>
                </c:pt>
                <c:pt idx="3">
                  <c:v>5.3352497999999997</c:v>
                </c:pt>
                <c:pt idx="4">
                  <c:v>10.882858699999998</c:v>
                </c:pt>
                <c:pt idx="5">
                  <c:v>21.837374399999998</c:v>
                </c:pt>
                <c:pt idx="6">
                  <c:v>46.061653999999997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76-4184-8209-052F676498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583314216962844"/>
          <c:y val="0.31820731312695538"/>
          <c:w val="0.72833371566074312"/>
          <c:h val="0.67408765685111705"/>
        </c:manualLayout>
      </c:layout>
      <c:pie3DChart>
        <c:varyColors val="1"/>
        <c:ser>
          <c:idx val="0"/>
          <c:order val="0"/>
          <c:dLbls>
            <c:dLbl>
              <c:idx val="6"/>
              <c:layout>
                <c:manualLayout>
                  <c:x val="8.3134641064604067E-2"/>
                  <c:y val="8.88891035859781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51-4BA7-85DC-2544F2985C2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현황'!$C$19:$I$19</c:f>
              <c:numCache>
                <c:formatCode>#,##0.0_ </c:formatCode>
                <c:ptCount val="7"/>
                <c:pt idx="0">
                  <c:v>47.373214299999994</c:v>
                </c:pt>
                <c:pt idx="1">
                  <c:v>24.627831199999999</c:v>
                </c:pt>
                <c:pt idx="2">
                  <c:v>529.84416069999997</c:v>
                </c:pt>
                <c:pt idx="3">
                  <c:v>4.2359729999999995</c:v>
                </c:pt>
                <c:pt idx="4">
                  <c:v>10.080231299999999</c:v>
                </c:pt>
                <c:pt idx="5">
                  <c:v>10.666875300000001</c:v>
                </c:pt>
                <c:pt idx="6">
                  <c:v>35.153624700000002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51-4BA7-85DC-2544F2985C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667468679618E-2"/>
          <c:y val="0.22453726539710891"/>
          <c:w val="0.81388888888889221"/>
          <c:h val="0.77314814814815236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8.2270827257703901E-3"/>
                  <c:y val="-8.94078181055770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28-4323-BBD5-BE7643AF2510}"/>
                </c:ext>
              </c:extLst>
            </c:dLbl>
            <c:dLbl>
              <c:idx val="5"/>
              <c:layout>
                <c:manualLayout>
                  <c:x val="-2.7924953825216293E-2"/>
                  <c:y val="-7.79052322601686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28-4323-BBD5-BE7643AF251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현황'!$C$20:$I$20</c:f>
              <c:numCache>
                <c:formatCode>#,##0.0_ </c:formatCode>
                <c:ptCount val="7"/>
                <c:pt idx="0">
                  <c:v>53.039699799999994</c:v>
                </c:pt>
                <c:pt idx="1">
                  <c:v>14.597016399999999</c:v>
                </c:pt>
                <c:pt idx="2">
                  <c:v>1471.7538552000001</c:v>
                </c:pt>
                <c:pt idx="3">
                  <c:v>7.310759599999999</c:v>
                </c:pt>
                <c:pt idx="4">
                  <c:v>16.840355899999999</c:v>
                </c:pt>
                <c:pt idx="5">
                  <c:v>28.592984600000001</c:v>
                </c:pt>
                <c:pt idx="6">
                  <c:v>54.059182700000008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28-4323-BBD5-BE7643AF25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30061963903997"/>
          <c:y val="0.24329062680724331"/>
          <c:w val="0.79939876072191585"/>
          <c:h val="0.7507068819787357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7413373002641832E-2"/>
                  <c:y val="-1.8014857379827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1B-45E6-B936-863B5CF95A34}"/>
                </c:ext>
              </c:extLst>
            </c:dLbl>
            <c:dLbl>
              <c:idx val="1"/>
              <c:layout>
                <c:manualLayout>
                  <c:x val="4.5520531431942459E-3"/>
                  <c:y val="3.605508656597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1B-45E6-B936-863B5CF95A34}"/>
                </c:ext>
              </c:extLst>
            </c:dLbl>
            <c:dLbl>
              <c:idx val="3"/>
              <c:layout>
                <c:manualLayout>
                  <c:x val="-6.1293014268981864E-2"/>
                  <c:y val="7.3901072702473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1B-45E6-B936-863B5CF95A34}"/>
                </c:ext>
              </c:extLst>
            </c:dLbl>
            <c:dLbl>
              <c:idx val="4"/>
              <c:layout>
                <c:manualLayout>
                  <c:x val="-3.6661622508912833E-2"/>
                  <c:y val="-7.91250401355729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1B-45E6-B936-863B5CF95A34}"/>
                </c:ext>
              </c:extLst>
            </c:dLbl>
            <c:dLbl>
              <c:idx val="5"/>
              <c:layout>
                <c:manualLayout>
                  <c:x val="2.5809330836902764E-2"/>
                  <c:y val="-2.3034975472462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1B-45E6-B936-863B5CF95A34}"/>
                </c:ext>
              </c:extLst>
            </c:dLbl>
            <c:dLbl>
              <c:idx val="6"/>
              <c:layout>
                <c:manualLayout>
                  <c:x val="5.0546222438807527E-2"/>
                  <c:y val="-3.4681509464996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1B-45E6-B936-863B5CF95A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현황'!$C$21:$I$21</c:f>
              <c:numCache>
                <c:formatCode>#,##0.0_ </c:formatCode>
                <c:ptCount val="7"/>
                <c:pt idx="0">
                  <c:v>17.792818499999999</c:v>
                </c:pt>
                <c:pt idx="1">
                  <c:v>36.981805000000001</c:v>
                </c:pt>
                <c:pt idx="2">
                  <c:v>545.84574359999999</c:v>
                </c:pt>
                <c:pt idx="3">
                  <c:v>7.1010799999999996</c:v>
                </c:pt>
                <c:pt idx="4">
                  <c:v>11.010158699999998</c:v>
                </c:pt>
                <c:pt idx="5">
                  <c:v>11.0104165</c:v>
                </c:pt>
                <c:pt idx="6">
                  <c:v>31.024014099999995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91B-45E6-B936-863B5CF95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11896240242644"/>
          <c:y val="0.3130588877732603"/>
          <c:w val="0.77976207519514662"/>
          <c:h val="0.67813278373759989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1.007360746573345E-2"/>
                  <c:y val="-0.13355064882623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E8-45E7-8DDE-6EF9E5C182B8}"/>
                </c:ext>
              </c:extLst>
            </c:dLbl>
            <c:dLbl>
              <c:idx val="2"/>
              <c:layout>
                <c:manualLayout>
                  <c:x val="-5.8169137308540723E-2"/>
                  <c:y val="-0.2231668593873319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E8-45E7-8DDE-6EF9E5C182B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현황'!$C$22:$I$22</c:f>
              <c:numCache>
                <c:formatCode>#,##0.0_ </c:formatCode>
                <c:ptCount val="7"/>
                <c:pt idx="0">
                  <c:v>23.644947600000002</c:v>
                </c:pt>
                <c:pt idx="1">
                  <c:v>26.145459299999999</c:v>
                </c:pt>
                <c:pt idx="2">
                  <c:v>524.60282810000001</c:v>
                </c:pt>
                <c:pt idx="3">
                  <c:v>7.4448476999999995</c:v>
                </c:pt>
                <c:pt idx="4">
                  <c:v>15.5180349</c:v>
                </c:pt>
                <c:pt idx="5">
                  <c:v>13.025847499999999</c:v>
                </c:pt>
                <c:pt idx="6">
                  <c:v>19.368435399999999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3E8-45E7-8DDE-6EF9E5C182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464-4E85-AFBD-6473439507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464-4E85-AFBD-6473439507E2}"/>
              </c:ext>
            </c:extLst>
          </c:dPt>
          <c:dLbls>
            <c:dLbl>
              <c:idx val="0"/>
              <c:layout>
                <c:manualLayout>
                  <c:x val="5.5555555555556555E-3"/>
                  <c:y val="-9.2592592592593385E-3"/>
                </c:manualLayout>
              </c:layout>
              <c:tx>
                <c:strRef>
                  <c:f>'2.시군별 면적 및 지번수 현황'!$Y$21</c:f>
                  <c:strCache>
                    <c:ptCount val="1"/>
                    <c:pt idx="0">
                      <c:v>660.8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{36A3E314-519D-4E1B-A0FC-414BECFB59BC}</c15:txfldGUID>
                      <c15:f>'2.시군별 면적 및 지번수 현황'!$Y$21</c15:f>
                      <c15:dlblFieldTableCache>
                        <c:ptCount val="1"/>
                        <c:pt idx="0">
                          <c:v>660.7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464-4E85-AFBD-6473439507E2}"/>
                </c:ext>
              </c:extLst>
            </c:dLbl>
            <c:dLbl>
              <c:idx val="1"/>
              <c:tx>
                <c:strRef>
                  <c:f>'2.시군별 면적 및 지번수 현황'!$Z$21</c:f>
                  <c:strCache>
                    <c:ptCount val="1"/>
                    <c:pt idx="0">
                      <c:v>105.9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{5AB6CB2E-AA61-4429-9E73-32D89E9C5AFD}</c15:txfldGUID>
                      <c15:f>'2.시군별 면적 및 지번수 현황'!$Z$21</c15:f>
                      <c15:dlblFieldTableCache>
                        <c:ptCount val="1"/>
                        <c:pt idx="0">
                          <c:v>104.3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464-4E85-AFBD-6473439507E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현황'!$D$19,'2.시군별 면적 및 지번수 현황'!$F$19)</c:f>
              <c:numCache>
                <c:formatCode>#,##0.0_ </c:formatCode>
                <c:ptCount val="2"/>
                <c:pt idx="0">
                  <c:v>661.98191050000003</c:v>
                </c:pt>
                <c:pt idx="1">
                  <c:v>94.817999999999998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464-4E85-AFBD-6473439507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880640"/>
        <c:axId val="266792320"/>
        <c:axId val="0"/>
      </c:bar3DChart>
      <c:catAx>
        <c:axId val="238880640"/>
        <c:scaling>
          <c:orientation val="minMax"/>
        </c:scaling>
        <c:delete val="1"/>
        <c:axPos val="b"/>
        <c:majorTickMark val="out"/>
        <c:minorTickMark val="none"/>
        <c:tickLblPos val="none"/>
        <c:crossAx val="266792320"/>
        <c:crosses val="autoZero"/>
        <c:auto val="1"/>
        <c:lblAlgn val="ctr"/>
        <c:lblOffset val="100"/>
        <c:noMultiLvlLbl val="0"/>
      </c:catAx>
      <c:valAx>
        <c:axId val="266792320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88806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FC-47CC-BDC6-22C34D77E5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FC-47CC-BDC6-22C34D77E52C}"/>
              </c:ext>
            </c:extLst>
          </c:dPt>
          <c:dLbls>
            <c:dLbl>
              <c:idx val="0"/>
              <c:layout>
                <c:manualLayout>
                  <c:x val="1.0185067526416167E-16"/>
                  <c:y val="-9.2592592592593385E-3"/>
                </c:manualLayout>
              </c:layout>
              <c:tx>
                <c:strRef>
                  <c:f>'2.시군별 면적 및 지번수 현황'!$Y$17</c:f>
                  <c:strCache>
                    <c:ptCount val="1"/>
                    <c:pt idx="0">
                      <c:v>889.7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{61FF4B99-5387-426B-BF7E-DE32F73127EF}</c15:txfldGUID>
                      <c15:f>'2.시군별 면적 및 지번수 현황'!$Y$17</c15:f>
                      <c15:dlblFieldTableCache>
                        <c:ptCount val="1"/>
                        <c:pt idx="0">
                          <c:v>889.7
(5.3)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FFC-47CC-BDC6-22C34D77E52C}"/>
                </c:ext>
              </c:extLst>
            </c:dLbl>
            <c:dLbl>
              <c:idx val="1"/>
              <c:tx>
                <c:strRef>
                  <c:f>'2.시군별 면적 및 지번수 현황'!$Z$17</c:f>
                  <c:strCache>
                    <c:ptCount val="1"/>
                    <c:pt idx="0">
                      <c:v>176.6
(6.5)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{19792977-C235-4C61-B4B2-CF380E1A4D7D}</c15:txfldGUID>
                      <c15:f>'2.시군별 면적 및 지번수 현황'!$Z$17</c15:f>
                      <c15:dlblFieldTableCache>
                        <c:ptCount val="1"/>
                        <c:pt idx="0">
                          <c:v>174.7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FFC-47CC-BDC6-22C34D77E5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현황'!$D$17,'2.시군별 면적 및 지번수 현황'!$F$17)</c:f>
              <c:numCache>
                <c:formatCode>#,##0.0_ </c:formatCode>
                <c:ptCount val="2"/>
                <c:pt idx="0">
                  <c:v>889.7026396</c:v>
                </c:pt>
                <c:pt idx="1">
                  <c:v>176.58199999999999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FC-47CC-BDC6-22C34D77E5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915968"/>
        <c:axId val="238923776"/>
        <c:axId val="0"/>
      </c:bar3DChart>
      <c:catAx>
        <c:axId val="238915968"/>
        <c:scaling>
          <c:orientation val="minMax"/>
        </c:scaling>
        <c:delete val="1"/>
        <c:axPos val="b"/>
        <c:majorTickMark val="out"/>
        <c:minorTickMark val="none"/>
        <c:tickLblPos val="none"/>
        <c:crossAx val="238923776"/>
        <c:crosses val="autoZero"/>
        <c:auto val="1"/>
        <c:lblAlgn val="ctr"/>
        <c:lblOffset val="100"/>
        <c:noMultiLvlLbl val="0"/>
      </c:catAx>
      <c:valAx>
        <c:axId val="238923776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891596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776-4126-89BA-6C8F4D7AAD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776-4126-89BA-6C8F4D7AADB2}"/>
              </c:ext>
            </c:extLst>
          </c:dPt>
          <c:dLbls>
            <c:dLbl>
              <c:idx val="0"/>
              <c:layout>
                <c:manualLayout>
                  <c:x val="5.5555555555556555E-3"/>
                  <c:y val="-9.2592592592593385E-3"/>
                </c:manualLayout>
              </c:layout>
              <c:tx>
                <c:strRef>
                  <c:f>'2.시군별 면적 및 지번수 현황'!$Y$18</c:f>
                  <c:strCache>
                    <c:ptCount val="1"/>
                    <c:pt idx="0">
                      <c:v>909.1
(5.4)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{703ABB93-544A-42F5-9BD8-675E49FFE7E0}</c15:txfldGUID>
                      <c15:f>'2.시군별 면적 및 지번수 현황'!$Y$18</c15:f>
                      <c15:dlblFieldTableCache>
                        <c:ptCount val="1"/>
                        <c:pt idx="0">
                          <c:v>908.9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776-4126-89BA-6C8F4D7AADB2}"/>
                </c:ext>
              </c:extLst>
            </c:dLbl>
            <c:dLbl>
              <c:idx val="1"/>
              <c:tx>
                <c:strRef>
                  <c:f>'2.시군별 면적 및 지번수 현황'!$Z$18</c:f>
                  <c:strCache>
                    <c:ptCount val="1"/>
                    <c:pt idx="0">
                      <c:v>89.1
(3.3)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{3CB5B319-B1CF-4170-8DA8-82C5BE6EB5D5}</c15:txfldGUID>
                      <c15:f>'2.시군별 면적 및 지번수 현황'!$Z$18</c15:f>
                      <c15:dlblFieldTableCache>
                        <c:ptCount val="1"/>
                        <c:pt idx="0">
                          <c:v>87.7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776-4126-89BA-6C8F4D7AAD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현황'!$D$18,'2.시군별 면적 및 지번수 현황'!$F$18)</c:f>
              <c:numCache>
                <c:formatCode>#,##0.0_ </c:formatCode>
                <c:ptCount val="2"/>
                <c:pt idx="0">
                  <c:v>909.11199520000002</c:v>
                </c:pt>
                <c:pt idx="1">
                  <c:v>89.099000000000004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776-4126-89BA-6C8F4D7AAD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735552"/>
        <c:axId val="239739264"/>
        <c:axId val="0"/>
      </c:bar3DChart>
      <c:catAx>
        <c:axId val="239735552"/>
        <c:scaling>
          <c:orientation val="minMax"/>
        </c:scaling>
        <c:delete val="1"/>
        <c:axPos val="b"/>
        <c:majorTickMark val="out"/>
        <c:minorTickMark val="none"/>
        <c:tickLblPos val="none"/>
        <c:crossAx val="239739264"/>
        <c:crosses val="autoZero"/>
        <c:auto val="1"/>
        <c:lblAlgn val="ctr"/>
        <c:lblOffset val="100"/>
        <c:noMultiLvlLbl val="0"/>
      </c:catAx>
      <c:valAx>
        <c:axId val="239739264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73555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A3-4B7C-902C-181D28A883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A3-4B7C-902C-181D28A88304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9.2592592592593385E-3"/>
                </c:manualLayout>
              </c:layout>
              <c:tx>
                <c:strRef>
                  <c:f>'2.시군별 면적 및 지번수 현황'!$Y$5</c:f>
                  <c:strCache>
                    <c:ptCount val="1"/>
                    <c:pt idx="0">
                      <c:v>1,116.4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{DCD51F14-214D-4AD8-87BB-BCFEEED5549B}</c15:txfldGUID>
                      <c15:f>'2.시군별 면적 및 지번수 현황'!$Y$5</c15:f>
                      <c15:dlblFieldTableCache>
                        <c:ptCount val="1"/>
                        <c:pt idx="0">
                          <c:v>1,116.4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3A3-4B7C-902C-181D28A88304}"/>
                </c:ext>
              </c:extLst>
            </c:dLbl>
            <c:dLbl>
              <c:idx val="1"/>
              <c:tx>
                <c:strRef>
                  <c:f>'2.시군별 면적 및 지번수 현황'!$Z$5</c:f>
                  <c:strCache>
                    <c:ptCount val="1"/>
                    <c:pt idx="0">
                      <c:v>250.2
(9.2)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{6B43FA6A-DFC6-4801-BE1E-A3314199C0B4}</c15:txfldGUID>
                      <c15:f>'2.시군별 면적 및 지번수 현황'!$Z$5</c15:f>
                      <c15:dlblFieldTableCache>
                        <c:ptCount val="1"/>
                        <c:pt idx="0">
                          <c:v>245.1
(9.2)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3A3-4B7C-902C-181D28A88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현황'!$D$5,'2.시군별 면적 및 지번수 현황'!$F$5)</c:f>
              <c:numCache>
                <c:formatCode>#,##0.0_ </c:formatCode>
                <c:ptCount val="2"/>
                <c:pt idx="0">
                  <c:v>1116.4093163</c:v>
                </c:pt>
                <c:pt idx="1">
                  <c:v>250.203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3A3-4B7C-902C-181D28A88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776512"/>
        <c:axId val="239784320"/>
        <c:axId val="0"/>
      </c:bar3DChart>
      <c:catAx>
        <c:axId val="239776512"/>
        <c:scaling>
          <c:orientation val="minMax"/>
        </c:scaling>
        <c:delete val="1"/>
        <c:axPos val="b"/>
        <c:majorTickMark val="out"/>
        <c:minorTickMark val="none"/>
        <c:tickLblPos val="none"/>
        <c:crossAx val="239784320"/>
        <c:crosses val="autoZero"/>
        <c:auto val="1"/>
        <c:lblAlgn val="ctr"/>
        <c:lblOffset val="100"/>
        <c:noMultiLvlLbl val="0"/>
      </c:catAx>
      <c:valAx>
        <c:axId val="239784320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77651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2CA-4438-B444-2A7EE28BE9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2CA-4438-B444-2A7EE28BE98E}"/>
              </c:ext>
            </c:extLst>
          </c:dPt>
          <c:dLbls>
            <c:dLbl>
              <c:idx val="0"/>
              <c:layout>
                <c:manualLayout>
                  <c:x val="1.0185067526416167E-16"/>
                  <c:y val="4.6296296296296563E-3"/>
                </c:manualLayout>
              </c:layout>
              <c:tx>
                <c:strRef>
                  <c:f>'2.시군별 면적 및 지번수 현황'!$Y$22</c:f>
                  <c:strCache>
                    <c:ptCount val="1"/>
                    <c:pt idx="0">
                      <c:v>629.8
(3.7)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{03461F11-8D04-4465-8309-72AF8DC3FBEB}</c15:txfldGUID>
                      <c15:f>'2.시군별 면적 및 지번수 현황'!$Y$22</c15:f>
                      <c15:dlblFieldTableCache>
                        <c:ptCount val="1"/>
                        <c:pt idx="0">
                          <c:v>630.0
(3.7)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2CA-4438-B444-2A7EE28BE98E}"/>
                </c:ext>
              </c:extLst>
            </c:dLbl>
            <c:dLbl>
              <c:idx val="1"/>
              <c:tx>
                <c:strRef>
                  <c:f>'2.시군별 면적 및 지번수 현황'!$Z$22</c:f>
                  <c:strCache>
                    <c:ptCount val="1"/>
                    <c:pt idx="0">
                      <c:v>120.3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{4F0BF683-3DE6-4EC9-AE67-31520735C782}</c15:txfldGUID>
                      <c15:f>'2.시군별 면적 및 지번수 현황'!$Z$22</c15:f>
                      <c15:dlblFieldTableCache>
                        <c:ptCount val="1"/>
                        <c:pt idx="0">
                          <c:v>119.0
(4.5)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2CA-4438-B444-2A7EE28BE9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현황'!$D$22,'2.시군별 면적 및 지번수 현황'!$F$22)</c:f>
              <c:numCache>
                <c:formatCode>#,##0.0_ </c:formatCode>
                <c:ptCount val="2"/>
                <c:pt idx="0">
                  <c:v>629.75040049999996</c:v>
                </c:pt>
                <c:pt idx="1">
                  <c:v>120.28400000000001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2CA-4438-B444-2A7EE28BE9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801088"/>
        <c:axId val="239812992"/>
        <c:axId val="0"/>
      </c:bar3DChart>
      <c:catAx>
        <c:axId val="239801088"/>
        <c:scaling>
          <c:orientation val="minMax"/>
        </c:scaling>
        <c:delete val="1"/>
        <c:axPos val="b"/>
        <c:majorTickMark val="out"/>
        <c:minorTickMark val="none"/>
        <c:tickLblPos val="none"/>
        <c:crossAx val="239812992"/>
        <c:crosses val="autoZero"/>
        <c:auto val="1"/>
        <c:lblAlgn val="ctr"/>
        <c:lblOffset val="100"/>
        <c:noMultiLvlLbl val="0"/>
      </c:catAx>
      <c:valAx>
        <c:axId val="239812992"/>
        <c:scaling>
          <c:orientation val="minMax"/>
          <c:max val="2000"/>
        </c:scaling>
        <c:delete val="1"/>
        <c:axPos val="l"/>
        <c:numFmt formatCode="#,##0.0_ " sourceLinked="1"/>
        <c:majorTickMark val="out"/>
        <c:minorTickMark val="none"/>
        <c:tickLblPos val="none"/>
        <c:crossAx val="2398010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image" Target="../media/image1.jpeg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114300</xdr:rowOff>
    </xdr:from>
    <xdr:to>
      <xdr:col>29</xdr:col>
      <xdr:colOff>152400</xdr:colOff>
      <xdr:row>49</xdr:row>
      <xdr:rowOff>76200</xdr:rowOff>
    </xdr:to>
    <xdr:pic>
      <xdr:nvPicPr>
        <xdr:cNvPr id="2" name="그림 1" descr="42000_강원도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9525" y="114300"/>
          <a:ext cx="14735175" cy="8362950"/>
        </a:xfrm>
        <a:prstGeom prst="rect">
          <a:avLst/>
        </a:prstGeom>
      </xdr:spPr>
    </xdr:pic>
    <xdr:clientData/>
  </xdr:twoCellAnchor>
  <xdr:twoCellAnchor>
    <xdr:from>
      <xdr:col>21</xdr:col>
      <xdr:colOff>495300</xdr:colOff>
      <xdr:row>1</xdr:row>
      <xdr:rowOff>47625</xdr:rowOff>
    </xdr:from>
    <xdr:to>
      <xdr:col>24</xdr:col>
      <xdr:colOff>152400</xdr:colOff>
      <xdr:row>3</xdr:row>
      <xdr:rowOff>47625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4020800" y="219075"/>
          <a:ext cx="1485900" cy="342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7</xdr:col>
      <xdr:colOff>390525</xdr:colOff>
      <xdr:row>0</xdr:row>
      <xdr:rowOff>133350</xdr:rowOff>
    </xdr:from>
    <xdr:to>
      <xdr:col>13</xdr:col>
      <xdr:colOff>304502</xdr:colOff>
      <xdr:row>2</xdr:row>
      <xdr:rowOff>163354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5381625" y="133350"/>
          <a:ext cx="3571577" cy="3729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시</a:t>
          </a:r>
          <a:r>
            <a:rPr lang="ko-KR" altLang="en-US" sz="1300" b="1">
              <a:latin typeface="맑은 고딕"/>
              <a:ea typeface="맑은 고딕"/>
            </a:rPr>
            <a:t>∙군</a:t>
          </a:r>
          <a:r>
            <a:rPr lang="ko-KR" altLang="en-US" sz="1300" b="1"/>
            <a:t>별 면적 및 지번수</a:t>
          </a:r>
        </a:p>
      </xdr:txBody>
    </xdr:sp>
    <xdr:clientData/>
  </xdr:twoCellAnchor>
  <xdr:twoCellAnchor>
    <xdr:from>
      <xdr:col>13</xdr:col>
      <xdr:colOff>66675</xdr:colOff>
      <xdr:row>21</xdr:row>
      <xdr:rowOff>142875</xdr:rowOff>
    </xdr:from>
    <xdr:to>
      <xdr:col>14</xdr:col>
      <xdr:colOff>95250</xdr:colOff>
      <xdr:row>24</xdr:row>
      <xdr:rowOff>161925</xdr:rowOff>
    </xdr:to>
    <xdr:sp macro="" textlink="$B$26">
      <xdr:nvSpPr>
        <xdr:cNvPr id="5" name="직사각형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8715375" y="3743325"/>
          <a:ext cx="638175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CF168DC-EBEC-41E1-9DB0-6AF9A9E60EA8}" type="TxLink">
            <a:rPr lang="en-US" altLang="ko-KR" sz="1000">
              <a:solidFill>
                <a:schemeClr val="tx1"/>
              </a:solidFill>
            </a:rPr>
            <a:pPr algn="ctr"/>
            <a:t>1,116.4
(250.2)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390525</xdr:colOff>
      <xdr:row>39</xdr:row>
      <xdr:rowOff>95250</xdr:rowOff>
    </xdr:from>
    <xdr:to>
      <xdr:col>15</xdr:col>
      <xdr:colOff>342900</xdr:colOff>
      <xdr:row>42</xdr:row>
      <xdr:rowOff>38100</xdr:rowOff>
    </xdr:to>
    <xdr:sp macro="" textlink="$B$27">
      <xdr:nvSpPr>
        <xdr:cNvPr id="6" name="직사각형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9648825" y="6781800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E0B138D-9958-4F50-AB7D-E5E66FFAA6C4}" type="TxLink">
            <a:rPr lang="en-US" altLang="ko-KR" sz="1000">
              <a:solidFill>
                <a:schemeClr val="tx1"/>
              </a:solidFill>
            </a:rPr>
            <a:pPr algn="ctr"/>
            <a:t>868.3
(272.7)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457200</xdr:colOff>
      <xdr:row>28</xdr:row>
      <xdr:rowOff>28575</xdr:rowOff>
    </xdr:from>
    <xdr:to>
      <xdr:col>21</xdr:col>
      <xdr:colOff>485775</xdr:colOff>
      <xdr:row>30</xdr:row>
      <xdr:rowOff>142875</xdr:rowOff>
    </xdr:to>
    <xdr:sp macro="" textlink="$B$28">
      <xdr:nvSpPr>
        <xdr:cNvPr id="7" name="직사각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13373100" y="482917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BCFF8DF-F667-4E23-8C94-8D466540A16A}" type="TxLink">
            <a:rPr lang="en-US" altLang="ko-KR" sz="1000">
              <a:solidFill>
                <a:schemeClr val="tx1"/>
              </a:solidFill>
            </a:rPr>
            <a:pPr algn="ctr"/>
            <a:t>1,040.7
(235.2)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95250</xdr:colOff>
      <xdr:row>13</xdr:row>
      <xdr:rowOff>95250</xdr:rowOff>
    </xdr:from>
    <xdr:to>
      <xdr:col>12</xdr:col>
      <xdr:colOff>47625</xdr:colOff>
      <xdr:row>16</xdr:row>
      <xdr:rowOff>38100</xdr:rowOff>
    </xdr:to>
    <xdr:sp macro="" textlink="$B$38">
      <xdr:nvSpPr>
        <xdr:cNvPr id="8" name="직사각형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7524750" y="2324100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BC3AD62-2C0B-443D-ADC7-405D86F0465C}" type="TxLink">
            <a:rPr lang="en-US" altLang="ko-KR" sz="1000">
              <a:solidFill>
                <a:schemeClr val="tx1"/>
              </a:solidFill>
            </a:rPr>
            <a:pPr algn="ctr"/>
            <a:t>889.7
(176.6)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552450</xdr:colOff>
      <xdr:row>15</xdr:row>
      <xdr:rowOff>9525</xdr:rowOff>
    </xdr:from>
    <xdr:to>
      <xdr:col>14</xdr:col>
      <xdr:colOff>504825</xdr:colOff>
      <xdr:row>17</xdr:row>
      <xdr:rowOff>123825</xdr:rowOff>
    </xdr:to>
    <xdr:sp macro="" textlink="$B$39">
      <xdr:nvSpPr>
        <xdr:cNvPr id="9" name="직사각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9201150" y="2581275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E1ACB6D-A71E-4B16-AF2E-AEA29B24350C}" type="TxLink">
            <a:rPr lang="en-US" altLang="ko-KR" sz="1000">
              <a:solidFill>
                <a:schemeClr val="tx1"/>
              </a:solidFill>
            </a:rPr>
            <a:pPr algn="ctr"/>
            <a:t>909.1
(89.1)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104775</xdr:colOff>
      <xdr:row>15</xdr:row>
      <xdr:rowOff>57150</xdr:rowOff>
    </xdr:from>
    <xdr:to>
      <xdr:col>16</xdr:col>
      <xdr:colOff>57150</xdr:colOff>
      <xdr:row>18</xdr:row>
      <xdr:rowOff>0</xdr:rowOff>
    </xdr:to>
    <xdr:sp macro="" textlink="$B$40">
      <xdr:nvSpPr>
        <xdr:cNvPr id="10" name="직사각형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9972675" y="2628900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D154F51-137A-49B4-90D4-92F36FA329D1}" type="TxLink">
            <a:rPr lang="en-US" altLang="ko-KR" sz="1000">
              <a:solidFill>
                <a:schemeClr val="tx1"/>
              </a:solidFill>
            </a:rPr>
            <a:pPr algn="ctr"/>
            <a:t>662.0
(94.8)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504825</xdr:colOff>
      <xdr:row>18</xdr:row>
      <xdr:rowOff>66675</xdr:rowOff>
    </xdr:from>
    <xdr:to>
      <xdr:col>17</xdr:col>
      <xdr:colOff>514350</xdr:colOff>
      <xdr:row>21</xdr:row>
      <xdr:rowOff>9525</xdr:rowOff>
    </xdr:to>
    <xdr:sp macro="" textlink="$B$41">
      <xdr:nvSpPr>
        <xdr:cNvPr id="11" name="직사각형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10982325" y="3152775"/>
          <a:ext cx="61912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80D9DEE-BBCC-4649-BA6B-5FD8239A7B25}" type="TxLink">
            <a:rPr lang="en-US" altLang="ko-KR" sz="1000">
              <a:solidFill>
                <a:schemeClr val="tx1"/>
              </a:solidFill>
            </a:rPr>
            <a:pPr algn="ctr"/>
            <a:t>1,646.2
(118.7)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381000</xdr:colOff>
      <xdr:row>9</xdr:row>
      <xdr:rowOff>161925</xdr:rowOff>
    </xdr:from>
    <xdr:to>
      <xdr:col>18</xdr:col>
      <xdr:colOff>333375</xdr:colOff>
      <xdr:row>12</xdr:row>
      <xdr:rowOff>104775</xdr:rowOff>
    </xdr:to>
    <xdr:sp macro="" textlink="$B$42">
      <xdr:nvSpPr>
        <xdr:cNvPr id="12" name="직사각형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11468100" y="1704975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37B0D58-B901-4A2B-BF8B-C873A8B3D8E6}" type="TxLink">
            <a:rPr lang="en-US" altLang="ko-KR" sz="1000">
              <a:solidFill>
                <a:schemeClr val="tx1"/>
              </a:solidFill>
            </a:rPr>
            <a:pPr algn="ctr"/>
            <a:t>660.8
(105.9)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66675</xdr:colOff>
      <xdr:row>13</xdr:row>
      <xdr:rowOff>85725</xdr:rowOff>
    </xdr:from>
    <xdr:to>
      <xdr:col>20</xdr:col>
      <xdr:colOff>19050</xdr:colOff>
      <xdr:row>16</xdr:row>
      <xdr:rowOff>28575</xdr:rowOff>
    </xdr:to>
    <xdr:sp macro="" textlink="$B$31">
      <xdr:nvSpPr>
        <xdr:cNvPr id="13" name="직사각형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12372975" y="2314575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55FDE11-F3C4-48D7-9F6D-D089F28859EB}" type="TxLink">
            <a:rPr lang="en-US" altLang="ko-KR" sz="1000">
              <a:solidFill>
                <a:schemeClr val="tx1"/>
              </a:solidFill>
            </a:rPr>
            <a:pPr algn="ctr"/>
            <a:t>105.8
(40.1)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76200</xdr:colOff>
      <xdr:row>19</xdr:row>
      <xdr:rowOff>161925</xdr:rowOff>
    </xdr:from>
    <xdr:to>
      <xdr:col>20</xdr:col>
      <xdr:colOff>28575</xdr:colOff>
      <xdr:row>22</xdr:row>
      <xdr:rowOff>104775</xdr:rowOff>
    </xdr:to>
    <xdr:sp macro="" textlink="$B$43">
      <xdr:nvSpPr>
        <xdr:cNvPr id="14" name="직사각형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12382500" y="3419475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4288A20-3C45-4AE8-8556-D464E762AB0F}" type="TxLink">
            <a:rPr lang="en-US" altLang="ko-KR" sz="1000">
              <a:solidFill>
                <a:schemeClr val="tx1"/>
              </a:solidFill>
            </a:rPr>
            <a:pPr algn="ctr"/>
            <a:t>629.8
(120.3)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485775</xdr:colOff>
      <xdr:row>26</xdr:row>
      <xdr:rowOff>9525</xdr:rowOff>
    </xdr:from>
    <xdr:to>
      <xdr:col>17</xdr:col>
      <xdr:colOff>514350</xdr:colOff>
      <xdr:row>28</xdr:row>
      <xdr:rowOff>123825</xdr:rowOff>
    </xdr:to>
    <xdr:sp macro="" textlink="$B$33">
      <xdr:nvSpPr>
        <xdr:cNvPr id="15" name="직사각형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10963275" y="446722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03CF9A9-C309-4E35-812A-E7AE8C834785}" type="TxLink">
            <a:rPr lang="en-US" altLang="ko-KR" sz="1000">
              <a:solidFill>
                <a:schemeClr val="tx1"/>
              </a:solidFill>
            </a:rPr>
            <a:pPr algn="ctr"/>
            <a:t>1,820.6
(259.1)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19050</xdr:colOff>
      <xdr:row>32</xdr:row>
      <xdr:rowOff>95250</xdr:rowOff>
    </xdr:from>
    <xdr:to>
      <xdr:col>19</xdr:col>
      <xdr:colOff>66675</xdr:colOff>
      <xdr:row>35</xdr:row>
      <xdr:rowOff>38100</xdr:rowOff>
    </xdr:to>
    <xdr:sp macro="" textlink="$B$36">
      <xdr:nvSpPr>
        <xdr:cNvPr id="16" name="직사각형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11715750" y="5581650"/>
          <a:ext cx="65722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5A7CB44-3E05-4C73-9D72-9745736F09C4}" type="TxLink">
            <a:rPr lang="en-US" altLang="ko-KR" sz="1000">
              <a:solidFill>
                <a:schemeClr val="tx1"/>
              </a:solidFill>
            </a:rPr>
            <a:pPr algn="ctr"/>
            <a:t>1,464.2
(213.7)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219075</xdr:colOff>
      <xdr:row>31</xdr:row>
      <xdr:rowOff>114300</xdr:rowOff>
    </xdr:from>
    <xdr:to>
      <xdr:col>17</xdr:col>
      <xdr:colOff>171450</xdr:colOff>
      <xdr:row>34</xdr:row>
      <xdr:rowOff>57150</xdr:rowOff>
    </xdr:to>
    <xdr:sp macro="" textlink="$B$34">
      <xdr:nvSpPr>
        <xdr:cNvPr id="17" name="직사각형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10696575" y="5429250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ED3BB04-4FC8-4E11-A5C3-91557732323B}" type="TxLink">
            <a:rPr lang="en-US" altLang="ko-KR" sz="1000">
              <a:solidFill>
                <a:schemeClr val="tx1"/>
              </a:solidFill>
            </a:rPr>
            <a:pPr algn="ctr"/>
            <a:t>997.9
(210.0)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133350</xdr:colOff>
      <xdr:row>42</xdr:row>
      <xdr:rowOff>66675</xdr:rowOff>
    </xdr:from>
    <xdr:to>
      <xdr:col>19</xdr:col>
      <xdr:colOff>161925</xdr:colOff>
      <xdr:row>45</xdr:row>
      <xdr:rowOff>9525</xdr:rowOff>
    </xdr:to>
    <xdr:sp macro="" textlink="$B$35">
      <xdr:nvSpPr>
        <xdr:cNvPr id="18" name="직사각형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11830050" y="726757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D1D35FA-CF3B-443D-A342-13DC7E2F0B61}" type="TxLink">
            <a:rPr lang="en-US" altLang="ko-KR" sz="1000">
              <a:solidFill>
                <a:schemeClr val="tx1"/>
              </a:solidFill>
            </a:rPr>
            <a:pPr algn="ctr"/>
            <a:t>1,127.3
(145.7)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419100</xdr:colOff>
      <xdr:row>37</xdr:row>
      <xdr:rowOff>85725</xdr:rowOff>
    </xdr:from>
    <xdr:to>
      <xdr:col>20</xdr:col>
      <xdr:colOff>438150</xdr:colOff>
      <xdr:row>40</xdr:row>
      <xdr:rowOff>28575</xdr:rowOff>
    </xdr:to>
    <xdr:sp macro="" textlink="$B$37">
      <xdr:nvSpPr>
        <xdr:cNvPr id="19" name="직사각형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12725400" y="6429375"/>
          <a:ext cx="62865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31D2114-31CF-4582-AE4C-7F46EF50D9D8}" type="TxLink">
            <a:rPr lang="en-US" altLang="ko-KR" sz="1000">
              <a:solidFill>
                <a:schemeClr val="tx1"/>
              </a:solidFill>
            </a:rPr>
            <a:pPr algn="ctr"/>
            <a:t>1,219.9
(129.3)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304800</xdr:colOff>
      <xdr:row>31</xdr:row>
      <xdr:rowOff>123825</xdr:rowOff>
    </xdr:from>
    <xdr:to>
      <xdr:col>23</xdr:col>
      <xdr:colOff>257175</xdr:colOff>
      <xdr:row>34</xdr:row>
      <xdr:rowOff>66675</xdr:rowOff>
    </xdr:to>
    <xdr:sp macro="" textlink="$B$29">
      <xdr:nvSpPr>
        <xdr:cNvPr id="20" name="직사각형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14439900" y="5438775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C64ABE6-3899-4FB5-8CEE-F54BB498D11F}" type="TxLink">
            <a:rPr lang="en-US" altLang="ko-KR" sz="1000">
              <a:solidFill>
                <a:schemeClr val="tx1"/>
              </a:solidFill>
            </a:rPr>
            <a:pPr algn="ctr"/>
            <a:t>180.3
(59.5)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352425</xdr:colOff>
      <xdr:row>40</xdr:row>
      <xdr:rowOff>28575</xdr:rowOff>
    </xdr:from>
    <xdr:to>
      <xdr:col>23</xdr:col>
      <xdr:colOff>381000</xdr:colOff>
      <xdr:row>42</xdr:row>
      <xdr:rowOff>142875</xdr:rowOff>
    </xdr:to>
    <xdr:sp macro="" textlink="$B$32">
      <xdr:nvSpPr>
        <xdr:cNvPr id="21" name="직사각형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4487525" y="688657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B4ADFCA-E479-4D53-8B90-8A0F11F72161}" type="TxLink">
            <a:rPr lang="en-US" altLang="ko-KR" sz="1000">
              <a:solidFill>
                <a:schemeClr val="tx1"/>
              </a:solidFill>
            </a:rPr>
            <a:pPr algn="ctr"/>
            <a:t>1,187.8
(151.2)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266700</xdr:colOff>
      <xdr:row>43</xdr:row>
      <xdr:rowOff>76200</xdr:rowOff>
    </xdr:from>
    <xdr:to>
      <xdr:col>22</xdr:col>
      <xdr:colOff>219075</xdr:colOff>
      <xdr:row>46</xdr:row>
      <xdr:rowOff>19050</xdr:rowOff>
    </xdr:to>
    <xdr:sp macro="" textlink="$B$30">
      <xdr:nvSpPr>
        <xdr:cNvPr id="22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3792200" y="7448550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E580F40-2C2B-42BD-8DE3-3CBDE0F02FAD}" type="TxLink">
            <a:rPr lang="en-US" altLang="ko-KR" sz="1000">
              <a:solidFill>
                <a:schemeClr val="tx1"/>
              </a:solidFill>
            </a:rPr>
            <a:pPr algn="ctr"/>
            <a:t>303.4
(34.0)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0.9032</cdr:x>
      <cdr:y>0.01062</cdr:y>
    </cdr:from>
    <cdr:to>
      <cdr:x>0.9952</cdr:x>
      <cdr:y>0.07856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53725" y="4762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0.90008</cdr:x>
      <cdr:y>0.02428</cdr:y>
    </cdr:from>
    <cdr:to>
      <cdr:x>0.99201</cdr:x>
      <cdr:y>0.09492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5150" y="10477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22</xdr:row>
      <xdr:rowOff>104775</xdr:rowOff>
    </xdr:from>
    <xdr:to>
      <xdr:col>18</xdr:col>
      <xdr:colOff>466725</xdr:colOff>
      <xdr:row>71</xdr:row>
      <xdr:rowOff>66675</xdr:rowOff>
    </xdr:to>
    <xdr:pic>
      <xdr:nvPicPr>
        <xdr:cNvPr id="2" name="그림 1" descr="42000_강원도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3819525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22</xdr:row>
      <xdr:rowOff>142875</xdr:rowOff>
    </xdr:from>
    <xdr:to>
      <xdr:col>5</xdr:col>
      <xdr:colOff>142876</xdr:colOff>
      <xdr:row>25</xdr:row>
      <xdr:rowOff>71884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66675" y="3857625"/>
          <a:ext cx="3590926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시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군별 지목별 면적 현황</a:t>
          </a:r>
        </a:p>
      </xdr:txBody>
    </xdr:sp>
    <xdr:clientData/>
  </xdr:twoCellAnchor>
  <xdr:twoCellAnchor>
    <xdr:from>
      <xdr:col>16</xdr:col>
      <xdr:colOff>704850</xdr:colOff>
      <xdr:row>23</xdr:row>
      <xdr:rowOff>104775</xdr:rowOff>
    </xdr:from>
    <xdr:to>
      <xdr:col>18</xdr:col>
      <xdr:colOff>171446</xdr:colOff>
      <xdr:row>25</xdr:row>
      <xdr:rowOff>28572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 txBox="1"/>
      </xdr:nvSpPr>
      <xdr:spPr>
        <a:xfrm>
          <a:off x="13030200" y="3990975"/>
          <a:ext cx="1409696" cy="2666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0</xdr:col>
      <xdr:colOff>219075</xdr:colOff>
      <xdr:row>25</xdr:row>
      <xdr:rowOff>133350</xdr:rowOff>
    </xdr:from>
    <xdr:to>
      <xdr:col>4</xdr:col>
      <xdr:colOff>409575</xdr:colOff>
      <xdr:row>38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40</xdr:row>
      <xdr:rowOff>28575</xdr:rowOff>
    </xdr:from>
    <xdr:to>
      <xdr:col>9</xdr:col>
      <xdr:colOff>152400</xdr:colOff>
      <xdr:row>49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59</xdr:row>
      <xdr:rowOff>57149</xdr:rowOff>
    </xdr:from>
    <xdr:to>
      <xdr:col>9</xdr:col>
      <xdr:colOff>685800</xdr:colOff>
      <xdr:row>68</xdr:row>
      <xdr:rowOff>28575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619127</xdr:colOff>
      <xdr:row>43</xdr:row>
      <xdr:rowOff>57152</xdr:rowOff>
    </xdr:from>
    <xdr:to>
      <xdr:col>15</xdr:col>
      <xdr:colOff>314325</xdr:colOff>
      <xdr:row>50</xdr:row>
      <xdr:rowOff>123826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190501</xdr:colOff>
      <xdr:row>51</xdr:row>
      <xdr:rowOff>95251</xdr:rowOff>
    </xdr:from>
    <xdr:to>
      <xdr:col>16</xdr:col>
      <xdr:colOff>552450</xdr:colOff>
      <xdr:row>57</xdr:row>
      <xdr:rowOff>152401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200028</xdr:colOff>
      <xdr:row>65</xdr:row>
      <xdr:rowOff>19053</xdr:rowOff>
    </xdr:from>
    <xdr:to>
      <xdr:col>15</xdr:col>
      <xdr:colOff>104775</xdr:colOff>
      <xdr:row>73</xdr:row>
      <xdr:rowOff>76201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819150</xdr:colOff>
      <xdr:row>32</xdr:row>
      <xdr:rowOff>123827</xdr:rowOff>
    </xdr:from>
    <xdr:to>
      <xdr:col>14</xdr:col>
      <xdr:colOff>381000</xdr:colOff>
      <xdr:row>38</xdr:row>
      <xdr:rowOff>85725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114299</xdr:colOff>
      <xdr:row>56</xdr:row>
      <xdr:rowOff>161925</xdr:rowOff>
    </xdr:from>
    <xdr:to>
      <xdr:col>17</xdr:col>
      <xdr:colOff>380999</xdr:colOff>
      <xdr:row>64</xdr:row>
      <xdr:rowOff>114300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85725</xdr:colOff>
      <xdr:row>45</xdr:row>
      <xdr:rowOff>28575</xdr:rowOff>
    </xdr:from>
    <xdr:to>
      <xdr:col>10</xdr:col>
      <xdr:colOff>923924</xdr:colOff>
      <xdr:row>54</xdr:row>
      <xdr:rowOff>38100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47626</xdr:colOff>
      <xdr:row>54</xdr:row>
      <xdr:rowOff>85726</xdr:rowOff>
    </xdr:from>
    <xdr:to>
      <xdr:col>12</xdr:col>
      <xdr:colOff>438152</xdr:colOff>
      <xdr:row>61</xdr:row>
      <xdr:rowOff>95252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733425</xdr:colOff>
      <xdr:row>62</xdr:row>
      <xdr:rowOff>161925</xdr:rowOff>
    </xdr:from>
    <xdr:to>
      <xdr:col>12</xdr:col>
      <xdr:colOff>447676</xdr:colOff>
      <xdr:row>71</xdr:row>
      <xdr:rowOff>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685802</xdr:colOff>
      <xdr:row>46</xdr:row>
      <xdr:rowOff>123827</xdr:rowOff>
    </xdr:from>
    <xdr:to>
      <xdr:col>13</xdr:col>
      <xdr:colOff>685800</xdr:colOff>
      <xdr:row>54</xdr:row>
      <xdr:rowOff>95250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885830</xdr:colOff>
      <xdr:row>59</xdr:row>
      <xdr:rowOff>57149</xdr:rowOff>
    </xdr:from>
    <xdr:to>
      <xdr:col>14</xdr:col>
      <xdr:colOff>409576</xdr:colOff>
      <xdr:row>66</xdr:row>
      <xdr:rowOff>152400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123827</xdr:colOff>
      <xdr:row>28</xdr:row>
      <xdr:rowOff>19050</xdr:rowOff>
    </xdr:from>
    <xdr:to>
      <xdr:col>8</xdr:col>
      <xdr:colOff>295276</xdr:colOff>
      <xdr:row>34</xdr:row>
      <xdr:rowOff>47625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333376</xdr:colOff>
      <xdr:row>30</xdr:row>
      <xdr:rowOff>66676</xdr:rowOff>
    </xdr:from>
    <xdr:to>
      <xdr:col>9</xdr:col>
      <xdr:colOff>942976</xdr:colOff>
      <xdr:row>38</xdr:row>
      <xdr:rowOff>47626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76201</xdr:colOff>
      <xdr:row>28</xdr:row>
      <xdr:rowOff>95250</xdr:rowOff>
    </xdr:from>
    <xdr:to>
      <xdr:col>11</xdr:col>
      <xdr:colOff>438150</xdr:colOff>
      <xdr:row>35</xdr:row>
      <xdr:rowOff>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409576</xdr:colOff>
      <xdr:row>40</xdr:row>
      <xdr:rowOff>142876</xdr:rowOff>
    </xdr:from>
    <xdr:to>
      <xdr:col>13</xdr:col>
      <xdr:colOff>323850</xdr:colOff>
      <xdr:row>47</xdr:row>
      <xdr:rowOff>47625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371476</xdr:colOff>
      <xdr:row>24</xdr:row>
      <xdr:rowOff>95251</xdr:rowOff>
    </xdr:from>
    <xdr:to>
      <xdr:col>13</xdr:col>
      <xdr:colOff>304801</xdr:colOff>
      <xdr:row>30</xdr:row>
      <xdr:rowOff>152401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361952</xdr:colOff>
      <xdr:row>36</xdr:row>
      <xdr:rowOff>133351</xdr:rowOff>
    </xdr:from>
    <xdr:to>
      <xdr:col>15</xdr:col>
      <xdr:colOff>361950</xdr:colOff>
      <xdr:row>43</xdr:row>
      <xdr:rowOff>95251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933450</xdr:colOff>
      <xdr:row>41</xdr:row>
      <xdr:rowOff>95250</xdr:rowOff>
    </xdr:from>
    <xdr:to>
      <xdr:col>12</xdr:col>
      <xdr:colOff>809625</xdr:colOff>
      <xdr:row>44</xdr:row>
      <xdr:rowOff>100459</xdr:rowOff>
    </xdr:to>
    <xdr:sp macro="" textlink="$J$22">
      <xdr:nvSpPr>
        <xdr:cNvPr id="24" name="TextBox 1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SpPr txBox="1"/>
      </xdr:nvSpPr>
      <xdr:spPr>
        <a:xfrm>
          <a:off x="8524875" y="7067550"/>
          <a:ext cx="84772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6F32038-ABA2-4318-9D37-43B62725A1F8}" type="TxLink">
            <a:rPr lang="en-US" altLang="ko-KR" sz="1050" b="1">
              <a:solidFill>
                <a:schemeClr val="tx1"/>
              </a:solidFill>
            </a:rPr>
            <a:pPr algn="ctr"/>
            <a:t>629.8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28575</xdr:colOff>
      <xdr:row>31</xdr:row>
      <xdr:rowOff>123825</xdr:rowOff>
    </xdr:from>
    <xdr:to>
      <xdr:col>11</xdr:col>
      <xdr:colOff>876300</xdr:colOff>
      <xdr:row>34</xdr:row>
      <xdr:rowOff>129034</xdr:rowOff>
    </xdr:to>
    <xdr:sp macro="" textlink="$J$21">
      <xdr:nvSpPr>
        <xdr:cNvPr id="25" name="TextBox 1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 txBox="1"/>
      </xdr:nvSpPr>
      <xdr:spPr>
        <a:xfrm>
          <a:off x="7620000" y="5381625"/>
          <a:ext cx="84772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6B64709-885D-4BE8-A02F-BBE04AA747FA}" type="TxLink">
            <a:rPr lang="en-US" altLang="ko-KR" sz="1050" b="1">
              <a:solidFill>
                <a:schemeClr val="tx1"/>
              </a:solidFill>
            </a:rPr>
            <a:pPr algn="ctr"/>
            <a:t>660.8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247649</xdr:colOff>
      <xdr:row>37</xdr:row>
      <xdr:rowOff>142875</xdr:rowOff>
    </xdr:from>
    <xdr:to>
      <xdr:col>11</xdr:col>
      <xdr:colOff>733424</xdr:colOff>
      <xdr:row>39</xdr:row>
      <xdr:rowOff>138559</xdr:rowOff>
    </xdr:to>
    <xdr:sp macro="" textlink="$J$20">
      <xdr:nvSpPr>
        <xdr:cNvPr id="26" name="TextBox 1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SpPr txBox="1"/>
      </xdr:nvSpPr>
      <xdr:spPr>
        <a:xfrm>
          <a:off x="6867524" y="6429375"/>
          <a:ext cx="1457325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8EA2891-9F09-415A-9F67-DAE6F359CAD2}" type="TxLink">
            <a:rPr lang="en-US" altLang="ko-KR" sz="1050" b="1">
              <a:solidFill>
                <a:schemeClr val="tx1"/>
              </a:solidFill>
            </a:rPr>
            <a:pPr algn="ctr"/>
            <a:t>1,646.2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390524</xdr:colOff>
      <xdr:row>37</xdr:row>
      <xdr:rowOff>76200</xdr:rowOff>
    </xdr:from>
    <xdr:to>
      <xdr:col>10</xdr:col>
      <xdr:colOff>514349</xdr:colOff>
      <xdr:row>39</xdr:row>
      <xdr:rowOff>71884</xdr:rowOff>
    </xdr:to>
    <xdr:sp macro="" textlink="$J$19">
      <xdr:nvSpPr>
        <xdr:cNvPr id="27" name="TextBox 1">
          <a:extLst>
            <a:ext uri="{FF2B5EF4-FFF2-40B4-BE49-F238E27FC236}">
              <a16:creationId xmlns:a16="http://schemas.microsoft.com/office/drawing/2014/main" xmlns="" id="{00000000-0008-0000-0500-00001B000000}"/>
            </a:ext>
          </a:extLst>
        </xdr:cNvPr>
        <xdr:cNvSpPr txBox="1"/>
      </xdr:nvSpPr>
      <xdr:spPr>
        <a:xfrm>
          <a:off x="5962649" y="6362700"/>
          <a:ext cx="1171575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CF4CAAF-83E5-4A45-8BAE-81EA9AA7346C}" type="TxLink">
            <a:rPr lang="en-US" altLang="ko-KR" sz="1050" b="1">
              <a:solidFill>
                <a:schemeClr val="tx1"/>
              </a:solidFill>
            </a:rPr>
            <a:pPr algn="ctr"/>
            <a:t>662.0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104774</xdr:colOff>
      <xdr:row>38</xdr:row>
      <xdr:rowOff>85725</xdr:rowOff>
    </xdr:from>
    <xdr:to>
      <xdr:col>9</xdr:col>
      <xdr:colOff>219074</xdr:colOff>
      <xdr:row>40</xdr:row>
      <xdr:rowOff>81409</xdr:rowOff>
    </xdr:to>
    <xdr:sp macro="" textlink="$J$18">
      <xdr:nvSpPr>
        <xdr:cNvPr id="28" name="TextBox 1">
          <a:extLst>
            <a:ext uri="{FF2B5EF4-FFF2-40B4-BE49-F238E27FC236}">
              <a16:creationId xmlns:a16="http://schemas.microsoft.com/office/drawing/2014/main" xmlns="" id="{00000000-0008-0000-0500-00001C000000}"/>
            </a:ext>
          </a:extLst>
        </xdr:cNvPr>
        <xdr:cNvSpPr txBox="1"/>
      </xdr:nvSpPr>
      <xdr:spPr>
        <a:xfrm>
          <a:off x="5162549" y="6543675"/>
          <a:ext cx="628650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8516C5DE-22D6-425A-96B7-F405F5EE7733}" type="TxLink">
            <a:rPr lang="en-US" altLang="ko-KR" sz="1050" b="1">
              <a:solidFill>
                <a:schemeClr val="tx1"/>
              </a:solidFill>
            </a:rPr>
            <a:pPr algn="ctr"/>
            <a:t>909.1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85724</xdr:colOff>
      <xdr:row>35</xdr:row>
      <xdr:rowOff>114300</xdr:rowOff>
    </xdr:from>
    <xdr:to>
      <xdr:col>7</xdr:col>
      <xdr:colOff>200024</xdr:colOff>
      <xdr:row>37</xdr:row>
      <xdr:rowOff>109984</xdr:rowOff>
    </xdr:to>
    <xdr:sp macro="" textlink="$J$17">
      <xdr:nvSpPr>
        <xdr:cNvPr id="29" name="TextBox 1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SpPr txBox="1"/>
      </xdr:nvSpPr>
      <xdr:spPr>
        <a:xfrm>
          <a:off x="3790949" y="6057900"/>
          <a:ext cx="628650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44E6F60-56F2-416C-8DA9-40ECBE95F374}" type="TxLink">
            <a:rPr lang="en-US" altLang="ko-KR" sz="1050" b="1">
              <a:solidFill>
                <a:schemeClr val="tx1"/>
              </a:solidFill>
            </a:rPr>
            <a:pPr algn="ctr"/>
            <a:t>889.7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171449</xdr:colOff>
      <xdr:row>57</xdr:row>
      <xdr:rowOff>19050</xdr:rowOff>
    </xdr:from>
    <xdr:to>
      <xdr:col>13</xdr:col>
      <xdr:colOff>295274</xdr:colOff>
      <xdr:row>59</xdr:row>
      <xdr:rowOff>14734</xdr:rowOff>
    </xdr:to>
    <xdr:sp macro="" textlink="$J$16">
      <xdr:nvSpPr>
        <xdr:cNvPr id="30" name="TextBox 1">
          <a:extLst>
            <a:ext uri="{FF2B5EF4-FFF2-40B4-BE49-F238E27FC236}">
              <a16:creationId xmlns:a16="http://schemas.microsoft.com/office/drawing/2014/main" xmlns="" id="{00000000-0008-0000-0500-00001E000000}"/>
            </a:ext>
          </a:extLst>
        </xdr:cNvPr>
        <xdr:cNvSpPr txBox="1"/>
      </xdr:nvSpPr>
      <xdr:spPr>
        <a:xfrm>
          <a:off x="8734424" y="9734550"/>
          <a:ext cx="1028700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740BA41-1533-46C5-8BD5-8E99CF26D966}" type="TxLink">
            <a:rPr lang="en-US" altLang="ko-KR" sz="1050" b="1">
              <a:solidFill>
                <a:schemeClr val="tx1"/>
              </a:solidFill>
            </a:rPr>
            <a:pPr algn="ctr"/>
            <a:t>1,219.9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238125</xdr:colOff>
      <xdr:row>54</xdr:row>
      <xdr:rowOff>123825</xdr:rowOff>
    </xdr:from>
    <xdr:to>
      <xdr:col>12</xdr:col>
      <xdr:colOff>295275</xdr:colOff>
      <xdr:row>56</xdr:row>
      <xdr:rowOff>119509</xdr:rowOff>
    </xdr:to>
    <xdr:sp macro="" textlink="$J$15">
      <xdr:nvSpPr>
        <xdr:cNvPr id="31" name="TextBox 1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SpPr txBox="1"/>
      </xdr:nvSpPr>
      <xdr:spPr>
        <a:xfrm>
          <a:off x="7829550" y="9324975"/>
          <a:ext cx="1028700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D09AB9DE-5B2A-4598-88E2-CEB41C67419A}" type="TxLink">
            <a:rPr lang="en-US" altLang="ko-KR" sz="1050" b="1">
              <a:solidFill>
                <a:schemeClr val="tx1"/>
              </a:solidFill>
            </a:rPr>
            <a:pPr algn="ctr"/>
            <a:t>1,464.2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962025</xdr:colOff>
      <xdr:row>62</xdr:row>
      <xdr:rowOff>19050</xdr:rowOff>
    </xdr:from>
    <xdr:to>
      <xdr:col>12</xdr:col>
      <xdr:colOff>342900</xdr:colOff>
      <xdr:row>64</xdr:row>
      <xdr:rowOff>14734</xdr:rowOff>
    </xdr:to>
    <xdr:sp macro="" textlink="$J$14">
      <xdr:nvSpPr>
        <xdr:cNvPr id="32" name="TextBox 1">
          <a:extLst>
            <a:ext uri="{FF2B5EF4-FFF2-40B4-BE49-F238E27FC236}">
              <a16:creationId xmlns:a16="http://schemas.microsoft.com/office/drawing/2014/main" xmlns="" id="{00000000-0008-0000-0500-000020000000}"/>
            </a:ext>
          </a:extLst>
        </xdr:cNvPr>
        <xdr:cNvSpPr txBox="1"/>
      </xdr:nvSpPr>
      <xdr:spPr>
        <a:xfrm>
          <a:off x="7581900" y="10591800"/>
          <a:ext cx="1323975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DDC2CB58-CD5C-41D3-83D5-8A66F3308BC6}" type="TxLink">
            <a:rPr lang="en-US" altLang="ko-KR" sz="1050" b="1">
              <a:solidFill>
                <a:schemeClr val="tx1"/>
              </a:solidFill>
            </a:rPr>
            <a:pPr algn="ctr"/>
            <a:t>1,127.3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133350</xdr:colOff>
      <xdr:row>53</xdr:row>
      <xdr:rowOff>161925</xdr:rowOff>
    </xdr:from>
    <xdr:to>
      <xdr:col>11</xdr:col>
      <xdr:colOff>257175</xdr:colOff>
      <xdr:row>55</xdr:row>
      <xdr:rowOff>157609</xdr:rowOff>
    </xdr:to>
    <xdr:sp macro="" textlink="$J$13">
      <xdr:nvSpPr>
        <xdr:cNvPr id="33" name="TextBox 1">
          <a:extLst>
            <a:ext uri="{FF2B5EF4-FFF2-40B4-BE49-F238E27FC236}">
              <a16:creationId xmlns:a16="http://schemas.microsoft.com/office/drawing/2014/main" xmlns="" id="{00000000-0008-0000-0500-000021000000}"/>
            </a:ext>
          </a:extLst>
        </xdr:cNvPr>
        <xdr:cNvSpPr txBox="1"/>
      </xdr:nvSpPr>
      <xdr:spPr>
        <a:xfrm>
          <a:off x="6753225" y="9191625"/>
          <a:ext cx="1095375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BB6DEDC-EB53-41E5-96CB-D700DED17D60}" type="TxLink">
            <a:rPr lang="en-US" altLang="ko-KR" sz="1050" b="1">
              <a:solidFill>
                <a:schemeClr val="tx1"/>
              </a:solidFill>
            </a:rPr>
            <a:pPr algn="ctr"/>
            <a:t>997.9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247650</xdr:colOff>
      <xdr:row>49</xdr:row>
      <xdr:rowOff>66675</xdr:rowOff>
    </xdr:from>
    <xdr:to>
      <xdr:col>11</xdr:col>
      <xdr:colOff>371475</xdr:colOff>
      <xdr:row>51</xdr:row>
      <xdr:rowOff>62359</xdr:rowOff>
    </xdr:to>
    <xdr:sp macro="" textlink="$J$12">
      <xdr:nvSpPr>
        <xdr:cNvPr id="34" name="TextBox 1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SpPr txBox="1"/>
      </xdr:nvSpPr>
      <xdr:spPr>
        <a:xfrm>
          <a:off x="6867525" y="8410575"/>
          <a:ext cx="1095375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1632638-2287-4DCF-89BF-0D861423F070}" type="TxLink">
            <a:rPr lang="en-US" altLang="ko-KR" sz="1050" b="1">
              <a:solidFill>
                <a:schemeClr val="tx1"/>
              </a:solidFill>
            </a:rPr>
            <a:pPr algn="ctr"/>
            <a:t>1,820.6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133350</xdr:colOff>
      <xdr:row>62</xdr:row>
      <xdr:rowOff>28575</xdr:rowOff>
    </xdr:from>
    <xdr:to>
      <xdr:col>15</xdr:col>
      <xdr:colOff>323850</xdr:colOff>
      <xdr:row>64</xdr:row>
      <xdr:rowOff>24259</xdr:rowOff>
    </xdr:to>
    <xdr:sp macro="" textlink="$J$11">
      <xdr:nvSpPr>
        <xdr:cNvPr id="35" name="TextBox 1">
          <a:extLst>
            <a:ext uri="{FF2B5EF4-FFF2-40B4-BE49-F238E27FC236}">
              <a16:creationId xmlns:a16="http://schemas.microsoft.com/office/drawing/2014/main" xmlns="" id="{00000000-0008-0000-0500-000023000000}"/>
            </a:ext>
          </a:extLst>
        </xdr:cNvPr>
        <xdr:cNvSpPr txBox="1"/>
      </xdr:nvSpPr>
      <xdr:spPr>
        <a:xfrm>
          <a:off x="10506075" y="10601325"/>
          <a:ext cx="1095375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F2CD8369-46D1-4193-A336-25B197A8418A}" type="TxLink">
            <a:rPr lang="en-US" altLang="ko-KR" sz="1050" b="1">
              <a:solidFill>
                <a:schemeClr val="tx1"/>
              </a:solidFill>
            </a:rPr>
            <a:pPr algn="ctr"/>
            <a:t>1,187.8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771525</xdr:colOff>
      <xdr:row>35</xdr:row>
      <xdr:rowOff>161925</xdr:rowOff>
    </xdr:from>
    <xdr:to>
      <xdr:col>12</xdr:col>
      <xdr:colOff>828675</xdr:colOff>
      <xdr:row>37</xdr:row>
      <xdr:rowOff>157609</xdr:rowOff>
    </xdr:to>
    <xdr:sp macro="" textlink="$J$10">
      <xdr:nvSpPr>
        <xdr:cNvPr id="36" name="TextBox 1">
          <a:extLst>
            <a:ext uri="{FF2B5EF4-FFF2-40B4-BE49-F238E27FC236}">
              <a16:creationId xmlns:a16="http://schemas.microsoft.com/office/drawing/2014/main" xmlns="" id="{00000000-0008-0000-0500-000024000000}"/>
            </a:ext>
          </a:extLst>
        </xdr:cNvPr>
        <xdr:cNvSpPr txBox="1"/>
      </xdr:nvSpPr>
      <xdr:spPr>
        <a:xfrm>
          <a:off x="8362950" y="6105525"/>
          <a:ext cx="1028700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F942426-2910-4E91-A5E2-8D7D913ED47E}" type="TxLink">
            <a:rPr lang="en-US" altLang="ko-KR" sz="1050" b="1">
              <a:solidFill>
                <a:schemeClr val="tx1"/>
              </a:solidFill>
            </a:rPr>
            <a:pPr algn="ctr"/>
            <a:t>105.8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447675</xdr:colOff>
      <xdr:row>65</xdr:row>
      <xdr:rowOff>66675</xdr:rowOff>
    </xdr:from>
    <xdr:to>
      <xdr:col>14</xdr:col>
      <xdr:colOff>714375</xdr:colOff>
      <xdr:row>67</xdr:row>
      <xdr:rowOff>62359</xdr:rowOff>
    </xdr:to>
    <xdr:sp macro="" textlink="$J$9">
      <xdr:nvSpPr>
        <xdr:cNvPr id="37" name="TextBox 1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SpPr txBox="1"/>
      </xdr:nvSpPr>
      <xdr:spPr>
        <a:xfrm>
          <a:off x="9915525" y="11153775"/>
          <a:ext cx="1171575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ABC19B4B-D7BB-41AF-A979-3FE16636F3D3}" type="TxLink">
            <a:rPr lang="en-US" altLang="ko-KR" sz="1050" b="1">
              <a:solidFill>
                <a:schemeClr val="tx1"/>
              </a:solidFill>
            </a:rPr>
            <a:pPr algn="ctr"/>
            <a:t>303.4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142875</xdr:colOff>
      <xdr:row>55</xdr:row>
      <xdr:rowOff>76200</xdr:rowOff>
    </xdr:from>
    <xdr:to>
      <xdr:col>15</xdr:col>
      <xdr:colOff>133350</xdr:colOff>
      <xdr:row>57</xdr:row>
      <xdr:rowOff>71884</xdr:rowOff>
    </xdr:to>
    <xdr:sp macro="" textlink="$J$8">
      <xdr:nvSpPr>
        <xdr:cNvPr id="38" name="TextBox 1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 txBox="1"/>
      </xdr:nvSpPr>
      <xdr:spPr>
        <a:xfrm>
          <a:off x="10191750" y="9448800"/>
          <a:ext cx="895350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6E29FE1A-BFD4-4CBE-B949-6F20F4613BB2}" type="TxLink">
            <a:rPr lang="en-US" altLang="ko-KR" sz="1050" b="1">
              <a:solidFill>
                <a:schemeClr val="tx1"/>
              </a:solidFill>
            </a:rPr>
            <a:pPr algn="ctr"/>
            <a:t>180.3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809625</xdr:colOff>
      <xdr:row>50</xdr:row>
      <xdr:rowOff>28575</xdr:rowOff>
    </xdr:from>
    <xdr:to>
      <xdr:col>14</xdr:col>
      <xdr:colOff>133349</xdr:colOff>
      <xdr:row>52</xdr:row>
      <xdr:rowOff>24259</xdr:rowOff>
    </xdr:to>
    <xdr:sp macro="" textlink="$J$7">
      <xdr:nvSpPr>
        <xdr:cNvPr id="39" name="TextBox 1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 txBox="1"/>
      </xdr:nvSpPr>
      <xdr:spPr>
        <a:xfrm>
          <a:off x="9372600" y="8543925"/>
          <a:ext cx="1133474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0FB1206A-6197-4946-9E56-2430EE212E1A}" type="TxLink">
            <a:rPr lang="en-US" altLang="ko-KR" sz="1050" b="1">
              <a:solidFill>
                <a:schemeClr val="tx1"/>
              </a:solidFill>
            </a:rPr>
            <a:pPr algn="ctr"/>
            <a:t>1,040.7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314325</xdr:colOff>
      <xdr:row>61</xdr:row>
      <xdr:rowOff>114300</xdr:rowOff>
    </xdr:from>
    <xdr:to>
      <xdr:col>9</xdr:col>
      <xdr:colOff>942975</xdr:colOff>
      <xdr:row>63</xdr:row>
      <xdr:rowOff>109984</xdr:rowOff>
    </xdr:to>
    <xdr:sp macro="" textlink="$J$6">
      <xdr:nvSpPr>
        <xdr:cNvPr id="40" name="TextBox 1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SpPr txBox="1"/>
      </xdr:nvSpPr>
      <xdr:spPr>
        <a:xfrm>
          <a:off x="5886450" y="10515600"/>
          <a:ext cx="628650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0852360-4201-4A22-B64D-5EF32ECF3ED7}" type="TxLink">
            <a:rPr lang="en-US" altLang="ko-KR" sz="1050" b="1">
              <a:solidFill>
                <a:schemeClr val="tx1"/>
              </a:solidFill>
            </a:rPr>
            <a:pPr algn="ctr"/>
            <a:t>868.3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390524</xdr:colOff>
      <xdr:row>42</xdr:row>
      <xdr:rowOff>152400</xdr:rowOff>
    </xdr:from>
    <xdr:to>
      <xdr:col>9</xdr:col>
      <xdr:colOff>590549</xdr:colOff>
      <xdr:row>44</xdr:row>
      <xdr:rowOff>148084</xdr:rowOff>
    </xdr:to>
    <xdr:sp macro="" textlink="$J$5">
      <xdr:nvSpPr>
        <xdr:cNvPr id="41" name="TextBox 1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SpPr txBox="1"/>
      </xdr:nvSpPr>
      <xdr:spPr>
        <a:xfrm>
          <a:off x="5448299" y="7296150"/>
          <a:ext cx="714375" cy="338584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AD71638-E3EC-4C05-9659-9D92E7E0513B}" type="TxLink">
            <a:rPr lang="en-US" altLang="ko-KR" sz="1050" b="1">
              <a:solidFill>
                <a:schemeClr val="tx1"/>
              </a:solidFill>
            </a:rPr>
            <a:pPr algn="ctr"/>
            <a:t>1,116.4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0.00617</cdr:x>
      <cdr:y>0.75424</cdr:y>
    </cdr:from>
    <cdr:to>
      <cdr:x>0.18519</cdr:x>
      <cdr:y>0.98537</cdr:y>
    </cdr:to>
    <cdr:sp macro="" textlink="'6.시군별 지목별 면적 현황'!$M$5">
      <cdr:nvSpPr>
        <cdr:cNvPr id="2" name="TextBox 1"/>
        <cdr:cNvSpPr txBox="1"/>
      </cdr:nvSpPr>
      <cdr:spPr>
        <a:xfrm xmlns:a="http://schemas.openxmlformats.org/drawingml/2006/main">
          <a:off x="19050" y="1695450"/>
          <a:ext cx="55245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718CF780-3E94-45EB-A6F9-2A409F5E5B30}" type="TxLink">
            <a:rPr lang="ko-KR" altLang="en-US" sz="1050" b="1">
              <a:solidFill>
                <a:schemeClr val="tx1"/>
              </a:solidFill>
            </a:rPr>
            <a:pPr algn="ctr"/>
            <a:t>총계
16,830.1</a:t>
          </a:fld>
          <a:endParaRPr lang="ko-KR" altLang="en-US" sz="1050" b="1">
            <a:solidFill>
              <a:schemeClr val="tx1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22</xdr:row>
      <xdr:rowOff>114300</xdr:rowOff>
    </xdr:from>
    <xdr:to>
      <xdr:col>22</xdr:col>
      <xdr:colOff>341780</xdr:colOff>
      <xdr:row>71</xdr:row>
      <xdr:rowOff>76200</xdr:rowOff>
    </xdr:to>
    <xdr:pic>
      <xdr:nvPicPr>
        <xdr:cNvPr id="2" name="그림 1" descr="42000_강원도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3886200"/>
          <a:ext cx="14735175" cy="8362950"/>
        </a:xfrm>
        <a:prstGeom prst="rect">
          <a:avLst/>
        </a:prstGeom>
      </xdr:spPr>
    </xdr:pic>
    <xdr:clientData/>
  </xdr:twoCellAnchor>
  <xdr:twoCellAnchor>
    <xdr:from>
      <xdr:col>20</xdr:col>
      <xdr:colOff>219074</xdr:colOff>
      <xdr:row>23</xdr:row>
      <xdr:rowOff>38100</xdr:rowOff>
    </xdr:from>
    <xdr:to>
      <xdr:col>22</xdr:col>
      <xdr:colOff>533399</xdr:colOff>
      <xdr:row>25</xdr:row>
      <xdr:rowOff>9525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13134974" y="3981450"/>
          <a:ext cx="1533525" cy="3143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171450</xdr:colOff>
      <xdr:row>22</xdr:row>
      <xdr:rowOff>114300</xdr:rowOff>
    </xdr:from>
    <xdr:to>
      <xdr:col>3</xdr:col>
      <xdr:colOff>447377</xdr:colOff>
      <xdr:row>24</xdr:row>
      <xdr:rowOff>144304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171450" y="3886200"/>
          <a:ext cx="2828627" cy="3729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시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군별 면적 및 지번수 현황</a:t>
          </a:r>
        </a:p>
      </xdr:txBody>
    </xdr:sp>
    <xdr:clientData/>
  </xdr:twoCellAnchor>
  <xdr:twoCellAnchor>
    <xdr:from>
      <xdr:col>2</xdr:col>
      <xdr:colOff>723900</xdr:colOff>
      <xdr:row>22</xdr:row>
      <xdr:rowOff>85725</xdr:rowOff>
    </xdr:from>
    <xdr:to>
      <xdr:col>10</xdr:col>
      <xdr:colOff>228600</xdr:colOff>
      <xdr:row>38</xdr:row>
      <xdr:rowOff>85725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514351</xdr:colOff>
      <xdr:row>25</xdr:row>
      <xdr:rowOff>57150</xdr:rowOff>
    </xdr:from>
    <xdr:to>
      <xdr:col>1</xdr:col>
      <xdr:colOff>742951</xdr:colOff>
      <xdr:row>33</xdr:row>
      <xdr:rowOff>161924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523875</xdr:colOff>
      <xdr:row>23</xdr:row>
      <xdr:rowOff>57150</xdr:rowOff>
    </xdr:from>
    <xdr:to>
      <xdr:col>14</xdr:col>
      <xdr:colOff>219075</xdr:colOff>
      <xdr:row>39</xdr:row>
      <xdr:rowOff>57150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295275</xdr:colOff>
      <xdr:row>25</xdr:row>
      <xdr:rowOff>76200</xdr:rowOff>
    </xdr:from>
    <xdr:to>
      <xdr:col>11</xdr:col>
      <xdr:colOff>600075</xdr:colOff>
      <xdr:row>41</xdr:row>
      <xdr:rowOff>76200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133350</xdr:colOff>
      <xdr:row>19</xdr:row>
      <xdr:rowOff>133350</xdr:rowOff>
    </xdr:from>
    <xdr:to>
      <xdr:col>13</xdr:col>
      <xdr:colOff>438150</xdr:colOff>
      <xdr:row>35</xdr:row>
      <xdr:rowOff>133350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276225</xdr:colOff>
      <xdr:row>22</xdr:row>
      <xdr:rowOff>28575</xdr:rowOff>
    </xdr:from>
    <xdr:to>
      <xdr:col>6</xdr:col>
      <xdr:colOff>400050</xdr:colOff>
      <xdr:row>38</xdr:row>
      <xdr:rowOff>28575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742950</xdr:colOff>
      <xdr:row>23</xdr:row>
      <xdr:rowOff>85725</xdr:rowOff>
    </xdr:from>
    <xdr:to>
      <xdr:col>8</xdr:col>
      <xdr:colOff>257175</xdr:colOff>
      <xdr:row>39</xdr:row>
      <xdr:rowOff>85725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495300</xdr:colOff>
      <xdr:row>35</xdr:row>
      <xdr:rowOff>66675</xdr:rowOff>
    </xdr:from>
    <xdr:to>
      <xdr:col>8</xdr:col>
      <xdr:colOff>9525</xdr:colOff>
      <xdr:row>51</xdr:row>
      <xdr:rowOff>66675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352425</xdr:colOff>
      <xdr:row>29</xdr:row>
      <xdr:rowOff>57150</xdr:rowOff>
    </xdr:from>
    <xdr:to>
      <xdr:col>15</xdr:col>
      <xdr:colOff>47625</xdr:colOff>
      <xdr:row>45</xdr:row>
      <xdr:rowOff>57150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485775</xdr:colOff>
      <xdr:row>37</xdr:row>
      <xdr:rowOff>66675</xdr:rowOff>
    </xdr:from>
    <xdr:to>
      <xdr:col>9</xdr:col>
      <xdr:colOff>476250</xdr:colOff>
      <xdr:row>53</xdr:row>
      <xdr:rowOff>66675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371475</xdr:colOff>
      <xdr:row>43</xdr:row>
      <xdr:rowOff>152400</xdr:rowOff>
    </xdr:from>
    <xdr:to>
      <xdr:col>11</xdr:col>
      <xdr:colOff>0</xdr:colOff>
      <xdr:row>59</xdr:row>
      <xdr:rowOff>152400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47625</xdr:colOff>
      <xdr:row>39</xdr:row>
      <xdr:rowOff>85725</xdr:rowOff>
    </xdr:from>
    <xdr:to>
      <xdr:col>12</xdr:col>
      <xdr:colOff>352425</xdr:colOff>
      <xdr:row>55</xdr:row>
      <xdr:rowOff>85725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152400</xdr:colOff>
      <xdr:row>37</xdr:row>
      <xdr:rowOff>19050</xdr:rowOff>
    </xdr:from>
    <xdr:to>
      <xdr:col>16</xdr:col>
      <xdr:colOff>457200</xdr:colOff>
      <xdr:row>53</xdr:row>
      <xdr:rowOff>19050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933450</xdr:colOff>
      <xdr:row>50</xdr:row>
      <xdr:rowOff>19050</xdr:rowOff>
    </xdr:from>
    <xdr:to>
      <xdr:col>8</xdr:col>
      <xdr:colOff>228600</xdr:colOff>
      <xdr:row>66</xdr:row>
      <xdr:rowOff>19050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171450</xdr:colOff>
      <xdr:row>53</xdr:row>
      <xdr:rowOff>114300</xdr:rowOff>
    </xdr:from>
    <xdr:to>
      <xdr:col>13</xdr:col>
      <xdr:colOff>476250</xdr:colOff>
      <xdr:row>69</xdr:row>
      <xdr:rowOff>114300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247650</xdr:colOff>
      <xdr:row>44</xdr:row>
      <xdr:rowOff>114300</xdr:rowOff>
    </xdr:from>
    <xdr:to>
      <xdr:col>14</xdr:col>
      <xdr:colOff>552450</xdr:colOff>
      <xdr:row>60</xdr:row>
      <xdr:rowOff>114300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304800</xdr:colOff>
      <xdr:row>41</xdr:row>
      <xdr:rowOff>152400</xdr:rowOff>
    </xdr:from>
    <xdr:to>
      <xdr:col>18</xdr:col>
      <xdr:colOff>0</xdr:colOff>
      <xdr:row>57</xdr:row>
      <xdr:rowOff>152400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304800</xdr:colOff>
      <xdr:row>50</xdr:row>
      <xdr:rowOff>104775</xdr:rowOff>
    </xdr:from>
    <xdr:to>
      <xdr:col>16</xdr:col>
      <xdr:colOff>0</xdr:colOff>
      <xdr:row>66</xdr:row>
      <xdr:rowOff>104775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47625</xdr:colOff>
      <xdr:row>52</xdr:row>
      <xdr:rowOff>19050</xdr:rowOff>
    </xdr:from>
    <xdr:to>
      <xdr:col>18</xdr:col>
      <xdr:colOff>352425</xdr:colOff>
      <xdr:row>68</xdr:row>
      <xdr:rowOff>19050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0.04545</cdr:x>
      <cdr:y>0.63871</cdr:y>
    </cdr:from>
    <cdr:to>
      <cdr:x>0.52273</cdr:x>
      <cdr:y>0.83226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098" y="942976"/>
          <a:ext cx="400051" cy="285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900" b="1"/>
            <a:t>면적</a:t>
          </a:r>
        </a:p>
      </cdr:txBody>
    </cdr:sp>
  </cdr:relSizeAnchor>
  <cdr:relSizeAnchor xmlns:cdr="http://schemas.openxmlformats.org/drawingml/2006/chartDrawing">
    <cdr:from>
      <cdr:x>0.36364</cdr:x>
      <cdr:y>0.63226</cdr:y>
    </cdr:from>
    <cdr:to>
      <cdr:x>0.89773</cdr:x>
      <cdr:y>0.82581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4799" y="933450"/>
          <a:ext cx="447677" cy="285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900" b="1"/>
            <a:t>지번수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16</xdr:row>
      <xdr:rowOff>28575</xdr:rowOff>
    </xdr:from>
    <xdr:to>
      <xdr:col>8</xdr:col>
      <xdr:colOff>276224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16</xdr:row>
      <xdr:rowOff>19050</xdr:rowOff>
    </xdr:from>
    <xdr:to>
      <xdr:col>18</xdr:col>
      <xdr:colOff>142874</xdr:colOff>
      <xdr:row>44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0.23786</cdr:x>
      <cdr:y>0.0124</cdr:y>
    </cdr:from>
    <cdr:to>
      <cdr:x>0.79224</cdr:x>
      <cdr:y>0.10981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2550" y="57150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/>
          <a:r>
            <a:rPr lang="en-US" altLang="ko-KR" sz="1100" b="1" i="0" baseline="0">
              <a:latin typeface="Calibri"/>
              <a:ea typeface="+mn-ea"/>
              <a:cs typeface="+mn-cs"/>
            </a:rPr>
            <a:t>3-1 </a:t>
          </a:r>
          <a:r>
            <a:rPr lang="ko-KR" altLang="ko-KR" sz="1100" b="1" i="0" baseline="0">
              <a:latin typeface="Calibri"/>
              <a:ea typeface="+mn-ea"/>
              <a:cs typeface="+mn-cs"/>
            </a:rPr>
            <a:t>토지ㆍ임야대장별 지적공부등록지 현황</a:t>
          </a:r>
          <a:endParaRPr lang="ko-KR" altLang="ko-KR" sz="1400"/>
        </a:p>
      </cdr:txBody>
    </cdr:sp>
  </cdr:relSizeAnchor>
  <cdr:relSizeAnchor xmlns:cdr="http://schemas.openxmlformats.org/drawingml/2006/chartDrawing">
    <cdr:from>
      <cdr:x>0.79564</cdr:x>
      <cdr:y>0.01653</cdr:y>
    </cdr:from>
    <cdr:to>
      <cdr:x>0.98827</cdr:x>
      <cdr:y>0.08264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524375" y="76200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0.01173</cdr:x>
      <cdr:y>0.78719</cdr:y>
    </cdr:from>
    <cdr:to>
      <cdr:x>0.26634</cdr:x>
      <cdr:y>0.98554</cdr:y>
    </cdr:to>
    <cdr:sp macro="" textlink="'3.지적통계체계표'!$G$15">
      <cdr:nvSpPr>
        <cdr:cNvPr id="4" name="TextBox 1"/>
        <cdr:cNvSpPr txBox="1"/>
      </cdr:nvSpPr>
      <cdr:spPr>
        <a:xfrm xmlns:a="http://schemas.openxmlformats.org/drawingml/2006/main">
          <a:off x="66675" y="3629025"/>
          <a:ext cx="1447825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05CD1EB-A3B9-405D-B043-57BBBD8E3148}" type="TxLink">
            <a:rPr lang="ko-KR" altLang="en-US" sz="1000" b="1"/>
            <a:pPr algn="ctr"/>
            <a:t>총계
16,830,139,322.5㎡(100.0%)
2,706,148필</a:t>
          </a:fld>
          <a:endParaRPr lang="ko-KR" altLang="en-US" sz="10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0.19149</cdr:x>
      <cdr:y>0.00769</cdr:y>
    </cdr:from>
    <cdr:to>
      <cdr:x>0.73318</cdr:x>
      <cdr:y>0.1047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406" y="37965"/>
          <a:ext cx="3152514" cy="478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ko-KR" sz="1100" b="1">
              <a:latin typeface="Calibri"/>
              <a:ea typeface="+mn-ea"/>
              <a:cs typeface="+mn-cs"/>
            </a:rPr>
            <a:t>3-2</a:t>
          </a:r>
          <a:r>
            <a:rPr lang="en-US" altLang="ko-KR" sz="1100" b="1" baseline="0">
              <a:latin typeface="Calibri"/>
              <a:ea typeface="+mn-ea"/>
              <a:cs typeface="+mn-cs"/>
            </a:rPr>
            <a:t> </a:t>
          </a:r>
          <a:r>
            <a:rPr lang="ko-KR" altLang="ko-KR" sz="1100" b="1" baseline="0">
              <a:latin typeface="Calibri"/>
              <a:ea typeface="+mn-ea"/>
              <a:cs typeface="+mn-cs"/>
            </a:rPr>
            <a:t>소유구분별 지적공부등록지 현황</a:t>
          </a:r>
          <a:endParaRPr lang="ko-KR" altLang="ko-KR" sz="1100" b="1">
            <a:latin typeface="Calibri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0.79214</cdr:x>
      <cdr:y>0.0144</cdr:y>
    </cdr:from>
    <cdr:to>
      <cdr:x>0.98036</cdr:x>
      <cdr:y>0.08025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610100" y="6667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4</xdr:row>
      <xdr:rowOff>76199</xdr:rowOff>
    </xdr:from>
    <xdr:to>
      <xdr:col>10</xdr:col>
      <xdr:colOff>47624</xdr:colOff>
      <xdr:row>30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39</xdr:row>
      <xdr:rowOff>76200</xdr:rowOff>
    </xdr:from>
    <xdr:to>
      <xdr:col>12</xdr:col>
      <xdr:colOff>28575</xdr:colOff>
      <xdr:row>57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0.76355</cdr:x>
      <cdr:y>0.01897</cdr:y>
    </cdr:from>
    <cdr:to>
      <cdr:x>0.988</cdr:x>
      <cdr:y>0.12097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29125" y="66675"/>
          <a:ext cx="1302007" cy="358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85724</xdr:rowOff>
    </xdr:from>
    <xdr:to>
      <xdr:col>23</xdr:col>
      <xdr:colOff>457200</xdr:colOff>
      <xdr:row>29</xdr:row>
      <xdr:rowOff>152399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161924</xdr:colOff>
      <xdr:row>31</xdr:row>
      <xdr:rowOff>133349</xdr:rowOff>
    </xdr:from>
    <xdr:to>
      <xdr:col>23</xdr:col>
      <xdr:colOff>495299</xdr:colOff>
      <xdr:row>57</xdr:row>
      <xdr:rowOff>66674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10" sqref="B10"/>
    </sheetView>
  </sheetViews>
  <sheetFormatPr defaultRowHeight="13.5" x14ac:dyDescent="0.25"/>
  <cols>
    <col min="2" max="2" width="18.140625" bestFit="1" customWidth="1"/>
    <col min="3" max="3" width="11" bestFit="1" customWidth="1"/>
    <col min="4" max="5" width="9.140625" style="1"/>
  </cols>
  <sheetData>
    <row r="1" spans="1:5" x14ac:dyDescent="0.25">
      <c r="A1" s="122" t="s">
        <v>63</v>
      </c>
      <c r="B1" s="122"/>
      <c r="C1" s="122"/>
      <c r="D1" s="58"/>
      <c r="E1" s="5"/>
    </row>
    <row r="2" spans="1:5" x14ac:dyDescent="0.25">
      <c r="A2" s="118"/>
      <c r="B2" s="120" t="s">
        <v>1</v>
      </c>
      <c r="C2" s="121"/>
      <c r="D2" s="5"/>
      <c r="E2" s="5"/>
    </row>
    <row r="3" spans="1:5" x14ac:dyDescent="0.25">
      <c r="A3" s="119"/>
      <c r="B3" s="7" t="s">
        <v>2</v>
      </c>
      <c r="C3" s="8" t="s">
        <v>3</v>
      </c>
      <c r="D3" s="59"/>
      <c r="E3" s="59"/>
    </row>
    <row r="4" spans="1:5" x14ac:dyDescent="0.15">
      <c r="A4" s="9" t="s">
        <v>4</v>
      </c>
      <c r="B4" s="86">
        <v>16830139322.500002</v>
      </c>
      <c r="C4" s="91">
        <v>2706148</v>
      </c>
      <c r="D4" s="59">
        <f>B4*0.000001</f>
        <v>16830.139322500003</v>
      </c>
      <c r="E4" s="59">
        <f>C4*0.001</f>
        <v>2706.1480000000001</v>
      </c>
    </row>
    <row r="5" spans="1:5" x14ac:dyDescent="0.15">
      <c r="A5" s="6" t="s">
        <v>5</v>
      </c>
      <c r="B5" s="98">
        <v>1116409316.3</v>
      </c>
      <c r="C5" s="99">
        <v>250203</v>
      </c>
      <c r="D5" s="59">
        <f t="shared" ref="D5:D22" si="0">B5*0.000001</f>
        <v>1116.4093163</v>
      </c>
      <c r="E5" s="59">
        <f t="shared" ref="E5:E22" si="1">C5*0.001</f>
        <v>250.203</v>
      </c>
    </row>
    <row r="6" spans="1:5" x14ac:dyDescent="0.15">
      <c r="A6" s="6" t="s">
        <v>6</v>
      </c>
      <c r="B6" s="98">
        <v>868281603.29999995</v>
      </c>
      <c r="C6" s="99">
        <v>272700</v>
      </c>
      <c r="D6" s="59">
        <f t="shared" si="0"/>
        <v>868.28160329999992</v>
      </c>
      <c r="E6" s="59">
        <f t="shared" si="1"/>
        <v>272.7</v>
      </c>
    </row>
    <row r="7" spans="1:5" x14ac:dyDescent="0.15">
      <c r="A7" s="6" t="s">
        <v>7</v>
      </c>
      <c r="B7" s="98">
        <v>1040677544.5</v>
      </c>
      <c r="C7" s="99">
        <v>235162</v>
      </c>
      <c r="D7" s="59">
        <f t="shared" si="0"/>
        <v>1040.6775444999998</v>
      </c>
      <c r="E7" s="59">
        <f t="shared" si="1"/>
        <v>235.16200000000001</v>
      </c>
    </row>
    <row r="8" spans="1:5" x14ac:dyDescent="0.15">
      <c r="A8" s="6" t="s">
        <v>8</v>
      </c>
      <c r="B8" s="98">
        <v>180304737.30000001</v>
      </c>
      <c r="C8" s="99">
        <v>59540</v>
      </c>
      <c r="D8" s="59">
        <f t="shared" si="0"/>
        <v>180.3047373</v>
      </c>
      <c r="E8" s="59">
        <f t="shared" si="1"/>
        <v>59.54</v>
      </c>
    </row>
    <row r="9" spans="1:5" x14ac:dyDescent="0.15">
      <c r="A9" s="6" t="s">
        <v>9</v>
      </c>
      <c r="B9" s="98">
        <v>303443266.80000001</v>
      </c>
      <c r="C9" s="99">
        <v>34011</v>
      </c>
      <c r="D9" s="59">
        <f t="shared" si="0"/>
        <v>303.4432668</v>
      </c>
      <c r="E9" s="59">
        <f t="shared" si="1"/>
        <v>34.011000000000003</v>
      </c>
    </row>
    <row r="10" spans="1:5" x14ac:dyDescent="0.15">
      <c r="A10" s="6" t="s">
        <v>10</v>
      </c>
      <c r="B10" s="98">
        <v>105769531.90000001</v>
      </c>
      <c r="C10" s="99">
        <v>40106</v>
      </c>
      <c r="D10" s="59">
        <f t="shared" si="0"/>
        <v>105.7695319</v>
      </c>
      <c r="E10" s="59">
        <f t="shared" si="1"/>
        <v>40.106000000000002</v>
      </c>
    </row>
    <row r="11" spans="1:5" x14ac:dyDescent="0.15">
      <c r="A11" s="6" t="s">
        <v>11</v>
      </c>
      <c r="B11" s="98">
        <v>1187827623.5999999</v>
      </c>
      <c r="C11" s="99">
        <v>151150</v>
      </c>
      <c r="D11" s="59">
        <f t="shared" si="0"/>
        <v>1187.8276235999999</v>
      </c>
      <c r="E11" s="59">
        <f t="shared" si="1"/>
        <v>151.15</v>
      </c>
    </row>
    <row r="12" spans="1:5" x14ac:dyDescent="0.15">
      <c r="A12" s="6" t="s">
        <v>12</v>
      </c>
      <c r="B12" s="98">
        <v>1820581130.9000001</v>
      </c>
      <c r="C12" s="99">
        <v>259111</v>
      </c>
      <c r="D12" s="59">
        <f t="shared" si="0"/>
        <v>1820.5811309000001</v>
      </c>
      <c r="E12" s="59">
        <f t="shared" si="1"/>
        <v>259.11099999999999</v>
      </c>
    </row>
    <row r="13" spans="1:5" x14ac:dyDescent="0.15">
      <c r="A13" s="6" t="s">
        <v>13</v>
      </c>
      <c r="B13" s="98">
        <v>997941905</v>
      </c>
      <c r="C13" s="99">
        <v>210019</v>
      </c>
      <c r="D13" s="59">
        <f t="shared" si="0"/>
        <v>997.94190499999991</v>
      </c>
      <c r="E13" s="59">
        <f t="shared" si="1"/>
        <v>210.01900000000001</v>
      </c>
    </row>
    <row r="14" spans="1:5" x14ac:dyDescent="0.15">
      <c r="A14" s="6" t="s">
        <v>14</v>
      </c>
      <c r="B14" s="98">
        <v>1127330773.0999999</v>
      </c>
      <c r="C14" s="99">
        <v>145707</v>
      </c>
      <c r="D14" s="59">
        <f t="shared" si="0"/>
        <v>1127.3307730999998</v>
      </c>
      <c r="E14" s="59">
        <f t="shared" si="1"/>
        <v>145.70699999999999</v>
      </c>
    </row>
    <row r="15" spans="1:5" x14ac:dyDescent="0.15">
      <c r="A15" s="6" t="s">
        <v>15</v>
      </c>
      <c r="B15" s="98">
        <v>1464186612.9000001</v>
      </c>
      <c r="C15" s="99">
        <v>213739</v>
      </c>
      <c r="D15" s="59">
        <f t="shared" si="0"/>
        <v>1464.1866129</v>
      </c>
      <c r="E15" s="59">
        <f t="shared" si="1"/>
        <v>213.739</v>
      </c>
    </row>
    <row r="16" spans="1:5" x14ac:dyDescent="0.15">
      <c r="A16" s="6" t="s">
        <v>16</v>
      </c>
      <c r="B16" s="98">
        <v>1219878440.5</v>
      </c>
      <c r="C16" s="99">
        <v>129311</v>
      </c>
      <c r="D16" s="59">
        <f t="shared" si="0"/>
        <v>1219.8784404999999</v>
      </c>
      <c r="E16" s="59">
        <f t="shared" si="1"/>
        <v>129.31100000000001</v>
      </c>
    </row>
    <row r="17" spans="1:5" x14ac:dyDescent="0.15">
      <c r="A17" s="6" t="s">
        <v>17</v>
      </c>
      <c r="B17" s="98">
        <v>889702639.60000002</v>
      </c>
      <c r="C17" s="99">
        <v>176582</v>
      </c>
      <c r="D17" s="59">
        <f t="shared" si="0"/>
        <v>889.7026396</v>
      </c>
      <c r="E17" s="59">
        <f t="shared" si="1"/>
        <v>176.58199999999999</v>
      </c>
    </row>
    <row r="18" spans="1:5" x14ac:dyDescent="0.15">
      <c r="A18" s="6" t="s">
        <v>18</v>
      </c>
      <c r="B18" s="98">
        <v>909111995.20000005</v>
      </c>
      <c r="C18" s="99">
        <v>89099</v>
      </c>
      <c r="D18" s="59">
        <f t="shared" si="0"/>
        <v>909.11199520000002</v>
      </c>
      <c r="E18" s="59">
        <f t="shared" si="1"/>
        <v>89.099000000000004</v>
      </c>
    </row>
    <row r="19" spans="1:5" x14ac:dyDescent="0.15">
      <c r="A19" s="6" t="s">
        <v>19</v>
      </c>
      <c r="B19" s="98">
        <v>661981910.5</v>
      </c>
      <c r="C19" s="99">
        <v>94818</v>
      </c>
      <c r="D19" s="59">
        <f t="shared" si="0"/>
        <v>661.98191050000003</v>
      </c>
      <c r="E19" s="59">
        <f t="shared" si="1"/>
        <v>94.817999999999998</v>
      </c>
    </row>
    <row r="20" spans="1:5" x14ac:dyDescent="0.15">
      <c r="A20" s="6" t="s">
        <v>20</v>
      </c>
      <c r="B20" s="98">
        <v>1646193854.2</v>
      </c>
      <c r="C20" s="99">
        <v>118709</v>
      </c>
      <c r="D20" s="59">
        <f t="shared" si="0"/>
        <v>1646.1938542</v>
      </c>
      <c r="E20" s="59">
        <f t="shared" si="1"/>
        <v>118.709</v>
      </c>
    </row>
    <row r="21" spans="1:5" x14ac:dyDescent="0.15">
      <c r="A21" s="6" t="s">
        <v>21</v>
      </c>
      <c r="B21" s="98">
        <v>660766036.39999998</v>
      </c>
      <c r="C21" s="99">
        <v>105897</v>
      </c>
      <c r="D21" s="59">
        <f>B21*0.000001</f>
        <v>660.76603639999996</v>
      </c>
      <c r="E21" s="59">
        <f>C21*0.001</f>
        <v>105.89700000000001</v>
      </c>
    </row>
    <row r="22" spans="1:5" x14ac:dyDescent="0.15">
      <c r="A22" s="6" t="s">
        <v>22</v>
      </c>
      <c r="B22" s="98">
        <v>629750400.5</v>
      </c>
      <c r="C22" s="99">
        <v>120284</v>
      </c>
      <c r="D22" s="59">
        <f t="shared" si="0"/>
        <v>629.75040049999996</v>
      </c>
      <c r="E22" s="59">
        <f t="shared" si="1"/>
        <v>120.28400000000001</v>
      </c>
    </row>
    <row r="23" spans="1:5" x14ac:dyDescent="0.25">
      <c r="D23" s="84"/>
      <c r="E23" s="84"/>
    </row>
    <row r="24" spans="1:5" x14ac:dyDescent="0.25">
      <c r="B24" s="114" t="s">
        <v>85</v>
      </c>
      <c r="D24" s="84"/>
      <c r="E24" s="84"/>
    </row>
    <row r="25" spans="1:5" x14ac:dyDescent="0.25">
      <c r="A25" s="9" t="s">
        <v>4</v>
      </c>
      <c r="B25" s="108" t="str">
        <f>FIXED($D4,1)&amp;CHAR(10)&amp;"("&amp;FIXED($E4,1)&amp;")"</f>
        <v>16,830.1
(2,706.1)</v>
      </c>
      <c r="C25" s="108"/>
      <c r="D25" s="84"/>
      <c r="E25" s="84"/>
    </row>
    <row r="26" spans="1:5" x14ac:dyDescent="0.15">
      <c r="A26" s="6" t="s">
        <v>5</v>
      </c>
      <c r="B26" s="108" t="str">
        <f t="shared" ref="B26:B43" si="2">FIXED($D5,1)&amp;CHAR(10)&amp;"("&amp;FIXED($E5,1)&amp;")"</f>
        <v>1,116.4
(250.2)</v>
      </c>
      <c r="C26" s="113"/>
      <c r="D26" s="84"/>
      <c r="E26" s="84"/>
    </row>
    <row r="27" spans="1:5" x14ac:dyDescent="0.15">
      <c r="A27" s="6" t="s">
        <v>6</v>
      </c>
      <c r="B27" s="108" t="str">
        <f t="shared" si="2"/>
        <v>868.3
(272.7)</v>
      </c>
      <c r="C27" s="113"/>
    </row>
    <row r="28" spans="1:5" x14ac:dyDescent="0.15">
      <c r="A28" s="6" t="s">
        <v>7</v>
      </c>
      <c r="B28" s="108" t="str">
        <f t="shared" si="2"/>
        <v>1,040.7
(235.2)</v>
      </c>
      <c r="C28" s="113"/>
    </row>
    <row r="29" spans="1:5" x14ac:dyDescent="0.15">
      <c r="A29" s="6" t="s">
        <v>8</v>
      </c>
      <c r="B29" s="108" t="str">
        <f t="shared" si="2"/>
        <v>180.3
(59.5)</v>
      </c>
      <c r="C29" s="113"/>
    </row>
    <row r="30" spans="1:5" x14ac:dyDescent="0.15">
      <c r="A30" s="6" t="s">
        <v>9</v>
      </c>
      <c r="B30" s="108" t="str">
        <f t="shared" si="2"/>
        <v>303.4
(34.0)</v>
      </c>
      <c r="C30" s="113"/>
    </row>
    <row r="31" spans="1:5" x14ac:dyDescent="0.15">
      <c r="A31" s="6" t="s">
        <v>10</v>
      </c>
      <c r="B31" s="108" t="str">
        <f t="shared" si="2"/>
        <v>105.8
(40.1)</v>
      </c>
      <c r="C31" s="113"/>
    </row>
    <row r="32" spans="1:5" x14ac:dyDescent="0.15">
      <c r="A32" s="6" t="s">
        <v>11</v>
      </c>
      <c r="B32" s="108" t="str">
        <f t="shared" si="2"/>
        <v>1,187.8
(151.2)</v>
      </c>
      <c r="C32" s="113"/>
    </row>
    <row r="33" spans="1:3" x14ac:dyDescent="0.15">
      <c r="A33" s="6" t="s">
        <v>12</v>
      </c>
      <c r="B33" s="108" t="str">
        <f t="shared" si="2"/>
        <v>1,820.6
(259.1)</v>
      </c>
      <c r="C33" s="113"/>
    </row>
    <row r="34" spans="1:3" x14ac:dyDescent="0.15">
      <c r="A34" s="6" t="s">
        <v>13</v>
      </c>
      <c r="B34" s="108" t="str">
        <f t="shared" si="2"/>
        <v>997.9
(210.0)</v>
      </c>
      <c r="C34" s="113"/>
    </row>
    <row r="35" spans="1:3" x14ac:dyDescent="0.15">
      <c r="A35" s="6" t="s">
        <v>14</v>
      </c>
      <c r="B35" s="108" t="str">
        <f t="shared" si="2"/>
        <v>1,127.3
(145.7)</v>
      </c>
      <c r="C35" s="113"/>
    </row>
    <row r="36" spans="1:3" x14ac:dyDescent="0.15">
      <c r="A36" s="6" t="s">
        <v>15</v>
      </c>
      <c r="B36" s="108" t="str">
        <f t="shared" si="2"/>
        <v>1,464.2
(213.7)</v>
      </c>
      <c r="C36" s="113"/>
    </row>
    <row r="37" spans="1:3" x14ac:dyDescent="0.15">
      <c r="A37" s="6" t="s">
        <v>16</v>
      </c>
      <c r="B37" s="108" t="str">
        <f t="shared" si="2"/>
        <v>1,219.9
(129.3)</v>
      </c>
      <c r="C37" s="113"/>
    </row>
    <row r="38" spans="1:3" x14ac:dyDescent="0.15">
      <c r="A38" s="6" t="s">
        <v>17</v>
      </c>
      <c r="B38" s="108" t="str">
        <f t="shared" si="2"/>
        <v>889.7
(176.6)</v>
      </c>
      <c r="C38" s="113"/>
    </row>
    <row r="39" spans="1:3" x14ac:dyDescent="0.15">
      <c r="A39" s="6" t="s">
        <v>18</v>
      </c>
      <c r="B39" s="108" t="str">
        <f t="shared" si="2"/>
        <v>909.1
(89.1)</v>
      </c>
      <c r="C39" s="113"/>
    </row>
    <row r="40" spans="1:3" x14ac:dyDescent="0.15">
      <c r="A40" s="6" t="s">
        <v>19</v>
      </c>
      <c r="B40" s="108" t="str">
        <f t="shared" si="2"/>
        <v>662.0
(94.8)</v>
      </c>
      <c r="C40" s="113"/>
    </row>
    <row r="41" spans="1:3" x14ac:dyDescent="0.15">
      <c r="A41" s="6" t="s">
        <v>20</v>
      </c>
      <c r="B41" s="108" t="str">
        <f t="shared" si="2"/>
        <v>1,646.2
(118.7)</v>
      </c>
      <c r="C41" s="113"/>
    </row>
    <row r="42" spans="1:3" x14ac:dyDescent="0.15">
      <c r="A42" s="6" t="s">
        <v>21</v>
      </c>
      <c r="B42" s="108" t="str">
        <f t="shared" si="2"/>
        <v>660.8
(105.9)</v>
      </c>
      <c r="C42" s="113"/>
    </row>
    <row r="43" spans="1:3" x14ac:dyDescent="0.15">
      <c r="A43" s="6" t="s">
        <v>22</v>
      </c>
      <c r="B43" s="108" t="str">
        <f t="shared" si="2"/>
        <v>629.8
(120.3)</v>
      </c>
      <c r="C43" s="113"/>
    </row>
    <row r="44" spans="1:3" x14ac:dyDescent="0.25">
      <c r="B44" s="108"/>
      <c r="C44" s="113"/>
    </row>
  </sheetData>
  <mergeCells count="3">
    <mergeCell ref="A2:A3"/>
    <mergeCell ref="B2:C2"/>
    <mergeCell ref="A1:C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C13" sqref="C13"/>
    </sheetView>
  </sheetViews>
  <sheetFormatPr defaultRowHeight="13.5" x14ac:dyDescent="0.25"/>
  <cols>
    <col min="2" max="2" width="21.42578125" bestFit="1" customWidth="1"/>
    <col min="3" max="3" width="12.85546875" bestFit="1" customWidth="1"/>
    <col min="4" max="4" width="10.140625" style="1" bestFit="1" customWidth="1"/>
    <col min="5" max="7" width="9.140625" style="1"/>
    <col min="25" max="25" width="14.5703125" bestFit="1" customWidth="1"/>
    <col min="26" max="26" width="13.5703125" bestFit="1" customWidth="1"/>
  </cols>
  <sheetData>
    <row r="1" spans="1:26" x14ac:dyDescent="0.25">
      <c r="A1" s="10" t="s">
        <v>64</v>
      </c>
      <c r="B1" s="10"/>
      <c r="C1" s="10"/>
      <c r="D1" s="5"/>
      <c r="E1" s="58"/>
      <c r="F1" s="5"/>
      <c r="G1" s="5"/>
    </row>
    <row r="2" spans="1:26" x14ac:dyDescent="0.25">
      <c r="A2" s="118"/>
      <c r="B2" s="120" t="s">
        <v>1</v>
      </c>
      <c r="C2" s="121"/>
      <c r="D2" s="5"/>
      <c r="E2" s="5"/>
      <c r="F2" s="5"/>
      <c r="G2" s="5"/>
      <c r="X2" s="123" t="s">
        <v>85</v>
      </c>
      <c r="Y2" s="124"/>
      <c r="Z2" s="124"/>
    </row>
    <row r="3" spans="1:26" x14ac:dyDescent="0.25">
      <c r="A3" s="119"/>
      <c r="B3" s="7" t="s">
        <v>2</v>
      </c>
      <c r="C3" s="8" t="s">
        <v>3</v>
      </c>
      <c r="D3" s="59"/>
      <c r="E3" s="5"/>
      <c r="F3" s="5"/>
      <c r="G3" s="5"/>
      <c r="I3" s="81"/>
      <c r="Y3" s="7" t="s">
        <v>2</v>
      </c>
      <c r="Z3" s="8" t="s">
        <v>3</v>
      </c>
    </row>
    <row r="4" spans="1:26" x14ac:dyDescent="0.15">
      <c r="A4" s="9" t="s">
        <v>4</v>
      </c>
      <c r="B4" s="86">
        <v>16830139322.500002</v>
      </c>
      <c r="C4" s="91">
        <v>2706148</v>
      </c>
      <c r="D4" s="59">
        <f>B4*0.000001</f>
        <v>16830.139322500003</v>
      </c>
      <c r="E4" s="5">
        <f>SUM(E5:E22)</f>
        <v>99.999999999999986</v>
      </c>
      <c r="F4" s="5">
        <f>C4*0.001</f>
        <v>2706.1480000000001</v>
      </c>
      <c r="G4" s="5">
        <f>SUM(G5:G22)</f>
        <v>100</v>
      </c>
      <c r="X4" s="9" t="s">
        <v>4</v>
      </c>
      <c r="Y4" t="str">
        <f>FIXED($D4,1)&amp;CHAR(10)&amp;"("&amp;FIXED($E4,1)&amp;")"</f>
        <v>16,830.1
(100.0)</v>
      </c>
      <c r="Z4" t="str">
        <f>FIXED($F4,1)&amp;CHAR(10)&amp;"("&amp;FIXED($G4,1)&amp;")"</f>
        <v>2,706.1
(100.0)</v>
      </c>
    </row>
    <row r="5" spans="1:26" x14ac:dyDescent="0.15">
      <c r="A5" s="6" t="s">
        <v>5</v>
      </c>
      <c r="B5" s="102">
        <v>1116409316.3</v>
      </c>
      <c r="C5" s="103">
        <v>250203</v>
      </c>
      <c r="D5" s="59">
        <f t="shared" ref="D5:D22" si="0">B5*0.000001</f>
        <v>1116.4093163</v>
      </c>
      <c r="E5" s="5">
        <f>B5/B4*100</f>
        <v>6.6333931936468664</v>
      </c>
      <c r="F5" s="5">
        <f t="shared" ref="F5:F22" si="1">C5*0.001</f>
        <v>250.203</v>
      </c>
      <c r="G5" s="5">
        <f>C5/C4*100</f>
        <v>9.2457249197013613</v>
      </c>
      <c r="W5" s="105"/>
      <c r="X5" s="6" t="s">
        <v>5</v>
      </c>
      <c r="Y5" t="str">
        <f t="shared" ref="Y5:Y22" si="2">FIXED($D5,1)&amp;CHAR(10)&amp;"("&amp;FIXED($E5,1)&amp;")"</f>
        <v>1,116.4
(6.6)</v>
      </c>
      <c r="Z5" t="str">
        <f t="shared" ref="Z5:Z22" si="3">FIXED($F5,1)&amp;CHAR(10)&amp;"("&amp;FIXED($G5,1)&amp;")"</f>
        <v>250.2
(9.2)</v>
      </c>
    </row>
    <row r="6" spans="1:26" x14ac:dyDescent="0.15">
      <c r="A6" s="6" t="s">
        <v>6</v>
      </c>
      <c r="B6" s="102">
        <v>868281603.29999995</v>
      </c>
      <c r="C6" s="103">
        <v>272700</v>
      </c>
      <c r="D6" s="59">
        <f t="shared" si="0"/>
        <v>868.28160329999992</v>
      </c>
      <c r="E6" s="5">
        <f>B6/B4*100</f>
        <v>5.1590874363066339</v>
      </c>
      <c r="F6" s="5">
        <f t="shared" si="1"/>
        <v>272.7</v>
      </c>
      <c r="G6" s="5">
        <f>C6/C4*100</f>
        <v>10.077054174420615</v>
      </c>
      <c r="W6" s="105"/>
      <c r="X6" s="6" t="s">
        <v>6</v>
      </c>
      <c r="Y6" t="str">
        <f t="shared" si="2"/>
        <v>868.3
(5.2)</v>
      </c>
      <c r="Z6" t="str">
        <f t="shared" si="3"/>
        <v>272.7
(10.1)</v>
      </c>
    </row>
    <row r="7" spans="1:26" x14ac:dyDescent="0.15">
      <c r="A7" s="6" t="s">
        <v>7</v>
      </c>
      <c r="B7" s="102">
        <v>1040677544.5</v>
      </c>
      <c r="C7" s="103">
        <v>235162</v>
      </c>
      <c r="D7" s="59">
        <f t="shared" si="0"/>
        <v>1040.6775444999998</v>
      </c>
      <c r="E7" s="5">
        <f>B7/B4*100</f>
        <v>6.1834160998817831</v>
      </c>
      <c r="F7" s="5">
        <f t="shared" si="1"/>
        <v>235.16200000000001</v>
      </c>
      <c r="G7" s="5">
        <f>C7/C4*100</f>
        <v>8.6899164421162478</v>
      </c>
      <c r="W7" s="105"/>
      <c r="X7" s="6" t="s">
        <v>7</v>
      </c>
      <c r="Y7" t="str">
        <f t="shared" si="2"/>
        <v>1,040.7
(6.2)</v>
      </c>
      <c r="Z7" t="str">
        <f t="shared" si="3"/>
        <v>235.2
(8.7)</v>
      </c>
    </row>
    <row r="8" spans="1:26" x14ac:dyDescent="0.15">
      <c r="A8" s="6" t="s">
        <v>8</v>
      </c>
      <c r="B8" s="102">
        <v>180304737.30000001</v>
      </c>
      <c r="C8" s="103">
        <v>59540</v>
      </c>
      <c r="D8" s="59">
        <f t="shared" si="0"/>
        <v>180.3047373</v>
      </c>
      <c r="E8" s="5">
        <f>B8/B4*100</f>
        <v>1.0713205270912576</v>
      </c>
      <c r="F8" s="5">
        <f t="shared" si="1"/>
        <v>59.54</v>
      </c>
      <c r="G8" s="5">
        <f>C8/C4*100</f>
        <v>2.2001753045287988</v>
      </c>
      <c r="W8" s="105"/>
      <c r="X8" s="6" t="s">
        <v>8</v>
      </c>
      <c r="Y8" t="str">
        <f t="shared" si="2"/>
        <v>180.3
(1.1)</v>
      </c>
      <c r="Z8" t="str">
        <f t="shared" si="3"/>
        <v>59.5
(2.2)</v>
      </c>
    </row>
    <row r="9" spans="1:26" x14ac:dyDescent="0.15">
      <c r="A9" s="6" t="s">
        <v>9</v>
      </c>
      <c r="B9" s="102">
        <v>303443266.80000001</v>
      </c>
      <c r="C9" s="103">
        <v>34011</v>
      </c>
      <c r="D9" s="59">
        <f t="shared" si="0"/>
        <v>303.4432668</v>
      </c>
      <c r="E9" s="5">
        <f>B9/B4*100</f>
        <v>1.8029753704672575</v>
      </c>
      <c r="F9" s="5">
        <f t="shared" si="1"/>
        <v>34.011000000000003</v>
      </c>
      <c r="G9" s="5">
        <f>C9/C4*100</f>
        <v>1.2568048754170134</v>
      </c>
      <c r="W9" s="105"/>
      <c r="X9" s="6" t="s">
        <v>9</v>
      </c>
      <c r="Y9" t="str">
        <f t="shared" si="2"/>
        <v>303.4
(1.8)</v>
      </c>
      <c r="Z9" t="str">
        <f t="shared" si="3"/>
        <v>34.0
(1.3)</v>
      </c>
    </row>
    <row r="10" spans="1:26" x14ac:dyDescent="0.15">
      <c r="A10" s="6" t="s">
        <v>10</v>
      </c>
      <c r="B10" s="102">
        <v>105769531.90000001</v>
      </c>
      <c r="C10" s="103">
        <v>40106</v>
      </c>
      <c r="D10" s="59">
        <f t="shared" si="0"/>
        <v>105.7695319</v>
      </c>
      <c r="E10" s="5">
        <f>B10/B4*100</f>
        <v>0.62845309758427281</v>
      </c>
      <c r="F10" s="5">
        <f t="shared" si="1"/>
        <v>40.106000000000002</v>
      </c>
      <c r="G10" s="5">
        <f>C10/C4*100</f>
        <v>1.4820327639138731</v>
      </c>
      <c r="W10" s="105"/>
      <c r="X10" s="6" t="s">
        <v>10</v>
      </c>
      <c r="Y10" t="str">
        <f t="shared" si="2"/>
        <v>105.8
(0.6)</v>
      </c>
      <c r="Z10" t="str">
        <f t="shared" si="3"/>
        <v>40.1
(1.5)</v>
      </c>
    </row>
    <row r="11" spans="1:26" x14ac:dyDescent="0.15">
      <c r="A11" s="6" t="s">
        <v>11</v>
      </c>
      <c r="B11" s="102">
        <v>1187827623.5999999</v>
      </c>
      <c r="C11" s="103">
        <v>151150</v>
      </c>
      <c r="D11" s="59">
        <f t="shared" si="0"/>
        <v>1187.8276235999999</v>
      </c>
      <c r="E11" s="5">
        <f>B11/B4*100</f>
        <v>7.0577408828220927</v>
      </c>
      <c r="F11" s="5">
        <f t="shared" si="1"/>
        <v>151.15</v>
      </c>
      <c r="G11" s="5">
        <f>C11/C4*100</f>
        <v>5.5854299173585487</v>
      </c>
      <c r="W11" s="105"/>
      <c r="X11" s="6" t="s">
        <v>11</v>
      </c>
      <c r="Y11" t="str">
        <f t="shared" si="2"/>
        <v>1,187.8
(7.1)</v>
      </c>
      <c r="Z11" t="str">
        <f t="shared" si="3"/>
        <v>151.2
(5.6)</v>
      </c>
    </row>
    <row r="12" spans="1:26" x14ac:dyDescent="0.15">
      <c r="A12" s="6" t="s">
        <v>12</v>
      </c>
      <c r="B12" s="102">
        <v>1820581130.9000001</v>
      </c>
      <c r="C12" s="103">
        <v>259111</v>
      </c>
      <c r="D12" s="59">
        <f t="shared" si="0"/>
        <v>1820.5811309000001</v>
      </c>
      <c r="E12" s="5">
        <f>B12/B4*100</f>
        <v>10.817385976514693</v>
      </c>
      <c r="F12" s="5">
        <f t="shared" si="1"/>
        <v>259.11099999999999</v>
      </c>
      <c r="G12" s="5">
        <f>C12/C4*100</f>
        <v>9.5749012988203148</v>
      </c>
      <c r="W12" s="105"/>
      <c r="X12" s="6" t="s">
        <v>12</v>
      </c>
      <c r="Y12" t="str">
        <f t="shared" si="2"/>
        <v>1,820.6
(10.8)</v>
      </c>
      <c r="Z12" t="str">
        <f t="shared" si="3"/>
        <v>259.1
(9.6)</v>
      </c>
    </row>
    <row r="13" spans="1:26" x14ac:dyDescent="0.15">
      <c r="A13" s="6" t="s">
        <v>13</v>
      </c>
      <c r="B13" s="102">
        <v>997941905</v>
      </c>
      <c r="C13" s="103">
        <v>210019</v>
      </c>
      <c r="D13" s="59">
        <f t="shared" si="0"/>
        <v>997.94190499999991</v>
      </c>
      <c r="E13" s="5">
        <f>B13/B4*100</f>
        <v>5.929492833525531</v>
      </c>
      <c r="F13" s="5">
        <f t="shared" si="1"/>
        <v>210.01900000000001</v>
      </c>
      <c r="G13" s="5">
        <f>C13/C4*100</f>
        <v>7.7608098300610315</v>
      </c>
      <c r="W13" s="105"/>
      <c r="X13" s="6" t="s">
        <v>13</v>
      </c>
      <c r="Y13" t="str">
        <f t="shared" si="2"/>
        <v>997.9
(5.9)</v>
      </c>
      <c r="Z13" t="str">
        <f t="shared" si="3"/>
        <v>210.0
(7.8)</v>
      </c>
    </row>
    <row r="14" spans="1:26" x14ac:dyDescent="0.15">
      <c r="A14" s="6" t="s">
        <v>14</v>
      </c>
      <c r="B14" s="102">
        <v>1127330773.0999999</v>
      </c>
      <c r="C14" s="103">
        <v>145707</v>
      </c>
      <c r="D14" s="59">
        <f t="shared" si="0"/>
        <v>1127.3307730999998</v>
      </c>
      <c r="E14" s="5">
        <f>B14/B4*100</f>
        <v>6.6982854478981375</v>
      </c>
      <c r="F14" s="5">
        <f t="shared" si="1"/>
        <v>145.70699999999999</v>
      </c>
      <c r="G14" s="5">
        <f>C14/C4*100</f>
        <v>5.384295315703354</v>
      </c>
      <c r="W14" s="105"/>
      <c r="X14" s="6" t="s">
        <v>14</v>
      </c>
      <c r="Y14" t="str">
        <f t="shared" si="2"/>
        <v>1,127.3
(6.7)</v>
      </c>
      <c r="Z14" t="str">
        <f t="shared" si="3"/>
        <v>145.7
(5.4)</v>
      </c>
    </row>
    <row r="15" spans="1:26" x14ac:dyDescent="0.15">
      <c r="A15" s="6" t="s">
        <v>15</v>
      </c>
      <c r="B15" s="102">
        <v>1464186612.9000001</v>
      </c>
      <c r="C15" s="103">
        <v>213739</v>
      </c>
      <c r="D15" s="59">
        <f t="shared" si="0"/>
        <v>1464.1866129</v>
      </c>
      <c r="E15" s="5">
        <f>B15/B4*100</f>
        <v>8.6997890204185495</v>
      </c>
      <c r="F15" s="5">
        <f t="shared" si="1"/>
        <v>213.739</v>
      </c>
      <c r="G15" s="5">
        <f>C15/C4*100</f>
        <v>7.8982745954766704</v>
      </c>
      <c r="W15" s="105"/>
      <c r="X15" s="6" t="s">
        <v>15</v>
      </c>
      <c r="Y15" t="str">
        <f t="shared" si="2"/>
        <v>1,464.2
(8.7)</v>
      </c>
      <c r="Z15" t="str">
        <f t="shared" si="3"/>
        <v>213.7
(7.9)</v>
      </c>
    </row>
    <row r="16" spans="1:26" x14ac:dyDescent="0.15">
      <c r="A16" s="6" t="s">
        <v>16</v>
      </c>
      <c r="B16" s="102">
        <v>1219878440.5</v>
      </c>
      <c r="C16" s="103">
        <v>129311</v>
      </c>
      <c r="D16" s="59">
        <f t="shared" si="0"/>
        <v>1219.8784404999999</v>
      </c>
      <c r="E16" s="5">
        <f>B16/B4*100</f>
        <v>7.2481779094315621</v>
      </c>
      <c r="F16" s="5">
        <f t="shared" si="1"/>
        <v>129.31100000000001</v>
      </c>
      <c r="G16" s="5">
        <f>C16/C4*100</f>
        <v>4.7784156668445332</v>
      </c>
      <c r="W16" s="105"/>
      <c r="X16" s="6" t="s">
        <v>16</v>
      </c>
      <c r="Y16" t="str">
        <f t="shared" si="2"/>
        <v>1,219.9
(7.2)</v>
      </c>
      <c r="Z16" t="str">
        <f t="shared" si="3"/>
        <v>129.3
(4.8)</v>
      </c>
    </row>
    <row r="17" spans="1:26" x14ac:dyDescent="0.15">
      <c r="A17" s="6" t="s">
        <v>17</v>
      </c>
      <c r="B17" s="102">
        <v>889702639.60000002</v>
      </c>
      <c r="C17" s="103">
        <v>176582</v>
      </c>
      <c r="D17" s="59">
        <f t="shared" si="0"/>
        <v>889.7026396</v>
      </c>
      <c r="E17" s="5">
        <f>B17/B4*100</f>
        <v>5.2863652674019619</v>
      </c>
      <c r="F17" s="5">
        <f t="shared" si="1"/>
        <v>176.58199999999999</v>
      </c>
      <c r="G17" s="5">
        <f>C17/C4*100</f>
        <v>6.525215915759226</v>
      </c>
      <c r="W17" s="105"/>
      <c r="X17" s="6" t="s">
        <v>17</v>
      </c>
      <c r="Y17" t="str">
        <f t="shared" si="2"/>
        <v>889.7
(5.3)</v>
      </c>
      <c r="Z17" t="str">
        <f t="shared" si="3"/>
        <v>176.6
(6.5)</v>
      </c>
    </row>
    <row r="18" spans="1:26" x14ac:dyDescent="0.15">
      <c r="A18" s="6" t="s">
        <v>18</v>
      </c>
      <c r="B18" s="102">
        <v>909111995.20000005</v>
      </c>
      <c r="C18" s="103">
        <v>89099</v>
      </c>
      <c r="D18" s="59">
        <f t="shared" si="0"/>
        <v>909.11199520000002</v>
      </c>
      <c r="E18" s="5">
        <f>B18/B4*100</f>
        <v>5.4016902521099137</v>
      </c>
      <c r="F18" s="5">
        <f t="shared" si="1"/>
        <v>89.099000000000004</v>
      </c>
      <c r="G18" s="5">
        <f>C18/C4*100</f>
        <v>3.2924658961741931</v>
      </c>
      <c r="W18" s="105"/>
      <c r="X18" s="6" t="s">
        <v>18</v>
      </c>
      <c r="Y18" t="str">
        <f t="shared" si="2"/>
        <v>909.1
(5.4)</v>
      </c>
      <c r="Z18" t="str">
        <f t="shared" si="3"/>
        <v>89.1
(3.3)</v>
      </c>
    </row>
    <row r="19" spans="1:26" x14ac:dyDescent="0.15">
      <c r="A19" s="6" t="s">
        <v>19</v>
      </c>
      <c r="B19" s="102">
        <v>661981910.5</v>
      </c>
      <c r="C19" s="103">
        <v>94818</v>
      </c>
      <c r="D19" s="59">
        <f t="shared" si="0"/>
        <v>661.98191050000003</v>
      </c>
      <c r="E19" s="5">
        <f>B19/B4*100</f>
        <v>3.9333121242496474</v>
      </c>
      <c r="F19" s="5">
        <f t="shared" si="1"/>
        <v>94.817999999999998</v>
      </c>
      <c r="G19" s="5">
        <f>C19/C4*100</f>
        <v>3.5037994965537731</v>
      </c>
      <c r="W19" s="105"/>
      <c r="X19" s="6" t="s">
        <v>19</v>
      </c>
      <c r="Y19" t="str">
        <f t="shared" si="2"/>
        <v>662.0
(3.9)</v>
      </c>
      <c r="Z19" t="str">
        <f t="shared" si="3"/>
        <v>94.8
(3.5)</v>
      </c>
    </row>
    <row r="20" spans="1:26" x14ac:dyDescent="0.15">
      <c r="A20" s="6" t="s">
        <v>20</v>
      </c>
      <c r="B20" s="102">
        <v>1646193854.2</v>
      </c>
      <c r="C20" s="103">
        <v>118709</v>
      </c>
      <c r="D20" s="59">
        <f t="shared" si="0"/>
        <v>1646.1938542</v>
      </c>
      <c r="E20" s="5">
        <f>B20/B4*100</f>
        <v>9.781225352063629</v>
      </c>
      <c r="F20" s="5">
        <f t="shared" si="1"/>
        <v>118.709</v>
      </c>
      <c r="G20" s="5">
        <f>C20/C4*100</f>
        <v>4.3866410854099627</v>
      </c>
      <c r="W20" s="105"/>
      <c r="X20" s="6" t="s">
        <v>20</v>
      </c>
      <c r="Y20" t="str">
        <f t="shared" si="2"/>
        <v>1,646.2
(9.8)</v>
      </c>
      <c r="Z20" t="str">
        <f t="shared" si="3"/>
        <v>118.7
(4.4)</v>
      </c>
    </row>
    <row r="21" spans="1:26" x14ac:dyDescent="0.15">
      <c r="A21" s="6" t="s">
        <v>21</v>
      </c>
      <c r="B21" s="102">
        <v>660766036.39999998</v>
      </c>
      <c r="C21" s="103">
        <v>105897</v>
      </c>
      <c r="D21" s="59">
        <f t="shared" si="0"/>
        <v>660.76603639999996</v>
      </c>
      <c r="E21" s="5">
        <f>B21/B4*100</f>
        <v>3.9260877390161006</v>
      </c>
      <c r="F21" s="5">
        <f t="shared" si="1"/>
        <v>105.89700000000001</v>
      </c>
      <c r="G21" s="5">
        <f>C21/C4*100</f>
        <v>3.9132006083924455</v>
      </c>
      <c r="W21" s="105"/>
      <c r="X21" s="6" t="s">
        <v>21</v>
      </c>
      <c r="Y21" t="str">
        <f t="shared" si="2"/>
        <v>660.8
(3.9)</v>
      </c>
      <c r="Z21" t="str">
        <f t="shared" si="3"/>
        <v>105.9
(3.9)</v>
      </c>
    </row>
    <row r="22" spans="1:26" x14ac:dyDescent="0.15">
      <c r="A22" s="6" t="s">
        <v>22</v>
      </c>
      <c r="B22" s="102">
        <v>629750400.5</v>
      </c>
      <c r="C22" s="103">
        <v>120284</v>
      </c>
      <c r="D22" s="59">
        <f t="shared" si="0"/>
        <v>629.75040049999996</v>
      </c>
      <c r="E22" s="5">
        <f>B22/B4*100</f>
        <v>3.7418014695700981</v>
      </c>
      <c r="F22" s="5">
        <f t="shared" si="1"/>
        <v>120.28400000000001</v>
      </c>
      <c r="G22" s="5">
        <f>C22/C4*100</f>
        <v>4.4448418933480358</v>
      </c>
      <c r="W22" s="105"/>
      <c r="X22" s="6" t="s">
        <v>22</v>
      </c>
      <c r="Y22" t="str">
        <f t="shared" si="2"/>
        <v>629.8
(3.7)</v>
      </c>
      <c r="Z22" t="str">
        <f t="shared" si="3"/>
        <v>120.3
(4.4)</v>
      </c>
    </row>
    <row r="44" spans="26:26" x14ac:dyDescent="0.25">
      <c r="Z44" s="104"/>
    </row>
  </sheetData>
  <mergeCells count="3">
    <mergeCell ref="B2:C2"/>
    <mergeCell ref="A2:A3"/>
    <mergeCell ref="X2:Z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E13" sqref="E13"/>
    </sheetView>
  </sheetViews>
  <sheetFormatPr defaultRowHeight="13.5" x14ac:dyDescent="0.25"/>
  <cols>
    <col min="4" max="4" width="19.5703125" bestFit="1" customWidth="1"/>
    <col min="5" max="5" width="13.42578125" customWidth="1"/>
    <col min="6" max="6" width="9.140625" style="1"/>
  </cols>
  <sheetData>
    <row r="1" spans="1:8" x14ac:dyDescent="0.25">
      <c r="A1" s="10" t="s">
        <v>65</v>
      </c>
      <c r="B1" s="10"/>
      <c r="C1" s="10"/>
      <c r="D1" s="10"/>
      <c r="E1" s="10"/>
      <c r="F1" s="5"/>
    </row>
    <row r="2" spans="1:8" x14ac:dyDescent="0.25">
      <c r="A2" s="130"/>
      <c r="B2" s="131"/>
      <c r="C2" s="132"/>
      <c r="D2" s="120" t="s">
        <v>4</v>
      </c>
      <c r="E2" s="121"/>
      <c r="F2" s="5"/>
    </row>
    <row r="3" spans="1:8" x14ac:dyDescent="0.25">
      <c r="A3" s="133"/>
      <c r="B3" s="134"/>
      <c r="C3" s="135"/>
      <c r="D3" s="7" t="s">
        <v>2</v>
      </c>
      <c r="E3" s="8" t="s">
        <v>3</v>
      </c>
      <c r="F3" s="5"/>
      <c r="G3" s="125" t="s">
        <v>85</v>
      </c>
      <c r="H3" s="125"/>
    </row>
    <row r="4" spans="1:8" ht="21" x14ac:dyDescent="0.15">
      <c r="A4" s="129"/>
      <c r="B4" s="11" t="s">
        <v>23</v>
      </c>
      <c r="C4" s="12" t="s">
        <v>29</v>
      </c>
      <c r="D4" s="83">
        <v>3310737379.9000006</v>
      </c>
      <c r="E4" s="53">
        <v>2361243</v>
      </c>
      <c r="F4" s="5">
        <f>D4/(D4+D5)*100</f>
        <v>19.671479341076623</v>
      </c>
      <c r="G4" s="112" t="str">
        <f>B4&amp;CHAR(10)&amp;FIXED(D4,1)&amp;"㎡"&amp;CHAR(10)&amp;"("&amp;FIXED(F4,1)&amp;"%)"&amp;CHAR(10)&amp;FIXED(E4,0)&amp;"필"</f>
        <v>토지대장등록지
3,310,737,379.9㎡
(19.7%)
2,361,243필</v>
      </c>
    </row>
    <row r="5" spans="1:8" ht="21" x14ac:dyDescent="0.15">
      <c r="A5" s="129"/>
      <c r="B5" s="11" t="s">
        <v>66</v>
      </c>
      <c r="C5" s="12" t="s">
        <v>29</v>
      </c>
      <c r="D5" s="83">
        <v>13519401942.6</v>
      </c>
      <c r="E5" s="53">
        <v>344905</v>
      </c>
      <c r="F5" s="5">
        <f>D5/(D4+D5)*100</f>
        <v>80.328520658923381</v>
      </c>
      <c r="G5" s="112" t="str">
        <f t="shared" ref="G5" si="0">B5&amp;CHAR(10)&amp;FIXED(D5,1)&amp;"㎡"&amp;CHAR(10)&amp;"("&amp;FIXED(F5,1)&amp;"%)"&amp;CHAR(10)&amp;FIXED(E5,0)&amp;"필"</f>
        <v>임야대장등록지
13,519,401,942.6㎡
(80.3%)
344,905필</v>
      </c>
    </row>
    <row r="6" spans="1:8" x14ac:dyDescent="0.15">
      <c r="A6" s="129"/>
      <c r="B6" s="136" t="s">
        <v>29</v>
      </c>
      <c r="C6" s="54" t="s">
        <v>79</v>
      </c>
      <c r="D6" s="94">
        <v>5132905360.8999996</v>
      </c>
      <c r="E6" s="95">
        <v>1598501</v>
      </c>
      <c r="F6" s="59">
        <f>D6/D15*100</f>
        <v>30.498293938885485</v>
      </c>
      <c r="G6" s="112" t="str">
        <f>C6&amp;CHAR(10)&amp;FIXED(D6,1)&amp;"㎡"&amp;CHAR(10)&amp;"("&amp;FIXED(F6,1)&amp;"%)"&amp;CHAR(10)&amp;FIXED(E6,0)&amp;"필"</f>
        <v>개인
5,132,905,360.9㎡
(30.5%)
1,598,501필</v>
      </c>
    </row>
    <row r="7" spans="1:8" x14ac:dyDescent="0.15">
      <c r="A7" s="129"/>
      <c r="B7" s="137"/>
      <c r="C7" s="54" t="s">
        <v>24</v>
      </c>
      <c r="D7" s="94">
        <v>8987946492.5</v>
      </c>
      <c r="E7" s="95">
        <v>569230</v>
      </c>
      <c r="F7" s="59">
        <f>D7/D15*100</f>
        <v>53.403874562607626</v>
      </c>
      <c r="G7" s="112" t="str">
        <f t="shared" ref="G7:G14" si="1">C7&amp;CHAR(10)&amp;FIXED(D7,1)&amp;"㎡"&amp;CHAR(10)&amp;"("&amp;FIXED(F7,1)&amp;"%)"&amp;CHAR(10)&amp;FIXED(E7,0)&amp;"필"</f>
        <v>국유지
8,987,946,492.5㎡
(53.4%)
569,230필</v>
      </c>
    </row>
    <row r="8" spans="1:8" x14ac:dyDescent="0.15">
      <c r="A8" s="129"/>
      <c r="B8" s="137"/>
      <c r="C8" s="54" t="s">
        <v>25</v>
      </c>
      <c r="D8" s="94">
        <v>367646659.80000001</v>
      </c>
      <c r="E8" s="95">
        <v>65646</v>
      </c>
      <c r="F8" s="59">
        <f>D8/D15*100</f>
        <v>2.1844540485086652</v>
      </c>
      <c r="G8" s="112" t="str">
        <f t="shared" si="1"/>
        <v>도유지
367,646,659.8㎡
(2.2%)
65,646필</v>
      </c>
    </row>
    <row r="9" spans="1:8" x14ac:dyDescent="0.15">
      <c r="A9" s="129"/>
      <c r="B9" s="137"/>
      <c r="C9" s="54" t="s">
        <v>26</v>
      </c>
      <c r="D9" s="94">
        <v>881496986.70000005</v>
      </c>
      <c r="E9" s="95">
        <v>293975</v>
      </c>
      <c r="F9" s="59">
        <f>D9/D15*100</f>
        <v>5.237609563466525</v>
      </c>
      <c r="G9" s="112" t="str">
        <f t="shared" si="1"/>
        <v>군유지
881,496,986.7㎡
(5.2%)
293,975필</v>
      </c>
    </row>
    <row r="10" spans="1:8" x14ac:dyDescent="0.15">
      <c r="A10" s="129"/>
      <c r="B10" s="137"/>
      <c r="C10" s="54" t="s">
        <v>27</v>
      </c>
      <c r="D10" s="94">
        <v>761363205.70000005</v>
      </c>
      <c r="E10" s="95">
        <v>118356</v>
      </c>
      <c r="F10" s="59">
        <f>D10/D15*100</f>
        <v>4.5238080987371472</v>
      </c>
      <c r="G10" s="112" t="str">
        <f t="shared" si="1"/>
        <v>법인
761,363,205.7㎡
(4.5%)
118,356필</v>
      </c>
    </row>
    <row r="11" spans="1:8" x14ac:dyDescent="0.15">
      <c r="A11" s="129"/>
      <c r="B11" s="137"/>
      <c r="C11" s="54" t="s">
        <v>80</v>
      </c>
      <c r="D11" s="94">
        <v>383738305.89999998</v>
      </c>
      <c r="E11" s="95">
        <v>28725</v>
      </c>
      <c r="F11" s="59">
        <f>D11/D15*100</f>
        <v>2.2800661274799143</v>
      </c>
      <c r="G11" s="112" t="str">
        <f t="shared" si="1"/>
        <v>종중
383,738,305.9㎡
(2.3%)
28,725필</v>
      </c>
    </row>
    <row r="12" spans="1:8" x14ac:dyDescent="0.15">
      <c r="A12" s="129"/>
      <c r="B12" s="137"/>
      <c r="C12" s="54" t="s">
        <v>81</v>
      </c>
      <c r="D12" s="94">
        <v>198054157.80000001</v>
      </c>
      <c r="E12" s="95">
        <v>7457</v>
      </c>
      <c r="F12" s="59">
        <f>D12/D15*100</f>
        <v>1.1767826397920778</v>
      </c>
      <c r="G12" s="112" t="str">
        <f t="shared" si="1"/>
        <v>종교단체
198,054,157.8㎡
(1.2%)
7,457필</v>
      </c>
    </row>
    <row r="13" spans="1:8" x14ac:dyDescent="0.15">
      <c r="A13" s="129"/>
      <c r="B13" s="137"/>
      <c r="C13" s="54" t="s">
        <v>82</v>
      </c>
      <c r="D13" s="94">
        <v>42635124.399999999</v>
      </c>
      <c r="E13" s="95">
        <v>7081</v>
      </c>
      <c r="F13" s="59">
        <f>D13/D15*100</f>
        <v>0.25332603362945216</v>
      </c>
      <c r="G13" s="112" t="str">
        <f t="shared" si="1"/>
        <v>기타단체
42,635,124.4㎡
(0.3%)
7,081필</v>
      </c>
    </row>
    <row r="14" spans="1:8" x14ac:dyDescent="0.15">
      <c r="A14" s="129"/>
      <c r="B14" s="137"/>
      <c r="C14" s="54" t="s">
        <v>28</v>
      </c>
      <c r="D14" s="94">
        <v>74353028.799999997</v>
      </c>
      <c r="E14" s="95">
        <v>17177</v>
      </c>
      <c r="F14" s="59">
        <f>D14/D15*100</f>
        <v>0.44178498689311735</v>
      </c>
      <c r="G14" s="112" t="str">
        <f t="shared" si="1"/>
        <v>기타
74,353,028.8㎡
(0.4%)
17,177필</v>
      </c>
    </row>
    <row r="15" spans="1:8" x14ac:dyDescent="0.15">
      <c r="A15" s="126" t="s">
        <v>30</v>
      </c>
      <c r="B15" s="127"/>
      <c r="C15" s="128"/>
      <c r="D15" s="82">
        <f>SUM(D6:D14)</f>
        <v>16830139322.499998</v>
      </c>
      <c r="E15" s="82">
        <f>SUM(E6:E14)</f>
        <v>2706148</v>
      </c>
      <c r="F15" s="5">
        <f>SUM(F6:F14)</f>
        <v>100</v>
      </c>
      <c r="G15" s="112" t="str">
        <f>"총계"&amp;CHAR(10)&amp;FIXED(D15,1)&amp;"㎡"&amp;"("&amp;FIXED(F15,1)&amp;"%)"&amp;CHAR(10)&amp;FIXED(E15,0)&amp;"필"</f>
        <v>총계
16,830,139,322.5㎡(100.0%)
2,706,148필</v>
      </c>
    </row>
    <row r="16" spans="1:8" x14ac:dyDescent="0.15">
      <c r="A16" s="2"/>
      <c r="B16" s="2"/>
      <c r="C16" s="2"/>
      <c r="D16" s="2"/>
      <c r="E16" s="2"/>
    </row>
    <row r="19" spans="4:24" x14ac:dyDescent="0.25">
      <c r="D19" s="81"/>
    </row>
    <row r="20" spans="4:24" x14ac:dyDescent="0.25">
      <c r="D20" s="81"/>
    </row>
    <row r="30" spans="4:24" x14ac:dyDescent="0.25">
      <c r="K30" s="104"/>
      <c r="L30" s="105"/>
      <c r="M30" s="105"/>
      <c r="N30" s="105"/>
      <c r="O30" s="105"/>
      <c r="P30" s="105"/>
      <c r="Q30" s="105"/>
      <c r="R30" s="105"/>
      <c r="S30" s="105"/>
      <c r="T30" s="105"/>
      <c r="U30" s="104"/>
      <c r="V30" s="105"/>
      <c r="W30" s="105"/>
      <c r="X30" s="105"/>
    </row>
    <row r="31" spans="4:24" x14ac:dyDescent="0.25"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</row>
    <row r="32" spans="4:24" x14ac:dyDescent="0.25"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</row>
  </sheetData>
  <mergeCells count="6">
    <mergeCell ref="G3:H3"/>
    <mergeCell ref="A15:C15"/>
    <mergeCell ref="A4:A14"/>
    <mergeCell ref="A2:C3"/>
    <mergeCell ref="D2:E2"/>
    <mergeCell ref="B6:B1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N11" sqref="N11"/>
    </sheetView>
  </sheetViews>
  <sheetFormatPr defaultRowHeight="12" x14ac:dyDescent="0.25"/>
  <cols>
    <col min="1" max="1" width="9.140625" style="3"/>
    <col min="2" max="2" width="18.140625" style="3" bestFit="1" customWidth="1"/>
    <col min="3" max="3" width="8.85546875" style="3" bestFit="1" customWidth="1"/>
    <col min="4" max="5" width="7.140625" style="3" bestFit="1" customWidth="1"/>
    <col min="6" max="6" width="6.140625" style="3" bestFit="1" customWidth="1"/>
    <col min="7" max="7" width="9.85546875" style="3" bestFit="1" customWidth="1"/>
    <col min="8" max="8" width="8.85546875" style="3" bestFit="1" customWidth="1"/>
    <col min="9" max="9" width="7.140625" style="3" bestFit="1" customWidth="1"/>
    <col min="10" max="10" width="6.140625" style="3" bestFit="1" customWidth="1"/>
    <col min="11" max="11" width="7.140625" style="3" bestFit="1" customWidth="1"/>
    <col min="12" max="12" width="6.140625" style="3" bestFit="1" customWidth="1"/>
    <col min="13" max="13" width="7.140625" style="3" bestFit="1" customWidth="1"/>
    <col min="14" max="14" width="6.140625" style="3" bestFit="1" customWidth="1"/>
    <col min="15" max="15" width="7.140625" style="3" bestFit="1" customWidth="1"/>
    <col min="16" max="16" width="6.140625" style="3" bestFit="1" customWidth="1"/>
    <col min="17" max="20" width="9.140625" style="3"/>
    <col min="21" max="21" width="16.7109375" style="3" bestFit="1" customWidth="1"/>
    <col min="22" max="22" width="15.7109375" style="3" bestFit="1" customWidth="1"/>
    <col min="23" max="23" width="14.140625" style="3" bestFit="1" customWidth="1"/>
    <col min="24" max="24" width="16.7109375" style="3" bestFit="1" customWidth="1"/>
    <col min="25" max="27" width="14.140625" style="3" bestFit="1" customWidth="1"/>
    <col min="28" max="28" width="21.28515625" style="3" bestFit="1" customWidth="1"/>
    <col min="29" max="16384" width="9.140625" style="3"/>
  </cols>
  <sheetData>
    <row r="1" spans="1:28" s="18" customFormat="1" ht="10.5" x14ac:dyDescent="0.15">
      <c r="A1" s="122" t="s">
        <v>75</v>
      </c>
      <c r="B1" s="122"/>
      <c r="C1" s="122"/>
      <c r="D1" s="122"/>
      <c r="E1" s="20"/>
      <c r="F1" s="20"/>
      <c r="G1" s="17"/>
      <c r="H1" s="17"/>
      <c r="I1" s="17"/>
      <c r="J1" s="17"/>
      <c r="K1" s="17"/>
      <c r="L1" s="17"/>
      <c r="M1" s="17"/>
      <c r="N1" s="17"/>
      <c r="P1" s="17"/>
    </row>
    <row r="2" spans="1:28" s="18" customFormat="1" ht="10.5" x14ac:dyDescent="0.25">
      <c r="A2" s="118" t="s">
        <v>0</v>
      </c>
      <c r="B2" s="21" t="s">
        <v>1</v>
      </c>
      <c r="C2" s="21" t="s">
        <v>31</v>
      </c>
      <c r="D2" s="21"/>
      <c r="E2" s="21" t="s">
        <v>32</v>
      </c>
      <c r="F2" s="21"/>
      <c r="G2" s="21" t="s">
        <v>33</v>
      </c>
      <c r="H2" s="21"/>
      <c r="I2" s="21" t="s">
        <v>34</v>
      </c>
      <c r="J2" s="21"/>
      <c r="K2" s="21" t="s">
        <v>35</v>
      </c>
      <c r="L2" s="21"/>
      <c r="M2" s="21" t="s">
        <v>36</v>
      </c>
      <c r="N2" s="21"/>
      <c r="O2" s="21" t="s">
        <v>67</v>
      </c>
      <c r="P2" s="21"/>
      <c r="U2" s="23" t="s">
        <v>1</v>
      </c>
      <c r="V2" s="23" t="s">
        <v>31</v>
      </c>
      <c r="W2" s="23" t="s">
        <v>32</v>
      </c>
      <c r="X2" s="23" t="s">
        <v>33</v>
      </c>
      <c r="Y2" s="23" t="s">
        <v>34</v>
      </c>
      <c r="Z2" s="23" t="s">
        <v>35</v>
      </c>
      <c r="AA2" s="23" t="s">
        <v>36</v>
      </c>
      <c r="AB2" s="23" t="s">
        <v>67</v>
      </c>
    </row>
    <row r="3" spans="1:28" s="18" customFormat="1" ht="10.5" x14ac:dyDescent="0.25">
      <c r="A3" s="119"/>
      <c r="B3" s="7" t="s">
        <v>2</v>
      </c>
      <c r="C3" s="7" t="s">
        <v>2</v>
      </c>
      <c r="D3" s="7" t="s">
        <v>68</v>
      </c>
      <c r="E3" s="7" t="s">
        <v>2</v>
      </c>
      <c r="F3" s="7" t="s">
        <v>68</v>
      </c>
      <c r="G3" s="7" t="s">
        <v>2</v>
      </c>
      <c r="H3" s="7" t="s">
        <v>68</v>
      </c>
      <c r="I3" s="7" t="s">
        <v>2</v>
      </c>
      <c r="J3" s="7" t="s">
        <v>68</v>
      </c>
      <c r="K3" s="7" t="s">
        <v>2</v>
      </c>
      <c r="L3" s="7" t="s">
        <v>68</v>
      </c>
      <c r="M3" s="7" t="s">
        <v>2</v>
      </c>
      <c r="N3" s="7" t="s">
        <v>68</v>
      </c>
      <c r="O3" s="7" t="s">
        <v>2</v>
      </c>
      <c r="P3" s="7" t="s">
        <v>68</v>
      </c>
      <c r="U3" s="22" t="s">
        <v>2</v>
      </c>
      <c r="V3" s="22" t="s">
        <v>2</v>
      </c>
      <c r="W3" s="22" t="s">
        <v>2</v>
      </c>
      <c r="X3" s="22" t="s">
        <v>2</v>
      </c>
      <c r="Y3" s="22" t="s">
        <v>2</v>
      </c>
      <c r="Z3" s="22" t="s">
        <v>2</v>
      </c>
      <c r="AA3" s="22" t="s">
        <v>2</v>
      </c>
      <c r="AB3" s="22" t="s">
        <v>2</v>
      </c>
    </row>
    <row r="4" spans="1:28" s="18" customFormat="1" ht="11.25" x14ac:dyDescent="0.15">
      <c r="A4" s="9" t="s">
        <v>4</v>
      </c>
      <c r="B4" s="19">
        <f>U4*0.000001</f>
        <v>16830.139322500003</v>
      </c>
      <c r="C4" s="19">
        <f>V4*0.000001</f>
        <v>1023.4107515999999</v>
      </c>
      <c r="D4" s="19">
        <f>V4/U4*100</f>
        <v>6.0808216259494356</v>
      </c>
      <c r="E4" s="19">
        <f>W4*0.000001</f>
        <v>536.62883289999991</v>
      </c>
      <c r="F4" s="19">
        <f>W4/U4*100</f>
        <v>3.1884990529020016</v>
      </c>
      <c r="G4" s="19">
        <f>X4*0.000001</f>
        <v>13735.887545700001</v>
      </c>
      <c r="H4" s="19">
        <f>X4/U4*100</f>
        <v>81.614817812807217</v>
      </c>
      <c r="I4" s="19">
        <f>Y4*0.000001</f>
        <v>201.64211650000001</v>
      </c>
      <c r="J4" s="19">
        <f>Y4/U4*100</f>
        <v>1.1981012910001714</v>
      </c>
      <c r="K4" s="19">
        <f>Z4*0.000001</f>
        <v>284.8825708</v>
      </c>
      <c r="L4" s="19">
        <f>Z4/U4*100</f>
        <v>1.6926928847175025</v>
      </c>
      <c r="M4" s="19">
        <f>AA4*0.000001</f>
        <v>378.82833539999996</v>
      </c>
      <c r="N4" s="19">
        <f>AA4/U4*100</f>
        <v>2.2508924503883883</v>
      </c>
      <c r="O4" s="19">
        <f>AB4*0.000001</f>
        <v>668.85916959999986</v>
      </c>
      <c r="P4" s="19">
        <f>AB4/U4*100</f>
        <v>3.9741748822352916</v>
      </c>
      <c r="U4" s="86">
        <v>16830139322.500002</v>
      </c>
      <c r="V4" s="86">
        <v>1023410751.5999999</v>
      </c>
      <c r="W4" s="86">
        <v>536628832.89999998</v>
      </c>
      <c r="X4" s="86">
        <v>13735887545.700003</v>
      </c>
      <c r="Y4" s="86">
        <v>201642116.50000003</v>
      </c>
      <c r="Z4" s="86">
        <v>284882570.80000001</v>
      </c>
      <c r="AA4" s="86">
        <v>378828335.39999998</v>
      </c>
      <c r="AB4" s="74">
        <v>668859169.5999999</v>
      </c>
    </row>
    <row r="5" spans="1:28" x14ac:dyDescent="0.15">
      <c r="U5" s="55"/>
      <c r="V5" s="55"/>
      <c r="W5" s="55"/>
      <c r="X5" s="55"/>
      <c r="Y5" s="55"/>
      <c r="Z5" s="55"/>
      <c r="AA5" s="55"/>
      <c r="AB5" s="29"/>
    </row>
    <row r="7" spans="1:28" x14ac:dyDescent="0.25">
      <c r="U7" s="138" t="s">
        <v>85</v>
      </c>
      <c r="V7" s="138"/>
    </row>
    <row r="8" spans="1:28" x14ac:dyDescent="0.25">
      <c r="T8" s="85"/>
      <c r="U8" s="109" t="s">
        <v>31</v>
      </c>
      <c r="V8" s="3" t="str">
        <f>U8&amp;CHAR(10)&amp;FIXED($C4,1)&amp;"㎢"&amp;CHAR(10)&amp;"("&amp;FIXED($D4,1)&amp;"%"&amp;")"</f>
        <v>전
1,023.4㎢
(6.1%)</v>
      </c>
    </row>
    <row r="9" spans="1:28" x14ac:dyDescent="0.25">
      <c r="T9" s="85"/>
      <c r="U9" s="109" t="s">
        <v>32</v>
      </c>
      <c r="V9" s="3" t="str">
        <f>U9&amp;CHAR(10)&amp;FIXED($E4,1)&amp;"㎢"&amp;CHAR(10)&amp;"("&amp;FIXED($F4,1)&amp;"%"&amp;")"</f>
        <v>답
536.6㎢
(3.2%)</v>
      </c>
    </row>
    <row r="10" spans="1:28" x14ac:dyDescent="0.25">
      <c r="T10" s="85"/>
      <c r="U10" s="109" t="s">
        <v>33</v>
      </c>
      <c r="V10" s="3" t="str">
        <f>U10&amp;CHAR(10)&amp;FIXED($G4,1)&amp;"㎢"&amp;CHAR(10)&amp;"("&amp;FIXED($H4,1)&amp;"%"&amp;")"</f>
        <v>임야
13,735.9㎢
(81.6%)</v>
      </c>
    </row>
    <row r="11" spans="1:28" x14ac:dyDescent="0.25">
      <c r="T11" s="85"/>
      <c r="U11" s="109" t="s">
        <v>34</v>
      </c>
      <c r="V11" s="3" t="str">
        <f>U11&amp;CHAR(10)&amp;FIXED($I4,1)&amp;"㎢"&amp;CHAR(10)&amp;"("&amp;FIXED($J4,1)&amp;"%"&amp;")"</f>
        <v>대
201.6㎢
(1.2%)</v>
      </c>
    </row>
    <row r="12" spans="1:28" x14ac:dyDescent="0.25">
      <c r="L12" s="87"/>
      <c r="T12" s="85"/>
      <c r="U12" s="109" t="s">
        <v>35</v>
      </c>
      <c r="V12" s="3" t="str">
        <f>U12&amp;CHAR(10)&amp;FIXED($K4,1)&amp;"㎢"&amp;CHAR(10)&amp;"("&amp;FIXED($L4,1)&amp;"%"&amp;")"</f>
        <v>도로
284.9㎢
(1.7%)</v>
      </c>
    </row>
    <row r="13" spans="1:28" x14ac:dyDescent="0.25">
      <c r="T13" s="85"/>
      <c r="U13" s="109" t="s">
        <v>36</v>
      </c>
      <c r="V13" s="3" t="str">
        <f>U13&amp;CHAR(10)&amp;FIXED($M4,1)&amp;"㎢"&amp;CHAR(10)&amp;"("&amp;FIXED($N4,1)&amp;"%"&amp;")"</f>
        <v>하천
378.8㎢
(2.3%)</v>
      </c>
    </row>
    <row r="14" spans="1:28" x14ac:dyDescent="0.25">
      <c r="L14" s="106"/>
      <c r="T14" s="85"/>
      <c r="U14" s="109" t="s">
        <v>84</v>
      </c>
      <c r="V14" s="3" t="str">
        <f>U14&amp;CHAR(10)&amp;FIXED($O4,1)&amp;"㎢"&amp;CHAR(10)&amp;"("&amp;FIXED($P4,1)&amp;"%"&amp;")"</f>
        <v>기타
668.9㎢
(4.0%)</v>
      </c>
    </row>
    <row r="15" spans="1:28" x14ac:dyDescent="0.25">
      <c r="M15" s="68"/>
      <c r="T15" s="85"/>
    </row>
    <row r="31" spans="1:12" s="18" customFormat="1" ht="10.5" x14ac:dyDescent="0.25">
      <c r="A31" s="18" t="s">
        <v>76</v>
      </c>
    </row>
    <row r="32" spans="1:12" customFormat="1" ht="13.5" x14ac:dyDescent="0.25">
      <c r="A32" s="13" t="s">
        <v>40</v>
      </c>
      <c r="B32" s="46">
        <v>2012</v>
      </c>
      <c r="C32" s="46">
        <v>2013</v>
      </c>
      <c r="D32" s="46">
        <v>2014</v>
      </c>
      <c r="E32" s="46">
        <v>2015</v>
      </c>
      <c r="F32" s="46">
        <v>2016</v>
      </c>
      <c r="G32" s="46">
        <v>2017</v>
      </c>
      <c r="H32" s="46">
        <v>2018</v>
      </c>
      <c r="I32" s="46">
        <v>2019</v>
      </c>
      <c r="J32" s="46">
        <v>2020</v>
      </c>
      <c r="K32" s="46">
        <v>2021</v>
      </c>
      <c r="L32" s="46">
        <v>2022</v>
      </c>
    </row>
    <row r="33" spans="1:12" customFormat="1" ht="13.5" x14ac:dyDescent="0.25">
      <c r="A33" s="14" t="s">
        <v>31</v>
      </c>
      <c r="B33" s="52">
        <v>100</v>
      </c>
      <c r="C33" s="52">
        <v>99.792707449046603</v>
      </c>
      <c r="D33" s="52">
        <v>99.27163228931984</v>
      </c>
      <c r="E33" s="52">
        <v>99.017732018446011</v>
      </c>
      <c r="F33" s="52">
        <v>98.790716839914694</v>
      </c>
      <c r="G33" s="52">
        <v>98.671921186561647</v>
      </c>
      <c r="H33" s="52">
        <v>98.790716839914694</v>
      </c>
      <c r="I33" s="52">
        <v>98.671921186561647</v>
      </c>
      <c r="J33" s="52">
        <v>98.658825766705277</v>
      </c>
      <c r="K33" s="52">
        <v>98.502279802112369</v>
      </c>
      <c r="L33" s="52">
        <v>98.408526882853735</v>
      </c>
    </row>
    <row r="34" spans="1:12" customFormat="1" ht="13.5" x14ac:dyDescent="0.25">
      <c r="A34" s="14" t="s">
        <v>32</v>
      </c>
      <c r="B34" s="52">
        <v>100</v>
      </c>
      <c r="C34" s="52">
        <v>99.080980175134087</v>
      </c>
      <c r="D34" s="52">
        <v>98.075908091436588</v>
      </c>
      <c r="E34" s="52">
        <v>97.105300604023654</v>
      </c>
      <c r="F34" s="52">
        <v>96.56334446922699</v>
      </c>
      <c r="G34" s="52">
        <v>95.761213692777275</v>
      </c>
      <c r="H34" s="52">
        <v>96.56334446922699</v>
      </c>
      <c r="I34" s="52">
        <v>95.761213692777275</v>
      </c>
      <c r="J34" s="52">
        <v>94.93884044231396</v>
      </c>
      <c r="K34" s="52">
        <v>94.425024582165591</v>
      </c>
      <c r="L34" s="52">
        <v>93.964676221605842</v>
      </c>
    </row>
    <row r="35" spans="1:12" customFormat="1" ht="13.5" x14ac:dyDescent="0.25">
      <c r="A35" s="14" t="s">
        <v>33</v>
      </c>
      <c r="B35" s="52">
        <v>100</v>
      </c>
      <c r="C35" s="52">
        <v>100.24406991919635</v>
      </c>
      <c r="D35" s="52">
        <v>100.17916886002527</v>
      </c>
      <c r="E35" s="52">
        <v>100.11321071619048</v>
      </c>
      <c r="F35" s="52">
        <v>100.0817946786736</v>
      </c>
      <c r="G35" s="52">
        <v>100.02544641555266</v>
      </c>
      <c r="H35" s="52">
        <v>100.0817946786736</v>
      </c>
      <c r="I35" s="52">
        <v>100.02544641555266</v>
      </c>
      <c r="J35" s="52">
        <v>99.91937920532061</v>
      </c>
      <c r="K35" s="52">
        <v>99.871671347006412</v>
      </c>
      <c r="L35" s="52">
        <v>99.832440124779083</v>
      </c>
    </row>
    <row r="36" spans="1:12" customFormat="1" ht="13.5" x14ac:dyDescent="0.25">
      <c r="A36" s="14" t="s">
        <v>39</v>
      </c>
      <c r="B36" s="52">
        <v>100</v>
      </c>
      <c r="C36" s="52">
        <v>101.50498922826957</v>
      </c>
      <c r="D36" s="52">
        <v>104.03436151888586</v>
      </c>
      <c r="E36" s="52">
        <v>106.24751699243321</v>
      </c>
      <c r="F36" s="52">
        <v>108.69421232853131</v>
      </c>
      <c r="G36" s="52">
        <v>111.00885147544552</v>
      </c>
      <c r="H36" s="52">
        <v>108.69421232853131</v>
      </c>
      <c r="I36" s="52">
        <v>111.00885147544552</v>
      </c>
      <c r="J36" s="52">
        <v>114.16536364895073</v>
      </c>
      <c r="K36" s="52">
        <v>116.60290405345815</v>
      </c>
      <c r="L36" s="52">
        <v>119.01559040608731</v>
      </c>
    </row>
    <row r="37" spans="1:12" customFormat="1" ht="13.5" x14ac:dyDescent="0.25">
      <c r="A37" s="14" t="s">
        <v>35</v>
      </c>
      <c r="B37" s="52">
        <v>100</v>
      </c>
      <c r="C37" s="52">
        <v>101.00746500332185</v>
      </c>
      <c r="D37" s="52">
        <v>101.93805604945661</v>
      </c>
      <c r="E37" s="52">
        <v>103.75415713550467</v>
      </c>
      <c r="F37" s="52">
        <v>104.55905903358973</v>
      </c>
      <c r="G37" s="52">
        <v>106.85773863499865</v>
      </c>
      <c r="H37" s="52">
        <v>104.55905903358973</v>
      </c>
      <c r="I37" s="52">
        <v>106.85773863499865</v>
      </c>
      <c r="J37" s="52">
        <v>110.17509360108799</v>
      </c>
      <c r="K37" s="52">
        <v>111.09242706486391</v>
      </c>
      <c r="L37" s="52">
        <v>111.89592585533885</v>
      </c>
    </row>
    <row r="38" spans="1:12" customFormat="1" ht="13.5" x14ac:dyDescent="0.25">
      <c r="A38" s="14" t="s">
        <v>36</v>
      </c>
      <c r="B38" s="52">
        <v>100</v>
      </c>
      <c r="C38" s="52">
        <v>100.23304500808771</v>
      </c>
      <c r="D38" s="52">
        <v>100.37284556653172</v>
      </c>
      <c r="E38" s="52">
        <v>100.46835480676273</v>
      </c>
      <c r="F38" s="52">
        <v>100.31550924570196</v>
      </c>
      <c r="G38" s="52">
        <v>100.43288585837458</v>
      </c>
      <c r="H38" s="52">
        <v>100.31550924570196</v>
      </c>
      <c r="I38" s="52">
        <v>100.43288585837458</v>
      </c>
      <c r="J38" s="52">
        <v>100.44039673347524</v>
      </c>
      <c r="K38" s="52">
        <v>100.35230376223261</v>
      </c>
      <c r="L38" s="52">
        <v>100.06808769951436</v>
      </c>
    </row>
    <row r="39" spans="1:12" customFormat="1" ht="13.5" x14ac:dyDescent="0.25">
      <c r="A39" s="16" t="s">
        <v>28</v>
      </c>
      <c r="B39" s="52">
        <v>100</v>
      </c>
      <c r="C39" s="52">
        <v>101.25709580684637</v>
      </c>
      <c r="D39" s="52">
        <v>102.73895171930785</v>
      </c>
      <c r="E39" s="52">
        <v>104.33383997047081</v>
      </c>
      <c r="F39" s="52">
        <v>105.1780197240048</v>
      </c>
      <c r="G39" s="52">
        <v>105.89231048783338</v>
      </c>
      <c r="H39" s="52">
        <v>105.1780197240048</v>
      </c>
      <c r="I39" s="52">
        <v>105.89231048783338</v>
      </c>
      <c r="J39" s="52">
        <v>106.90081832820914</v>
      </c>
      <c r="K39" s="52">
        <v>107.82598039411484</v>
      </c>
      <c r="L39" s="52">
        <v>108.74543517557677</v>
      </c>
    </row>
  </sheetData>
  <mergeCells count="3">
    <mergeCell ref="A1:D1"/>
    <mergeCell ref="A2:A3"/>
    <mergeCell ref="U7:V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B9" sqref="B9"/>
    </sheetView>
  </sheetViews>
  <sheetFormatPr defaultRowHeight="12" x14ac:dyDescent="0.25"/>
  <cols>
    <col min="1" max="1" width="9.140625" style="3"/>
    <col min="2" max="2" width="22.5703125" style="3" bestFit="1" customWidth="1"/>
    <col min="3" max="4" width="9.140625" style="4"/>
    <col min="5" max="24" width="9.140625" style="3"/>
    <col min="25" max="26" width="9.140625" style="85"/>
    <col min="27" max="27" width="14.5703125" style="3" bestFit="1" customWidth="1"/>
    <col min="28" max="16384" width="9.140625" style="3"/>
  </cols>
  <sheetData>
    <row r="1" spans="1:27" x14ac:dyDescent="0.25">
      <c r="A1" s="10" t="s">
        <v>70</v>
      </c>
      <c r="B1" s="10"/>
      <c r="C1" s="5"/>
      <c r="D1" s="5"/>
    </row>
    <row r="2" spans="1:27" x14ac:dyDescent="0.25">
      <c r="A2" s="118"/>
      <c r="B2" s="21" t="s">
        <v>1</v>
      </c>
      <c r="C2" s="5"/>
      <c r="D2" s="5"/>
    </row>
    <row r="3" spans="1:27" x14ac:dyDescent="0.25">
      <c r="A3" s="119"/>
      <c r="B3" s="7" t="s">
        <v>2</v>
      </c>
      <c r="C3" s="5"/>
      <c r="D3" s="5"/>
      <c r="Z3" s="138" t="s">
        <v>85</v>
      </c>
      <c r="AA3" s="138"/>
    </row>
    <row r="4" spans="1:27" x14ac:dyDescent="0.15">
      <c r="A4" s="9" t="s">
        <v>4</v>
      </c>
      <c r="B4" s="86">
        <v>3310737379.9000001</v>
      </c>
      <c r="C4" s="59">
        <f>B4*0.000001</f>
        <v>3310.7373798999997</v>
      </c>
      <c r="D4" s="59">
        <f>SUM(D5:D22)</f>
        <v>100</v>
      </c>
      <c r="Z4" s="9" t="s">
        <v>4</v>
      </c>
      <c r="AA4" s="3" t="str">
        <f>FIXED($C4,1)&amp;CHAR(10)&amp;"("&amp;FIXED($D4,1)&amp;")"</f>
        <v>3,310.7
(100.0)</v>
      </c>
    </row>
    <row r="5" spans="1:27" x14ac:dyDescent="0.15">
      <c r="A5" s="6" t="s">
        <v>5</v>
      </c>
      <c r="B5" s="100">
        <v>267877457.30000001</v>
      </c>
      <c r="C5" s="59">
        <f t="shared" ref="C5:C22" si="0">B5*0.000001</f>
        <v>267.8774573</v>
      </c>
      <c r="D5" s="59">
        <f>B5/B4*100</f>
        <v>8.0911720430114933</v>
      </c>
      <c r="Z5" s="6" t="s">
        <v>5</v>
      </c>
      <c r="AA5" s="3" t="str">
        <f t="shared" ref="AA5:AA54" si="1">FIXED($C5,1)&amp;CHAR(10)&amp;"("&amp;FIXED($D5,1)&amp;")"</f>
        <v>267.9
(8.1)</v>
      </c>
    </row>
    <row r="6" spans="1:27" x14ac:dyDescent="0.15">
      <c r="A6" s="6" t="s">
        <v>6</v>
      </c>
      <c r="B6" s="100">
        <v>288378695.30000001</v>
      </c>
      <c r="C6" s="59">
        <f t="shared" si="0"/>
        <v>288.3786953</v>
      </c>
      <c r="D6" s="59">
        <f>B6/B4*100</f>
        <v>8.710406843224467</v>
      </c>
      <c r="Z6" s="6" t="s">
        <v>6</v>
      </c>
      <c r="AA6" s="3" t="str">
        <f t="shared" si="1"/>
        <v>288.4
(8.7)</v>
      </c>
    </row>
    <row r="7" spans="1:27" x14ac:dyDescent="0.15">
      <c r="A7" s="6" t="s">
        <v>7</v>
      </c>
      <c r="B7" s="100">
        <v>229024950.5</v>
      </c>
      <c r="C7" s="59">
        <f t="shared" si="0"/>
        <v>229.02495049999999</v>
      </c>
      <c r="D7" s="59">
        <f>B7/B4*100</f>
        <v>6.9176417281070366</v>
      </c>
      <c r="Z7" s="6" t="s">
        <v>7</v>
      </c>
      <c r="AA7" s="3" t="str">
        <f t="shared" si="1"/>
        <v>229.0
(6.9)</v>
      </c>
    </row>
    <row r="8" spans="1:27" x14ac:dyDescent="0.15">
      <c r="A8" s="6" t="s">
        <v>8</v>
      </c>
      <c r="B8" s="100">
        <v>47137330.299999997</v>
      </c>
      <c r="C8" s="59">
        <f t="shared" si="0"/>
        <v>47.137330299999995</v>
      </c>
      <c r="D8" s="59">
        <f>B8/B4*100</f>
        <v>1.4237713503395961</v>
      </c>
      <c r="Z8" s="6" t="s">
        <v>8</v>
      </c>
      <c r="AA8" s="3" t="str">
        <f t="shared" si="1"/>
        <v>47.1
(1.4)</v>
      </c>
    </row>
    <row r="9" spans="1:27" x14ac:dyDescent="0.15">
      <c r="A9" s="6" t="s">
        <v>9</v>
      </c>
      <c r="B9" s="100">
        <v>63386283</v>
      </c>
      <c r="C9" s="59">
        <f t="shared" si="0"/>
        <v>63.386282999999999</v>
      </c>
      <c r="D9" s="59">
        <f>B9/B4*100</f>
        <v>1.9145669295555712</v>
      </c>
      <c r="Z9" s="6" t="s">
        <v>9</v>
      </c>
      <c r="AA9" s="3" t="str">
        <f t="shared" si="1"/>
        <v>63.4
(1.9)</v>
      </c>
    </row>
    <row r="10" spans="1:27" x14ac:dyDescent="0.15">
      <c r="A10" s="6" t="s">
        <v>10</v>
      </c>
      <c r="B10" s="100">
        <v>28921601.899999999</v>
      </c>
      <c r="C10" s="59">
        <f t="shared" si="0"/>
        <v>28.921601899999999</v>
      </c>
      <c r="D10" s="59">
        <f>B10/B4*100</f>
        <v>0.87356979975480775</v>
      </c>
      <c r="Z10" s="6" t="s">
        <v>10</v>
      </c>
      <c r="AA10" s="3" t="str">
        <f t="shared" si="1"/>
        <v>28.9
(0.9)</v>
      </c>
    </row>
    <row r="11" spans="1:27" x14ac:dyDescent="0.15">
      <c r="A11" s="6" t="s">
        <v>11</v>
      </c>
      <c r="B11" s="100">
        <v>145191654.59999999</v>
      </c>
      <c r="C11" s="59">
        <f t="shared" si="0"/>
        <v>145.19165459999999</v>
      </c>
      <c r="D11" s="59">
        <f>B11/B4*100</f>
        <v>4.3854778540116479</v>
      </c>
      <c r="Z11" s="6" t="s">
        <v>11</v>
      </c>
      <c r="AA11" s="3" t="str">
        <f t="shared" si="1"/>
        <v>145.2
(4.4)</v>
      </c>
    </row>
    <row r="12" spans="1:27" x14ac:dyDescent="0.15">
      <c r="A12" s="6" t="s">
        <v>12</v>
      </c>
      <c r="B12" s="100">
        <v>301519895.89999998</v>
      </c>
      <c r="C12" s="59">
        <f t="shared" si="0"/>
        <v>301.51989589999994</v>
      </c>
      <c r="D12" s="59">
        <f>B12/B4*100</f>
        <v>9.1073335423876873</v>
      </c>
      <c r="Z12" s="6" t="s">
        <v>12</v>
      </c>
      <c r="AA12" s="3" t="str">
        <f t="shared" si="1"/>
        <v>301.5
(9.1)</v>
      </c>
    </row>
    <row r="13" spans="1:27" x14ac:dyDescent="0.15">
      <c r="A13" s="6" t="s">
        <v>13</v>
      </c>
      <c r="B13" s="100">
        <v>248680540</v>
      </c>
      <c r="C13" s="59">
        <f t="shared" si="0"/>
        <v>248.68053999999998</v>
      </c>
      <c r="D13" s="59">
        <f>B13/B4*100</f>
        <v>7.5113339254807139</v>
      </c>
      <c r="Z13" s="6" t="s">
        <v>13</v>
      </c>
      <c r="AA13" s="3" t="str">
        <f t="shared" si="1"/>
        <v>248.7
(7.5)</v>
      </c>
    </row>
    <row r="14" spans="1:27" x14ac:dyDescent="0.15">
      <c r="A14" s="6" t="s">
        <v>14</v>
      </c>
      <c r="B14" s="100">
        <v>176078909.09999999</v>
      </c>
      <c r="C14" s="59">
        <f t="shared" si="0"/>
        <v>176.07890909999998</v>
      </c>
      <c r="D14" s="59">
        <f>B14/B4*100</f>
        <v>5.3184197021788062</v>
      </c>
      <c r="Z14" s="6" t="s">
        <v>14</v>
      </c>
      <c r="AA14" s="3" t="str">
        <f t="shared" si="1"/>
        <v>176.1
(5.3)</v>
      </c>
    </row>
    <row r="15" spans="1:27" x14ac:dyDescent="0.15">
      <c r="A15" s="6" t="s">
        <v>15</v>
      </c>
      <c r="B15" s="100">
        <v>267504449.90000001</v>
      </c>
      <c r="C15" s="59">
        <f t="shared" si="0"/>
        <v>267.5044499</v>
      </c>
      <c r="D15" s="59">
        <f>B15/B4*100</f>
        <v>8.07990544716899</v>
      </c>
      <c r="Z15" s="6" t="s">
        <v>15</v>
      </c>
      <c r="AA15" s="3" t="str">
        <f t="shared" si="1"/>
        <v>267.5
(8.1)</v>
      </c>
    </row>
    <row r="16" spans="1:27" x14ac:dyDescent="0.15">
      <c r="A16" s="6" t="s">
        <v>16</v>
      </c>
      <c r="B16" s="100">
        <v>186981306.5</v>
      </c>
      <c r="C16" s="59">
        <f t="shared" si="0"/>
        <v>186.98130649999999</v>
      </c>
      <c r="D16" s="59">
        <f>B16/B4*100</f>
        <v>5.647723906921537</v>
      </c>
      <c r="Z16" s="6" t="s">
        <v>16</v>
      </c>
      <c r="AA16" s="3" t="str">
        <f t="shared" si="1"/>
        <v>187.0
(5.6)</v>
      </c>
    </row>
    <row r="17" spans="1:27" x14ac:dyDescent="0.15">
      <c r="A17" s="6" t="s">
        <v>17</v>
      </c>
      <c r="B17" s="100">
        <v>309939340.60000002</v>
      </c>
      <c r="C17" s="59">
        <f t="shared" si="0"/>
        <v>309.93934060000004</v>
      </c>
      <c r="D17" s="59">
        <f>B17/B4*100</f>
        <v>9.3616407777218988</v>
      </c>
      <c r="Z17" s="6" t="s">
        <v>17</v>
      </c>
      <c r="AA17" s="3" t="str">
        <f t="shared" si="1"/>
        <v>309.9
(9.4)</v>
      </c>
    </row>
    <row r="18" spans="1:27" x14ac:dyDescent="0.15">
      <c r="A18" s="6" t="s">
        <v>18</v>
      </c>
      <c r="B18" s="100">
        <v>162942253.19999999</v>
      </c>
      <c r="C18" s="59">
        <f t="shared" si="0"/>
        <v>162.94225319999998</v>
      </c>
      <c r="D18" s="59">
        <f>B18/B4*100</f>
        <v>4.9216302745499441</v>
      </c>
      <c r="Z18" s="6" t="s">
        <v>18</v>
      </c>
      <c r="AA18" s="3" t="str">
        <f t="shared" si="1"/>
        <v>162.9
(4.9)</v>
      </c>
    </row>
    <row r="19" spans="1:27" x14ac:dyDescent="0.15">
      <c r="A19" s="6" t="s">
        <v>19</v>
      </c>
      <c r="B19" s="100">
        <v>174914614.5</v>
      </c>
      <c r="C19" s="59">
        <f t="shared" si="0"/>
        <v>174.9146145</v>
      </c>
      <c r="D19" s="59">
        <f>B19/B4*100</f>
        <v>5.283252473057324</v>
      </c>
      <c r="Z19" s="6" t="s">
        <v>19</v>
      </c>
      <c r="AA19" s="3" t="str">
        <f t="shared" si="1"/>
        <v>174.9
(5.3)</v>
      </c>
    </row>
    <row r="20" spans="1:27" x14ac:dyDescent="0.15">
      <c r="A20" s="6" t="s">
        <v>20</v>
      </c>
      <c r="B20" s="100">
        <v>182926103.30000001</v>
      </c>
      <c r="C20" s="59">
        <f t="shared" si="0"/>
        <v>182.92610329999999</v>
      </c>
      <c r="D20" s="59">
        <f>B20/B4*100</f>
        <v>5.5252375017895634</v>
      </c>
      <c r="Z20" s="6" t="s">
        <v>20</v>
      </c>
      <c r="AA20" s="3" t="str">
        <f t="shared" si="1"/>
        <v>182.9
(5.5)</v>
      </c>
    </row>
    <row r="21" spans="1:27" x14ac:dyDescent="0.15">
      <c r="A21" s="6" t="s">
        <v>21</v>
      </c>
      <c r="B21" s="100">
        <v>121912659.5</v>
      </c>
      <c r="C21" s="59">
        <f t="shared" si="0"/>
        <v>121.91265949999999</v>
      </c>
      <c r="D21" s="59">
        <f>B21/B4*100</f>
        <v>3.682341590732948</v>
      </c>
      <c r="Z21" s="6" t="s">
        <v>21</v>
      </c>
      <c r="AA21" s="3" t="str">
        <f t="shared" si="1"/>
        <v>121.9
(3.7)</v>
      </c>
    </row>
    <row r="22" spans="1:27" x14ac:dyDescent="0.15">
      <c r="A22" s="6" t="s">
        <v>22</v>
      </c>
      <c r="B22" s="100">
        <v>107419334.5</v>
      </c>
      <c r="C22" s="59">
        <f t="shared" si="0"/>
        <v>107.41933449999999</v>
      </c>
      <c r="D22" s="59">
        <f>B22/B4*100</f>
        <v>3.2445743100059654</v>
      </c>
      <c r="Z22" s="6" t="s">
        <v>22</v>
      </c>
      <c r="AA22" s="3" t="str">
        <f t="shared" si="1"/>
        <v>107.4
(3.2)</v>
      </c>
    </row>
    <row r="23" spans="1:27" x14ac:dyDescent="0.25">
      <c r="A23" s="18"/>
      <c r="B23" s="18"/>
      <c r="C23" s="59"/>
      <c r="D23" s="59"/>
    </row>
    <row r="24" spans="1:27" x14ac:dyDescent="0.25">
      <c r="A24" s="18"/>
      <c r="B24" s="18"/>
      <c r="C24" s="59"/>
      <c r="D24" s="59"/>
    </row>
    <row r="25" spans="1:27" x14ac:dyDescent="0.25">
      <c r="A25" s="18"/>
      <c r="B25" s="18"/>
      <c r="C25" s="59"/>
      <c r="D25" s="59"/>
    </row>
    <row r="26" spans="1:27" x14ac:dyDescent="0.25">
      <c r="A26" s="18"/>
      <c r="B26" s="71"/>
      <c r="C26" s="59"/>
      <c r="D26" s="59"/>
    </row>
    <row r="27" spans="1:27" x14ac:dyDescent="0.25">
      <c r="A27" s="18"/>
      <c r="B27" s="71"/>
      <c r="C27" s="59"/>
      <c r="D27" s="59"/>
    </row>
    <row r="28" spans="1:27" x14ac:dyDescent="0.25">
      <c r="A28" s="18"/>
      <c r="B28" s="18"/>
      <c r="C28" s="59"/>
      <c r="D28" s="59"/>
    </row>
    <row r="29" spans="1:27" x14ac:dyDescent="0.25">
      <c r="A29" s="18"/>
      <c r="B29" s="18"/>
      <c r="C29" s="59"/>
      <c r="D29" s="59"/>
    </row>
    <row r="30" spans="1:27" x14ac:dyDescent="0.25">
      <c r="A30" s="18"/>
      <c r="B30" s="18"/>
      <c r="C30" s="59"/>
      <c r="D30" s="59"/>
    </row>
    <row r="31" spans="1:27" x14ac:dyDescent="0.25">
      <c r="A31" s="18"/>
      <c r="B31" s="18"/>
      <c r="C31" s="59"/>
      <c r="D31" s="59"/>
    </row>
    <row r="32" spans="1:27" x14ac:dyDescent="0.25">
      <c r="A32" s="18"/>
      <c r="B32" s="18"/>
      <c r="C32" s="59"/>
      <c r="D32" s="59"/>
    </row>
    <row r="33" spans="1:27" x14ac:dyDescent="0.25">
      <c r="A33" s="10" t="s">
        <v>71</v>
      </c>
      <c r="B33" s="10"/>
      <c r="C33" s="59"/>
      <c r="D33" s="59"/>
    </row>
    <row r="34" spans="1:27" x14ac:dyDescent="0.25">
      <c r="A34" s="24"/>
      <c r="B34" s="21" t="s">
        <v>1</v>
      </c>
      <c r="C34" s="59"/>
      <c r="D34" s="59"/>
    </row>
    <row r="35" spans="1:27" x14ac:dyDescent="0.25">
      <c r="A35" s="25"/>
      <c r="B35" s="7" t="s">
        <v>2</v>
      </c>
      <c r="C35" s="92"/>
      <c r="D35" s="59"/>
      <c r="Z35" s="138" t="s">
        <v>85</v>
      </c>
      <c r="AA35" s="138"/>
    </row>
    <row r="36" spans="1:27" x14ac:dyDescent="0.15">
      <c r="A36" s="9" t="s">
        <v>4</v>
      </c>
      <c r="B36" s="86">
        <v>13519401942.599998</v>
      </c>
      <c r="C36" s="59">
        <f>B36*0.000001</f>
        <v>13519.401942599998</v>
      </c>
      <c r="D36" s="59">
        <f>SUM(D37:D54)</f>
        <v>100</v>
      </c>
      <c r="Z36" s="9" t="s">
        <v>4</v>
      </c>
      <c r="AA36" s="3" t="str">
        <f t="shared" si="1"/>
        <v>13,519.4
(100.0)</v>
      </c>
    </row>
    <row r="37" spans="1:27" x14ac:dyDescent="0.15">
      <c r="A37" s="6" t="s">
        <v>5</v>
      </c>
      <c r="B37" s="101">
        <v>848531859</v>
      </c>
      <c r="C37" s="59">
        <f t="shared" ref="C37:C54" si="2">B37*0.000001</f>
        <v>848.53185899999994</v>
      </c>
      <c r="D37" s="59">
        <f>B37/B36*100</f>
        <v>6.2764008541402516</v>
      </c>
      <c r="E37" s="85"/>
      <c r="Z37" s="6" t="s">
        <v>5</v>
      </c>
      <c r="AA37" s="3" t="str">
        <f t="shared" si="1"/>
        <v>848.5
(6.3)</v>
      </c>
    </row>
    <row r="38" spans="1:27" x14ac:dyDescent="0.15">
      <c r="A38" s="6" t="s">
        <v>6</v>
      </c>
      <c r="B38" s="101">
        <v>579902908</v>
      </c>
      <c r="C38" s="59">
        <f t="shared" si="2"/>
        <v>579.90290800000002</v>
      </c>
      <c r="D38" s="59">
        <f>B38/B36*100</f>
        <v>4.2894124345301865</v>
      </c>
      <c r="E38" s="85"/>
      <c r="Z38" s="6" t="s">
        <v>6</v>
      </c>
      <c r="AA38" s="3" t="str">
        <f t="shared" si="1"/>
        <v>579.9
(4.3)</v>
      </c>
    </row>
    <row r="39" spans="1:27" x14ac:dyDescent="0.15">
      <c r="A39" s="6" t="s">
        <v>7</v>
      </c>
      <c r="B39" s="101">
        <v>811652594</v>
      </c>
      <c r="C39" s="59">
        <f t="shared" si="2"/>
        <v>811.65259399999991</v>
      </c>
      <c r="D39" s="59">
        <f>B39/B36*100</f>
        <v>6.0036131586742822</v>
      </c>
      <c r="E39" s="85"/>
      <c r="Z39" s="6" t="s">
        <v>7</v>
      </c>
      <c r="AA39" s="3" t="str">
        <f t="shared" si="1"/>
        <v>811.7
(6.0)</v>
      </c>
    </row>
    <row r="40" spans="1:27" x14ac:dyDescent="0.15">
      <c r="A40" s="6" t="s">
        <v>8</v>
      </c>
      <c r="B40" s="101">
        <v>133167407</v>
      </c>
      <c r="C40" s="59">
        <f t="shared" si="2"/>
        <v>133.167407</v>
      </c>
      <c r="D40" s="59">
        <f>B40/B36*100</f>
        <v>0.98500960002073701</v>
      </c>
      <c r="E40" s="85"/>
      <c r="Z40" s="6" t="s">
        <v>8</v>
      </c>
      <c r="AA40" s="3" t="str">
        <f t="shared" si="1"/>
        <v>133.2
(1.0)</v>
      </c>
    </row>
    <row r="41" spans="1:27" x14ac:dyDescent="0.15">
      <c r="A41" s="6" t="s">
        <v>9</v>
      </c>
      <c r="B41" s="101">
        <v>240056983.80000001</v>
      </c>
      <c r="C41" s="59">
        <f t="shared" si="2"/>
        <v>240.05698380000001</v>
      </c>
      <c r="D41" s="59">
        <f>B41/B36*100</f>
        <v>1.775647952618185</v>
      </c>
      <c r="E41" s="85"/>
      <c r="Z41" s="6" t="s">
        <v>9</v>
      </c>
      <c r="AA41" s="3" t="str">
        <f t="shared" si="1"/>
        <v>240.1
(1.8)</v>
      </c>
    </row>
    <row r="42" spans="1:27" ht="12" customHeight="1" x14ac:dyDescent="0.15">
      <c r="A42" s="6" t="s">
        <v>10</v>
      </c>
      <c r="B42" s="101">
        <v>76847930</v>
      </c>
      <c r="C42" s="59">
        <f t="shared" si="2"/>
        <v>76.847929999999991</v>
      </c>
      <c r="D42" s="59">
        <f>B42/B36*100</f>
        <v>0.56842699348889181</v>
      </c>
      <c r="E42" s="85"/>
      <c r="Z42" s="6" t="s">
        <v>10</v>
      </c>
      <c r="AA42" s="3" t="str">
        <f t="shared" si="1"/>
        <v>76.8
(0.6)</v>
      </c>
    </row>
    <row r="43" spans="1:27" x14ac:dyDescent="0.15">
      <c r="A43" s="6" t="s">
        <v>11</v>
      </c>
      <c r="B43" s="101">
        <v>1042635969</v>
      </c>
      <c r="C43" s="59">
        <f t="shared" si="2"/>
        <v>1042.6359689999999</v>
      </c>
      <c r="D43" s="59">
        <f>B43/B36*100</f>
        <v>7.7121456513148416</v>
      </c>
      <c r="E43" s="85"/>
      <c r="Z43" s="6" t="s">
        <v>11</v>
      </c>
      <c r="AA43" s="3" t="str">
        <f t="shared" si="1"/>
        <v>1,042.6
(7.7)</v>
      </c>
    </row>
    <row r="44" spans="1:27" x14ac:dyDescent="0.15">
      <c r="A44" s="6" t="s">
        <v>12</v>
      </c>
      <c r="B44" s="101">
        <v>1519061235</v>
      </c>
      <c r="C44" s="59">
        <f t="shared" si="2"/>
        <v>1519.0612349999999</v>
      </c>
      <c r="D44" s="59">
        <f>B44/B36*100</f>
        <v>11.23615705376284</v>
      </c>
      <c r="E44" s="85"/>
      <c r="Z44" s="6" t="s">
        <v>12</v>
      </c>
      <c r="AA44" s="3" t="str">
        <f t="shared" si="1"/>
        <v>1,519.1
(11.2)</v>
      </c>
    </row>
    <row r="45" spans="1:27" x14ac:dyDescent="0.15">
      <c r="A45" s="6" t="s">
        <v>13</v>
      </c>
      <c r="B45" s="101">
        <v>749261365</v>
      </c>
      <c r="C45" s="59">
        <f t="shared" si="2"/>
        <v>749.26136499999996</v>
      </c>
      <c r="D45" s="59">
        <f>B45/B36*100</f>
        <v>5.5421191572021931</v>
      </c>
      <c r="E45" s="85"/>
      <c r="Z45" s="6" t="s">
        <v>13</v>
      </c>
      <c r="AA45" s="3" t="str">
        <f t="shared" si="1"/>
        <v>749.3
(5.5)</v>
      </c>
    </row>
    <row r="46" spans="1:27" x14ac:dyDescent="0.15">
      <c r="A46" s="6" t="s">
        <v>14</v>
      </c>
      <c r="B46" s="101">
        <v>951251864</v>
      </c>
      <c r="C46" s="59">
        <f t="shared" si="2"/>
        <v>951.25186399999996</v>
      </c>
      <c r="D46" s="59">
        <f>B46/B36*100</f>
        <v>7.0361978143617412</v>
      </c>
      <c r="E46" s="85"/>
      <c r="Z46" s="6" t="s">
        <v>14</v>
      </c>
      <c r="AA46" s="3" t="str">
        <f t="shared" si="1"/>
        <v>951.3
(7.0)</v>
      </c>
    </row>
    <row r="47" spans="1:27" x14ac:dyDescent="0.15">
      <c r="A47" s="6" t="s">
        <v>15</v>
      </c>
      <c r="B47" s="101">
        <v>1196682163</v>
      </c>
      <c r="C47" s="59">
        <f t="shared" si="2"/>
        <v>1196.6821629999999</v>
      </c>
      <c r="D47" s="59">
        <f>B47/B36*100</f>
        <v>8.8515909807313466</v>
      </c>
      <c r="E47" s="85"/>
      <c r="Z47" s="6" t="s">
        <v>15</v>
      </c>
      <c r="AA47" s="3" t="str">
        <f t="shared" si="1"/>
        <v>1,196.7
(8.9)</v>
      </c>
    </row>
    <row r="48" spans="1:27" x14ac:dyDescent="0.15">
      <c r="A48" s="6" t="s">
        <v>16</v>
      </c>
      <c r="B48" s="101">
        <v>1032897134</v>
      </c>
      <c r="C48" s="59">
        <f t="shared" si="2"/>
        <v>1032.8971340000001</v>
      </c>
      <c r="D48" s="59">
        <f>B48/B36*100</f>
        <v>7.6401096615473314</v>
      </c>
      <c r="E48" s="85"/>
      <c r="Z48" s="6" t="s">
        <v>16</v>
      </c>
      <c r="AA48" s="3" t="str">
        <f t="shared" si="1"/>
        <v>1,032.9
(7.6)</v>
      </c>
    </row>
    <row r="49" spans="1:27" x14ac:dyDescent="0.15">
      <c r="A49" s="6" t="s">
        <v>17</v>
      </c>
      <c r="B49" s="101">
        <v>579763299</v>
      </c>
      <c r="C49" s="59">
        <f t="shared" si="2"/>
        <v>579.76329899999996</v>
      </c>
      <c r="D49" s="59">
        <f>B49/B36*100</f>
        <v>4.2883797779038604</v>
      </c>
      <c r="E49" s="85"/>
      <c r="Z49" s="6" t="s">
        <v>17</v>
      </c>
      <c r="AA49" s="3" t="str">
        <f t="shared" si="1"/>
        <v>579.8
(4.3)</v>
      </c>
    </row>
    <row r="50" spans="1:27" x14ac:dyDescent="0.15">
      <c r="A50" s="6" t="s">
        <v>18</v>
      </c>
      <c r="B50" s="101">
        <v>746169742</v>
      </c>
      <c r="C50" s="59">
        <f t="shared" si="2"/>
        <v>746.16974199999993</v>
      </c>
      <c r="D50" s="59">
        <f>B50/B36*100</f>
        <v>5.5192511116101901</v>
      </c>
      <c r="E50" s="85"/>
      <c r="Z50" s="6" t="s">
        <v>18</v>
      </c>
      <c r="AA50" s="3" t="str">
        <f t="shared" si="1"/>
        <v>746.2
(5.5)</v>
      </c>
    </row>
    <row r="51" spans="1:27" x14ac:dyDescent="0.15">
      <c r="A51" s="6" t="s">
        <v>19</v>
      </c>
      <c r="B51" s="101">
        <v>487067296</v>
      </c>
      <c r="C51" s="59">
        <f t="shared" si="2"/>
        <v>487.067296</v>
      </c>
      <c r="D51" s="59">
        <f>B51/B36*100</f>
        <v>3.6027281241283156</v>
      </c>
      <c r="E51" s="85"/>
      <c r="Z51" s="6" t="s">
        <v>19</v>
      </c>
      <c r="AA51" s="3" t="str">
        <f t="shared" si="1"/>
        <v>487.1
(3.6)</v>
      </c>
    </row>
    <row r="52" spans="1:27" x14ac:dyDescent="0.15">
      <c r="A52" s="6" t="s">
        <v>20</v>
      </c>
      <c r="B52" s="101">
        <v>1463267750.9000001</v>
      </c>
      <c r="C52" s="59">
        <f t="shared" si="2"/>
        <v>1463.2677509</v>
      </c>
      <c r="D52" s="59">
        <f>B52/B36*100</f>
        <v>10.823465099363634</v>
      </c>
      <c r="E52" s="85"/>
      <c r="Z52" s="6" t="s">
        <v>20</v>
      </c>
      <c r="AA52" s="3" t="str">
        <f t="shared" si="1"/>
        <v>1,463.3
(10.8)</v>
      </c>
    </row>
    <row r="53" spans="1:27" x14ac:dyDescent="0.15">
      <c r="A53" s="6" t="s">
        <v>21</v>
      </c>
      <c r="B53" s="101">
        <v>538853376.89999998</v>
      </c>
      <c r="C53" s="59">
        <f t="shared" si="2"/>
        <v>538.85337689999994</v>
      </c>
      <c r="D53" s="59">
        <f>B53/B36*100</f>
        <v>3.9857782111060587</v>
      </c>
      <c r="E53" s="85"/>
      <c r="Z53" s="6" t="s">
        <v>21</v>
      </c>
      <c r="AA53" s="3" t="str">
        <f t="shared" si="1"/>
        <v>538.9
(4.0)</v>
      </c>
    </row>
    <row r="54" spans="1:27" x14ac:dyDescent="0.15">
      <c r="A54" s="6" t="s">
        <v>22</v>
      </c>
      <c r="B54" s="101">
        <v>522331066</v>
      </c>
      <c r="C54" s="59">
        <f t="shared" si="2"/>
        <v>522.33106599999996</v>
      </c>
      <c r="D54" s="59">
        <f>B54/B36*100</f>
        <v>3.8635663634951243</v>
      </c>
      <c r="E54" s="85"/>
      <c r="Z54" s="6" t="s">
        <v>22</v>
      </c>
      <c r="AA54" s="3" t="str">
        <f t="shared" si="1"/>
        <v>522.3
(3.9)</v>
      </c>
    </row>
    <row r="55" spans="1:27" x14ac:dyDescent="0.25">
      <c r="C55" s="85"/>
      <c r="D55" s="85"/>
      <c r="E55" s="85"/>
    </row>
    <row r="56" spans="1:27" x14ac:dyDescent="0.25">
      <c r="C56" s="85"/>
      <c r="D56" s="85"/>
      <c r="E56" s="85"/>
    </row>
    <row r="57" spans="1:27" x14ac:dyDescent="0.25">
      <c r="C57" s="3"/>
      <c r="D57" s="3"/>
    </row>
    <row r="58" spans="1:27" x14ac:dyDescent="0.25">
      <c r="C58" s="3"/>
      <c r="D58" s="3"/>
    </row>
    <row r="59" spans="1:27" x14ac:dyDescent="0.25">
      <c r="C59" s="3"/>
      <c r="D59" s="3"/>
    </row>
    <row r="60" spans="1:27" x14ac:dyDescent="0.25">
      <c r="C60" s="3"/>
      <c r="D60" s="3"/>
    </row>
    <row r="61" spans="1:27" x14ac:dyDescent="0.25">
      <c r="C61" s="3"/>
      <c r="D61" s="3"/>
    </row>
    <row r="62" spans="1:27" x14ac:dyDescent="0.25">
      <c r="C62" s="3"/>
      <c r="D62" s="3"/>
    </row>
  </sheetData>
  <mergeCells count="3">
    <mergeCell ref="A2:A3"/>
    <mergeCell ref="Z3:AA3"/>
    <mergeCell ref="Z35:AA3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3"/>
  <sheetViews>
    <sheetView topLeftCell="A64" zoomScaleNormal="100" workbookViewId="0">
      <selection activeCell="I77" sqref="B77:I77"/>
    </sheetView>
  </sheetViews>
  <sheetFormatPr defaultRowHeight="13.5" x14ac:dyDescent="0.25"/>
  <cols>
    <col min="1" max="1" width="9.140625" style="1"/>
    <col min="2" max="2" width="16.7109375" style="1" customWidth="1"/>
    <col min="3" max="3" width="9.85546875" style="1" customWidth="1"/>
    <col min="4" max="4" width="9.28515625" style="1" customWidth="1"/>
    <col min="5" max="9" width="7.7109375" style="1" customWidth="1"/>
    <col min="10" max="10" width="15.7109375" style="1" bestFit="1" customWidth="1"/>
    <col min="11" max="11" width="14.85546875" style="1" bestFit="1" customWidth="1"/>
    <col min="12" max="12" width="14.5703125" style="1" bestFit="1" customWidth="1"/>
    <col min="13" max="13" width="15.140625" style="1" bestFit="1" customWidth="1"/>
    <col min="14" max="15" width="13.5703125" style="1" bestFit="1" customWidth="1"/>
    <col min="16" max="16" width="15.7109375" style="1" bestFit="1" customWidth="1"/>
    <col min="17" max="18" width="14.5703125" style="1" bestFit="1" customWidth="1"/>
    <col min="19" max="21" width="15.7109375" style="1" bestFit="1" customWidth="1"/>
    <col min="22" max="22" width="11.7109375" style="1" bestFit="1" customWidth="1"/>
    <col min="23" max="24" width="13.5703125" style="1" bestFit="1" customWidth="1"/>
    <col min="25" max="25" width="15" style="1" bestFit="1" customWidth="1"/>
    <col min="26" max="27" width="13.5703125" style="1" bestFit="1" customWidth="1"/>
    <col min="28" max="28" width="11.7109375" style="1" bestFit="1" customWidth="1"/>
    <col min="29" max="29" width="13.5703125" style="1" bestFit="1" customWidth="1"/>
    <col min="30" max="30" width="15.7109375" style="1" bestFit="1" customWidth="1"/>
    <col min="31" max="45" width="9.140625" style="1"/>
    <col min="46" max="46" width="18.28515625" style="1" bestFit="1" customWidth="1"/>
    <col min="47" max="16384" width="9.140625" style="1"/>
  </cols>
  <sheetData>
    <row r="1" spans="1:13" s="3" customFormat="1" ht="12" x14ac:dyDescent="0.15">
      <c r="A1" s="122" t="s">
        <v>72</v>
      </c>
      <c r="B1" s="122"/>
      <c r="C1" s="122"/>
      <c r="D1" s="20"/>
      <c r="E1" s="17"/>
      <c r="F1" s="17"/>
      <c r="G1" s="17"/>
      <c r="H1" s="17"/>
      <c r="I1" s="18"/>
    </row>
    <row r="2" spans="1:13" s="3" customFormat="1" ht="12" x14ac:dyDescent="0.25">
      <c r="A2" s="118"/>
      <c r="B2" s="21" t="s">
        <v>1</v>
      </c>
      <c r="C2" s="21" t="s">
        <v>31</v>
      </c>
      <c r="D2" s="21" t="s">
        <v>32</v>
      </c>
      <c r="E2" s="21" t="s">
        <v>33</v>
      </c>
      <c r="F2" s="21" t="s">
        <v>34</v>
      </c>
      <c r="G2" s="21" t="s">
        <v>35</v>
      </c>
      <c r="H2" s="21" t="s">
        <v>36</v>
      </c>
      <c r="I2" s="21" t="s">
        <v>69</v>
      </c>
    </row>
    <row r="3" spans="1:13" s="3" customFormat="1" x14ac:dyDescent="0.25">
      <c r="A3" s="119"/>
      <c r="B3" s="7" t="s">
        <v>2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110" t="s">
        <v>85</v>
      </c>
    </row>
    <row r="4" spans="1:13" x14ac:dyDescent="0.25">
      <c r="A4" s="9" t="s">
        <v>4</v>
      </c>
      <c r="B4" s="90">
        <f>B77*0.000001</f>
        <v>16830.139322500003</v>
      </c>
      <c r="C4" s="19">
        <f t="shared" ref="C4:H4" si="0">C77*0.000001</f>
        <v>1023.4107515999999</v>
      </c>
      <c r="D4" s="19">
        <f t="shared" si="0"/>
        <v>536.62883289999991</v>
      </c>
      <c r="E4" s="19">
        <f t="shared" si="0"/>
        <v>13735.887545700001</v>
      </c>
      <c r="F4" s="19">
        <f t="shared" si="0"/>
        <v>201.64211650000001</v>
      </c>
      <c r="G4" s="19">
        <f t="shared" si="0"/>
        <v>284.8825708</v>
      </c>
      <c r="H4" s="19">
        <f t="shared" si="0"/>
        <v>378.82833539999996</v>
      </c>
      <c r="I4" s="19">
        <f>X102*0.000001</f>
        <v>668.85916959999986</v>
      </c>
      <c r="J4" s="84" t="str">
        <f>FIXED($B4,1)</f>
        <v>16,830.1</v>
      </c>
      <c r="K4" s="107"/>
      <c r="M4" s="110" t="s">
        <v>85</v>
      </c>
    </row>
    <row r="5" spans="1:13" x14ac:dyDescent="0.15">
      <c r="A5" s="6" t="s">
        <v>5</v>
      </c>
      <c r="B5" s="90">
        <f t="shared" ref="B5:H22" si="1">B78*0.000001</f>
        <v>1116.4093163</v>
      </c>
      <c r="C5" s="19">
        <f t="shared" si="1"/>
        <v>65.531165299999998</v>
      </c>
      <c r="D5" s="19">
        <f t="shared" si="1"/>
        <v>32.007118200000001</v>
      </c>
      <c r="E5" s="19">
        <f t="shared" si="1"/>
        <v>837.72011670000006</v>
      </c>
      <c r="F5" s="19">
        <f t="shared" si="1"/>
        <v>22.6884941</v>
      </c>
      <c r="G5" s="19">
        <f t="shared" si="1"/>
        <v>23.113485399999998</v>
      </c>
      <c r="H5" s="19">
        <f t="shared" si="1"/>
        <v>39.024561799999994</v>
      </c>
      <c r="I5" s="19">
        <f t="shared" ref="I5:I22" si="2">X103*0.000001</f>
        <v>96.324374799999987</v>
      </c>
      <c r="J5" s="84" t="str">
        <f t="shared" ref="J5:J22" si="3">FIXED($B5,1)</f>
        <v>1,116.4</v>
      </c>
      <c r="K5" s="107"/>
      <c r="M5" s="1" t="str">
        <f>"총계"&amp;CHAR(10)&amp;FIXED($B4,1)</f>
        <v>총계
16,830.1</v>
      </c>
    </row>
    <row r="6" spans="1:13" x14ac:dyDescent="0.15">
      <c r="A6" s="6" t="s">
        <v>6</v>
      </c>
      <c r="B6" s="90">
        <f t="shared" si="1"/>
        <v>868.28160329999992</v>
      </c>
      <c r="C6" s="19">
        <f t="shared" si="1"/>
        <v>59.9490652</v>
      </c>
      <c r="D6" s="19">
        <f t="shared" si="1"/>
        <v>55.115257499999998</v>
      </c>
      <c r="E6" s="19">
        <f t="shared" si="1"/>
        <v>611.71289829999989</v>
      </c>
      <c r="F6" s="19">
        <f t="shared" si="1"/>
        <v>29.310146100000001</v>
      </c>
      <c r="G6" s="19">
        <f t="shared" si="1"/>
        <v>29.494718399999996</v>
      </c>
      <c r="H6" s="19">
        <f t="shared" si="1"/>
        <v>25.842451100000002</v>
      </c>
      <c r="I6" s="19">
        <f t="shared" si="2"/>
        <v>56.857066699999983</v>
      </c>
      <c r="J6" s="84" t="str">
        <f t="shared" si="3"/>
        <v>868.3</v>
      </c>
      <c r="K6" s="84"/>
      <c r="M6" s="1" t="str">
        <f>C2&amp;CHAR(10)&amp;FIXED($C4,1)</f>
        <v>전
1,023.4</v>
      </c>
    </row>
    <row r="7" spans="1:13" x14ac:dyDescent="0.15">
      <c r="A7" s="6" t="s">
        <v>7</v>
      </c>
      <c r="B7" s="90">
        <f t="shared" si="1"/>
        <v>1040.6775444999998</v>
      </c>
      <c r="C7" s="19">
        <f t="shared" si="1"/>
        <v>53.144752499999996</v>
      </c>
      <c r="D7" s="19">
        <f t="shared" si="1"/>
        <v>47.403092000000001</v>
      </c>
      <c r="E7" s="19">
        <f t="shared" si="1"/>
        <v>832.97029099999997</v>
      </c>
      <c r="F7" s="19">
        <f t="shared" si="1"/>
        <v>20.923133699999998</v>
      </c>
      <c r="G7" s="19">
        <f t="shared" si="1"/>
        <v>25.6698971</v>
      </c>
      <c r="H7" s="19">
        <f t="shared" si="1"/>
        <v>21.464312100000001</v>
      </c>
      <c r="I7" s="19">
        <f t="shared" si="2"/>
        <v>39.102066099999995</v>
      </c>
      <c r="J7" s="84" t="str">
        <f t="shared" si="3"/>
        <v>1,040.7</v>
      </c>
      <c r="K7" s="84"/>
      <c r="M7" s="111" t="str">
        <f>D2&amp;CHAR(10)&amp;FIXED($D4,1)</f>
        <v>답
536.6</v>
      </c>
    </row>
    <row r="8" spans="1:13" x14ac:dyDescent="0.15">
      <c r="A8" s="6" t="s">
        <v>8</v>
      </c>
      <c r="B8" s="90">
        <f t="shared" si="1"/>
        <v>180.3047373</v>
      </c>
      <c r="C8" s="19">
        <f t="shared" si="1"/>
        <v>9.4749452999999999</v>
      </c>
      <c r="D8" s="19">
        <f t="shared" si="1"/>
        <v>4.0508603999999995</v>
      </c>
      <c r="E8" s="19">
        <f t="shared" si="1"/>
        <v>133.73488939999999</v>
      </c>
      <c r="F8" s="19">
        <f t="shared" si="1"/>
        <v>7.2169387999999994</v>
      </c>
      <c r="G8" s="19">
        <f t="shared" si="1"/>
        <v>7.4747582999999995</v>
      </c>
      <c r="H8" s="19">
        <f t="shared" si="1"/>
        <v>3.9587447999999998</v>
      </c>
      <c r="I8" s="19">
        <f t="shared" si="2"/>
        <v>14.393600299999997</v>
      </c>
      <c r="J8" s="84" t="str">
        <f t="shared" si="3"/>
        <v>180.3</v>
      </c>
      <c r="K8" s="84"/>
      <c r="M8" s="1" t="str">
        <f>E2&amp;CHAR(10)&amp;FIXED($E4,1)</f>
        <v>임야
13,735.9</v>
      </c>
    </row>
    <row r="9" spans="1:13" x14ac:dyDescent="0.15">
      <c r="A9" s="6" t="s">
        <v>9</v>
      </c>
      <c r="B9" s="90">
        <f t="shared" si="1"/>
        <v>303.4432668</v>
      </c>
      <c r="C9" s="19">
        <f t="shared" si="1"/>
        <v>13.6674784</v>
      </c>
      <c r="D9" s="19">
        <f t="shared" si="1"/>
        <v>3.0925299999999999E-2</v>
      </c>
      <c r="E9" s="19">
        <f t="shared" si="1"/>
        <v>265.92931799999997</v>
      </c>
      <c r="F9" s="19">
        <f t="shared" si="1"/>
        <v>4.2040962000000004</v>
      </c>
      <c r="G9" s="19">
        <f t="shared" si="1"/>
        <v>4.5650455999999995</v>
      </c>
      <c r="H9" s="19">
        <f t="shared" si="1"/>
        <v>4.4504800999999992</v>
      </c>
      <c r="I9" s="19">
        <f t="shared" si="2"/>
        <v>10.5959232</v>
      </c>
      <c r="J9" s="84" t="str">
        <f t="shared" si="3"/>
        <v>303.4</v>
      </c>
      <c r="K9" s="84"/>
      <c r="M9" s="1" t="str">
        <f>F2&amp;CHAR(10)&amp;FIXED($F4,1)</f>
        <v>대
201.6</v>
      </c>
    </row>
    <row r="10" spans="1:13" x14ac:dyDescent="0.15">
      <c r="A10" s="6" t="s">
        <v>10</v>
      </c>
      <c r="B10" s="90">
        <f t="shared" si="1"/>
        <v>105.7695319</v>
      </c>
      <c r="C10" s="19">
        <f t="shared" si="1"/>
        <v>4.0013005999999995</v>
      </c>
      <c r="D10" s="19">
        <f t="shared" si="1"/>
        <v>3.8852634999999998</v>
      </c>
      <c r="E10" s="19">
        <f t="shared" si="1"/>
        <v>77.48113579999999</v>
      </c>
      <c r="F10" s="19">
        <f t="shared" si="1"/>
        <v>6.8520002999999994</v>
      </c>
      <c r="G10" s="19">
        <f t="shared" si="1"/>
        <v>4.2682655999999994</v>
      </c>
      <c r="H10" s="19">
        <f t="shared" si="1"/>
        <v>1.6542222</v>
      </c>
      <c r="I10" s="19">
        <f t="shared" si="2"/>
        <v>7.6273438999999996</v>
      </c>
      <c r="J10" s="84" t="str">
        <f t="shared" si="3"/>
        <v>105.8</v>
      </c>
      <c r="K10" s="115"/>
      <c r="M10" s="111" t="str">
        <f>G2&amp;CHAR(10)&amp;FIXED($G4,1)</f>
        <v>도로
284.9</v>
      </c>
    </row>
    <row r="11" spans="1:13" x14ac:dyDescent="0.15">
      <c r="A11" s="6" t="s">
        <v>11</v>
      </c>
      <c r="B11" s="90">
        <f t="shared" si="1"/>
        <v>1187.8276235999999</v>
      </c>
      <c r="C11" s="19">
        <f t="shared" si="1"/>
        <v>55.882989700000003</v>
      </c>
      <c r="D11" s="19">
        <f t="shared" si="1"/>
        <v>14.721635099999999</v>
      </c>
      <c r="E11" s="19">
        <f t="shared" si="1"/>
        <v>1042.5458234999999</v>
      </c>
      <c r="F11" s="19">
        <f t="shared" si="1"/>
        <v>8.6946993999999993</v>
      </c>
      <c r="G11" s="19">
        <f t="shared" si="1"/>
        <v>18.894405599999999</v>
      </c>
      <c r="H11" s="19">
        <f t="shared" si="1"/>
        <v>26.503500399999997</v>
      </c>
      <c r="I11" s="19">
        <f t="shared" si="2"/>
        <v>20.584569899999995</v>
      </c>
      <c r="J11" s="84" t="str">
        <f t="shared" si="3"/>
        <v>1,187.8</v>
      </c>
      <c r="K11" s="84"/>
      <c r="M11" s="111" t="str">
        <f>H2&amp;CHAR(10)&amp;FIXED($H4,1)</f>
        <v>하천
378.8</v>
      </c>
    </row>
    <row r="12" spans="1:13" x14ac:dyDescent="0.15">
      <c r="A12" s="6" t="s">
        <v>12</v>
      </c>
      <c r="B12" s="90">
        <f t="shared" si="1"/>
        <v>1820.5811309000001</v>
      </c>
      <c r="C12" s="19">
        <f t="shared" si="1"/>
        <v>105.6132154</v>
      </c>
      <c r="D12" s="19">
        <f t="shared" si="1"/>
        <v>55.567982399999998</v>
      </c>
      <c r="E12" s="19">
        <f t="shared" si="1"/>
        <v>1522.4109062</v>
      </c>
      <c r="F12" s="19">
        <f t="shared" si="1"/>
        <v>17.319270799999998</v>
      </c>
      <c r="G12" s="19">
        <f t="shared" si="1"/>
        <v>22.782836399999997</v>
      </c>
      <c r="H12" s="19">
        <f t="shared" si="1"/>
        <v>41.049650299999996</v>
      </c>
      <c r="I12" s="19">
        <f t="shared" si="2"/>
        <v>55.837269400000004</v>
      </c>
      <c r="J12" s="84" t="str">
        <f t="shared" si="3"/>
        <v>1,820.6</v>
      </c>
      <c r="K12" s="84"/>
      <c r="M12" s="111" t="str">
        <f>I2&amp;CHAR(10)&amp;FIXED($I4,1)</f>
        <v>기타
668.9</v>
      </c>
    </row>
    <row r="13" spans="1:13" x14ac:dyDescent="0.15">
      <c r="A13" s="6" t="s">
        <v>13</v>
      </c>
      <c r="B13" s="90">
        <f t="shared" si="1"/>
        <v>997.94190499999991</v>
      </c>
      <c r="C13" s="19">
        <f t="shared" si="1"/>
        <v>87.059634500000001</v>
      </c>
      <c r="D13" s="19">
        <f t="shared" si="1"/>
        <v>46.168317200000004</v>
      </c>
      <c r="E13" s="19">
        <f t="shared" si="1"/>
        <v>761.76250319999997</v>
      </c>
      <c r="F13" s="19">
        <f t="shared" si="1"/>
        <v>12.6147998</v>
      </c>
      <c r="G13" s="19">
        <f t="shared" si="1"/>
        <v>22.600920600000002</v>
      </c>
      <c r="H13" s="19">
        <f t="shared" si="1"/>
        <v>22.102095199999997</v>
      </c>
      <c r="I13" s="19">
        <f t="shared" si="2"/>
        <v>45.633634499999992</v>
      </c>
      <c r="J13" s="84" t="str">
        <f t="shared" si="3"/>
        <v>997.9</v>
      </c>
      <c r="K13" s="84"/>
    </row>
    <row r="14" spans="1:13" x14ac:dyDescent="0.15">
      <c r="A14" s="6" t="s">
        <v>14</v>
      </c>
      <c r="B14" s="90">
        <f t="shared" si="1"/>
        <v>1127.3307730999998</v>
      </c>
      <c r="C14" s="19">
        <f t="shared" si="1"/>
        <v>81.036840299999994</v>
      </c>
      <c r="D14" s="19">
        <f t="shared" si="1"/>
        <v>13.574578300000001</v>
      </c>
      <c r="E14" s="19">
        <f t="shared" si="1"/>
        <v>955.03535959999999</v>
      </c>
      <c r="F14" s="19">
        <f t="shared" si="1"/>
        <v>9.7919675999999995</v>
      </c>
      <c r="G14" s="19">
        <f t="shared" si="1"/>
        <v>14.483666399999999</v>
      </c>
      <c r="H14" s="19">
        <f t="shared" si="1"/>
        <v>31.313094299999999</v>
      </c>
      <c r="I14" s="19">
        <f t="shared" si="2"/>
        <v>22.095266600000002</v>
      </c>
      <c r="J14" s="84" t="str">
        <f t="shared" si="3"/>
        <v>1,127.3</v>
      </c>
      <c r="K14" s="84"/>
    </row>
    <row r="15" spans="1:13" x14ac:dyDescent="0.15">
      <c r="A15" s="6" t="s">
        <v>15</v>
      </c>
      <c r="B15" s="90">
        <f t="shared" si="1"/>
        <v>1464.1866129</v>
      </c>
      <c r="C15" s="19">
        <f t="shared" si="1"/>
        <v>121.855092</v>
      </c>
      <c r="D15" s="19">
        <f t="shared" si="1"/>
        <v>15.330378899999999</v>
      </c>
      <c r="E15" s="19">
        <f t="shared" si="1"/>
        <v>1216.8540446</v>
      </c>
      <c r="F15" s="19">
        <f t="shared" si="1"/>
        <v>14.102479300000001</v>
      </c>
      <c r="G15" s="19">
        <f t="shared" si="1"/>
        <v>20.532871100000001</v>
      </c>
      <c r="H15" s="19">
        <f t="shared" si="1"/>
        <v>31.4081461</v>
      </c>
      <c r="I15" s="19">
        <f t="shared" si="2"/>
        <v>44.103600899999996</v>
      </c>
      <c r="J15" s="84" t="str">
        <f t="shared" si="3"/>
        <v>1,464.2</v>
      </c>
      <c r="K15" s="84"/>
    </row>
    <row r="16" spans="1:13" x14ac:dyDescent="0.15">
      <c r="A16" s="6" t="s">
        <v>16</v>
      </c>
      <c r="B16" s="90">
        <f t="shared" si="1"/>
        <v>1219.8784404999999</v>
      </c>
      <c r="C16" s="19">
        <f t="shared" si="1"/>
        <v>98.522193799999997</v>
      </c>
      <c r="D16" s="19">
        <f t="shared" si="1"/>
        <v>7.5834026999999997</v>
      </c>
      <c r="E16" s="19">
        <f t="shared" si="1"/>
        <v>1041.4350119999999</v>
      </c>
      <c r="F16" s="19">
        <f t="shared" si="1"/>
        <v>7.7332077999999997</v>
      </c>
      <c r="G16" s="19">
        <f t="shared" si="1"/>
        <v>13.024590499999999</v>
      </c>
      <c r="H16" s="19">
        <f t="shared" si="1"/>
        <v>27.275194499999998</v>
      </c>
      <c r="I16" s="19">
        <f t="shared" si="2"/>
        <v>24.304839199999996</v>
      </c>
      <c r="J16" s="84" t="str">
        <f t="shared" si="3"/>
        <v>1,219.9</v>
      </c>
      <c r="K16" s="84"/>
    </row>
    <row r="17" spans="1:21" x14ac:dyDescent="0.15">
      <c r="A17" s="6" t="s">
        <v>17</v>
      </c>
      <c r="B17" s="90">
        <f t="shared" si="1"/>
        <v>889.7026396</v>
      </c>
      <c r="C17" s="19">
        <f t="shared" si="1"/>
        <v>84.172997899999999</v>
      </c>
      <c r="D17" s="19">
        <f t="shared" si="1"/>
        <v>122.41610399999999</v>
      </c>
      <c r="E17" s="19">
        <f t="shared" si="1"/>
        <v>597.32400749999999</v>
      </c>
      <c r="F17" s="19">
        <f t="shared" si="1"/>
        <v>8.7629725000000001</v>
      </c>
      <c r="G17" s="19">
        <f t="shared" si="1"/>
        <v>13.645470299999999</v>
      </c>
      <c r="H17" s="19">
        <f t="shared" si="1"/>
        <v>17.648384199999999</v>
      </c>
      <c r="I17" s="19">
        <f t="shared" si="2"/>
        <v>45.732703200000003</v>
      </c>
      <c r="J17" s="84" t="str">
        <f t="shared" si="3"/>
        <v>889.7</v>
      </c>
      <c r="K17" s="84"/>
    </row>
    <row r="18" spans="1:21" x14ac:dyDescent="0.15">
      <c r="A18" s="6" t="s">
        <v>18</v>
      </c>
      <c r="B18" s="90">
        <f t="shared" si="1"/>
        <v>909.11199520000002</v>
      </c>
      <c r="C18" s="19">
        <f t="shared" si="1"/>
        <v>41.648400500000001</v>
      </c>
      <c r="D18" s="19">
        <f t="shared" si="1"/>
        <v>16.421805499999998</v>
      </c>
      <c r="E18" s="19">
        <f t="shared" si="1"/>
        <v>766.92465229999993</v>
      </c>
      <c r="F18" s="19">
        <f t="shared" si="1"/>
        <v>5.3352497999999997</v>
      </c>
      <c r="G18" s="19">
        <f t="shared" si="1"/>
        <v>10.882858699999998</v>
      </c>
      <c r="H18" s="19">
        <f t="shared" si="1"/>
        <v>21.837374399999998</v>
      </c>
      <c r="I18" s="19">
        <f t="shared" si="2"/>
        <v>46.061653999999997</v>
      </c>
      <c r="J18" s="84" t="str">
        <f t="shared" si="3"/>
        <v>909.1</v>
      </c>
      <c r="K18" s="84"/>
    </row>
    <row r="19" spans="1:21" x14ac:dyDescent="0.15">
      <c r="A19" s="6" t="s">
        <v>19</v>
      </c>
      <c r="B19" s="90">
        <f t="shared" si="1"/>
        <v>661.98191050000003</v>
      </c>
      <c r="C19" s="19">
        <f t="shared" si="1"/>
        <v>47.373214299999994</v>
      </c>
      <c r="D19" s="19">
        <f t="shared" si="1"/>
        <v>24.627831199999999</v>
      </c>
      <c r="E19" s="19">
        <f t="shared" si="1"/>
        <v>529.84416069999997</v>
      </c>
      <c r="F19" s="19">
        <f t="shared" si="1"/>
        <v>4.2359729999999995</v>
      </c>
      <c r="G19" s="19">
        <f t="shared" si="1"/>
        <v>10.080231299999999</v>
      </c>
      <c r="H19" s="19">
        <f t="shared" si="1"/>
        <v>10.666875300000001</v>
      </c>
      <c r="I19" s="19">
        <f t="shared" si="2"/>
        <v>35.153624700000002</v>
      </c>
      <c r="J19" s="84" t="str">
        <f t="shared" si="3"/>
        <v>662.0</v>
      </c>
      <c r="K19" s="84"/>
    </row>
    <row r="20" spans="1:21" x14ac:dyDescent="0.15">
      <c r="A20" s="6" t="s">
        <v>20</v>
      </c>
      <c r="B20" s="90">
        <f t="shared" si="1"/>
        <v>1646.1938542</v>
      </c>
      <c r="C20" s="19">
        <f t="shared" si="1"/>
        <v>53.039699799999994</v>
      </c>
      <c r="D20" s="19">
        <f t="shared" si="1"/>
        <v>14.597016399999999</v>
      </c>
      <c r="E20" s="19">
        <f t="shared" si="1"/>
        <v>1471.7538552000001</v>
      </c>
      <c r="F20" s="19">
        <f t="shared" si="1"/>
        <v>7.310759599999999</v>
      </c>
      <c r="G20" s="19">
        <f t="shared" si="1"/>
        <v>16.840355899999999</v>
      </c>
      <c r="H20" s="19">
        <f t="shared" si="1"/>
        <v>28.592984600000001</v>
      </c>
      <c r="I20" s="19">
        <f t="shared" si="2"/>
        <v>54.059182700000008</v>
      </c>
      <c r="J20" s="84" t="str">
        <f t="shared" si="3"/>
        <v>1,646.2</v>
      </c>
      <c r="K20" s="84"/>
    </row>
    <row r="21" spans="1:21" x14ac:dyDescent="0.15">
      <c r="A21" s="6" t="s">
        <v>21</v>
      </c>
      <c r="B21" s="90">
        <f t="shared" si="1"/>
        <v>660.76603639999996</v>
      </c>
      <c r="C21" s="19">
        <f t="shared" si="1"/>
        <v>17.792818499999999</v>
      </c>
      <c r="D21" s="19">
        <f t="shared" si="1"/>
        <v>36.981805000000001</v>
      </c>
      <c r="E21" s="19">
        <f t="shared" si="1"/>
        <v>545.84574359999999</v>
      </c>
      <c r="F21" s="19">
        <f t="shared" si="1"/>
        <v>7.1010799999999996</v>
      </c>
      <c r="G21" s="19">
        <f t="shared" si="1"/>
        <v>11.010158699999998</v>
      </c>
      <c r="H21" s="19">
        <f t="shared" si="1"/>
        <v>11.0104165</v>
      </c>
      <c r="I21" s="19">
        <f t="shared" si="2"/>
        <v>31.024014099999995</v>
      </c>
      <c r="J21" s="84" t="str">
        <f t="shared" si="3"/>
        <v>660.8</v>
      </c>
      <c r="K21" s="84"/>
    </row>
    <row r="22" spans="1:21" x14ac:dyDescent="0.15">
      <c r="A22" s="6" t="s">
        <v>22</v>
      </c>
      <c r="B22" s="90">
        <f t="shared" si="1"/>
        <v>629.75040049999996</v>
      </c>
      <c r="C22" s="19">
        <f t="shared" si="1"/>
        <v>23.644947600000002</v>
      </c>
      <c r="D22" s="19">
        <f t="shared" si="1"/>
        <v>26.145459299999999</v>
      </c>
      <c r="E22" s="19">
        <f t="shared" si="1"/>
        <v>524.60282810000001</v>
      </c>
      <c r="F22" s="19">
        <f t="shared" si="1"/>
        <v>7.4448476999999995</v>
      </c>
      <c r="G22" s="19">
        <f t="shared" si="1"/>
        <v>15.5180349</v>
      </c>
      <c r="H22" s="19">
        <f t="shared" si="1"/>
        <v>13.025847499999999</v>
      </c>
      <c r="I22" s="19">
        <f t="shared" si="2"/>
        <v>19.368435399999999</v>
      </c>
      <c r="J22" s="84" t="str">
        <f t="shared" si="3"/>
        <v>629.8</v>
      </c>
      <c r="K22" s="84"/>
    </row>
    <row r="30" spans="1:21" x14ac:dyDescent="0.25">
      <c r="T30" s="84"/>
      <c r="U30" s="84"/>
    </row>
    <row r="31" spans="1:21" x14ac:dyDescent="0.25">
      <c r="T31" s="84"/>
      <c r="U31" s="84"/>
    </row>
    <row r="32" spans="1:21" x14ac:dyDescent="0.25">
      <c r="T32" s="84"/>
      <c r="U32" s="84"/>
    </row>
    <row r="33" spans="20:22" x14ac:dyDescent="0.25">
      <c r="T33" s="84"/>
      <c r="U33" s="84"/>
    </row>
    <row r="34" spans="20:22" x14ac:dyDescent="0.25">
      <c r="T34" s="84"/>
      <c r="U34" s="84"/>
    </row>
    <row r="35" spans="20:22" x14ac:dyDescent="0.25">
      <c r="T35" s="84"/>
      <c r="U35" s="84"/>
    </row>
    <row r="36" spans="20:22" x14ac:dyDescent="0.25">
      <c r="T36" s="84"/>
      <c r="U36" s="84"/>
    </row>
    <row r="37" spans="20:22" x14ac:dyDescent="0.25">
      <c r="T37" s="84"/>
      <c r="U37" s="84"/>
    </row>
    <row r="38" spans="20:22" x14ac:dyDescent="0.25">
      <c r="T38" s="65"/>
      <c r="U38" s="65"/>
      <c r="V38" s="65"/>
    </row>
    <row r="39" spans="20:22" x14ac:dyDescent="0.25">
      <c r="T39" s="65"/>
      <c r="U39" s="65"/>
      <c r="V39" s="65"/>
    </row>
    <row r="40" spans="20:22" x14ac:dyDescent="0.25">
      <c r="T40" s="88"/>
      <c r="U40" s="89"/>
      <c r="V40" s="65"/>
    </row>
    <row r="41" spans="20:22" x14ac:dyDescent="0.25">
      <c r="T41" s="88"/>
      <c r="U41" s="65"/>
      <c r="V41" s="65"/>
    </row>
    <row r="42" spans="20:22" x14ac:dyDescent="0.25">
      <c r="T42" s="88"/>
      <c r="U42" s="65"/>
      <c r="V42" s="65"/>
    </row>
    <row r="43" spans="20:22" x14ac:dyDescent="0.25">
      <c r="T43" s="88"/>
      <c r="U43" s="65"/>
      <c r="V43" s="65"/>
    </row>
    <row r="44" spans="20:22" x14ac:dyDescent="0.25">
      <c r="T44" s="88"/>
      <c r="U44" s="65"/>
      <c r="V44" s="65"/>
    </row>
    <row r="45" spans="20:22" x14ac:dyDescent="0.25">
      <c r="T45" s="88"/>
      <c r="U45" s="65"/>
      <c r="V45" s="65"/>
    </row>
    <row r="46" spans="20:22" x14ac:dyDescent="0.25">
      <c r="T46" s="88"/>
      <c r="U46" s="65"/>
      <c r="V46" s="65"/>
    </row>
    <row r="47" spans="20:22" x14ac:dyDescent="0.25">
      <c r="T47" s="88"/>
      <c r="U47" s="65"/>
      <c r="V47" s="65"/>
    </row>
    <row r="48" spans="20:22" x14ac:dyDescent="0.25">
      <c r="T48" s="88"/>
      <c r="U48" s="65"/>
      <c r="V48" s="65"/>
    </row>
    <row r="49" spans="20:22" x14ac:dyDescent="0.25">
      <c r="T49" s="88"/>
      <c r="U49" s="65"/>
      <c r="V49" s="65"/>
    </row>
    <row r="50" spans="20:22" x14ac:dyDescent="0.25">
      <c r="T50" s="88"/>
      <c r="U50" s="65"/>
      <c r="V50" s="65"/>
    </row>
    <row r="51" spans="20:22" x14ac:dyDescent="0.25">
      <c r="T51" s="88"/>
      <c r="U51" s="65"/>
      <c r="V51" s="65"/>
    </row>
    <row r="52" spans="20:22" x14ac:dyDescent="0.25">
      <c r="T52" s="88"/>
      <c r="U52" s="65"/>
      <c r="V52" s="65"/>
    </row>
    <row r="53" spans="20:22" x14ac:dyDescent="0.25">
      <c r="T53" s="88"/>
      <c r="U53" s="65"/>
      <c r="V53" s="65"/>
    </row>
    <row r="54" spans="20:22" x14ac:dyDescent="0.25">
      <c r="T54" s="88"/>
      <c r="U54" s="65"/>
      <c r="V54" s="65"/>
    </row>
    <row r="55" spans="20:22" x14ac:dyDescent="0.25">
      <c r="T55" s="88"/>
      <c r="U55" s="65"/>
      <c r="V55" s="65"/>
    </row>
    <row r="56" spans="20:22" x14ac:dyDescent="0.25">
      <c r="T56" s="88"/>
      <c r="U56" s="65"/>
      <c r="V56" s="65"/>
    </row>
    <row r="57" spans="20:22" x14ac:dyDescent="0.25">
      <c r="T57" s="88"/>
      <c r="U57" s="65"/>
      <c r="V57" s="65"/>
    </row>
    <row r="58" spans="20:22" x14ac:dyDescent="0.25">
      <c r="T58" s="88"/>
      <c r="U58" s="65"/>
      <c r="V58" s="65"/>
    </row>
    <row r="59" spans="20:22" x14ac:dyDescent="0.25">
      <c r="T59" s="88"/>
      <c r="U59" s="65"/>
      <c r="V59" s="65"/>
    </row>
    <row r="60" spans="20:22" x14ac:dyDescent="0.25">
      <c r="T60" s="88"/>
      <c r="U60" s="65"/>
      <c r="V60" s="65"/>
    </row>
    <row r="61" spans="20:22" x14ac:dyDescent="0.25">
      <c r="T61" s="65"/>
      <c r="U61" s="65"/>
      <c r="V61" s="65"/>
    </row>
    <row r="62" spans="20:22" x14ac:dyDescent="0.25">
      <c r="T62" s="65"/>
      <c r="U62" s="65"/>
      <c r="V62" s="65"/>
    </row>
    <row r="63" spans="20:22" x14ac:dyDescent="0.25">
      <c r="T63" s="65"/>
      <c r="U63" s="65"/>
      <c r="V63" s="65"/>
    </row>
    <row r="75" spans="1:46" x14ac:dyDescent="0.25">
      <c r="A75" s="142"/>
      <c r="B75" s="23" t="s">
        <v>1</v>
      </c>
      <c r="C75" s="23" t="s">
        <v>31</v>
      </c>
      <c r="D75" s="23" t="s">
        <v>32</v>
      </c>
      <c r="E75" s="23" t="s">
        <v>33</v>
      </c>
      <c r="F75" s="23" t="s">
        <v>34</v>
      </c>
      <c r="G75" s="23" t="s">
        <v>35</v>
      </c>
      <c r="H75" s="28" t="s">
        <v>36</v>
      </c>
      <c r="I75" s="28" t="s">
        <v>73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1:46" x14ac:dyDescent="0.25">
      <c r="A76" s="143"/>
      <c r="B76" s="22" t="s">
        <v>2</v>
      </c>
      <c r="C76" s="22" t="s">
        <v>2</v>
      </c>
      <c r="D76" s="22" t="s">
        <v>2</v>
      </c>
      <c r="E76" s="22" t="s">
        <v>2</v>
      </c>
      <c r="F76" s="22" t="s">
        <v>2</v>
      </c>
      <c r="G76" s="22" t="s">
        <v>2</v>
      </c>
      <c r="H76" s="22" t="s">
        <v>2</v>
      </c>
      <c r="I76" s="22" t="s">
        <v>2</v>
      </c>
      <c r="J76" s="5"/>
      <c r="K76" s="5" t="s">
        <v>86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1:46" x14ac:dyDescent="0.15">
      <c r="A77" s="27" t="s">
        <v>4</v>
      </c>
      <c r="B77" s="86">
        <f>B125</f>
        <v>16830139322.500002</v>
      </c>
      <c r="C77" s="86">
        <f t="shared" ref="C77:D77" si="4">C125</f>
        <v>1023410751.5999999</v>
      </c>
      <c r="D77" s="86">
        <f t="shared" si="4"/>
        <v>536628832.89999998</v>
      </c>
      <c r="E77" s="86">
        <f>G125</f>
        <v>13735887545.700003</v>
      </c>
      <c r="F77" s="86">
        <f>J125</f>
        <v>201642116.50000003</v>
      </c>
      <c r="G77" s="86">
        <f>P125</f>
        <v>284882570.80000001</v>
      </c>
      <c r="H77" s="86">
        <f>S125</f>
        <v>378828335.39999998</v>
      </c>
      <c r="I77" s="74">
        <f>X102</f>
        <v>668859169.5999999</v>
      </c>
      <c r="J77" s="5">
        <f>SUM(C77:I77)</f>
        <v>16830139322.500002</v>
      </c>
      <c r="K77" s="5">
        <f>'1.시군별 면적 및 지번수'!B4</f>
        <v>16830139322.500002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1:46" x14ac:dyDescent="0.15">
      <c r="A78" s="26" t="s">
        <v>5</v>
      </c>
      <c r="B78" s="97">
        <f>B126</f>
        <v>1116409316.3</v>
      </c>
      <c r="C78" s="97">
        <f t="shared" ref="C78:D78" si="5">C126</f>
        <v>65531165.299999997</v>
      </c>
      <c r="D78" s="97">
        <f t="shared" si="5"/>
        <v>32007118.199999999</v>
      </c>
      <c r="E78" s="97">
        <f>G126</f>
        <v>837720116.70000005</v>
      </c>
      <c r="F78" s="97">
        <f>J126</f>
        <v>22688494.100000001</v>
      </c>
      <c r="G78" s="97">
        <f>P126</f>
        <v>23113485.399999999</v>
      </c>
      <c r="H78" s="97">
        <f>S126</f>
        <v>39024561.799999997</v>
      </c>
      <c r="I78" s="30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1:46" x14ac:dyDescent="0.15">
      <c r="A79" s="26" t="s">
        <v>6</v>
      </c>
      <c r="B79" s="97">
        <f t="shared" ref="B79:D95" si="6">B127</f>
        <v>868281603.29999995</v>
      </c>
      <c r="C79" s="97">
        <f t="shared" si="6"/>
        <v>59949065.200000003</v>
      </c>
      <c r="D79" s="97">
        <f t="shared" si="6"/>
        <v>55115257.5</v>
      </c>
      <c r="E79" s="97">
        <f t="shared" ref="E79:E95" si="7">G127</f>
        <v>611712898.29999995</v>
      </c>
      <c r="F79" s="97">
        <f t="shared" ref="F79:F95" si="8">J127</f>
        <v>29310146.100000001</v>
      </c>
      <c r="G79" s="97">
        <f t="shared" ref="G79:G95" si="9">P127</f>
        <v>29494718.399999999</v>
      </c>
      <c r="H79" s="97">
        <f t="shared" ref="H79:H95" si="10">S127</f>
        <v>25842451.100000001</v>
      </c>
      <c r="I79" s="30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1:46" x14ac:dyDescent="0.15">
      <c r="A80" s="26" t="s">
        <v>7</v>
      </c>
      <c r="B80" s="97">
        <f t="shared" si="6"/>
        <v>1040677544.5</v>
      </c>
      <c r="C80" s="97">
        <f t="shared" si="6"/>
        <v>53144752.5</v>
      </c>
      <c r="D80" s="97">
        <f t="shared" si="6"/>
        <v>47403092</v>
      </c>
      <c r="E80" s="97">
        <f t="shared" si="7"/>
        <v>832970291</v>
      </c>
      <c r="F80" s="97">
        <f t="shared" si="8"/>
        <v>20923133.699999999</v>
      </c>
      <c r="G80" s="97">
        <f t="shared" si="9"/>
        <v>25669897.100000001</v>
      </c>
      <c r="H80" s="97">
        <f t="shared" si="10"/>
        <v>21464312.100000001</v>
      </c>
      <c r="I80" s="30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1:46" x14ac:dyDescent="0.15">
      <c r="A81" s="26" t="s">
        <v>8</v>
      </c>
      <c r="B81" s="97">
        <f t="shared" si="6"/>
        <v>180304737.30000001</v>
      </c>
      <c r="C81" s="97">
        <f t="shared" si="6"/>
        <v>9474945.3000000007</v>
      </c>
      <c r="D81" s="97">
        <f t="shared" si="6"/>
        <v>4050860.4</v>
      </c>
      <c r="E81" s="97">
        <f t="shared" si="7"/>
        <v>133734889.40000001</v>
      </c>
      <c r="F81" s="97">
        <f t="shared" si="8"/>
        <v>7216938.7999999998</v>
      </c>
      <c r="G81" s="97">
        <f t="shared" si="9"/>
        <v>7474758.2999999998</v>
      </c>
      <c r="H81" s="97">
        <f t="shared" si="10"/>
        <v>3958744.8</v>
      </c>
      <c r="I81" s="30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1:46" x14ac:dyDescent="0.15">
      <c r="A82" s="26" t="s">
        <v>9</v>
      </c>
      <c r="B82" s="97">
        <f t="shared" si="6"/>
        <v>303443266.80000001</v>
      </c>
      <c r="C82" s="97">
        <f t="shared" si="6"/>
        <v>13667478.4</v>
      </c>
      <c r="D82" s="97">
        <f t="shared" si="6"/>
        <v>30925.3</v>
      </c>
      <c r="E82" s="97">
        <f t="shared" si="7"/>
        <v>265929318</v>
      </c>
      <c r="F82" s="97">
        <f t="shared" si="8"/>
        <v>4204096.2</v>
      </c>
      <c r="G82" s="97">
        <f t="shared" si="9"/>
        <v>4565045.5999999996</v>
      </c>
      <c r="H82" s="97">
        <f t="shared" si="10"/>
        <v>4450480.0999999996</v>
      </c>
      <c r="I82" s="30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1:46" x14ac:dyDescent="0.15">
      <c r="A83" s="26" t="s">
        <v>10</v>
      </c>
      <c r="B83" s="97">
        <f t="shared" si="6"/>
        <v>105769531.90000001</v>
      </c>
      <c r="C83" s="97">
        <f t="shared" si="6"/>
        <v>4001300.6</v>
      </c>
      <c r="D83" s="97">
        <f t="shared" si="6"/>
        <v>3885263.5</v>
      </c>
      <c r="E83" s="97">
        <f t="shared" si="7"/>
        <v>77481135.799999997</v>
      </c>
      <c r="F83" s="97">
        <f t="shared" si="8"/>
        <v>6852000.2999999998</v>
      </c>
      <c r="G83" s="97">
        <f t="shared" si="9"/>
        <v>4268265.5999999996</v>
      </c>
      <c r="H83" s="97">
        <f t="shared" si="10"/>
        <v>1654222.2</v>
      </c>
      <c r="I83" s="30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1:46" x14ac:dyDescent="0.15">
      <c r="A84" s="26" t="s">
        <v>11</v>
      </c>
      <c r="B84" s="97">
        <f t="shared" si="6"/>
        <v>1187827623.5999999</v>
      </c>
      <c r="C84" s="97">
        <f t="shared" si="6"/>
        <v>55882989.700000003</v>
      </c>
      <c r="D84" s="97">
        <f t="shared" si="6"/>
        <v>14721635.1</v>
      </c>
      <c r="E84" s="97">
        <f t="shared" si="7"/>
        <v>1042545823.5</v>
      </c>
      <c r="F84" s="97">
        <f t="shared" si="8"/>
        <v>8694699.4000000004</v>
      </c>
      <c r="G84" s="97">
        <f t="shared" si="9"/>
        <v>18894405.600000001</v>
      </c>
      <c r="H84" s="97">
        <f t="shared" si="10"/>
        <v>26503500.399999999</v>
      </c>
      <c r="I84" s="30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1" t="s">
        <v>78</v>
      </c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1:46" x14ac:dyDescent="0.15">
      <c r="A85" s="26" t="s">
        <v>12</v>
      </c>
      <c r="B85" s="97">
        <f t="shared" si="6"/>
        <v>1820581130.9000001</v>
      </c>
      <c r="C85" s="97">
        <f t="shared" si="6"/>
        <v>105613215.40000001</v>
      </c>
      <c r="D85" s="97">
        <f t="shared" si="6"/>
        <v>55567982.399999999</v>
      </c>
      <c r="E85" s="97">
        <f t="shared" si="7"/>
        <v>1522410906.2</v>
      </c>
      <c r="F85" s="97">
        <f t="shared" si="8"/>
        <v>17319270.800000001</v>
      </c>
      <c r="G85" s="97">
        <f t="shared" si="9"/>
        <v>22782836.399999999</v>
      </c>
      <c r="H85" s="97">
        <f t="shared" si="10"/>
        <v>41049650.299999997</v>
      </c>
      <c r="I85" s="30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1:46" x14ac:dyDescent="0.15">
      <c r="A86" s="26" t="s">
        <v>13</v>
      </c>
      <c r="B86" s="97">
        <f t="shared" si="6"/>
        <v>997941905</v>
      </c>
      <c r="C86" s="97">
        <f t="shared" si="6"/>
        <v>87059634.5</v>
      </c>
      <c r="D86" s="97">
        <f t="shared" si="6"/>
        <v>46168317.200000003</v>
      </c>
      <c r="E86" s="97">
        <f t="shared" si="7"/>
        <v>761762503.20000005</v>
      </c>
      <c r="F86" s="97">
        <f t="shared" si="8"/>
        <v>12614799.800000001</v>
      </c>
      <c r="G86" s="97">
        <f t="shared" si="9"/>
        <v>22600920.600000001</v>
      </c>
      <c r="H86" s="97">
        <f t="shared" si="10"/>
        <v>22102095.199999999</v>
      </c>
      <c r="I86" s="30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1:46" x14ac:dyDescent="0.15">
      <c r="A87" s="26" t="s">
        <v>14</v>
      </c>
      <c r="B87" s="97">
        <f t="shared" si="6"/>
        <v>1127330773.0999999</v>
      </c>
      <c r="C87" s="97">
        <f t="shared" si="6"/>
        <v>81036840.299999997</v>
      </c>
      <c r="D87" s="97">
        <f t="shared" si="6"/>
        <v>13574578.300000001</v>
      </c>
      <c r="E87" s="97">
        <f t="shared" si="7"/>
        <v>955035359.60000002</v>
      </c>
      <c r="F87" s="97">
        <f t="shared" si="8"/>
        <v>9791967.5999999996</v>
      </c>
      <c r="G87" s="97">
        <f t="shared" si="9"/>
        <v>14483666.4</v>
      </c>
      <c r="H87" s="97">
        <f t="shared" si="10"/>
        <v>31313094.300000001</v>
      </c>
      <c r="I87" s="30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1:46" x14ac:dyDescent="0.15">
      <c r="A88" s="26" t="s">
        <v>15</v>
      </c>
      <c r="B88" s="97">
        <f t="shared" si="6"/>
        <v>1464186612.9000001</v>
      </c>
      <c r="C88" s="97">
        <f t="shared" si="6"/>
        <v>121855092</v>
      </c>
      <c r="D88" s="97">
        <f t="shared" si="6"/>
        <v>15330378.9</v>
      </c>
      <c r="E88" s="97">
        <f t="shared" si="7"/>
        <v>1216854044.5999999</v>
      </c>
      <c r="F88" s="97">
        <f t="shared" si="8"/>
        <v>14102479.300000001</v>
      </c>
      <c r="G88" s="97">
        <f t="shared" si="9"/>
        <v>20532871.100000001</v>
      </c>
      <c r="H88" s="97">
        <f t="shared" si="10"/>
        <v>31408146.100000001</v>
      </c>
      <c r="I88" s="30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1:46" x14ac:dyDescent="0.15">
      <c r="A89" s="26" t="s">
        <v>16</v>
      </c>
      <c r="B89" s="97">
        <f t="shared" si="6"/>
        <v>1219878440.5</v>
      </c>
      <c r="C89" s="97">
        <f t="shared" si="6"/>
        <v>98522193.799999997</v>
      </c>
      <c r="D89" s="97">
        <f t="shared" si="6"/>
        <v>7583402.7000000002</v>
      </c>
      <c r="E89" s="97">
        <f t="shared" si="7"/>
        <v>1041435012</v>
      </c>
      <c r="F89" s="97">
        <f t="shared" si="8"/>
        <v>7733207.7999999998</v>
      </c>
      <c r="G89" s="97">
        <f t="shared" si="9"/>
        <v>13024590.5</v>
      </c>
      <c r="H89" s="97">
        <f t="shared" si="10"/>
        <v>27275194.5</v>
      </c>
      <c r="I89" s="30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1:46" x14ac:dyDescent="0.15">
      <c r="A90" s="26" t="s">
        <v>17</v>
      </c>
      <c r="B90" s="97">
        <f t="shared" si="6"/>
        <v>889702639.60000002</v>
      </c>
      <c r="C90" s="97">
        <f t="shared" si="6"/>
        <v>84172997.900000006</v>
      </c>
      <c r="D90" s="97">
        <f t="shared" si="6"/>
        <v>122416104</v>
      </c>
      <c r="E90" s="97">
        <f t="shared" si="7"/>
        <v>597324007.5</v>
      </c>
      <c r="F90" s="97">
        <f t="shared" si="8"/>
        <v>8762972.5</v>
      </c>
      <c r="G90" s="97">
        <f t="shared" si="9"/>
        <v>13645470.300000001</v>
      </c>
      <c r="H90" s="97">
        <f t="shared" si="10"/>
        <v>17648384.199999999</v>
      </c>
      <c r="I90" s="30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1:46" x14ac:dyDescent="0.15">
      <c r="A91" s="26" t="s">
        <v>18</v>
      </c>
      <c r="B91" s="97">
        <f t="shared" si="6"/>
        <v>909111995.20000005</v>
      </c>
      <c r="C91" s="97">
        <f t="shared" si="6"/>
        <v>41648400.5</v>
      </c>
      <c r="D91" s="97">
        <f t="shared" si="6"/>
        <v>16421805.5</v>
      </c>
      <c r="E91" s="97">
        <f t="shared" si="7"/>
        <v>766924652.29999995</v>
      </c>
      <c r="F91" s="97">
        <f t="shared" si="8"/>
        <v>5335249.8</v>
      </c>
      <c r="G91" s="97">
        <f t="shared" si="9"/>
        <v>10882858.699999999</v>
      </c>
      <c r="H91" s="97">
        <f t="shared" si="10"/>
        <v>21837374.399999999</v>
      </c>
      <c r="I91" s="30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1:46" x14ac:dyDescent="0.15">
      <c r="A92" s="26" t="s">
        <v>19</v>
      </c>
      <c r="B92" s="97">
        <f t="shared" si="6"/>
        <v>661981910.5</v>
      </c>
      <c r="C92" s="97">
        <f t="shared" si="6"/>
        <v>47373214.299999997</v>
      </c>
      <c r="D92" s="97">
        <f t="shared" si="6"/>
        <v>24627831.199999999</v>
      </c>
      <c r="E92" s="97">
        <f t="shared" si="7"/>
        <v>529844160.69999999</v>
      </c>
      <c r="F92" s="97">
        <f t="shared" si="8"/>
        <v>4235973</v>
      </c>
      <c r="G92" s="97">
        <f t="shared" si="9"/>
        <v>10080231.300000001</v>
      </c>
      <c r="H92" s="97">
        <f t="shared" si="10"/>
        <v>10666875.300000001</v>
      </c>
      <c r="I92" s="30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1:46" x14ac:dyDescent="0.15">
      <c r="A93" s="26" t="s">
        <v>20</v>
      </c>
      <c r="B93" s="97">
        <f t="shared" si="6"/>
        <v>1646193854.2</v>
      </c>
      <c r="C93" s="97">
        <f t="shared" si="6"/>
        <v>53039699.799999997</v>
      </c>
      <c r="D93" s="97">
        <f t="shared" si="6"/>
        <v>14597016.4</v>
      </c>
      <c r="E93" s="97">
        <f t="shared" si="7"/>
        <v>1471753855.2</v>
      </c>
      <c r="F93" s="97">
        <f t="shared" si="8"/>
        <v>7310759.5999999996</v>
      </c>
      <c r="G93" s="97">
        <f t="shared" si="9"/>
        <v>16840355.899999999</v>
      </c>
      <c r="H93" s="97">
        <f t="shared" si="10"/>
        <v>28592984.600000001</v>
      </c>
      <c r="I93" s="30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1:46" x14ac:dyDescent="0.15">
      <c r="A94" s="26" t="s">
        <v>21</v>
      </c>
      <c r="B94" s="97">
        <f t="shared" si="6"/>
        <v>660766036.39999998</v>
      </c>
      <c r="C94" s="97">
        <f t="shared" si="6"/>
        <v>17792818.5</v>
      </c>
      <c r="D94" s="97">
        <f t="shared" si="6"/>
        <v>36981805</v>
      </c>
      <c r="E94" s="97">
        <f t="shared" si="7"/>
        <v>545845743.60000002</v>
      </c>
      <c r="F94" s="97">
        <f t="shared" si="8"/>
        <v>7101080</v>
      </c>
      <c r="G94" s="97">
        <f t="shared" si="9"/>
        <v>11010158.699999999</v>
      </c>
      <c r="H94" s="97">
        <f t="shared" si="10"/>
        <v>11010416.5</v>
      </c>
      <c r="I94" s="30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1:46" x14ac:dyDescent="0.15">
      <c r="A95" s="26" t="s">
        <v>22</v>
      </c>
      <c r="B95" s="97">
        <f t="shared" si="6"/>
        <v>629750400.5</v>
      </c>
      <c r="C95" s="97">
        <f t="shared" si="6"/>
        <v>23644947.600000001</v>
      </c>
      <c r="D95" s="97">
        <f t="shared" si="6"/>
        <v>26145459.300000001</v>
      </c>
      <c r="E95" s="97">
        <f t="shared" si="7"/>
        <v>524602828.10000002</v>
      </c>
      <c r="F95" s="97">
        <f t="shared" si="8"/>
        <v>7444847.7000000002</v>
      </c>
      <c r="G95" s="97">
        <f t="shared" si="9"/>
        <v>15518034.9</v>
      </c>
      <c r="H95" s="97">
        <f t="shared" si="10"/>
        <v>13025847.5</v>
      </c>
      <c r="I95" s="30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1:4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1:4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1:47" s="65" customFormat="1" ht="13.5" customHeight="1" x14ac:dyDescent="0.25">
      <c r="A98" s="144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66"/>
      <c r="AU98" s="31"/>
    </row>
    <row r="99" spans="1:47" s="65" customFormat="1" x14ac:dyDescent="0.25">
      <c r="A99" s="144"/>
      <c r="B99" s="64"/>
      <c r="C99" s="32"/>
      <c r="D99" s="64"/>
      <c r="E99" s="32"/>
      <c r="F99" s="64"/>
      <c r="G99" s="32"/>
      <c r="H99" s="64"/>
      <c r="I99" s="32"/>
      <c r="J99" s="64"/>
      <c r="K99" s="32"/>
      <c r="L99" s="64"/>
      <c r="M99" s="32"/>
      <c r="N99" s="64"/>
      <c r="O99" s="32"/>
      <c r="P99" s="64"/>
      <c r="Q99" s="32"/>
      <c r="R99" s="64"/>
      <c r="S99" s="32"/>
      <c r="T99" s="64"/>
      <c r="U99" s="32"/>
      <c r="V99" s="64"/>
      <c r="W99" s="32"/>
      <c r="X99" s="64"/>
      <c r="Y99" s="32"/>
      <c r="Z99" s="64"/>
      <c r="AA99" s="32"/>
      <c r="AB99" s="64"/>
      <c r="AC99" s="32"/>
      <c r="AD99" s="64"/>
      <c r="AE99" s="32"/>
      <c r="AF99" s="64"/>
      <c r="AG99" s="32"/>
      <c r="AH99" s="64"/>
      <c r="AI99" s="32"/>
      <c r="AJ99" s="64"/>
      <c r="AK99" s="32"/>
      <c r="AL99" s="64"/>
      <c r="AM99" s="32"/>
      <c r="AN99" s="64"/>
      <c r="AO99" s="32"/>
      <c r="AP99" s="64"/>
      <c r="AQ99" s="32"/>
      <c r="AR99" s="64"/>
      <c r="AS99" s="32"/>
      <c r="AT99" s="64"/>
      <c r="AU99" s="32"/>
    </row>
    <row r="100" spans="1:47" s="65" customFormat="1" x14ac:dyDescent="0.15">
      <c r="A100" s="145" t="s">
        <v>0</v>
      </c>
      <c r="B100" s="80" t="s">
        <v>41</v>
      </c>
      <c r="C100" s="80" t="s">
        <v>42</v>
      </c>
      <c r="D100" s="80" t="s">
        <v>43</v>
      </c>
      <c r="E100" s="80" t="s">
        <v>44</v>
      </c>
      <c r="F100" s="80" t="s">
        <v>45</v>
      </c>
      <c r="G100" s="80" t="s">
        <v>46</v>
      </c>
      <c r="H100" s="80" t="s">
        <v>47</v>
      </c>
      <c r="I100" s="80" t="s">
        <v>48</v>
      </c>
      <c r="J100" s="80" t="s">
        <v>49</v>
      </c>
      <c r="K100" s="80" t="s">
        <v>50</v>
      </c>
      <c r="L100" s="80" t="s">
        <v>51</v>
      </c>
      <c r="M100" s="80" t="s">
        <v>52</v>
      </c>
      <c r="N100" s="80" t="s">
        <v>53</v>
      </c>
      <c r="O100" s="80" t="s">
        <v>54</v>
      </c>
      <c r="P100" s="80" t="s">
        <v>55</v>
      </c>
      <c r="Q100" s="80" t="s">
        <v>56</v>
      </c>
      <c r="R100" s="80" t="s">
        <v>57</v>
      </c>
      <c r="S100" s="80" t="s">
        <v>58</v>
      </c>
      <c r="T100" s="80" t="s">
        <v>59</v>
      </c>
      <c r="U100" s="80" t="s">
        <v>60</v>
      </c>
      <c r="V100" s="80" t="s">
        <v>61</v>
      </c>
      <c r="W100" s="80" t="s">
        <v>62</v>
      </c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1"/>
      <c r="AS100" s="62"/>
    </row>
    <row r="101" spans="1:47" s="65" customFormat="1" x14ac:dyDescent="0.15">
      <c r="A101" s="146"/>
      <c r="B101" s="77" t="s">
        <v>2</v>
      </c>
      <c r="C101" s="77" t="s">
        <v>2</v>
      </c>
      <c r="D101" s="77" t="s">
        <v>2</v>
      </c>
      <c r="E101" s="77" t="s">
        <v>2</v>
      </c>
      <c r="F101" s="77" t="s">
        <v>2</v>
      </c>
      <c r="G101" s="77" t="s">
        <v>2</v>
      </c>
      <c r="H101" s="77" t="s">
        <v>2</v>
      </c>
      <c r="I101" s="77" t="s">
        <v>2</v>
      </c>
      <c r="J101" s="77" t="s">
        <v>2</v>
      </c>
      <c r="K101" s="77" t="s">
        <v>2</v>
      </c>
      <c r="L101" s="77" t="s">
        <v>2</v>
      </c>
      <c r="M101" s="77" t="s">
        <v>2</v>
      </c>
      <c r="N101" s="77" t="s">
        <v>2</v>
      </c>
      <c r="O101" s="77" t="s">
        <v>2</v>
      </c>
      <c r="P101" s="77" t="s">
        <v>2</v>
      </c>
      <c r="Q101" s="77" t="s">
        <v>2</v>
      </c>
      <c r="R101" s="77" t="s">
        <v>2</v>
      </c>
      <c r="S101" s="77" t="s">
        <v>2</v>
      </c>
      <c r="T101" s="77" t="s">
        <v>2</v>
      </c>
      <c r="U101" s="77" t="s">
        <v>2</v>
      </c>
      <c r="V101" s="77" t="s">
        <v>2</v>
      </c>
      <c r="W101" s="77" t="s">
        <v>2</v>
      </c>
      <c r="X101" s="77" t="s">
        <v>83</v>
      </c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2"/>
      <c r="AS101" s="62"/>
    </row>
    <row r="102" spans="1:47" s="65" customFormat="1" x14ac:dyDescent="0.15">
      <c r="A102" s="78" t="s">
        <v>4</v>
      </c>
      <c r="B102" s="86">
        <f>E125</f>
        <v>10466679.199999997</v>
      </c>
      <c r="C102" s="86">
        <f>F125</f>
        <v>64188267.899999999</v>
      </c>
      <c r="D102" s="86">
        <f>H125</f>
        <v>2429</v>
      </c>
      <c r="E102" s="86">
        <f>I125</f>
        <v>0</v>
      </c>
      <c r="F102" s="86">
        <f>K125</f>
        <v>30144564.000000004</v>
      </c>
      <c r="G102" s="86">
        <f>L125</f>
        <v>20078423.599999998</v>
      </c>
      <c r="H102" s="86">
        <f t="shared" ref="H102:J102" si="11">M125</f>
        <v>2592897.5999999996</v>
      </c>
      <c r="I102" s="86">
        <f t="shared" si="11"/>
        <v>1141186</v>
      </c>
      <c r="J102" s="86">
        <f t="shared" si="11"/>
        <v>7237643.8999999994</v>
      </c>
      <c r="K102" s="86">
        <f>Q125</f>
        <v>16458940.5</v>
      </c>
      <c r="L102" s="86">
        <f>R125</f>
        <v>19104899</v>
      </c>
      <c r="M102" s="86">
        <f>T125</f>
        <v>139117822.09999999</v>
      </c>
      <c r="N102" s="86">
        <f t="shared" ref="N102:W102" si="12">U125</f>
        <v>134748238.39999998</v>
      </c>
      <c r="O102" s="86">
        <f t="shared" si="12"/>
        <v>636743.4</v>
      </c>
      <c r="P102" s="86">
        <f t="shared" si="12"/>
        <v>1958616.5999999996</v>
      </c>
      <c r="Q102" s="86">
        <f t="shared" si="12"/>
        <v>7317009.8999999994</v>
      </c>
      <c r="R102" s="86">
        <f t="shared" si="12"/>
        <v>47309425.699999988</v>
      </c>
      <c r="S102" s="86">
        <f t="shared" si="12"/>
        <v>5450544.7999999998</v>
      </c>
      <c r="T102" s="86">
        <f t="shared" si="12"/>
        <v>4683610.5</v>
      </c>
      <c r="U102" s="86">
        <f t="shared" si="12"/>
        <v>409647.8</v>
      </c>
      <c r="V102" s="86">
        <f t="shared" si="12"/>
        <v>9418036.0000000019</v>
      </c>
      <c r="W102" s="86">
        <f t="shared" si="12"/>
        <v>146393543.69999999</v>
      </c>
      <c r="X102" s="74">
        <f t="shared" ref="X102:X120" si="13">SUM(B102:W102)</f>
        <v>668859169.5999999</v>
      </c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2"/>
      <c r="AS102" s="62"/>
    </row>
    <row r="103" spans="1:47" s="65" customFormat="1" x14ac:dyDescent="0.2">
      <c r="A103" s="79" t="s">
        <v>5</v>
      </c>
      <c r="B103" s="86">
        <f t="shared" ref="B103:C120" si="14">E126</f>
        <v>1935222</v>
      </c>
      <c r="C103" s="86">
        <f t="shared" si="14"/>
        <v>2023920.1</v>
      </c>
      <c r="D103" s="97">
        <f>H126</f>
        <v>0</v>
      </c>
      <c r="E103" s="97">
        <f>I126</f>
        <v>0</v>
      </c>
      <c r="F103" s="97">
        <f>K126</f>
        <v>2443874.2999999998</v>
      </c>
      <c r="G103" s="97">
        <f>L126</f>
        <v>3082865.7</v>
      </c>
      <c r="H103" s="97">
        <f t="shared" ref="H103:J118" si="15">M126</f>
        <v>338571.4</v>
      </c>
      <c r="I103" s="97">
        <f t="shared" si="15"/>
        <v>115020</v>
      </c>
      <c r="J103" s="97">
        <f t="shared" si="15"/>
        <v>492540.6</v>
      </c>
      <c r="K103" s="97">
        <f>Q126</f>
        <v>1082668.5</v>
      </c>
      <c r="L103" s="97">
        <f>R126</f>
        <v>1253530.3</v>
      </c>
      <c r="M103" s="97">
        <f>T126</f>
        <v>11490857.4</v>
      </c>
      <c r="N103" s="97">
        <f t="shared" ref="N103:W118" si="16">U126</f>
        <v>51708235.100000001</v>
      </c>
      <c r="O103" s="97">
        <f t="shared" si="16"/>
        <v>60569</v>
      </c>
      <c r="P103" s="97">
        <f t="shared" si="16"/>
        <v>79365.8</v>
      </c>
      <c r="Q103" s="97">
        <f t="shared" si="16"/>
        <v>899495</v>
      </c>
      <c r="R103" s="97">
        <f t="shared" si="16"/>
        <v>8027452.5999999996</v>
      </c>
      <c r="S103" s="97">
        <f t="shared" si="16"/>
        <v>1081032.8</v>
      </c>
      <c r="T103" s="97">
        <f t="shared" si="16"/>
        <v>482468.8</v>
      </c>
      <c r="U103" s="97">
        <f t="shared" si="16"/>
        <v>61538.9</v>
      </c>
      <c r="V103" s="97">
        <f t="shared" si="16"/>
        <v>1599647.5</v>
      </c>
      <c r="W103" s="97">
        <f t="shared" si="16"/>
        <v>8065499</v>
      </c>
      <c r="X103" s="74">
        <f t="shared" si="13"/>
        <v>96324374.799999997</v>
      </c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2"/>
      <c r="AS103" s="62"/>
    </row>
    <row r="104" spans="1:47" s="65" customFormat="1" x14ac:dyDescent="0.2">
      <c r="A104" s="79" t="s">
        <v>6</v>
      </c>
      <c r="B104" s="86">
        <f t="shared" si="14"/>
        <v>2645647.1</v>
      </c>
      <c r="C104" s="86">
        <f t="shared" si="14"/>
        <v>2681293</v>
      </c>
      <c r="D104" s="97">
        <f t="shared" ref="D104:E120" si="17">H127</f>
        <v>1412</v>
      </c>
      <c r="E104" s="97">
        <f t="shared" si="17"/>
        <v>0</v>
      </c>
      <c r="F104" s="97">
        <f t="shared" ref="F104:G120" si="18">K127</f>
        <v>5667624.5</v>
      </c>
      <c r="G104" s="97">
        <f t="shared" si="18"/>
        <v>2953598.7</v>
      </c>
      <c r="H104" s="97">
        <f t="shared" si="15"/>
        <v>290700.59999999998</v>
      </c>
      <c r="I104" s="97">
        <f t="shared" si="15"/>
        <v>183336.6</v>
      </c>
      <c r="J104" s="97">
        <f t="shared" si="15"/>
        <v>1218611.8999999999</v>
      </c>
      <c r="K104" s="97">
        <f t="shared" ref="K104:L120" si="19">Q127</f>
        <v>2061694.5</v>
      </c>
      <c r="L104" s="97">
        <f t="shared" si="19"/>
        <v>2050108.4</v>
      </c>
      <c r="M104" s="97">
        <f t="shared" ref="M104:M120" si="20">T127</f>
        <v>8645341.9000000004</v>
      </c>
      <c r="N104" s="97">
        <f t="shared" si="16"/>
        <v>2031109</v>
      </c>
      <c r="O104" s="97">
        <f t="shared" si="16"/>
        <v>20013</v>
      </c>
      <c r="P104" s="97">
        <f t="shared" si="16"/>
        <v>357521.2</v>
      </c>
      <c r="Q104" s="97">
        <f t="shared" si="16"/>
        <v>3225747.1</v>
      </c>
      <c r="R104" s="97">
        <f t="shared" si="16"/>
        <v>4668670.9000000004</v>
      </c>
      <c r="S104" s="97">
        <f t="shared" si="16"/>
        <v>629491</v>
      </c>
      <c r="T104" s="97">
        <f t="shared" si="16"/>
        <v>792306.3</v>
      </c>
      <c r="U104" s="97">
        <f t="shared" si="16"/>
        <v>169953.3</v>
      </c>
      <c r="V104" s="97">
        <f t="shared" si="16"/>
        <v>981179.1</v>
      </c>
      <c r="W104" s="97">
        <f t="shared" si="16"/>
        <v>15581706.6</v>
      </c>
      <c r="X104" s="74">
        <f t="shared" si="13"/>
        <v>56857066.699999988</v>
      </c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2"/>
      <c r="AS104" s="62"/>
    </row>
    <row r="105" spans="1:47" s="65" customFormat="1" x14ac:dyDescent="0.2">
      <c r="A105" s="79" t="s">
        <v>7</v>
      </c>
      <c r="B105" s="86">
        <f t="shared" si="14"/>
        <v>1620426</v>
      </c>
      <c r="C105" s="86">
        <f t="shared" si="14"/>
        <v>1453587</v>
      </c>
      <c r="D105" s="97">
        <f t="shared" si="17"/>
        <v>980</v>
      </c>
      <c r="E105" s="97">
        <f t="shared" si="17"/>
        <v>0</v>
      </c>
      <c r="F105" s="97">
        <f t="shared" si="18"/>
        <v>3840035</v>
      </c>
      <c r="G105" s="97">
        <f t="shared" si="18"/>
        <v>2812940.8</v>
      </c>
      <c r="H105" s="97">
        <f t="shared" si="15"/>
        <v>222794.6</v>
      </c>
      <c r="I105" s="97">
        <f t="shared" si="15"/>
        <v>125777.7</v>
      </c>
      <c r="J105" s="97">
        <f t="shared" si="15"/>
        <v>852161.4</v>
      </c>
      <c r="K105" s="97">
        <f t="shared" si="19"/>
        <v>1476158</v>
      </c>
      <c r="L105" s="97">
        <f t="shared" si="19"/>
        <v>1272900.6000000001</v>
      </c>
      <c r="M105" s="97">
        <f t="shared" si="20"/>
        <v>6619397.2999999998</v>
      </c>
      <c r="N105" s="97">
        <f t="shared" si="16"/>
        <v>5239543.4000000004</v>
      </c>
      <c r="O105" s="97">
        <f t="shared" si="16"/>
        <v>26384</v>
      </c>
      <c r="P105" s="97">
        <f t="shared" si="16"/>
        <v>195743.9</v>
      </c>
      <c r="Q105" s="97">
        <f t="shared" si="16"/>
        <v>928059.7</v>
      </c>
      <c r="R105" s="97">
        <f t="shared" si="16"/>
        <v>1745123.4</v>
      </c>
      <c r="S105" s="97">
        <f t="shared" si="16"/>
        <v>53335</v>
      </c>
      <c r="T105" s="97">
        <f t="shared" si="16"/>
        <v>365302</v>
      </c>
      <c r="U105" s="97">
        <f t="shared" si="16"/>
        <v>26099.4</v>
      </c>
      <c r="V105" s="97">
        <f t="shared" si="16"/>
        <v>887357</v>
      </c>
      <c r="W105" s="97">
        <f t="shared" si="16"/>
        <v>9337959.9000000004</v>
      </c>
      <c r="X105" s="74">
        <f t="shared" si="13"/>
        <v>39102066.099999994</v>
      </c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2"/>
      <c r="AS105" s="62"/>
    </row>
    <row r="106" spans="1:47" s="65" customFormat="1" x14ac:dyDescent="0.2">
      <c r="A106" s="79" t="s">
        <v>8</v>
      </c>
      <c r="B106" s="86">
        <f t="shared" si="14"/>
        <v>144651</v>
      </c>
      <c r="C106" s="86">
        <f t="shared" si="14"/>
        <v>35649</v>
      </c>
      <c r="D106" s="97">
        <f t="shared" si="17"/>
        <v>0</v>
      </c>
      <c r="E106" s="97">
        <f t="shared" si="17"/>
        <v>0</v>
      </c>
      <c r="F106" s="97">
        <f t="shared" si="18"/>
        <v>4321102.4000000004</v>
      </c>
      <c r="G106" s="97">
        <f t="shared" si="18"/>
        <v>617452.1</v>
      </c>
      <c r="H106" s="97">
        <f t="shared" si="15"/>
        <v>126747.4</v>
      </c>
      <c r="I106" s="97">
        <f t="shared" si="15"/>
        <v>87326.3</v>
      </c>
      <c r="J106" s="97">
        <f t="shared" si="15"/>
        <v>195861.6</v>
      </c>
      <c r="K106" s="97">
        <f t="shared" si="19"/>
        <v>1015879</v>
      </c>
      <c r="L106" s="97">
        <f t="shared" si="19"/>
        <v>364348.6</v>
      </c>
      <c r="M106" s="97">
        <f t="shared" si="20"/>
        <v>616563.5</v>
      </c>
      <c r="N106" s="97">
        <f t="shared" si="16"/>
        <v>606272.9</v>
      </c>
      <c r="O106" s="97">
        <f t="shared" si="16"/>
        <v>0</v>
      </c>
      <c r="P106" s="97">
        <f t="shared" si="16"/>
        <v>137663.29999999999</v>
      </c>
      <c r="Q106" s="97">
        <f t="shared" si="16"/>
        <v>222538.4</v>
      </c>
      <c r="R106" s="97">
        <f t="shared" si="16"/>
        <v>269525.7</v>
      </c>
      <c r="S106" s="97">
        <f t="shared" si="16"/>
        <v>157883.70000000001</v>
      </c>
      <c r="T106" s="97">
        <f t="shared" si="16"/>
        <v>129628.3</v>
      </c>
      <c r="U106" s="97">
        <f t="shared" si="16"/>
        <v>0</v>
      </c>
      <c r="V106" s="97">
        <f t="shared" si="16"/>
        <v>204042</v>
      </c>
      <c r="W106" s="97">
        <f t="shared" si="16"/>
        <v>5140465.0999999996</v>
      </c>
      <c r="X106" s="74">
        <f t="shared" si="13"/>
        <v>14393600.299999999</v>
      </c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2"/>
      <c r="AS106" s="62"/>
    </row>
    <row r="107" spans="1:47" s="65" customFormat="1" x14ac:dyDescent="0.2">
      <c r="A107" s="79" t="s">
        <v>9</v>
      </c>
      <c r="B107" s="86">
        <f t="shared" si="14"/>
        <v>5173</v>
      </c>
      <c r="C107" s="86">
        <f t="shared" si="14"/>
        <v>1727330.6</v>
      </c>
      <c r="D107" s="97">
        <f t="shared" si="17"/>
        <v>0</v>
      </c>
      <c r="E107" s="97">
        <f t="shared" si="17"/>
        <v>0</v>
      </c>
      <c r="F107" s="97">
        <f t="shared" si="18"/>
        <v>517163.5</v>
      </c>
      <c r="G107" s="97">
        <f t="shared" si="18"/>
        <v>464713.1</v>
      </c>
      <c r="H107" s="97">
        <f t="shared" si="15"/>
        <v>183135.4</v>
      </c>
      <c r="I107" s="97">
        <f t="shared" si="15"/>
        <v>25088</v>
      </c>
      <c r="J107" s="97">
        <f t="shared" si="15"/>
        <v>58547</v>
      </c>
      <c r="K107" s="97">
        <f t="shared" si="19"/>
        <v>1198189.8999999999</v>
      </c>
      <c r="L107" s="97">
        <f t="shared" si="19"/>
        <v>26623</v>
      </c>
      <c r="M107" s="97">
        <f t="shared" si="20"/>
        <v>408398.6</v>
      </c>
      <c r="N107" s="97">
        <f t="shared" si="16"/>
        <v>310655.09999999998</v>
      </c>
      <c r="O107" s="97">
        <f t="shared" si="16"/>
        <v>1392</v>
      </c>
      <c r="P107" s="97">
        <f t="shared" si="16"/>
        <v>130784.3</v>
      </c>
      <c r="Q107" s="97">
        <f t="shared" si="16"/>
        <v>156854</v>
      </c>
      <c r="R107" s="97">
        <f t="shared" si="16"/>
        <v>2118312.4</v>
      </c>
      <c r="S107" s="97">
        <f t="shared" si="16"/>
        <v>390456.2</v>
      </c>
      <c r="T107" s="97">
        <f t="shared" si="16"/>
        <v>115456.3</v>
      </c>
      <c r="U107" s="97">
        <f t="shared" si="16"/>
        <v>0</v>
      </c>
      <c r="V107" s="97">
        <f t="shared" si="16"/>
        <v>199535.7</v>
      </c>
      <c r="W107" s="97">
        <f t="shared" si="16"/>
        <v>2558115.1</v>
      </c>
      <c r="X107" s="74">
        <f t="shared" si="13"/>
        <v>10595923.199999999</v>
      </c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2"/>
      <c r="AS107" s="62"/>
    </row>
    <row r="108" spans="1:47" s="65" customFormat="1" x14ac:dyDescent="0.2">
      <c r="A108" s="79" t="s">
        <v>10</v>
      </c>
      <c r="B108" s="86">
        <f t="shared" si="14"/>
        <v>261255</v>
      </c>
      <c r="C108" s="86">
        <f t="shared" si="14"/>
        <v>135768</v>
      </c>
      <c r="D108" s="97">
        <f t="shared" si="17"/>
        <v>37</v>
      </c>
      <c r="E108" s="97">
        <f t="shared" si="17"/>
        <v>0</v>
      </c>
      <c r="F108" s="97">
        <f t="shared" si="18"/>
        <v>360064</v>
      </c>
      <c r="G108" s="97">
        <f t="shared" si="18"/>
        <v>781796.7</v>
      </c>
      <c r="H108" s="97">
        <f t="shared" si="15"/>
        <v>109266.1</v>
      </c>
      <c r="I108" s="97">
        <f t="shared" si="15"/>
        <v>76528.7</v>
      </c>
      <c r="J108" s="97">
        <f t="shared" si="15"/>
        <v>96481.7</v>
      </c>
      <c r="K108" s="97">
        <f t="shared" si="19"/>
        <v>96959.9</v>
      </c>
      <c r="L108" s="97">
        <f t="shared" si="19"/>
        <v>190303.9</v>
      </c>
      <c r="M108" s="97">
        <f t="shared" si="20"/>
        <v>919980.9</v>
      </c>
      <c r="N108" s="97">
        <f t="shared" si="16"/>
        <v>1123956</v>
      </c>
      <c r="O108" s="97">
        <f t="shared" si="16"/>
        <v>0</v>
      </c>
      <c r="P108" s="97">
        <f t="shared" si="16"/>
        <v>89538</v>
      </c>
      <c r="Q108" s="97">
        <f t="shared" si="16"/>
        <v>106397.8</v>
      </c>
      <c r="R108" s="97">
        <f t="shared" si="16"/>
        <v>838472.9</v>
      </c>
      <c r="S108" s="97">
        <f t="shared" si="16"/>
        <v>369548</v>
      </c>
      <c r="T108" s="97">
        <f t="shared" si="16"/>
        <v>121752.7</v>
      </c>
      <c r="U108" s="97">
        <f t="shared" si="16"/>
        <v>16579.2</v>
      </c>
      <c r="V108" s="97">
        <f t="shared" si="16"/>
        <v>12801</v>
      </c>
      <c r="W108" s="97">
        <f t="shared" si="16"/>
        <v>1919856.4</v>
      </c>
      <c r="X108" s="74">
        <f t="shared" si="13"/>
        <v>7627343.9000000004</v>
      </c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2"/>
      <c r="AS108" s="62"/>
    </row>
    <row r="109" spans="1:47" s="65" customFormat="1" x14ac:dyDescent="0.2">
      <c r="A109" s="79" t="s">
        <v>11</v>
      </c>
      <c r="B109" s="86">
        <f t="shared" si="14"/>
        <v>377556.5</v>
      </c>
      <c r="C109" s="86">
        <f t="shared" si="14"/>
        <v>958185.7</v>
      </c>
      <c r="D109" s="97">
        <f t="shared" si="17"/>
        <v>0</v>
      </c>
      <c r="E109" s="97">
        <f t="shared" si="17"/>
        <v>0</v>
      </c>
      <c r="F109" s="97">
        <f t="shared" si="18"/>
        <v>2937965</v>
      </c>
      <c r="G109" s="97">
        <f t="shared" si="18"/>
        <v>1479325</v>
      </c>
      <c r="H109" s="97">
        <f t="shared" si="15"/>
        <v>135832.1</v>
      </c>
      <c r="I109" s="97">
        <f t="shared" si="15"/>
        <v>67433.100000000006</v>
      </c>
      <c r="J109" s="97">
        <f t="shared" si="15"/>
        <v>167000.9</v>
      </c>
      <c r="K109" s="97">
        <f t="shared" si="19"/>
        <v>2288834.4</v>
      </c>
      <c r="L109" s="97">
        <f t="shared" si="19"/>
        <v>1090180.5</v>
      </c>
      <c r="M109" s="97">
        <f t="shared" si="20"/>
        <v>2708954.4</v>
      </c>
      <c r="N109" s="97">
        <f t="shared" si="16"/>
        <v>1378676</v>
      </c>
      <c r="O109" s="97">
        <f t="shared" si="16"/>
        <v>18411</v>
      </c>
      <c r="P109" s="97">
        <f t="shared" si="16"/>
        <v>121798</v>
      </c>
      <c r="Q109" s="97">
        <f t="shared" si="16"/>
        <v>212917.6</v>
      </c>
      <c r="R109" s="97">
        <f t="shared" si="16"/>
        <v>2140309.7000000002</v>
      </c>
      <c r="S109" s="97">
        <f t="shared" si="16"/>
        <v>36580</v>
      </c>
      <c r="T109" s="97">
        <f t="shared" si="16"/>
        <v>141466.70000000001</v>
      </c>
      <c r="U109" s="97">
        <f t="shared" si="16"/>
        <v>21640</v>
      </c>
      <c r="V109" s="97">
        <f t="shared" si="16"/>
        <v>520581.4</v>
      </c>
      <c r="W109" s="97">
        <f t="shared" si="16"/>
        <v>3780921.9</v>
      </c>
      <c r="X109" s="74">
        <f t="shared" si="13"/>
        <v>20584569.899999995</v>
      </c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2"/>
      <c r="AS109" s="62"/>
    </row>
    <row r="110" spans="1:47" s="65" customFormat="1" x14ac:dyDescent="0.2">
      <c r="A110" s="79" t="s">
        <v>12</v>
      </c>
      <c r="B110" s="86">
        <f t="shared" si="14"/>
        <v>718235.5</v>
      </c>
      <c r="C110" s="86">
        <f t="shared" si="14"/>
        <v>12471079.6</v>
      </c>
      <c r="D110" s="97">
        <f t="shared" si="17"/>
        <v>0</v>
      </c>
      <c r="E110" s="97">
        <f t="shared" si="17"/>
        <v>0</v>
      </c>
      <c r="F110" s="97">
        <f t="shared" si="18"/>
        <v>1538002.3</v>
      </c>
      <c r="G110" s="97">
        <f t="shared" si="18"/>
        <v>1043326.6</v>
      </c>
      <c r="H110" s="97">
        <f t="shared" si="15"/>
        <v>136995.4</v>
      </c>
      <c r="I110" s="97">
        <f t="shared" si="15"/>
        <v>64939</v>
      </c>
      <c r="J110" s="97">
        <f t="shared" si="15"/>
        <v>659161.4</v>
      </c>
      <c r="K110" s="97">
        <f t="shared" si="19"/>
        <v>0</v>
      </c>
      <c r="L110" s="97">
        <f t="shared" si="19"/>
        <v>1058157.8</v>
      </c>
      <c r="M110" s="97">
        <f t="shared" si="20"/>
        <v>15096852.300000001</v>
      </c>
      <c r="N110" s="97">
        <f t="shared" si="16"/>
        <v>1589702.8</v>
      </c>
      <c r="O110" s="97">
        <f t="shared" si="16"/>
        <v>50360</v>
      </c>
      <c r="P110" s="97">
        <f t="shared" si="16"/>
        <v>33326.1</v>
      </c>
      <c r="Q110" s="97">
        <f t="shared" si="16"/>
        <v>290989.90000000002</v>
      </c>
      <c r="R110" s="97">
        <f t="shared" si="16"/>
        <v>8002148.9000000004</v>
      </c>
      <c r="S110" s="97">
        <f t="shared" si="16"/>
        <v>458669.1</v>
      </c>
      <c r="T110" s="97">
        <f t="shared" si="16"/>
        <v>466106.4</v>
      </c>
      <c r="U110" s="97">
        <f t="shared" si="16"/>
        <v>8449</v>
      </c>
      <c r="V110" s="97">
        <f t="shared" si="16"/>
        <v>499209</v>
      </c>
      <c r="W110" s="97">
        <f t="shared" si="16"/>
        <v>11651558.300000001</v>
      </c>
      <c r="X110" s="74">
        <f t="shared" si="13"/>
        <v>55837269.400000006</v>
      </c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2"/>
      <c r="AS110" s="62"/>
    </row>
    <row r="111" spans="1:47" s="65" customFormat="1" x14ac:dyDescent="0.2">
      <c r="A111" s="79" t="s">
        <v>13</v>
      </c>
      <c r="B111" s="86">
        <f t="shared" si="14"/>
        <v>345013</v>
      </c>
      <c r="C111" s="86">
        <f t="shared" si="14"/>
        <v>12370900.5</v>
      </c>
      <c r="D111" s="97">
        <f t="shared" si="17"/>
        <v>0</v>
      </c>
      <c r="E111" s="97">
        <f t="shared" si="17"/>
        <v>0</v>
      </c>
      <c r="F111" s="97">
        <f t="shared" si="18"/>
        <v>2950112.7</v>
      </c>
      <c r="G111" s="97">
        <f t="shared" si="18"/>
        <v>1526212.6</v>
      </c>
      <c r="H111" s="97">
        <f t="shared" si="15"/>
        <v>91629.7</v>
      </c>
      <c r="I111" s="97">
        <f t="shared" si="15"/>
        <v>41458.199999999997</v>
      </c>
      <c r="J111" s="97">
        <f t="shared" si="15"/>
        <v>480225.7</v>
      </c>
      <c r="K111" s="97">
        <f t="shared" si="19"/>
        <v>0</v>
      </c>
      <c r="L111" s="97">
        <f t="shared" si="19"/>
        <v>1698343.2</v>
      </c>
      <c r="M111" s="97">
        <f t="shared" si="20"/>
        <v>9435174</v>
      </c>
      <c r="N111" s="97">
        <f t="shared" si="16"/>
        <v>7030279.0999999996</v>
      </c>
      <c r="O111" s="97">
        <f t="shared" si="16"/>
        <v>40826.5</v>
      </c>
      <c r="P111" s="97">
        <f t="shared" si="16"/>
        <v>214396.4</v>
      </c>
      <c r="Q111" s="97">
        <f t="shared" si="16"/>
        <v>297458.09999999998</v>
      </c>
      <c r="R111" s="97">
        <f t="shared" si="16"/>
        <v>5331990.7</v>
      </c>
      <c r="S111" s="97">
        <f t="shared" si="16"/>
        <v>480935.3</v>
      </c>
      <c r="T111" s="97">
        <f t="shared" si="16"/>
        <v>300599.3</v>
      </c>
      <c r="U111" s="97">
        <f t="shared" si="16"/>
        <v>169</v>
      </c>
      <c r="V111" s="97">
        <f t="shared" si="16"/>
        <v>847240.5</v>
      </c>
      <c r="W111" s="97">
        <f t="shared" si="16"/>
        <v>2150670</v>
      </c>
      <c r="X111" s="74">
        <f t="shared" si="13"/>
        <v>45633634.499999993</v>
      </c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2"/>
      <c r="AS111" s="62"/>
    </row>
    <row r="112" spans="1:47" s="65" customFormat="1" x14ac:dyDescent="0.2">
      <c r="A112" s="79" t="s">
        <v>14</v>
      </c>
      <c r="B112" s="86">
        <f t="shared" si="14"/>
        <v>366563</v>
      </c>
      <c r="C112" s="86">
        <f t="shared" si="14"/>
        <v>1612782.5</v>
      </c>
      <c r="D112" s="97">
        <f t="shared" si="17"/>
        <v>0</v>
      </c>
      <c r="E112" s="97">
        <f t="shared" si="17"/>
        <v>0</v>
      </c>
      <c r="F112" s="97">
        <f t="shared" si="18"/>
        <v>1891706</v>
      </c>
      <c r="G112" s="97">
        <f t="shared" si="18"/>
        <v>703898.6</v>
      </c>
      <c r="H112" s="97">
        <f t="shared" si="15"/>
        <v>137711.4</v>
      </c>
      <c r="I112" s="97">
        <f t="shared" si="15"/>
        <v>46937</v>
      </c>
      <c r="J112" s="97">
        <f t="shared" si="15"/>
        <v>289875</v>
      </c>
      <c r="K112" s="97">
        <f t="shared" si="19"/>
        <v>939084</v>
      </c>
      <c r="L112" s="97">
        <f t="shared" si="19"/>
        <v>1427586.3</v>
      </c>
      <c r="M112" s="97">
        <f t="shared" si="20"/>
        <v>7764111.2000000002</v>
      </c>
      <c r="N112" s="97">
        <f t="shared" si="16"/>
        <v>211813.8</v>
      </c>
      <c r="O112" s="97">
        <f t="shared" si="16"/>
        <v>43919</v>
      </c>
      <c r="P112" s="97">
        <f t="shared" si="16"/>
        <v>158095.9</v>
      </c>
      <c r="Q112" s="97">
        <f t="shared" si="16"/>
        <v>168959.1</v>
      </c>
      <c r="R112" s="97">
        <f t="shared" si="16"/>
        <v>247864.2</v>
      </c>
      <c r="S112" s="97">
        <f t="shared" si="16"/>
        <v>648191.6</v>
      </c>
      <c r="T112" s="97">
        <f t="shared" si="16"/>
        <v>233675</v>
      </c>
      <c r="U112" s="97">
        <f t="shared" si="16"/>
        <v>50115</v>
      </c>
      <c r="V112" s="97">
        <f t="shared" si="16"/>
        <v>561997.9</v>
      </c>
      <c r="W112" s="97">
        <f t="shared" si="16"/>
        <v>4590380.0999999996</v>
      </c>
      <c r="X112" s="74">
        <f t="shared" si="13"/>
        <v>22095266.600000001</v>
      </c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2"/>
      <c r="AS112" s="62"/>
    </row>
    <row r="113" spans="1:45" s="65" customFormat="1" x14ac:dyDescent="0.2">
      <c r="A113" s="79" t="s">
        <v>15</v>
      </c>
      <c r="B113" s="86">
        <f t="shared" si="14"/>
        <v>55031.199999999997</v>
      </c>
      <c r="C113" s="86">
        <f t="shared" si="14"/>
        <v>17850859.300000001</v>
      </c>
      <c r="D113" s="97">
        <f t="shared" si="17"/>
        <v>0</v>
      </c>
      <c r="E113" s="97">
        <f t="shared" si="17"/>
        <v>0</v>
      </c>
      <c r="F113" s="97">
        <f t="shared" si="18"/>
        <v>551364</v>
      </c>
      <c r="G113" s="97">
        <f t="shared" si="18"/>
        <v>1031760.9</v>
      </c>
      <c r="H113" s="97">
        <f t="shared" si="15"/>
        <v>218317</v>
      </c>
      <c r="I113" s="97">
        <f t="shared" si="15"/>
        <v>66061</v>
      </c>
      <c r="J113" s="97">
        <f t="shared" si="15"/>
        <v>530885.30000000005</v>
      </c>
      <c r="K113" s="97">
        <f t="shared" si="19"/>
        <v>0</v>
      </c>
      <c r="L113" s="97">
        <f t="shared" si="19"/>
        <v>1017659.3</v>
      </c>
      <c r="M113" s="97">
        <f t="shared" si="20"/>
        <v>11022685.1</v>
      </c>
      <c r="N113" s="97">
        <f t="shared" si="16"/>
        <v>1060593.8</v>
      </c>
      <c r="O113" s="97">
        <f t="shared" si="16"/>
        <v>115561.4</v>
      </c>
      <c r="P113" s="97">
        <f t="shared" si="16"/>
        <v>146922.4</v>
      </c>
      <c r="Q113" s="97">
        <f t="shared" si="16"/>
        <v>60491.8</v>
      </c>
      <c r="R113" s="97">
        <f t="shared" si="16"/>
        <v>6661943.4000000004</v>
      </c>
      <c r="S113" s="97">
        <f t="shared" si="16"/>
        <v>242407.6</v>
      </c>
      <c r="T113" s="97">
        <f t="shared" si="16"/>
        <v>327710.90000000002</v>
      </c>
      <c r="U113" s="97">
        <f t="shared" si="16"/>
        <v>0</v>
      </c>
      <c r="V113" s="97">
        <f t="shared" si="16"/>
        <v>431218.2</v>
      </c>
      <c r="W113" s="97">
        <f t="shared" si="16"/>
        <v>2712128.3</v>
      </c>
      <c r="X113" s="74">
        <f t="shared" si="13"/>
        <v>44103600.899999999</v>
      </c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2"/>
      <c r="AS113" s="62"/>
    </row>
    <row r="114" spans="1:45" s="65" customFormat="1" x14ac:dyDescent="0.2">
      <c r="A114" s="79" t="s">
        <v>16</v>
      </c>
      <c r="B114" s="86">
        <f t="shared" si="14"/>
        <v>145425.60000000001</v>
      </c>
      <c r="C114" s="86">
        <f t="shared" si="14"/>
        <v>1500042.9</v>
      </c>
      <c r="D114" s="97">
        <f t="shared" si="17"/>
        <v>0</v>
      </c>
      <c r="E114" s="97">
        <f t="shared" si="17"/>
        <v>0</v>
      </c>
      <c r="F114" s="97">
        <f t="shared" si="18"/>
        <v>675453.3</v>
      </c>
      <c r="G114" s="97">
        <f t="shared" si="18"/>
        <v>761169.7</v>
      </c>
      <c r="H114" s="97">
        <f t="shared" si="15"/>
        <v>74210.7</v>
      </c>
      <c r="I114" s="97">
        <f t="shared" si="15"/>
        <v>36909</v>
      </c>
      <c r="J114" s="97">
        <f t="shared" si="15"/>
        <v>257252.3</v>
      </c>
      <c r="K114" s="97">
        <f t="shared" si="19"/>
        <v>2805263.8</v>
      </c>
      <c r="L114" s="97">
        <f t="shared" si="19"/>
        <v>1297816.5</v>
      </c>
      <c r="M114" s="97">
        <f t="shared" si="20"/>
        <v>11915717.800000001</v>
      </c>
      <c r="N114" s="97">
        <f t="shared" si="16"/>
        <v>62029.3</v>
      </c>
      <c r="O114" s="97">
        <f t="shared" si="16"/>
        <v>51780</v>
      </c>
      <c r="P114" s="97">
        <f t="shared" si="16"/>
        <v>99324.2</v>
      </c>
      <c r="Q114" s="97">
        <f t="shared" si="16"/>
        <v>169927.9</v>
      </c>
      <c r="R114" s="97">
        <f t="shared" si="16"/>
        <v>1423952</v>
      </c>
      <c r="S114" s="97">
        <f t="shared" si="16"/>
        <v>185664</v>
      </c>
      <c r="T114" s="97">
        <f t="shared" si="16"/>
        <v>149525.29999999999</v>
      </c>
      <c r="U114" s="97">
        <f t="shared" si="16"/>
        <v>0</v>
      </c>
      <c r="V114" s="97">
        <f t="shared" si="16"/>
        <v>448478</v>
      </c>
      <c r="W114" s="97">
        <f t="shared" si="16"/>
        <v>2244896.9</v>
      </c>
      <c r="X114" s="74">
        <f t="shared" si="13"/>
        <v>24304839.199999999</v>
      </c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2"/>
      <c r="AS114" s="62"/>
    </row>
    <row r="115" spans="1:45" s="65" customFormat="1" x14ac:dyDescent="0.2">
      <c r="A115" s="79" t="s">
        <v>17</v>
      </c>
      <c r="B115" s="86">
        <f t="shared" si="14"/>
        <v>427933</v>
      </c>
      <c r="C115" s="86">
        <f t="shared" si="14"/>
        <v>2630581.4</v>
      </c>
      <c r="D115" s="97">
        <f t="shared" si="17"/>
        <v>0</v>
      </c>
      <c r="E115" s="97">
        <f t="shared" si="17"/>
        <v>0</v>
      </c>
      <c r="F115" s="97">
        <f t="shared" si="18"/>
        <v>738400.7</v>
      </c>
      <c r="G115" s="97">
        <f t="shared" si="18"/>
        <v>538936</v>
      </c>
      <c r="H115" s="97">
        <f t="shared" si="15"/>
        <v>85312.6</v>
      </c>
      <c r="I115" s="97">
        <f t="shared" si="15"/>
        <v>38402.400000000001</v>
      </c>
      <c r="J115" s="97">
        <f t="shared" si="15"/>
        <v>373423.8</v>
      </c>
      <c r="K115" s="97">
        <f t="shared" si="19"/>
        <v>924187</v>
      </c>
      <c r="L115" s="97">
        <f t="shared" si="19"/>
        <v>1285308</v>
      </c>
      <c r="M115" s="97">
        <f t="shared" si="20"/>
        <v>12457183.5</v>
      </c>
      <c r="N115" s="97">
        <f t="shared" si="16"/>
        <v>7166460.2000000002</v>
      </c>
      <c r="O115" s="97">
        <f t="shared" si="16"/>
        <v>31103.1</v>
      </c>
      <c r="P115" s="97">
        <f t="shared" si="16"/>
        <v>43963</v>
      </c>
      <c r="Q115" s="97">
        <f t="shared" si="16"/>
        <v>119990.6</v>
      </c>
      <c r="R115" s="97">
        <f t="shared" si="16"/>
        <v>669568</v>
      </c>
      <c r="S115" s="97">
        <f t="shared" si="16"/>
        <v>150069</v>
      </c>
      <c r="T115" s="97">
        <f t="shared" si="16"/>
        <v>223301</v>
      </c>
      <c r="U115" s="97">
        <f t="shared" si="16"/>
        <v>43000</v>
      </c>
      <c r="V115" s="97">
        <f t="shared" si="16"/>
        <v>820041.6</v>
      </c>
      <c r="W115" s="97">
        <f t="shared" si="16"/>
        <v>16965538.300000001</v>
      </c>
      <c r="X115" s="74">
        <f t="shared" si="13"/>
        <v>45732703.200000003</v>
      </c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2"/>
      <c r="AS115" s="62"/>
    </row>
    <row r="116" spans="1:45" s="65" customFormat="1" x14ac:dyDescent="0.2">
      <c r="A116" s="79" t="s">
        <v>18</v>
      </c>
      <c r="B116" s="86">
        <f t="shared" si="14"/>
        <v>435459.6</v>
      </c>
      <c r="C116" s="86">
        <f t="shared" si="14"/>
        <v>942366.8</v>
      </c>
      <c r="D116" s="97">
        <f t="shared" si="17"/>
        <v>0</v>
      </c>
      <c r="E116" s="97">
        <f t="shared" si="17"/>
        <v>0</v>
      </c>
      <c r="F116" s="97">
        <f t="shared" si="18"/>
        <v>192310.2</v>
      </c>
      <c r="G116" s="97">
        <f t="shared" si="18"/>
        <v>416202.6</v>
      </c>
      <c r="H116" s="97">
        <f t="shared" si="15"/>
        <v>27343.8</v>
      </c>
      <c r="I116" s="97">
        <f t="shared" si="15"/>
        <v>19367</v>
      </c>
      <c r="J116" s="97">
        <f t="shared" si="15"/>
        <v>243927.7</v>
      </c>
      <c r="K116" s="97">
        <f t="shared" si="19"/>
        <v>0</v>
      </c>
      <c r="L116" s="97">
        <f t="shared" si="19"/>
        <v>650627</v>
      </c>
      <c r="M116" s="97">
        <f t="shared" si="20"/>
        <v>7638907.9000000004</v>
      </c>
      <c r="N116" s="97">
        <f t="shared" si="16"/>
        <v>17072800</v>
      </c>
      <c r="O116" s="97">
        <f t="shared" si="16"/>
        <v>35328.800000000003</v>
      </c>
      <c r="P116" s="97">
        <f t="shared" si="16"/>
        <v>16016</v>
      </c>
      <c r="Q116" s="97">
        <f t="shared" si="16"/>
        <v>33521.199999999997</v>
      </c>
      <c r="R116" s="97">
        <f t="shared" si="16"/>
        <v>31177.9</v>
      </c>
      <c r="S116" s="97">
        <f t="shared" si="16"/>
        <v>90930</v>
      </c>
      <c r="T116" s="97">
        <f t="shared" si="16"/>
        <v>97487</v>
      </c>
      <c r="U116" s="97">
        <f t="shared" si="16"/>
        <v>0</v>
      </c>
      <c r="V116" s="97">
        <f t="shared" si="16"/>
        <v>255309.2</v>
      </c>
      <c r="W116" s="97">
        <f t="shared" si="16"/>
        <v>17862571.300000001</v>
      </c>
      <c r="X116" s="74">
        <f t="shared" si="13"/>
        <v>46061654</v>
      </c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2"/>
      <c r="AS116" s="62"/>
    </row>
    <row r="117" spans="1:45" s="65" customFormat="1" x14ac:dyDescent="0.2">
      <c r="A117" s="79" t="s">
        <v>19</v>
      </c>
      <c r="B117" s="86">
        <f t="shared" si="14"/>
        <v>186578.7</v>
      </c>
      <c r="C117" s="86">
        <f t="shared" si="14"/>
        <v>486792.7</v>
      </c>
      <c r="D117" s="97">
        <f t="shared" si="17"/>
        <v>0</v>
      </c>
      <c r="E117" s="97">
        <f t="shared" si="17"/>
        <v>0</v>
      </c>
      <c r="F117" s="97">
        <f t="shared" si="18"/>
        <v>326676.3</v>
      </c>
      <c r="G117" s="97">
        <f t="shared" si="18"/>
        <v>414090.5</v>
      </c>
      <c r="H117" s="97">
        <f t="shared" si="15"/>
        <v>39566</v>
      </c>
      <c r="I117" s="97">
        <f t="shared" si="15"/>
        <v>13469</v>
      </c>
      <c r="J117" s="97">
        <f t="shared" si="15"/>
        <v>330919.09999999998</v>
      </c>
      <c r="K117" s="97">
        <f t="shared" si="19"/>
        <v>0</v>
      </c>
      <c r="L117" s="97">
        <f t="shared" si="19"/>
        <v>1132767.3999999999</v>
      </c>
      <c r="M117" s="97">
        <f t="shared" si="20"/>
        <v>6583198.2999999998</v>
      </c>
      <c r="N117" s="97">
        <f t="shared" si="16"/>
        <v>12687151.800000001</v>
      </c>
      <c r="O117" s="97">
        <f t="shared" si="16"/>
        <v>33040.6</v>
      </c>
      <c r="P117" s="97">
        <f t="shared" si="16"/>
        <v>30804</v>
      </c>
      <c r="Q117" s="97">
        <f t="shared" si="16"/>
        <v>82209.7</v>
      </c>
      <c r="R117" s="97">
        <f t="shared" si="16"/>
        <v>114792.3</v>
      </c>
      <c r="S117" s="97">
        <f t="shared" si="16"/>
        <v>44818.400000000001</v>
      </c>
      <c r="T117" s="97">
        <f t="shared" si="16"/>
        <v>72075.3</v>
      </c>
      <c r="U117" s="97">
        <f t="shared" si="16"/>
        <v>4727</v>
      </c>
      <c r="V117" s="97">
        <f t="shared" si="16"/>
        <v>345243.5</v>
      </c>
      <c r="W117" s="97">
        <f t="shared" si="16"/>
        <v>12224704.1</v>
      </c>
      <c r="X117" s="74">
        <f t="shared" si="13"/>
        <v>35153624.700000003</v>
      </c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2"/>
      <c r="AS117" s="62"/>
    </row>
    <row r="118" spans="1:45" s="65" customFormat="1" x14ac:dyDescent="0.2">
      <c r="A118" s="79" t="s">
        <v>20</v>
      </c>
      <c r="B118" s="86">
        <f t="shared" si="14"/>
        <v>191647</v>
      </c>
      <c r="C118" s="86">
        <f t="shared" si="14"/>
        <v>2315233.6</v>
      </c>
      <c r="D118" s="97">
        <f t="shared" si="17"/>
        <v>0</v>
      </c>
      <c r="E118" s="97">
        <f t="shared" si="17"/>
        <v>0</v>
      </c>
      <c r="F118" s="97">
        <f t="shared" si="18"/>
        <v>302043.09999999998</v>
      </c>
      <c r="G118" s="97">
        <f t="shared" si="18"/>
        <v>564425</v>
      </c>
      <c r="H118" s="97">
        <f t="shared" si="15"/>
        <v>164411.1</v>
      </c>
      <c r="I118" s="97">
        <f t="shared" si="15"/>
        <v>66033</v>
      </c>
      <c r="J118" s="97">
        <f t="shared" si="15"/>
        <v>369477.9</v>
      </c>
      <c r="K118" s="97">
        <f t="shared" si="19"/>
        <v>0</v>
      </c>
      <c r="L118" s="97">
        <f t="shared" si="19"/>
        <v>1237673.1000000001</v>
      </c>
      <c r="M118" s="97">
        <f t="shared" si="20"/>
        <v>11101964</v>
      </c>
      <c r="N118" s="97">
        <f t="shared" si="16"/>
        <v>19731985.899999999</v>
      </c>
      <c r="O118" s="97">
        <f t="shared" si="16"/>
        <v>28289</v>
      </c>
      <c r="P118" s="97">
        <f t="shared" si="16"/>
        <v>58801</v>
      </c>
      <c r="Q118" s="97">
        <f t="shared" si="16"/>
        <v>149556.6</v>
      </c>
      <c r="R118" s="97">
        <f t="shared" si="16"/>
        <v>1167115</v>
      </c>
      <c r="S118" s="97">
        <f t="shared" si="16"/>
        <v>209123.1</v>
      </c>
      <c r="T118" s="97">
        <f t="shared" si="16"/>
        <v>155106.70000000001</v>
      </c>
      <c r="U118" s="97">
        <f t="shared" si="16"/>
        <v>1982</v>
      </c>
      <c r="V118" s="97">
        <f t="shared" si="16"/>
        <v>149954</v>
      </c>
      <c r="W118" s="97">
        <f t="shared" si="16"/>
        <v>16094361.6</v>
      </c>
      <c r="X118" s="74">
        <f t="shared" si="13"/>
        <v>54059182.70000001</v>
      </c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2"/>
      <c r="AS118" s="62"/>
    </row>
    <row r="119" spans="1:45" s="65" customFormat="1" x14ac:dyDescent="0.2">
      <c r="A119" s="79" t="s">
        <v>21</v>
      </c>
      <c r="B119" s="86">
        <f t="shared" si="14"/>
        <v>189134</v>
      </c>
      <c r="C119" s="86">
        <f t="shared" si="14"/>
        <v>2296679.1</v>
      </c>
      <c r="D119" s="97">
        <f t="shared" si="17"/>
        <v>0</v>
      </c>
      <c r="E119" s="97">
        <f t="shared" si="17"/>
        <v>0</v>
      </c>
      <c r="F119" s="97">
        <f t="shared" si="18"/>
        <v>444781.2</v>
      </c>
      <c r="G119" s="97">
        <f t="shared" si="18"/>
        <v>554268</v>
      </c>
      <c r="H119" s="97">
        <f t="shared" ref="H119:H120" si="21">M142</f>
        <v>60930</v>
      </c>
      <c r="I119" s="97">
        <f t="shared" ref="I119:I120" si="22">N142</f>
        <v>32803</v>
      </c>
      <c r="J119" s="97">
        <f t="shared" ref="J119:J120" si="23">O142</f>
        <v>369445.3</v>
      </c>
      <c r="K119" s="97">
        <f t="shared" si="19"/>
        <v>1720369.8</v>
      </c>
      <c r="L119" s="97">
        <f t="shared" si="19"/>
        <v>933459.4</v>
      </c>
      <c r="M119" s="97">
        <f t="shared" si="20"/>
        <v>8353609</v>
      </c>
      <c r="N119" s="97">
        <f t="shared" ref="N119:N120" si="24">U142</f>
        <v>4559013</v>
      </c>
      <c r="O119" s="97">
        <f t="shared" ref="O119:O120" si="25">V142</f>
        <v>32885</v>
      </c>
      <c r="P119" s="97">
        <f t="shared" ref="P119:P120" si="26">W142</f>
        <v>33046.9</v>
      </c>
      <c r="Q119" s="97">
        <f t="shared" ref="Q119:Q120" si="27">X142</f>
        <v>104138.2</v>
      </c>
      <c r="R119" s="97">
        <f t="shared" ref="R119:R120" si="28">Y142</f>
        <v>2748941.9</v>
      </c>
      <c r="S119" s="97">
        <f t="shared" ref="S119:S120" si="29">Z142</f>
        <v>72998</v>
      </c>
      <c r="T119" s="97">
        <f t="shared" ref="T119:T120" si="30">AA142</f>
        <v>278574</v>
      </c>
      <c r="U119" s="97">
        <f t="shared" ref="U119:U120" si="31">AB142</f>
        <v>4724</v>
      </c>
      <c r="V119" s="97">
        <f t="shared" ref="V119:V120" si="32">AC142</f>
        <v>365419</v>
      </c>
      <c r="W119" s="97">
        <f t="shared" ref="W119:W120" si="33">AD142</f>
        <v>7868795.2999999998</v>
      </c>
      <c r="X119" s="74">
        <f t="shared" si="13"/>
        <v>31024014.099999998</v>
      </c>
    </row>
    <row r="120" spans="1:45" s="65" customFormat="1" x14ac:dyDescent="0.2">
      <c r="A120" s="79" t="s">
        <v>22</v>
      </c>
      <c r="B120" s="86">
        <f t="shared" si="14"/>
        <v>415728</v>
      </c>
      <c r="C120" s="86">
        <f t="shared" si="14"/>
        <v>695216.1</v>
      </c>
      <c r="D120" s="97">
        <f t="shared" si="17"/>
        <v>0</v>
      </c>
      <c r="E120" s="97">
        <f t="shared" si="17"/>
        <v>0</v>
      </c>
      <c r="F120" s="97">
        <f t="shared" si="18"/>
        <v>445885.5</v>
      </c>
      <c r="G120" s="97">
        <f t="shared" si="18"/>
        <v>331441</v>
      </c>
      <c r="H120" s="97">
        <f t="shared" si="21"/>
        <v>149422.29999999999</v>
      </c>
      <c r="I120" s="97">
        <f t="shared" si="22"/>
        <v>34297</v>
      </c>
      <c r="J120" s="97">
        <f t="shared" si="23"/>
        <v>251845.3</v>
      </c>
      <c r="K120" s="97">
        <f t="shared" si="19"/>
        <v>849651.7</v>
      </c>
      <c r="L120" s="97">
        <f t="shared" si="19"/>
        <v>1117505.7</v>
      </c>
      <c r="M120" s="97">
        <f t="shared" si="20"/>
        <v>6338925</v>
      </c>
      <c r="N120" s="97">
        <f t="shared" si="24"/>
        <v>1177961.2</v>
      </c>
      <c r="O120" s="97">
        <f t="shared" si="25"/>
        <v>46881</v>
      </c>
      <c r="P120" s="97">
        <f t="shared" si="26"/>
        <v>11506.2</v>
      </c>
      <c r="Q120" s="97">
        <f t="shared" si="27"/>
        <v>87757.2</v>
      </c>
      <c r="R120" s="97">
        <f t="shared" si="28"/>
        <v>1102063.8</v>
      </c>
      <c r="S120" s="97">
        <f t="shared" si="29"/>
        <v>148412</v>
      </c>
      <c r="T120" s="97">
        <f t="shared" si="30"/>
        <v>231068.5</v>
      </c>
      <c r="U120" s="97">
        <f t="shared" si="31"/>
        <v>671</v>
      </c>
      <c r="V120" s="97">
        <f t="shared" si="32"/>
        <v>288781.40000000002</v>
      </c>
      <c r="W120" s="97">
        <f t="shared" si="33"/>
        <v>5643415.5</v>
      </c>
      <c r="X120" s="74">
        <f t="shared" si="13"/>
        <v>19368435.399999999</v>
      </c>
    </row>
    <row r="121" spans="1:45" s="65" customFormat="1" x14ac:dyDescent="0.2">
      <c r="A121" s="7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</row>
    <row r="123" spans="1:45" x14ac:dyDescent="0.25">
      <c r="A123" s="140" t="s">
        <v>0</v>
      </c>
      <c r="B123" s="49" t="s">
        <v>1</v>
      </c>
      <c r="C123" s="49" t="s">
        <v>31</v>
      </c>
      <c r="D123" s="49" t="s">
        <v>32</v>
      </c>
      <c r="E123" s="49" t="s">
        <v>41</v>
      </c>
      <c r="F123" s="49" t="s">
        <v>42</v>
      </c>
      <c r="G123" s="49" t="s">
        <v>33</v>
      </c>
      <c r="H123" s="49" t="s">
        <v>43</v>
      </c>
      <c r="I123" s="49" t="s">
        <v>44</v>
      </c>
      <c r="J123" s="49" t="s">
        <v>34</v>
      </c>
      <c r="K123" s="49" t="s">
        <v>45</v>
      </c>
      <c r="L123" s="49" t="s">
        <v>46</v>
      </c>
      <c r="M123" s="49" t="s">
        <v>47</v>
      </c>
      <c r="N123" s="49" t="s">
        <v>48</v>
      </c>
      <c r="O123" s="49" t="s">
        <v>49</v>
      </c>
      <c r="P123" s="49" t="s">
        <v>35</v>
      </c>
      <c r="Q123" s="49" t="s">
        <v>50</v>
      </c>
      <c r="R123" s="49" t="s">
        <v>51</v>
      </c>
      <c r="S123" s="49" t="s">
        <v>36</v>
      </c>
      <c r="T123" s="49" t="s">
        <v>52</v>
      </c>
      <c r="U123" s="49" t="s">
        <v>53</v>
      </c>
      <c r="V123" s="49" t="s">
        <v>54</v>
      </c>
      <c r="W123" s="49" t="s">
        <v>55</v>
      </c>
      <c r="X123" s="49" t="s">
        <v>56</v>
      </c>
      <c r="Y123" s="49" t="s">
        <v>57</v>
      </c>
      <c r="Z123" s="49" t="s">
        <v>58</v>
      </c>
      <c r="AA123" s="49" t="s">
        <v>59</v>
      </c>
      <c r="AB123" s="49" t="s">
        <v>60</v>
      </c>
      <c r="AC123" s="49" t="s">
        <v>61</v>
      </c>
      <c r="AD123" s="49" t="s">
        <v>62</v>
      </c>
    </row>
    <row r="124" spans="1:45" x14ac:dyDescent="0.25">
      <c r="A124" s="141"/>
      <c r="B124" s="50" t="s">
        <v>2</v>
      </c>
      <c r="C124" s="50" t="s">
        <v>2</v>
      </c>
      <c r="D124" s="50" t="s">
        <v>2</v>
      </c>
      <c r="E124" s="50" t="s">
        <v>2</v>
      </c>
      <c r="F124" s="50" t="s">
        <v>2</v>
      </c>
      <c r="G124" s="50" t="s">
        <v>2</v>
      </c>
      <c r="H124" s="50" t="s">
        <v>2</v>
      </c>
      <c r="I124" s="50" t="s">
        <v>2</v>
      </c>
      <c r="J124" s="50" t="s">
        <v>2</v>
      </c>
      <c r="K124" s="50" t="s">
        <v>2</v>
      </c>
      <c r="L124" s="50" t="s">
        <v>2</v>
      </c>
      <c r="M124" s="50" t="s">
        <v>2</v>
      </c>
      <c r="N124" s="50" t="s">
        <v>2</v>
      </c>
      <c r="O124" s="50" t="s">
        <v>2</v>
      </c>
      <c r="P124" s="50" t="s">
        <v>2</v>
      </c>
      <c r="Q124" s="50" t="s">
        <v>2</v>
      </c>
      <c r="R124" s="50" t="s">
        <v>2</v>
      </c>
      <c r="S124" s="50" t="s">
        <v>2</v>
      </c>
      <c r="T124" s="50" t="s">
        <v>2</v>
      </c>
      <c r="U124" s="50" t="s">
        <v>2</v>
      </c>
      <c r="V124" s="50" t="s">
        <v>2</v>
      </c>
      <c r="W124" s="50" t="s">
        <v>2</v>
      </c>
      <c r="X124" s="50" t="s">
        <v>2</v>
      </c>
      <c r="Y124" s="50" t="s">
        <v>2</v>
      </c>
      <c r="Z124" s="50" t="s">
        <v>2</v>
      </c>
      <c r="AA124" s="50" t="s">
        <v>2</v>
      </c>
      <c r="AB124" s="50" t="s">
        <v>2</v>
      </c>
      <c r="AC124" s="50" t="s">
        <v>2</v>
      </c>
      <c r="AD124" s="50" t="s">
        <v>2</v>
      </c>
    </row>
    <row r="125" spans="1:45" x14ac:dyDescent="0.15">
      <c r="A125" s="47" t="s">
        <v>4</v>
      </c>
      <c r="B125" s="86">
        <f>SUM(B126:B143)</f>
        <v>16830139322.500002</v>
      </c>
      <c r="C125" s="86">
        <f t="shared" ref="C125:AD125" si="34">SUM(C126:C143)</f>
        <v>1023410751.5999999</v>
      </c>
      <c r="D125" s="86">
        <f t="shared" si="34"/>
        <v>536628832.89999998</v>
      </c>
      <c r="E125" s="86">
        <f t="shared" si="34"/>
        <v>10466679.199999997</v>
      </c>
      <c r="F125" s="86">
        <f t="shared" si="34"/>
        <v>64188267.899999999</v>
      </c>
      <c r="G125" s="86">
        <f t="shared" si="34"/>
        <v>13735887545.700003</v>
      </c>
      <c r="H125" s="86">
        <f t="shared" si="34"/>
        <v>2429</v>
      </c>
      <c r="I125" s="86">
        <f t="shared" si="34"/>
        <v>0</v>
      </c>
      <c r="J125" s="86">
        <f t="shared" si="34"/>
        <v>201642116.50000003</v>
      </c>
      <c r="K125" s="86">
        <f t="shared" si="34"/>
        <v>30144564.000000004</v>
      </c>
      <c r="L125" s="86">
        <f t="shared" si="34"/>
        <v>20078423.599999998</v>
      </c>
      <c r="M125" s="86">
        <f t="shared" si="34"/>
        <v>2592897.5999999996</v>
      </c>
      <c r="N125" s="86">
        <f t="shared" si="34"/>
        <v>1141186</v>
      </c>
      <c r="O125" s="86">
        <f t="shared" si="34"/>
        <v>7237643.8999999994</v>
      </c>
      <c r="P125" s="86">
        <f t="shared" si="34"/>
        <v>284882570.80000001</v>
      </c>
      <c r="Q125" s="86">
        <f t="shared" si="34"/>
        <v>16458940.5</v>
      </c>
      <c r="R125" s="86">
        <f t="shared" si="34"/>
        <v>19104899</v>
      </c>
      <c r="S125" s="86">
        <f t="shared" si="34"/>
        <v>378828335.39999998</v>
      </c>
      <c r="T125" s="86">
        <f t="shared" si="34"/>
        <v>139117822.09999999</v>
      </c>
      <c r="U125" s="86">
        <f t="shared" si="34"/>
        <v>134748238.39999998</v>
      </c>
      <c r="V125" s="86">
        <f t="shared" si="34"/>
        <v>636743.4</v>
      </c>
      <c r="W125" s="86">
        <f t="shared" si="34"/>
        <v>1958616.5999999996</v>
      </c>
      <c r="X125" s="86">
        <f t="shared" si="34"/>
        <v>7317009.8999999994</v>
      </c>
      <c r="Y125" s="86">
        <f t="shared" si="34"/>
        <v>47309425.699999988</v>
      </c>
      <c r="Z125" s="86">
        <f t="shared" si="34"/>
        <v>5450544.7999999998</v>
      </c>
      <c r="AA125" s="86">
        <f t="shared" si="34"/>
        <v>4683610.5</v>
      </c>
      <c r="AB125" s="86">
        <f t="shared" si="34"/>
        <v>409647.8</v>
      </c>
      <c r="AC125" s="86">
        <f t="shared" si="34"/>
        <v>9418036.0000000019</v>
      </c>
      <c r="AD125" s="86">
        <f t="shared" si="34"/>
        <v>146393543.69999999</v>
      </c>
    </row>
    <row r="126" spans="1:45" x14ac:dyDescent="0.15">
      <c r="A126" s="48" t="s">
        <v>5</v>
      </c>
      <c r="B126" s="97">
        <v>1116409316.3</v>
      </c>
      <c r="C126" s="97">
        <v>65531165.299999997</v>
      </c>
      <c r="D126" s="97">
        <v>32007118.199999999</v>
      </c>
      <c r="E126" s="97">
        <v>1935222</v>
      </c>
      <c r="F126" s="97">
        <v>2023920.1</v>
      </c>
      <c r="G126" s="97">
        <v>837720116.70000005</v>
      </c>
      <c r="H126" s="97">
        <v>0</v>
      </c>
      <c r="I126" s="97">
        <v>0</v>
      </c>
      <c r="J126" s="97">
        <v>22688494.100000001</v>
      </c>
      <c r="K126" s="97">
        <v>2443874.2999999998</v>
      </c>
      <c r="L126" s="97">
        <v>3082865.7</v>
      </c>
      <c r="M126" s="97">
        <v>338571.4</v>
      </c>
      <c r="N126" s="97">
        <v>115020</v>
      </c>
      <c r="O126" s="97">
        <v>492540.6</v>
      </c>
      <c r="P126" s="97">
        <v>23113485.399999999</v>
      </c>
      <c r="Q126" s="97">
        <v>1082668.5</v>
      </c>
      <c r="R126" s="97">
        <v>1253530.3</v>
      </c>
      <c r="S126" s="97">
        <v>39024561.799999997</v>
      </c>
      <c r="T126" s="97">
        <v>11490857.4</v>
      </c>
      <c r="U126" s="97">
        <v>51708235.100000001</v>
      </c>
      <c r="V126" s="97">
        <v>60569</v>
      </c>
      <c r="W126" s="97">
        <v>79365.8</v>
      </c>
      <c r="X126" s="97">
        <v>899495</v>
      </c>
      <c r="Y126" s="97">
        <v>8027452.5999999996</v>
      </c>
      <c r="Z126" s="97">
        <v>1081032.8</v>
      </c>
      <c r="AA126" s="97">
        <v>482468.8</v>
      </c>
      <c r="AB126" s="97">
        <v>61538.9</v>
      </c>
      <c r="AC126" s="97">
        <v>1599647.5</v>
      </c>
      <c r="AD126" s="97">
        <v>8065499</v>
      </c>
    </row>
    <row r="127" spans="1:45" x14ac:dyDescent="0.15">
      <c r="A127" s="48" t="s">
        <v>6</v>
      </c>
      <c r="B127" s="97">
        <v>868281603.29999995</v>
      </c>
      <c r="C127" s="97">
        <v>59949065.200000003</v>
      </c>
      <c r="D127" s="97">
        <v>55115257.5</v>
      </c>
      <c r="E127" s="97">
        <v>2645647.1</v>
      </c>
      <c r="F127" s="97">
        <v>2681293</v>
      </c>
      <c r="G127" s="97">
        <v>611712898.29999995</v>
      </c>
      <c r="H127" s="97">
        <v>1412</v>
      </c>
      <c r="I127" s="97">
        <v>0</v>
      </c>
      <c r="J127" s="97">
        <v>29310146.100000001</v>
      </c>
      <c r="K127" s="97">
        <v>5667624.5</v>
      </c>
      <c r="L127" s="97">
        <v>2953598.7</v>
      </c>
      <c r="M127" s="97">
        <v>290700.59999999998</v>
      </c>
      <c r="N127" s="97">
        <v>183336.6</v>
      </c>
      <c r="O127" s="97">
        <v>1218611.8999999999</v>
      </c>
      <c r="P127" s="97">
        <v>29494718.399999999</v>
      </c>
      <c r="Q127" s="97">
        <v>2061694.5</v>
      </c>
      <c r="R127" s="97">
        <v>2050108.4</v>
      </c>
      <c r="S127" s="97">
        <v>25842451.100000001</v>
      </c>
      <c r="T127" s="97">
        <v>8645341.9000000004</v>
      </c>
      <c r="U127" s="97">
        <v>2031109</v>
      </c>
      <c r="V127" s="97">
        <v>20013</v>
      </c>
      <c r="W127" s="97">
        <v>357521.2</v>
      </c>
      <c r="X127" s="97">
        <v>3225747.1</v>
      </c>
      <c r="Y127" s="97">
        <v>4668670.9000000004</v>
      </c>
      <c r="Z127" s="97">
        <v>629491</v>
      </c>
      <c r="AA127" s="97">
        <v>792306.3</v>
      </c>
      <c r="AB127" s="97">
        <v>169953.3</v>
      </c>
      <c r="AC127" s="97">
        <v>981179.1</v>
      </c>
      <c r="AD127" s="97">
        <v>15581706.6</v>
      </c>
    </row>
    <row r="128" spans="1:45" x14ac:dyDescent="0.15">
      <c r="A128" s="48" t="s">
        <v>7</v>
      </c>
      <c r="B128" s="97">
        <v>1040677544.5</v>
      </c>
      <c r="C128" s="97">
        <v>53144752.5</v>
      </c>
      <c r="D128" s="97">
        <v>47403092</v>
      </c>
      <c r="E128" s="97">
        <v>1620426</v>
      </c>
      <c r="F128" s="97">
        <v>1453587</v>
      </c>
      <c r="G128" s="97">
        <v>832970291</v>
      </c>
      <c r="H128" s="97">
        <v>980</v>
      </c>
      <c r="I128" s="97">
        <v>0</v>
      </c>
      <c r="J128" s="97">
        <v>20923133.699999999</v>
      </c>
      <c r="K128" s="97">
        <v>3840035</v>
      </c>
      <c r="L128" s="97">
        <v>2812940.8</v>
      </c>
      <c r="M128" s="97">
        <v>222794.6</v>
      </c>
      <c r="N128" s="97">
        <v>125777.7</v>
      </c>
      <c r="O128" s="97">
        <v>852161.4</v>
      </c>
      <c r="P128" s="97">
        <v>25669897.100000001</v>
      </c>
      <c r="Q128" s="97">
        <v>1476158</v>
      </c>
      <c r="R128" s="97">
        <v>1272900.6000000001</v>
      </c>
      <c r="S128" s="97">
        <v>21464312.100000001</v>
      </c>
      <c r="T128" s="97">
        <v>6619397.2999999998</v>
      </c>
      <c r="U128" s="97">
        <v>5239543.4000000004</v>
      </c>
      <c r="V128" s="97">
        <v>26384</v>
      </c>
      <c r="W128" s="97">
        <v>195743.9</v>
      </c>
      <c r="X128" s="97">
        <v>928059.7</v>
      </c>
      <c r="Y128" s="97">
        <v>1745123.4</v>
      </c>
      <c r="Z128" s="97">
        <v>53335</v>
      </c>
      <c r="AA128" s="97">
        <v>365302</v>
      </c>
      <c r="AB128" s="97">
        <v>26099.4</v>
      </c>
      <c r="AC128" s="97">
        <v>887357</v>
      </c>
      <c r="AD128" s="97">
        <v>9337959.9000000004</v>
      </c>
    </row>
    <row r="129" spans="1:30" x14ac:dyDescent="0.15">
      <c r="A129" s="48" t="s">
        <v>8</v>
      </c>
      <c r="B129" s="97">
        <v>180304737.30000001</v>
      </c>
      <c r="C129" s="97">
        <v>9474945.3000000007</v>
      </c>
      <c r="D129" s="97">
        <v>4050860.4</v>
      </c>
      <c r="E129" s="97">
        <v>144651</v>
      </c>
      <c r="F129" s="97">
        <v>35649</v>
      </c>
      <c r="G129" s="97">
        <v>133734889.40000001</v>
      </c>
      <c r="H129" s="97">
        <v>0</v>
      </c>
      <c r="I129" s="97">
        <v>0</v>
      </c>
      <c r="J129" s="97">
        <v>7216938.7999999998</v>
      </c>
      <c r="K129" s="97">
        <v>4321102.4000000004</v>
      </c>
      <c r="L129" s="97">
        <v>617452.1</v>
      </c>
      <c r="M129" s="97">
        <v>126747.4</v>
      </c>
      <c r="N129" s="97">
        <v>87326.3</v>
      </c>
      <c r="O129" s="97">
        <v>195861.6</v>
      </c>
      <c r="P129" s="97">
        <v>7474758.2999999998</v>
      </c>
      <c r="Q129" s="97">
        <v>1015879</v>
      </c>
      <c r="R129" s="97">
        <v>364348.6</v>
      </c>
      <c r="S129" s="97">
        <v>3958744.8</v>
      </c>
      <c r="T129" s="97">
        <v>616563.5</v>
      </c>
      <c r="U129" s="97">
        <v>606272.9</v>
      </c>
      <c r="V129" s="97">
        <v>0</v>
      </c>
      <c r="W129" s="97">
        <v>137663.29999999999</v>
      </c>
      <c r="X129" s="97">
        <v>222538.4</v>
      </c>
      <c r="Y129" s="97">
        <v>269525.7</v>
      </c>
      <c r="Z129" s="97">
        <v>157883.70000000001</v>
      </c>
      <c r="AA129" s="97">
        <v>129628.3</v>
      </c>
      <c r="AB129" s="97">
        <v>0</v>
      </c>
      <c r="AC129" s="97">
        <v>204042</v>
      </c>
      <c r="AD129" s="97">
        <v>5140465.0999999996</v>
      </c>
    </row>
    <row r="130" spans="1:30" x14ac:dyDescent="0.15">
      <c r="A130" s="48" t="s">
        <v>9</v>
      </c>
      <c r="B130" s="97">
        <v>303443266.80000001</v>
      </c>
      <c r="C130" s="97">
        <v>13667478.4</v>
      </c>
      <c r="D130" s="97">
        <v>30925.3</v>
      </c>
      <c r="E130" s="97">
        <v>5173</v>
      </c>
      <c r="F130" s="97">
        <v>1727330.6</v>
      </c>
      <c r="G130" s="97">
        <v>265929318</v>
      </c>
      <c r="H130" s="97">
        <v>0</v>
      </c>
      <c r="I130" s="97">
        <v>0</v>
      </c>
      <c r="J130" s="97">
        <v>4204096.2</v>
      </c>
      <c r="K130" s="97">
        <v>517163.5</v>
      </c>
      <c r="L130" s="97">
        <v>464713.1</v>
      </c>
      <c r="M130" s="97">
        <v>183135.4</v>
      </c>
      <c r="N130" s="97">
        <v>25088</v>
      </c>
      <c r="O130" s="97">
        <v>58547</v>
      </c>
      <c r="P130" s="97">
        <v>4565045.5999999996</v>
      </c>
      <c r="Q130" s="97">
        <v>1198189.8999999999</v>
      </c>
      <c r="R130" s="97">
        <v>26623</v>
      </c>
      <c r="S130" s="97">
        <v>4450480.0999999996</v>
      </c>
      <c r="T130" s="97">
        <v>408398.6</v>
      </c>
      <c r="U130" s="97">
        <v>310655.09999999998</v>
      </c>
      <c r="V130" s="97">
        <v>1392</v>
      </c>
      <c r="W130" s="97">
        <v>130784.3</v>
      </c>
      <c r="X130" s="97">
        <v>156854</v>
      </c>
      <c r="Y130" s="97">
        <v>2118312.4</v>
      </c>
      <c r="Z130" s="97">
        <v>390456.2</v>
      </c>
      <c r="AA130" s="97">
        <v>115456.3</v>
      </c>
      <c r="AB130" s="97">
        <v>0</v>
      </c>
      <c r="AC130" s="97">
        <v>199535.7</v>
      </c>
      <c r="AD130" s="97">
        <v>2558115.1</v>
      </c>
    </row>
    <row r="131" spans="1:30" x14ac:dyDescent="0.15">
      <c r="A131" s="48" t="s">
        <v>10</v>
      </c>
      <c r="B131" s="97">
        <v>105769531.90000001</v>
      </c>
      <c r="C131" s="97">
        <v>4001300.6</v>
      </c>
      <c r="D131" s="97">
        <v>3885263.5</v>
      </c>
      <c r="E131" s="97">
        <v>261255</v>
      </c>
      <c r="F131" s="97">
        <v>135768</v>
      </c>
      <c r="G131" s="97">
        <v>77481135.799999997</v>
      </c>
      <c r="H131" s="97">
        <v>37</v>
      </c>
      <c r="I131" s="97">
        <v>0</v>
      </c>
      <c r="J131" s="97">
        <v>6852000.2999999998</v>
      </c>
      <c r="K131" s="97">
        <v>360064</v>
      </c>
      <c r="L131" s="97">
        <v>781796.7</v>
      </c>
      <c r="M131" s="97">
        <v>109266.1</v>
      </c>
      <c r="N131" s="97">
        <v>76528.7</v>
      </c>
      <c r="O131" s="97">
        <v>96481.7</v>
      </c>
      <c r="P131" s="97">
        <v>4268265.5999999996</v>
      </c>
      <c r="Q131" s="97">
        <v>96959.9</v>
      </c>
      <c r="R131" s="97">
        <v>190303.9</v>
      </c>
      <c r="S131" s="97">
        <v>1654222.2</v>
      </c>
      <c r="T131" s="97">
        <v>919980.9</v>
      </c>
      <c r="U131" s="97">
        <v>1123956</v>
      </c>
      <c r="V131" s="97">
        <v>0</v>
      </c>
      <c r="W131" s="97">
        <v>89538</v>
      </c>
      <c r="X131" s="97">
        <v>106397.8</v>
      </c>
      <c r="Y131" s="97">
        <v>838472.9</v>
      </c>
      <c r="Z131" s="97">
        <v>369548</v>
      </c>
      <c r="AA131" s="97">
        <v>121752.7</v>
      </c>
      <c r="AB131" s="97">
        <v>16579.2</v>
      </c>
      <c r="AC131" s="97">
        <v>12801</v>
      </c>
      <c r="AD131" s="97">
        <v>1919856.4</v>
      </c>
    </row>
    <row r="132" spans="1:30" x14ac:dyDescent="0.15">
      <c r="A132" s="48" t="s">
        <v>11</v>
      </c>
      <c r="B132" s="97">
        <v>1187827623.5999999</v>
      </c>
      <c r="C132" s="97">
        <v>55882989.700000003</v>
      </c>
      <c r="D132" s="97">
        <v>14721635.1</v>
      </c>
      <c r="E132" s="97">
        <v>377556.5</v>
      </c>
      <c r="F132" s="97">
        <v>958185.7</v>
      </c>
      <c r="G132" s="97">
        <v>1042545823.5</v>
      </c>
      <c r="H132" s="97">
        <v>0</v>
      </c>
      <c r="I132" s="97">
        <v>0</v>
      </c>
      <c r="J132" s="97">
        <v>8694699.4000000004</v>
      </c>
      <c r="K132" s="97">
        <v>2937965</v>
      </c>
      <c r="L132" s="97">
        <v>1479325</v>
      </c>
      <c r="M132" s="97">
        <v>135832.1</v>
      </c>
      <c r="N132" s="97">
        <v>67433.100000000006</v>
      </c>
      <c r="O132" s="97">
        <v>167000.9</v>
      </c>
      <c r="P132" s="97">
        <v>18894405.600000001</v>
      </c>
      <c r="Q132" s="97">
        <v>2288834.4</v>
      </c>
      <c r="R132" s="97">
        <v>1090180.5</v>
      </c>
      <c r="S132" s="97">
        <v>26503500.399999999</v>
      </c>
      <c r="T132" s="97">
        <v>2708954.4</v>
      </c>
      <c r="U132" s="97">
        <v>1378676</v>
      </c>
      <c r="V132" s="97">
        <v>18411</v>
      </c>
      <c r="W132" s="97">
        <v>121798</v>
      </c>
      <c r="X132" s="97">
        <v>212917.6</v>
      </c>
      <c r="Y132" s="97">
        <v>2140309.7000000002</v>
      </c>
      <c r="Z132" s="97">
        <v>36580</v>
      </c>
      <c r="AA132" s="97">
        <v>141466.70000000001</v>
      </c>
      <c r="AB132" s="97">
        <v>21640</v>
      </c>
      <c r="AC132" s="97">
        <v>520581.4</v>
      </c>
      <c r="AD132" s="97">
        <v>3780921.9</v>
      </c>
    </row>
    <row r="133" spans="1:30" x14ac:dyDescent="0.15">
      <c r="A133" s="48" t="s">
        <v>12</v>
      </c>
      <c r="B133" s="97">
        <v>1820581130.9000001</v>
      </c>
      <c r="C133" s="97">
        <v>105613215.40000001</v>
      </c>
      <c r="D133" s="97">
        <v>55567982.399999999</v>
      </c>
      <c r="E133" s="97">
        <v>718235.5</v>
      </c>
      <c r="F133" s="97">
        <v>12471079.6</v>
      </c>
      <c r="G133" s="97">
        <v>1522410906.2</v>
      </c>
      <c r="H133" s="97">
        <v>0</v>
      </c>
      <c r="I133" s="97">
        <v>0</v>
      </c>
      <c r="J133" s="97">
        <v>17319270.800000001</v>
      </c>
      <c r="K133" s="97">
        <v>1538002.3</v>
      </c>
      <c r="L133" s="97">
        <v>1043326.6</v>
      </c>
      <c r="M133" s="97">
        <v>136995.4</v>
      </c>
      <c r="N133" s="97">
        <v>64939</v>
      </c>
      <c r="O133" s="97">
        <v>659161.4</v>
      </c>
      <c r="P133" s="97">
        <v>22782836.399999999</v>
      </c>
      <c r="Q133" s="97">
        <v>0</v>
      </c>
      <c r="R133" s="97">
        <v>1058157.8</v>
      </c>
      <c r="S133" s="97">
        <v>41049650.299999997</v>
      </c>
      <c r="T133" s="97">
        <v>15096852.300000001</v>
      </c>
      <c r="U133" s="97">
        <v>1589702.8</v>
      </c>
      <c r="V133" s="97">
        <v>50360</v>
      </c>
      <c r="W133" s="97">
        <v>33326.1</v>
      </c>
      <c r="X133" s="97">
        <v>290989.90000000002</v>
      </c>
      <c r="Y133" s="97">
        <v>8002148.9000000004</v>
      </c>
      <c r="Z133" s="97">
        <v>458669.1</v>
      </c>
      <c r="AA133" s="97">
        <v>466106.4</v>
      </c>
      <c r="AB133" s="97">
        <v>8449</v>
      </c>
      <c r="AC133" s="97">
        <v>499209</v>
      </c>
      <c r="AD133" s="97">
        <v>11651558.300000001</v>
      </c>
    </row>
    <row r="134" spans="1:30" x14ac:dyDescent="0.15">
      <c r="A134" s="48" t="s">
        <v>13</v>
      </c>
      <c r="B134" s="97">
        <v>997941905</v>
      </c>
      <c r="C134" s="97">
        <v>87059634.5</v>
      </c>
      <c r="D134" s="97">
        <v>46168317.200000003</v>
      </c>
      <c r="E134" s="97">
        <v>345013</v>
      </c>
      <c r="F134" s="97">
        <v>12370900.5</v>
      </c>
      <c r="G134" s="97">
        <v>761762503.20000005</v>
      </c>
      <c r="H134" s="97">
        <v>0</v>
      </c>
      <c r="I134" s="97">
        <v>0</v>
      </c>
      <c r="J134" s="97">
        <v>12614799.800000001</v>
      </c>
      <c r="K134" s="97">
        <v>2950112.7</v>
      </c>
      <c r="L134" s="97">
        <v>1526212.6</v>
      </c>
      <c r="M134" s="97">
        <v>91629.7</v>
      </c>
      <c r="N134" s="97">
        <v>41458.199999999997</v>
      </c>
      <c r="O134" s="97">
        <v>480225.7</v>
      </c>
      <c r="P134" s="97">
        <v>22600920.600000001</v>
      </c>
      <c r="Q134" s="97">
        <v>0</v>
      </c>
      <c r="R134" s="97">
        <v>1698343.2</v>
      </c>
      <c r="S134" s="97">
        <v>22102095.199999999</v>
      </c>
      <c r="T134" s="97">
        <v>9435174</v>
      </c>
      <c r="U134" s="97">
        <v>7030279.0999999996</v>
      </c>
      <c r="V134" s="97">
        <v>40826.5</v>
      </c>
      <c r="W134" s="97">
        <v>214396.4</v>
      </c>
      <c r="X134" s="97">
        <v>297458.09999999998</v>
      </c>
      <c r="Y134" s="97">
        <v>5331990.7</v>
      </c>
      <c r="Z134" s="97">
        <v>480935.3</v>
      </c>
      <c r="AA134" s="97">
        <v>300599.3</v>
      </c>
      <c r="AB134" s="97">
        <v>169</v>
      </c>
      <c r="AC134" s="97">
        <v>847240.5</v>
      </c>
      <c r="AD134" s="97">
        <v>2150670</v>
      </c>
    </row>
    <row r="135" spans="1:30" x14ac:dyDescent="0.15">
      <c r="A135" s="48" t="s">
        <v>14</v>
      </c>
      <c r="B135" s="97">
        <v>1127330773.0999999</v>
      </c>
      <c r="C135" s="97">
        <v>81036840.299999997</v>
      </c>
      <c r="D135" s="97">
        <v>13574578.300000001</v>
      </c>
      <c r="E135" s="97">
        <v>366563</v>
      </c>
      <c r="F135" s="97">
        <v>1612782.5</v>
      </c>
      <c r="G135" s="97">
        <v>955035359.60000002</v>
      </c>
      <c r="H135" s="97">
        <v>0</v>
      </c>
      <c r="I135" s="97">
        <v>0</v>
      </c>
      <c r="J135" s="97">
        <v>9791967.5999999996</v>
      </c>
      <c r="K135" s="97">
        <v>1891706</v>
      </c>
      <c r="L135" s="97">
        <v>703898.6</v>
      </c>
      <c r="M135" s="97">
        <v>137711.4</v>
      </c>
      <c r="N135" s="97">
        <v>46937</v>
      </c>
      <c r="O135" s="97">
        <v>289875</v>
      </c>
      <c r="P135" s="97">
        <v>14483666.4</v>
      </c>
      <c r="Q135" s="97">
        <v>939084</v>
      </c>
      <c r="R135" s="97">
        <v>1427586.3</v>
      </c>
      <c r="S135" s="97">
        <v>31313094.300000001</v>
      </c>
      <c r="T135" s="97">
        <v>7764111.2000000002</v>
      </c>
      <c r="U135" s="97">
        <v>211813.8</v>
      </c>
      <c r="V135" s="97">
        <v>43919</v>
      </c>
      <c r="W135" s="97">
        <v>158095.9</v>
      </c>
      <c r="X135" s="97">
        <v>168959.1</v>
      </c>
      <c r="Y135" s="97">
        <v>247864.2</v>
      </c>
      <c r="Z135" s="97">
        <v>648191.6</v>
      </c>
      <c r="AA135" s="97">
        <v>233675</v>
      </c>
      <c r="AB135" s="97">
        <v>50115</v>
      </c>
      <c r="AC135" s="97">
        <v>561997.9</v>
      </c>
      <c r="AD135" s="97">
        <v>4590380.0999999996</v>
      </c>
    </row>
    <row r="136" spans="1:30" x14ac:dyDescent="0.15">
      <c r="A136" s="48" t="s">
        <v>15</v>
      </c>
      <c r="B136" s="97">
        <v>1464186612.9000001</v>
      </c>
      <c r="C136" s="97">
        <v>121855092</v>
      </c>
      <c r="D136" s="97">
        <v>15330378.9</v>
      </c>
      <c r="E136" s="97">
        <v>55031.199999999997</v>
      </c>
      <c r="F136" s="97">
        <v>17850859.300000001</v>
      </c>
      <c r="G136" s="97">
        <v>1216854044.5999999</v>
      </c>
      <c r="H136" s="97">
        <v>0</v>
      </c>
      <c r="I136" s="97">
        <v>0</v>
      </c>
      <c r="J136" s="97">
        <v>14102479.300000001</v>
      </c>
      <c r="K136" s="97">
        <v>551364</v>
      </c>
      <c r="L136" s="97">
        <v>1031760.9</v>
      </c>
      <c r="M136" s="97">
        <v>218317</v>
      </c>
      <c r="N136" s="97">
        <v>66061</v>
      </c>
      <c r="O136" s="97">
        <v>530885.30000000005</v>
      </c>
      <c r="P136" s="97">
        <v>20532871.100000001</v>
      </c>
      <c r="Q136" s="97">
        <v>0</v>
      </c>
      <c r="R136" s="97">
        <v>1017659.3</v>
      </c>
      <c r="S136" s="97">
        <v>31408146.100000001</v>
      </c>
      <c r="T136" s="97">
        <v>11022685.1</v>
      </c>
      <c r="U136" s="97">
        <v>1060593.8</v>
      </c>
      <c r="V136" s="97">
        <v>115561.4</v>
      </c>
      <c r="W136" s="97">
        <v>146922.4</v>
      </c>
      <c r="X136" s="97">
        <v>60491.8</v>
      </c>
      <c r="Y136" s="97">
        <v>6661943.4000000004</v>
      </c>
      <c r="Z136" s="97">
        <v>242407.6</v>
      </c>
      <c r="AA136" s="97">
        <v>327710.90000000002</v>
      </c>
      <c r="AB136" s="97">
        <v>0</v>
      </c>
      <c r="AC136" s="97">
        <v>431218.2</v>
      </c>
      <c r="AD136" s="97">
        <v>2712128.3</v>
      </c>
    </row>
    <row r="137" spans="1:30" x14ac:dyDescent="0.15">
      <c r="A137" s="48" t="s">
        <v>16</v>
      </c>
      <c r="B137" s="97">
        <v>1219878440.5</v>
      </c>
      <c r="C137" s="97">
        <v>98522193.799999997</v>
      </c>
      <c r="D137" s="97">
        <v>7583402.7000000002</v>
      </c>
      <c r="E137" s="97">
        <v>145425.60000000001</v>
      </c>
      <c r="F137" s="97">
        <v>1500042.9</v>
      </c>
      <c r="G137" s="97">
        <v>1041435012</v>
      </c>
      <c r="H137" s="97">
        <v>0</v>
      </c>
      <c r="I137" s="97">
        <v>0</v>
      </c>
      <c r="J137" s="97">
        <v>7733207.7999999998</v>
      </c>
      <c r="K137" s="97">
        <v>675453.3</v>
      </c>
      <c r="L137" s="97">
        <v>761169.7</v>
      </c>
      <c r="M137" s="97">
        <v>74210.7</v>
      </c>
      <c r="N137" s="97">
        <v>36909</v>
      </c>
      <c r="O137" s="97">
        <v>257252.3</v>
      </c>
      <c r="P137" s="97">
        <v>13024590.5</v>
      </c>
      <c r="Q137" s="97">
        <v>2805263.8</v>
      </c>
      <c r="R137" s="97">
        <v>1297816.5</v>
      </c>
      <c r="S137" s="97">
        <v>27275194.5</v>
      </c>
      <c r="T137" s="97">
        <v>11915717.800000001</v>
      </c>
      <c r="U137" s="97">
        <v>62029.3</v>
      </c>
      <c r="V137" s="97">
        <v>51780</v>
      </c>
      <c r="W137" s="97">
        <v>99324.2</v>
      </c>
      <c r="X137" s="97">
        <v>169927.9</v>
      </c>
      <c r="Y137" s="97">
        <v>1423952</v>
      </c>
      <c r="Z137" s="97">
        <v>185664</v>
      </c>
      <c r="AA137" s="97">
        <v>149525.29999999999</v>
      </c>
      <c r="AB137" s="97">
        <v>0</v>
      </c>
      <c r="AC137" s="97">
        <v>448478</v>
      </c>
      <c r="AD137" s="97">
        <v>2244896.9</v>
      </c>
    </row>
    <row r="138" spans="1:30" x14ac:dyDescent="0.15">
      <c r="A138" s="48" t="s">
        <v>17</v>
      </c>
      <c r="B138" s="97">
        <v>889702639.60000002</v>
      </c>
      <c r="C138" s="97">
        <v>84172997.900000006</v>
      </c>
      <c r="D138" s="97">
        <v>122416104</v>
      </c>
      <c r="E138" s="97">
        <v>427933</v>
      </c>
      <c r="F138" s="97">
        <v>2630581.4</v>
      </c>
      <c r="G138" s="97">
        <v>597324007.5</v>
      </c>
      <c r="H138" s="97">
        <v>0</v>
      </c>
      <c r="I138" s="97">
        <v>0</v>
      </c>
      <c r="J138" s="97">
        <v>8762972.5</v>
      </c>
      <c r="K138" s="97">
        <v>738400.7</v>
      </c>
      <c r="L138" s="97">
        <v>538936</v>
      </c>
      <c r="M138" s="97">
        <v>85312.6</v>
      </c>
      <c r="N138" s="97">
        <v>38402.400000000001</v>
      </c>
      <c r="O138" s="97">
        <v>373423.8</v>
      </c>
      <c r="P138" s="97">
        <v>13645470.300000001</v>
      </c>
      <c r="Q138" s="97">
        <v>924187</v>
      </c>
      <c r="R138" s="97">
        <v>1285308</v>
      </c>
      <c r="S138" s="97">
        <v>17648384.199999999</v>
      </c>
      <c r="T138" s="97">
        <v>12457183.5</v>
      </c>
      <c r="U138" s="97">
        <v>7166460.2000000002</v>
      </c>
      <c r="V138" s="97">
        <v>31103.1</v>
      </c>
      <c r="W138" s="97">
        <v>43963</v>
      </c>
      <c r="X138" s="97">
        <v>119990.6</v>
      </c>
      <c r="Y138" s="97">
        <v>669568</v>
      </c>
      <c r="Z138" s="97">
        <v>150069</v>
      </c>
      <c r="AA138" s="97">
        <v>223301</v>
      </c>
      <c r="AB138" s="97">
        <v>43000</v>
      </c>
      <c r="AC138" s="97">
        <v>820041.6</v>
      </c>
      <c r="AD138" s="97">
        <v>16965538.300000001</v>
      </c>
    </row>
    <row r="139" spans="1:30" x14ac:dyDescent="0.15">
      <c r="A139" s="48" t="s">
        <v>18</v>
      </c>
      <c r="B139" s="97">
        <v>909111995.20000005</v>
      </c>
      <c r="C139" s="97">
        <v>41648400.5</v>
      </c>
      <c r="D139" s="97">
        <v>16421805.5</v>
      </c>
      <c r="E139" s="97">
        <v>435459.6</v>
      </c>
      <c r="F139" s="97">
        <v>942366.8</v>
      </c>
      <c r="G139" s="97">
        <v>766924652.29999995</v>
      </c>
      <c r="H139" s="97">
        <v>0</v>
      </c>
      <c r="I139" s="97">
        <v>0</v>
      </c>
      <c r="J139" s="97">
        <v>5335249.8</v>
      </c>
      <c r="K139" s="97">
        <v>192310.2</v>
      </c>
      <c r="L139" s="97">
        <v>416202.6</v>
      </c>
      <c r="M139" s="97">
        <v>27343.8</v>
      </c>
      <c r="N139" s="97">
        <v>19367</v>
      </c>
      <c r="O139" s="97">
        <v>243927.7</v>
      </c>
      <c r="P139" s="97">
        <v>10882858.699999999</v>
      </c>
      <c r="Q139" s="97">
        <v>0</v>
      </c>
      <c r="R139" s="97">
        <v>650627</v>
      </c>
      <c r="S139" s="97">
        <v>21837374.399999999</v>
      </c>
      <c r="T139" s="97">
        <v>7638907.9000000004</v>
      </c>
      <c r="U139" s="97">
        <v>17072800</v>
      </c>
      <c r="V139" s="97">
        <v>35328.800000000003</v>
      </c>
      <c r="W139" s="97">
        <v>16016</v>
      </c>
      <c r="X139" s="97">
        <v>33521.199999999997</v>
      </c>
      <c r="Y139" s="97">
        <v>31177.9</v>
      </c>
      <c r="Z139" s="97">
        <v>90930</v>
      </c>
      <c r="AA139" s="97">
        <v>97487</v>
      </c>
      <c r="AB139" s="97">
        <v>0</v>
      </c>
      <c r="AC139" s="97">
        <v>255309.2</v>
      </c>
      <c r="AD139" s="97">
        <v>17862571.300000001</v>
      </c>
    </row>
    <row r="140" spans="1:30" x14ac:dyDescent="0.15">
      <c r="A140" s="48" t="s">
        <v>19</v>
      </c>
      <c r="B140" s="97">
        <v>661981910.5</v>
      </c>
      <c r="C140" s="97">
        <v>47373214.299999997</v>
      </c>
      <c r="D140" s="97">
        <v>24627831.199999999</v>
      </c>
      <c r="E140" s="97">
        <v>186578.7</v>
      </c>
      <c r="F140" s="97">
        <v>486792.7</v>
      </c>
      <c r="G140" s="97">
        <v>529844160.69999999</v>
      </c>
      <c r="H140" s="97">
        <v>0</v>
      </c>
      <c r="I140" s="97">
        <v>0</v>
      </c>
      <c r="J140" s="97">
        <v>4235973</v>
      </c>
      <c r="K140" s="97">
        <v>326676.3</v>
      </c>
      <c r="L140" s="97">
        <v>414090.5</v>
      </c>
      <c r="M140" s="97">
        <v>39566</v>
      </c>
      <c r="N140" s="97">
        <v>13469</v>
      </c>
      <c r="O140" s="97">
        <v>330919.09999999998</v>
      </c>
      <c r="P140" s="97">
        <v>10080231.300000001</v>
      </c>
      <c r="Q140" s="97">
        <v>0</v>
      </c>
      <c r="R140" s="97">
        <v>1132767.3999999999</v>
      </c>
      <c r="S140" s="97">
        <v>10666875.300000001</v>
      </c>
      <c r="T140" s="97">
        <v>6583198.2999999998</v>
      </c>
      <c r="U140" s="97">
        <v>12687151.800000001</v>
      </c>
      <c r="V140" s="97">
        <v>33040.6</v>
      </c>
      <c r="W140" s="97">
        <v>30804</v>
      </c>
      <c r="X140" s="97">
        <v>82209.7</v>
      </c>
      <c r="Y140" s="97">
        <v>114792.3</v>
      </c>
      <c r="Z140" s="97">
        <v>44818.400000000001</v>
      </c>
      <c r="AA140" s="97">
        <v>72075.3</v>
      </c>
      <c r="AB140" s="97">
        <v>4727</v>
      </c>
      <c r="AC140" s="97">
        <v>345243.5</v>
      </c>
      <c r="AD140" s="97">
        <v>12224704.1</v>
      </c>
    </row>
    <row r="141" spans="1:30" x14ac:dyDescent="0.15">
      <c r="A141" s="48" t="s">
        <v>20</v>
      </c>
      <c r="B141" s="97">
        <v>1646193854.2</v>
      </c>
      <c r="C141" s="97">
        <v>53039699.799999997</v>
      </c>
      <c r="D141" s="97">
        <v>14597016.4</v>
      </c>
      <c r="E141" s="97">
        <v>191647</v>
      </c>
      <c r="F141" s="97">
        <v>2315233.6</v>
      </c>
      <c r="G141" s="97">
        <v>1471753855.2</v>
      </c>
      <c r="H141" s="97">
        <v>0</v>
      </c>
      <c r="I141" s="97">
        <v>0</v>
      </c>
      <c r="J141" s="97">
        <v>7310759.5999999996</v>
      </c>
      <c r="K141" s="97">
        <v>302043.09999999998</v>
      </c>
      <c r="L141" s="97">
        <v>564425</v>
      </c>
      <c r="M141" s="97">
        <v>164411.1</v>
      </c>
      <c r="N141" s="97">
        <v>66033</v>
      </c>
      <c r="O141" s="97">
        <v>369477.9</v>
      </c>
      <c r="P141" s="97">
        <v>16840355.899999999</v>
      </c>
      <c r="Q141" s="97">
        <v>0</v>
      </c>
      <c r="R141" s="97">
        <v>1237673.1000000001</v>
      </c>
      <c r="S141" s="97">
        <v>28592984.600000001</v>
      </c>
      <c r="T141" s="97">
        <v>11101964</v>
      </c>
      <c r="U141" s="97">
        <v>19731985.899999999</v>
      </c>
      <c r="V141" s="97">
        <v>28289</v>
      </c>
      <c r="W141" s="97">
        <v>58801</v>
      </c>
      <c r="X141" s="97">
        <v>149556.6</v>
      </c>
      <c r="Y141" s="97">
        <v>1167115</v>
      </c>
      <c r="Z141" s="97">
        <v>209123.1</v>
      </c>
      <c r="AA141" s="97">
        <v>155106.70000000001</v>
      </c>
      <c r="AB141" s="97">
        <v>1982</v>
      </c>
      <c r="AC141" s="97">
        <v>149954</v>
      </c>
      <c r="AD141" s="97">
        <v>16094361.6</v>
      </c>
    </row>
    <row r="142" spans="1:30" x14ac:dyDescent="0.15">
      <c r="A142" s="48" t="s">
        <v>21</v>
      </c>
      <c r="B142" s="97">
        <v>660766036.39999998</v>
      </c>
      <c r="C142" s="97">
        <v>17792818.5</v>
      </c>
      <c r="D142" s="97">
        <v>36981805</v>
      </c>
      <c r="E142" s="97">
        <v>189134</v>
      </c>
      <c r="F142" s="97">
        <v>2296679.1</v>
      </c>
      <c r="G142" s="97">
        <v>545845743.60000002</v>
      </c>
      <c r="H142" s="97">
        <v>0</v>
      </c>
      <c r="I142" s="97">
        <v>0</v>
      </c>
      <c r="J142" s="97">
        <v>7101080</v>
      </c>
      <c r="K142" s="97">
        <v>444781.2</v>
      </c>
      <c r="L142" s="97">
        <v>554268</v>
      </c>
      <c r="M142" s="97">
        <v>60930</v>
      </c>
      <c r="N142" s="97">
        <v>32803</v>
      </c>
      <c r="O142" s="97">
        <v>369445.3</v>
      </c>
      <c r="P142" s="97">
        <v>11010158.699999999</v>
      </c>
      <c r="Q142" s="97">
        <v>1720369.8</v>
      </c>
      <c r="R142" s="97">
        <v>933459.4</v>
      </c>
      <c r="S142" s="97">
        <v>11010416.5</v>
      </c>
      <c r="T142" s="97">
        <v>8353609</v>
      </c>
      <c r="U142" s="97">
        <v>4559013</v>
      </c>
      <c r="V142" s="97">
        <v>32885</v>
      </c>
      <c r="W142" s="97">
        <v>33046.9</v>
      </c>
      <c r="X142" s="97">
        <v>104138.2</v>
      </c>
      <c r="Y142" s="97">
        <v>2748941.9</v>
      </c>
      <c r="Z142" s="97">
        <v>72998</v>
      </c>
      <c r="AA142" s="97">
        <v>278574</v>
      </c>
      <c r="AB142" s="97">
        <v>4724</v>
      </c>
      <c r="AC142" s="97">
        <v>365419</v>
      </c>
      <c r="AD142" s="97">
        <v>7868795.2999999998</v>
      </c>
    </row>
    <row r="143" spans="1:30" x14ac:dyDescent="0.15">
      <c r="A143" s="48" t="s">
        <v>22</v>
      </c>
      <c r="B143" s="97">
        <v>629750400.5</v>
      </c>
      <c r="C143" s="97">
        <v>23644947.600000001</v>
      </c>
      <c r="D143" s="97">
        <v>26145459.300000001</v>
      </c>
      <c r="E143" s="97">
        <v>415728</v>
      </c>
      <c r="F143" s="97">
        <v>695216.1</v>
      </c>
      <c r="G143" s="97">
        <v>524602828.10000002</v>
      </c>
      <c r="H143" s="97">
        <v>0</v>
      </c>
      <c r="I143" s="97">
        <v>0</v>
      </c>
      <c r="J143" s="97">
        <v>7444847.7000000002</v>
      </c>
      <c r="K143" s="97">
        <v>445885.5</v>
      </c>
      <c r="L143" s="97">
        <v>331441</v>
      </c>
      <c r="M143" s="97">
        <v>149422.29999999999</v>
      </c>
      <c r="N143" s="97">
        <v>34297</v>
      </c>
      <c r="O143" s="97">
        <v>251845.3</v>
      </c>
      <c r="P143" s="97">
        <v>15518034.9</v>
      </c>
      <c r="Q143" s="97">
        <v>849651.7</v>
      </c>
      <c r="R143" s="97">
        <v>1117505.7</v>
      </c>
      <c r="S143" s="97">
        <v>13025847.5</v>
      </c>
      <c r="T143" s="97">
        <v>6338925</v>
      </c>
      <c r="U143" s="97">
        <v>1177961.2</v>
      </c>
      <c r="V143" s="97">
        <v>46881</v>
      </c>
      <c r="W143" s="97">
        <v>11506.2</v>
      </c>
      <c r="X143" s="97">
        <v>87757.2</v>
      </c>
      <c r="Y143" s="97">
        <v>1102063.8</v>
      </c>
      <c r="Z143" s="97">
        <v>148412</v>
      </c>
      <c r="AA143" s="97">
        <v>231068.5</v>
      </c>
      <c r="AB143" s="97">
        <v>671</v>
      </c>
      <c r="AC143" s="97">
        <v>288781.40000000002</v>
      </c>
      <c r="AD143" s="97">
        <v>5643415.5</v>
      </c>
    </row>
  </sheetData>
  <mergeCells count="28">
    <mergeCell ref="A123:A124"/>
    <mergeCell ref="A1:C1"/>
    <mergeCell ref="A2:A3"/>
    <mergeCell ref="A75:A76"/>
    <mergeCell ref="A98:A99"/>
    <mergeCell ref="B98:C98"/>
    <mergeCell ref="A100:A101"/>
    <mergeCell ref="AR98:AS98"/>
    <mergeCell ref="AL98:AM98"/>
    <mergeCell ref="AN98:AO98"/>
    <mergeCell ref="AP98:AQ98"/>
    <mergeCell ref="AB98:AC98"/>
    <mergeCell ref="AD98:AE98"/>
    <mergeCell ref="AF98:AG98"/>
    <mergeCell ref="D98:E98"/>
    <mergeCell ref="F98:G98"/>
    <mergeCell ref="AJ98:AK98"/>
    <mergeCell ref="X98:Y98"/>
    <mergeCell ref="Z98:AA98"/>
    <mergeCell ref="H98:I98"/>
    <mergeCell ref="R98:S98"/>
    <mergeCell ref="J98:K98"/>
    <mergeCell ref="N98:O98"/>
    <mergeCell ref="P98:Q98"/>
    <mergeCell ref="T98:U98"/>
    <mergeCell ref="AH98:AI98"/>
    <mergeCell ref="V98:W98"/>
    <mergeCell ref="L98:M98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A19" workbookViewId="0">
      <selection activeCell="L38" sqref="B31:L38"/>
    </sheetView>
  </sheetViews>
  <sheetFormatPr defaultRowHeight="10.5" x14ac:dyDescent="0.25"/>
  <cols>
    <col min="1" max="1" width="9.140625" style="18"/>
    <col min="2" max="2" width="15.7109375" style="18" bestFit="1" customWidth="1"/>
    <col min="3" max="4" width="15.42578125" style="18" customWidth="1"/>
    <col min="5" max="5" width="9.140625" style="18" customWidth="1"/>
    <col min="6" max="6" width="15.42578125" style="18" customWidth="1"/>
    <col min="7" max="7" width="9.140625" style="18" customWidth="1"/>
    <col min="8" max="8" width="15.42578125" style="18" customWidth="1"/>
    <col min="9" max="9" width="9.140625" style="18" customWidth="1"/>
    <col min="10" max="10" width="15.42578125" style="18" bestFit="1" customWidth="1"/>
    <col min="11" max="11" width="9.140625" style="18"/>
    <col min="12" max="12" width="15.42578125" style="18" bestFit="1" customWidth="1"/>
    <col min="13" max="13" width="17.42578125" style="18" customWidth="1"/>
    <col min="14" max="14" width="15.42578125" style="18" bestFit="1" customWidth="1"/>
    <col min="15" max="15" width="9.140625" style="18"/>
    <col min="16" max="16" width="15.42578125" style="18" bestFit="1" customWidth="1"/>
    <col min="17" max="17" width="9.140625" style="18"/>
    <col min="18" max="18" width="15.42578125" style="18" bestFit="1" customWidth="1"/>
    <col min="19" max="19" width="9.140625" style="18"/>
    <col min="20" max="20" width="15.42578125" style="18" bestFit="1" customWidth="1"/>
    <col min="21" max="21" width="9.140625" style="18"/>
    <col min="22" max="22" width="15.42578125" style="18" bestFit="1" customWidth="1"/>
    <col min="23" max="23" width="9.140625" style="18"/>
    <col min="24" max="24" width="18.140625" style="18" bestFit="1" customWidth="1"/>
    <col min="25" max="16384" width="9.140625" style="18"/>
  </cols>
  <sheetData>
    <row r="1" spans="1:17" x14ac:dyDescent="0.25">
      <c r="A1" s="33"/>
      <c r="B1" s="33"/>
      <c r="C1" s="34"/>
      <c r="D1" s="34"/>
      <c r="E1" s="34"/>
      <c r="F1" s="34"/>
      <c r="G1" s="34"/>
      <c r="H1" s="34"/>
      <c r="I1" s="34"/>
      <c r="J1" s="34"/>
    </row>
    <row r="2" spans="1:17" x14ac:dyDescent="0.25">
      <c r="A2" s="36" t="s">
        <v>77</v>
      </c>
      <c r="B2" s="33"/>
      <c r="C2" s="34"/>
      <c r="D2" s="34"/>
      <c r="E2" s="34"/>
      <c r="F2" s="34"/>
      <c r="G2" s="34"/>
      <c r="H2" s="34"/>
      <c r="I2" s="34"/>
      <c r="J2" s="34"/>
    </row>
    <row r="3" spans="1:17" x14ac:dyDescent="0.25">
      <c r="A3" s="34"/>
      <c r="B3" s="33"/>
      <c r="C3" s="34"/>
      <c r="D3" s="34"/>
      <c r="E3" s="34"/>
      <c r="F3" s="35"/>
      <c r="G3" s="35"/>
      <c r="H3" s="35"/>
      <c r="I3" s="35"/>
      <c r="J3" s="34"/>
    </row>
    <row r="4" spans="1:17" x14ac:dyDescent="0.25">
      <c r="A4" s="149" t="s">
        <v>74</v>
      </c>
      <c r="B4" s="150"/>
      <c r="C4" s="34"/>
      <c r="D4" s="34"/>
      <c r="E4" s="34"/>
      <c r="F4" s="38"/>
      <c r="G4" s="38"/>
      <c r="H4" s="38"/>
      <c r="I4" s="38"/>
      <c r="J4" s="34"/>
    </row>
    <row r="5" spans="1:17" x14ac:dyDescent="0.25">
      <c r="A5" s="147" t="s">
        <v>37</v>
      </c>
      <c r="B5" s="39" t="s">
        <v>4</v>
      </c>
      <c r="C5" s="39" t="s">
        <v>31</v>
      </c>
      <c r="D5" s="39" t="s">
        <v>32</v>
      </c>
      <c r="E5" s="40" t="s">
        <v>33</v>
      </c>
      <c r="F5" s="40" t="s">
        <v>34</v>
      </c>
      <c r="G5" s="40" t="s">
        <v>35</v>
      </c>
      <c r="H5" s="40" t="s">
        <v>36</v>
      </c>
      <c r="I5" s="39" t="s">
        <v>28</v>
      </c>
    </row>
    <row r="6" spans="1:17" x14ac:dyDescent="0.25">
      <c r="A6" s="147"/>
      <c r="B6" s="39" t="s">
        <v>2</v>
      </c>
      <c r="C6" s="39" t="s">
        <v>2</v>
      </c>
      <c r="D6" s="39" t="s">
        <v>2</v>
      </c>
      <c r="E6" s="39" t="s">
        <v>2</v>
      </c>
      <c r="F6" s="39" t="s">
        <v>2</v>
      </c>
      <c r="G6" s="39" t="s">
        <v>2</v>
      </c>
      <c r="H6" s="39" t="s">
        <v>2</v>
      </c>
      <c r="I6" s="39" t="s">
        <v>2</v>
      </c>
    </row>
    <row r="7" spans="1:17" x14ac:dyDescent="0.25">
      <c r="A7" s="41">
        <v>2022</v>
      </c>
      <c r="B7" s="96">
        <v>16830139322.500002</v>
      </c>
      <c r="C7" s="96">
        <v>1023410751.5999999</v>
      </c>
      <c r="D7" s="96">
        <v>536628832.89999998</v>
      </c>
      <c r="E7" s="96">
        <v>13735887545.700003</v>
      </c>
      <c r="F7" s="96">
        <v>201642116.50000003</v>
      </c>
      <c r="G7" s="96">
        <v>284882570.80000001</v>
      </c>
      <c r="H7" s="96">
        <v>378828335.39999998</v>
      </c>
      <c r="I7" s="96">
        <v>668859169.5999999</v>
      </c>
    </row>
    <row r="8" spans="1:17" x14ac:dyDescent="0.25">
      <c r="A8" s="116">
        <v>2021</v>
      </c>
      <c r="B8" s="96">
        <v>16829671465.4</v>
      </c>
      <c r="C8" s="96">
        <v>1025262147.6999999</v>
      </c>
      <c r="D8" s="96">
        <v>539525666.20000005</v>
      </c>
      <c r="E8" s="96">
        <v>13741809194.9</v>
      </c>
      <c r="F8" s="96">
        <v>198105515.59999996</v>
      </c>
      <c r="G8" s="96">
        <v>283061530</v>
      </c>
      <c r="H8" s="96">
        <v>378676804.89999998</v>
      </c>
      <c r="I8" s="96">
        <v>663230606.10000002</v>
      </c>
    </row>
    <row r="9" spans="1:17" x14ac:dyDescent="0.25">
      <c r="A9" s="41">
        <v>2020</v>
      </c>
      <c r="B9" s="96">
        <v>16829677644.700001</v>
      </c>
      <c r="C9" s="96">
        <v>1027314507.7000002</v>
      </c>
      <c r="D9" s="96">
        <v>542977963.39999998</v>
      </c>
      <c r="E9" s="96">
        <v>13747809257.5</v>
      </c>
      <c r="F9" s="96">
        <v>194336816.19999996</v>
      </c>
      <c r="G9" s="96">
        <v>280906614.99999994</v>
      </c>
      <c r="H9" s="96">
        <v>378986039.69999993</v>
      </c>
      <c r="I9" s="96">
        <v>657346445.19999981</v>
      </c>
    </row>
    <row r="10" spans="1:17" x14ac:dyDescent="0.25">
      <c r="A10" s="41">
        <v>2019</v>
      </c>
      <c r="B10" s="96">
        <v>16828280725.699997</v>
      </c>
      <c r="C10" s="96">
        <v>1028293220.9999998</v>
      </c>
      <c r="D10" s="96">
        <v>545638101.5</v>
      </c>
      <c r="E10" s="96">
        <v>13753211743.5</v>
      </c>
      <c r="F10" s="96">
        <v>190397216.5</v>
      </c>
      <c r="G10" s="96">
        <v>278889489.5</v>
      </c>
      <c r="H10" s="96">
        <v>380062446</v>
      </c>
      <c r="I10" s="96">
        <v>651788507.69999993</v>
      </c>
    </row>
    <row r="11" spans="1:17" x14ac:dyDescent="0.25">
      <c r="A11" s="41">
        <v>2018</v>
      </c>
      <c r="B11" s="96">
        <v>16827911962.500002</v>
      </c>
      <c r="C11" s="96">
        <v>1029927448.7</v>
      </c>
      <c r="D11" s="96">
        <v>548607203.29999995</v>
      </c>
      <c r="E11" s="96">
        <v>13759781537.200001</v>
      </c>
      <c r="F11" s="96">
        <v>186417033.40000001</v>
      </c>
      <c r="G11" s="96">
        <v>276586590.30000001</v>
      </c>
      <c r="H11" s="96">
        <v>380396078.9000001</v>
      </c>
      <c r="I11" s="96">
        <v>646196070.69999993</v>
      </c>
    </row>
    <row r="12" spans="1:17" ht="11.25" x14ac:dyDescent="0.15">
      <c r="A12" s="41">
        <v>2017</v>
      </c>
      <c r="B12" s="93">
        <v>16827800330.599998</v>
      </c>
      <c r="C12" s="93">
        <v>1030064155.5000001</v>
      </c>
      <c r="D12" s="93">
        <v>553359314.10000014</v>
      </c>
      <c r="E12" s="93">
        <v>13774387929.4</v>
      </c>
      <c r="F12" s="93">
        <v>181262863.90000001</v>
      </c>
      <c r="G12" s="93">
        <v>268258611</v>
      </c>
      <c r="H12" s="93">
        <v>380367633.10000002</v>
      </c>
      <c r="I12" s="74">
        <v>640099823.60000002</v>
      </c>
    </row>
    <row r="13" spans="1:17" x14ac:dyDescent="0.15">
      <c r="A13" s="41">
        <v>2016</v>
      </c>
      <c r="B13" s="67">
        <v>16827122798.299997</v>
      </c>
      <c r="C13" s="67">
        <v>1031304297</v>
      </c>
      <c r="D13" s="67">
        <v>557994453.10000002</v>
      </c>
      <c r="E13" s="75">
        <v>13782147583.200003</v>
      </c>
      <c r="F13" s="76">
        <v>177483362.40000004</v>
      </c>
      <c r="G13" s="69">
        <v>262487942.40000004</v>
      </c>
      <c r="H13" s="70">
        <v>379923094.80000001</v>
      </c>
      <c r="I13" s="29">
        <v>635782065.39999998</v>
      </c>
      <c r="J13" s="56"/>
      <c r="K13" s="57"/>
      <c r="L13" s="57"/>
      <c r="M13" s="57"/>
      <c r="N13" s="57"/>
      <c r="O13" s="57"/>
      <c r="P13" s="57"/>
      <c r="Q13" s="57"/>
    </row>
    <row r="14" spans="1:17" x14ac:dyDescent="0.15">
      <c r="A14" s="41">
        <v>2015</v>
      </c>
      <c r="B14" s="55">
        <v>16826410827.200003</v>
      </c>
      <c r="C14" s="55">
        <v>1033674172.8000001</v>
      </c>
      <c r="D14" s="55">
        <v>561126164.39999986</v>
      </c>
      <c r="E14" s="55">
        <v>13786473849.200001</v>
      </c>
      <c r="F14" s="55">
        <v>173488230.5</v>
      </c>
      <c r="G14" s="55">
        <v>260467294.49999997</v>
      </c>
      <c r="H14" s="55">
        <v>380501964</v>
      </c>
      <c r="I14" s="55">
        <v>630679151.79999995</v>
      </c>
    </row>
    <row r="15" spans="1:17" x14ac:dyDescent="0.15">
      <c r="A15" s="41">
        <v>2014</v>
      </c>
      <c r="B15" s="55">
        <v>16825577557.599998</v>
      </c>
      <c r="C15" s="55">
        <v>1036324709.7</v>
      </c>
      <c r="D15" s="55">
        <v>566734851.5999999</v>
      </c>
      <c r="E15" s="55">
        <v>13795556868.5</v>
      </c>
      <c r="F15" s="55">
        <v>169874438.5</v>
      </c>
      <c r="G15" s="55">
        <v>255908104.30000001</v>
      </c>
      <c r="H15" s="55">
        <v>380140243.60000002</v>
      </c>
      <c r="I15" s="29">
        <v>621038341.39999998</v>
      </c>
    </row>
    <row r="16" spans="1:17" x14ac:dyDescent="0.25">
      <c r="A16" s="41">
        <v>2013</v>
      </c>
      <c r="B16" s="15">
        <v>16829809171.5</v>
      </c>
      <c r="C16" s="15">
        <v>1041764361</v>
      </c>
      <c r="D16" s="15">
        <v>572542693.60000002</v>
      </c>
      <c r="E16" s="15">
        <v>13804494317.9</v>
      </c>
      <c r="F16" s="15">
        <v>165744306</v>
      </c>
      <c r="G16" s="15">
        <v>253571922.90000001</v>
      </c>
      <c r="H16" s="15">
        <v>379610779.5</v>
      </c>
      <c r="I16" s="15">
        <v>612080791</v>
      </c>
    </row>
    <row r="17" spans="1:23" x14ac:dyDescent="0.25">
      <c r="A17" s="41">
        <v>2012</v>
      </c>
      <c r="B17" s="15">
        <v>16790205018.1</v>
      </c>
      <c r="C17" s="15">
        <v>1043928346.7</v>
      </c>
      <c r="D17" s="15">
        <v>577853279.79999995</v>
      </c>
      <c r="E17" s="15">
        <v>13770883733.1</v>
      </c>
      <c r="F17" s="15">
        <v>163286856.40000001</v>
      </c>
      <c r="G17" s="15">
        <v>251042755</v>
      </c>
      <c r="H17" s="15">
        <v>378728172.39999998</v>
      </c>
      <c r="I17" s="15">
        <v>604481874.70000005</v>
      </c>
    </row>
    <row r="20" spans="1:23" x14ac:dyDescent="0.25">
      <c r="A20" s="151" t="s">
        <v>37</v>
      </c>
      <c r="B20" s="148">
        <f>M41</f>
        <v>2012</v>
      </c>
      <c r="C20" s="148"/>
      <c r="D20" s="148">
        <f>L41</f>
        <v>2013</v>
      </c>
      <c r="E20" s="148"/>
      <c r="F20" s="148">
        <f>K41</f>
        <v>2014</v>
      </c>
      <c r="G20" s="148"/>
      <c r="H20" s="148">
        <f>J41</f>
        <v>2015</v>
      </c>
      <c r="I20" s="148"/>
      <c r="J20" s="148">
        <f>I41</f>
        <v>2016</v>
      </c>
      <c r="K20" s="148"/>
      <c r="L20" s="148">
        <f>H41</f>
        <v>2017</v>
      </c>
      <c r="M20" s="148"/>
      <c r="N20" s="148">
        <f>G41</f>
        <v>2018</v>
      </c>
      <c r="O20" s="148"/>
      <c r="P20" s="148">
        <f>F41</f>
        <v>2019</v>
      </c>
      <c r="Q20" s="148"/>
      <c r="R20" s="148">
        <f>E41</f>
        <v>2020</v>
      </c>
      <c r="S20" s="148"/>
      <c r="T20" s="148">
        <f>D41</f>
        <v>2021</v>
      </c>
      <c r="U20" s="148"/>
      <c r="V20" s="148">
        <f>C41</f>
        <v>2022</v>
      </c>
      <c r="W20" s="148"/>
    </row>
    <row r="21" spans="1:23" x14ac:dyDescent="0.25">
      <c r="A21" s="151"/>
      <c r="B21" s="37" t="s">
        <v>2</v>
      </c>
      <c r="C21" s="37" t="s">
        <v>38</v>
      </c>
      <c r="D21" s="37" t="s">
        <v>2</v>
      </c>
      <c r="E21" s="37" t="s">
        <v>38</v>
      </c>
      <c r="F21" s="37" t="s">
        <v>2</v>
      </c>
      <c r="G21" s="37" t="s">
        <v>38</v>
      </c>
      <c r="H21" s="37" t="s">
        <v>2</v>
      </c>
      <c r="I21" s="37" t="s">
        <v>38</v>
      </c>
      <c r="J21" s="37" t="s">
        <v>2</v>
      </c>
      <c r="K21" s="37" t="s">
        <v>38</v>
      </c>
      <c r="L21" s="37" t="s">
        <v>2</v>
      </c>
      <c r="M21" s="37" t="s">
        <v>38</v>
      </c>
      <c r="N21" s="37" t="s">
        <v>2</v>
      </c>
      <c r="O21" s="37" t="s">
        <v>38</v>
      </c>
      <c r="P21" s="37" t="s">
        <v>2</v>
      </c>
      <c r="Q21" s="37" t="s">
        <v>38</v>
      </c>
      <c r="R21" s="37" t="s">
        <v>2</v>
      </c>
      <c r="S21" s="37" t="s">
        <v>38</v>
      </c>
      <c r="T21" s="37" t="s">
        <v>2</v>
      </c>
      <c r="U21" s="37" t="s">
        <v>38</v>
      </c>
      <c r="V21" s="37" t="s">
        <v>2</v>
      </c>
      <c r="W21" s="37" t="s">
        <v>38</v>
      </c>
    </row>
    <row r="22" spans="1:23" ht="11.25" x14ac:dyDescent="0.15">
      <c r="A22" s="42" t="s">
        <v>31</v>
      </c>
      <c r="B22" s="15">
        <f>M43</f>
        <v>1043928346.7</v>
      </c>
      <c r="C22" s="44">
        <v>100</v>
      </c>
      <c r="D22" s="15">
        <f>L43</f>
        <v>1041764361</v>
      </c>
      <c r="E22" s="15">
        <f t="shared" ref="E22:E28" si="0">D22/B22*100</f>
        <v>99.792707449046603</v>
      </c>
      <c r="F22" s="15">
        <f>K43</f>
        <v>1036324709.7</v>
      </c>
      <c r="G22" s="15">
        <f t="shared" ref="G22:G28" si="1">F22/B22*100</f>
        <v>99.27163228931984</v>
      </c>
      <c r="H22" s="55">
        <f>J43</f>
        <v>1033674172.8000001</v>
      </c>
      <c r="I22" s="15">
        <f t="shared" ref="I22:I28" si="2">H22/B22*100</f>
        <v>99.017732018446011</v>
      </c>
      <c r="J22" s="55">
        <f>I43</f>
        <v>1031304297</v>
      </c>
      <c r="K22" s="15">
        <f t="shared" ref="K22:K28" si="3">J22/B22*100</f>
        <v>98.790716839914694</v>
      </c>
      <c r="L22" s="67">
        <f>H43</f>
        <v>1030064155.5000001</v>
      </c>
      <c r="M22" s="15">
        <f t="shared" ref="M22:M28" si="4">L22/B22*100</f>
        <v>98.671921186561647</v>
      </c>
      <c r="N22" s="93">
        <v>1031304297</v>
      </c>
      <c r="O22" s="15">
        <f t="shared" ref="O22:O28" si="5">N22/B22*100</f>
        <v>98.790716839914694</v>
      </c>
      <c r="P22" s="96">
        <v>1030064155.5000001</v>
      </c>
      <c r="Q22" s="15">
        <f t="shared" ref="Q22:Q28" si="6">P22/B22*100</f>
        <v>98.671921186561647</v>
      </c>
      <c r="R22" s="96">
        <v>1029927448.7</v>
      </c>
      <c r="S22" s="15">
        <f t="shared" ref="S22:S28" si="7">R22/B22*100</f>
        <v>98.658825766705277</v>
      </c>
      <c r="T22" s="96">
        <v>1028293220.9999998</v>
      </c>
      <c r="U22" s="15">
        <f t="shared" ref="U22:U28" si="8">T22/B22*100</f>
        <v>98.502279802112369</v>
      </c>
      <c r="V22" s="96">
        <v>1027314507.7000002</v>
      </c>
      <c r="W22" s="15">
        <f t="shared" ref="W22:W28" si="9">V22/B22*100</f>
        <v>98.408526882853735</v>
      </c>
    </row>
    <row r="23" spans="1:23" ht="11.25" x14ac:dyDescent="0.15">
      <c r="A23" s="42" t="s">
        <v>32</v>
      </c>
      <c r="B23" s="15">
        <f t="shared" ref="B23:B28" si="10">M44</f>
        <v>577853279.79999995</v>
      </c>
      <c r="C23" s="44">
        <v>100</v>
      </c>
      <c r="D23" s="15">
        <f t="shared" ref="D23:D28" si="11">L44</f>
        <v>572542693.60000002</v>
      </c>
      <c r="E23" s="15">
        <f t="shared" si="0"/>
        <v>99.080980175134087</v>
      </c>
      <c r="F23" s="15">
        <f t="shared" ref="F23:F28" si="12">K44</f>
        <v>566734851.5999999</v>
      </c>
      <c r="G23" s="15">
        <f t="shared" si="1"/>
        <v>98.075908091436588</v>
      </c>
      <c r="H23" s="55">
        <f t="shared" ref="H23:H28" si="13">J44</f>
        <v>561126164.39999986</v>
      </c>
      <c r="I23" s="15">
        <f t="shared" si="2"/>
        <v>97.105300604023654</v>
      </c>
      <c r="J23" s="55">
        <f t="shared" ref="J23:J28" si="14">I44</f>
        <v>557994453.10000002</v>
      </c>
      <c r="K23" s="15">
        <f t="shared" si="3"/>
        <v>96.56334446922699</v>
      </c>
      <c r="L23" s="67">
        <f t="shared" ref="L23:L28" si="15">H44</f>
        <v>553359314.10000014</v>
      </c>
      <c r="M23" s="15">
        <f t="shared" si="4"/>
        <v>95.761213692777275</v>
      </c>
      <c r="N23" s="93">
        <v>557994453.10000002</v>
      </c>
      <c r="O23" s="15">
        <f t="shared" si="5"/>
        <v>96.56334446922699</v>
      </c>
      <c r="P23" s="96">
        <v>553359314.10000014</v>
      </c>
      <c r="Q23" s="15">
        <f t="shared" si="6"/>
        <v>95.761213692777275</v>
      </c>
      <c r="R23" s="96">
        <v>548607203.29999995</v>
      </c>
      <c r="S23" s="15">
        <f t="shared" si="7"/>
        <v>94.93884044231396</v>
      </c>
      <c r="T23" s="96">
        <v>545638101.5</v>
      </c>
      <c r="U23" s="15">
        <f t="shared" si="8"/>
        <v>94.425024582165591</v>
      </c>
      <c r="V23" s="96">
        <v>542977963.39999998</v>
      </c>
      <c r="W23" s="15">
        <f t="shared" si="9"/>
        <v>93.964676221605842</v>
      </c>
    </row>
    <row r="24" spans="1:23" ht="11.25" x14ac:dyDescent="0.15">
      <c r="A24" s="42" t="s">
        <v>33</v>
      </c>
      <c r="B24" s="15">
        <f t="shared" si="10"/>
        <v>13770883733.1</v>
      </c>
      <c r="C24" s="44">
        <v>100</v>
      </c>
      <c r="D24" s="15">
        <f t="shared" si="11"/>
        <v>13804494317.9</v>
      </c>
      <c r="E24" s="15">
        <f t="shared" si="0"/>
        <v>100.24406991919635</v>
      </c>
      <c r="F24" s="15">
        <f t="shared" si="12"/>
        <v>13795556868.5</v>
      </c>
      <c r="G24" s="15">
        <f t="shared" si="1"/>
        <v>100.17916886002527</v>
      </c>
      <c r="H24" s="55">
        <f t="shared" si="13"/>
        <v>13786473849.200001</v>
      </c>
      <c r="I24" s="15">
        <f t="shared" si="2"/>
        <v>100.11321071619048</v>
      </c>
      <c r="J24" s="55">
        <f t="shared" si="14"/>
        <v>13782147583.200003</v>
      </c>
      <c r="K24" s="15">
        <f t="shared" si="3"/>
        <v>100.0817946786736</v>
      </c>
      <c r="L24" s="67">
        <f t="shared" si="15"/>
        <v>13774387929.4</v>
      </c>
      <c r="M24" s="15">
        <f t="shared" si="4"/>
        <v>100.02544641555266</v>
      </c>
      <c r="N24" s="93">
        <v>13782147583.200003</v>
      </c>
      <c r="O24" s="15">
        <f t="shared" si="5"/>
        <v>100.0817946786736</v>
      </c>
      <c r="P24" s="96">
        <v>13774387929.4</v>
      </c>
      <c r="Q24" s="15">
        <f t="shared" si="6"/>
        <v>100.02544641555266</v>
      </c>
      <c r="R24" s="96">
        <v>13759781537.200001</v>
      </c>
      <c r="S24" s="15">
        <f t="shared" si="7"/>
        <v>99.91937920532061</v>
      </c>
      <c r="T24" s="96">
        <v>13753211743.5</v>
      </c>
      <c r="U24" s="15">
        <f t="shared" si="8"/>
        <v>99.871671347006412</v>
      </c>
      <c r="V24" s="96">
        <v>13747809257.5</v>
      </c>
      <c r="W24" s="15">
        <f t="shared" si="9"/>
        <v>99.832440124779083</v>
      </c>
    </row>
    <row r="25" spans="1:23" ht="11.25" x14ac:dyDescent="0.15">
      <c r="A25" s="42" t="s">
        <v>39</v>
      </c>
      <c r="B25" s="15">
        <f t="shared" si="10"/>
        <v>163286856.40000001</v>
      </c>
      <c r="C25" s="44">
        <v>100</v>
      </c>
      <c r="D25" s="15">
        <f t="shared" si="11"/>
        <v>165744306</v>
      </c>
      <c r="E25" s="15">
        <f t="shared" si="0"/>
        <v>101.50498922826957</v>
      </c>
      <c r="F25" s="15">
        <f t="shared" si="12"/>
        <v>169874438.5</v>
      </c>
      <c r="G25" s="15">
        <f t="shared" si="1"/>
        <v>104.03436151888586</v>
      </c>
      <c r="H25" s="55">
        <f t="shared" si="13"/>
        <v>173488230.5</v>
      </c>
      <c r="I25" s="15">
        <f t="shared" si="2"/>
        <v>106.24751699243321</v>
      </c>
      <c r="J25" s="55">
        <f t="shared" si="14"/>
        <v>177483362.40000004</v>
      </c>
      <c r="K25" s="15">
        <f t="shared" si="3"/>
        <v>108.69421232853131</v>
      </c>
      <c r="L25" s="67">
        <f t="shared" si="15"/>
        <v>181262863.90000001</v>
      </c>
      <c r="M25" s="15">
        <f t="shared" si="4"/>
        <v>111.00885147544552</v>
      </c>
      <c r="N25" s="93">
        <v>177483362.40000004</v>
      </c>
      <c r="O25" s="15">
        <f t="shared" si="5"/>
        <v>108.69421232853131</v>
      </c>
      <c r="P25" s="96">
        <v>181262863.90000001</v>
      </c>
      <c r="Q25" s="15">
        <f t="shared" si="6"/>
        <v>111.00885147544552</v>
      </c>
      <c r="R25" s="96">
        <v>186417033.40000001</v>
      </c>
      <c r="S25" s="15">
        <f t="shared" si="7"/>
        <v>114.16536364895073</v>
      </c>
      <c r="T25" s="96">
        <v>190397216.5</v>
      </c>
      <c r="U25" s="15">
        <f t="shared" si="8"/>
        <v>116.60290405345815</v>
      </c>
      <c r="V25" s="96">
        <v>194336816.19999996</v>
      </c>
      <c r="W25" s="15">
        <f t="shared" si="9"/>
        <v>119.01559040608731</v>
      </c>
    </row>
    <row r="26" spans="1:23" ht="11.25" x14ac:dyDescent="0.15">
      <c r="A26" s="42" t="s">
        <v>35</v>
      </c>
      <c r="B26" s="15">
        <f t="shared" si="10"/>
        <v>251042755</v>
      </c>
      <c r="C26" s="44">
        <v>100</v>
      </c>
      <c r="D26" s="15">
        <f t="shared" si="11"/>
        <v>253571922.90000001</v>
      </c>
      <c r="E26" s="15">
        <f t="shared" si="0"/>
        <v>101.00746500332185</v>
      </c>
      <c r="F26" s="15">
        <f t="shared" si="12"/>
        <v>255908104.30000001</v>
      </c>
      <c r="G26" s="15">
        <f t="shared" si="1"/>
        <v>101.93805604945661</v>
      </c>
      <c r="H26" s="55">
        <f t="shared" si="13"/>
        <v>260467294.49999997</v>
      </c>
      <c r="I26" s="15">
        <f t="shared" si="2"/>
        <v>103.75415713550467</v>
      </c>
      <c r="J26" s="55">
        <f t="shared" si="14"/>
        <v>262487942.40000004</v>
      </c>
      <c r="K26" s="15">
        <f t="shared" si="3"/>
        <v>104.55905903358973</v>
      </c>
      <c r="L26" s="67">
        <f t="shared" si="15"/>
        <v>268258611</v>
      </c>
      <c r="M26" s="15">
        <f t="shared" si="4"/>
        <v>106.85773863499865</v>
      </c>
      <c r="N26" s="93">
        <v>262487942.40000004</v>
      </c>
      <c r="O26" s="15">
        <f t="shared" si="5"/>
        <v>104.55905903358973</v>
      </c>
      <c r="P26" s="96">
        <v>268258611</v>
      </c>
      <c r="Q26" s="15">
        <f t="shared" si="6"/>
        <v>106.85773863499865</v>
      </c>
      <c r="R26" s="96">
        <v>276586590.30000001</v>
      </c>
      <c r="S26" s="15">
        <f t="shared" si="7"/>
        <v>110.17509360108799</v>
      </c>
      <c r="T26" s="96">
        <v>278889489.5</v>
      </c>
      <c r="U26" s="15">
        <f t="shared" si="8"/>
        <v>111.09242706486391</v>
      </c>
      <c r="V26" s="96">
        <v>280906614.99999994</v>
      </c>
      <c r="W26" s="15">
        <f t="shared" si="9"/>
        <v>111.89592585533885</v>
      </c>
    </row>
    <row r="27" spans="1:23" ht="11.25" x14ac:dyDescent="0.15">
      <c r="A27" s="42" t="s">
        <v>36</v>
      </c>
      <c r="B27" s="15">
        <f t="shared" si="10"/>
        <v>378728172.39999998</v>
      </c>
      <c r="C27" s="44">
        <v>100</v>
      </c>
      <c r="D27" s="15">
        <f t="shared" si="11"/>
        <v>379610779.5</v>
      </c>
      <c r="E27" s="15">
        <f t="shared" si="0"/>
        <v>100.23304500808771</v>
      </c>
      <c r="F27" s="15">
        <f t="shared" si="12"/>
        <v>380140243.60000002</v>
      </c>
      <c r="G27" s="15">
        <f t="shared" si="1"/>
        <v>100.37284556653172</v>
      </c>
      <c r="H27" s="55">
        <f t="shared" si="13"/>
        <v>380501964</v>
      </c>
      <c r="I27" s="15">
        <f t="shared" si="2"/>
        <v>100.46835480676273</v>
      </c>
      <c r="J27" s="55">
        <f t="shared" si="14"/>
        <v>379923094.80000001</v>
      </c>
      <c r="K27" s="15">
        <f t="shared" si="3"/>
        <v>100.31550924570196</v>
      </c>
      <c r="L27" s="67">
        <f t="shared" si="15"/>
        <v>380367633.10000002</v>
      </c>
      <c r="M27" s="15">
        <f t="shared" si="4"/>
        <v>100.43288585837458</v>
      </c>
      <c r="N27" s="93">
        <v>379923094.80000001</v>
      </c>
      <c r="O27" s="15">
        <f t="shared" si="5"/>
        <v>100.31550924570196</v>
      </c>
      <c r="P27" s="96">
        <v>380367633.10000002</v>
      </c>
      <c r="Q27" s="15">
        <f t="shared" si="6"/>
        <v>100.43288585837458</v>
      </c>
      <c r="R27" s="96">
        <v>380396078.9000001</v>
      </c>
      <c r="S27" s="15">
        <f t="shared" si="7"/>
        <v>100.44039673347524</v>
      </c>
      <c r="T27" s="96">
        <v>380062446</v>
      </c>
      <c r="U27" s="15">
        <f t="shared" si="8"/>
        <v>100.35230376223261</v>
      </c>
      <c r="V27" s="96">
        <v>378986039.69999993</v>
      </c>
      <c r="W27" s="15">
        <f t="shared" si="9"/>
        <v>100.06808769951436</v>
      </c>
    </row>
    <row r="28" spans="1:23" x14ac:dyDescent="0.15">
      <c r="A28" s="43" t="s">
        <v>28</v>
      </c>
      <c r="B28" s="15">
        <f t="shared" si="10"/>
        <v>604481874.70000005</v>
      </c>
      <c r="C28" s="44">
        <v>100</v>
      </c>
      <c r="D28" s="15">
        <f t="shared" si="11"/>
        <v>612080791</v>
      </c>
      <c r="E28" s="15">
        <f t="shared" si="0"/>
        <v>101.25709580684637</v>
      </c>
      <c r="F28" s="15">
        <f t="shared" si="12"/>
        <v>621038341.39999998</v>
      </c>
      <c r="G28" s="15">
        <f t="shared" si="1"/>
        <v>102.73895171930785</v>
      </c>
      <c r="H28" s="55">
        <f t="shared" si="13"/>
        <v>630679151.79999995</v>
      </c>
      <c r="I28" s="15">
        <f t="shared" si="2"/>
        <v>104.33383997047081</v>
      </c>
      <c r="J28" s="55">
        <f t="shared" si="14"/>
        <v>635782065.39999998</v>
      </c>
      <c r="K28" s="15">
        <f t="shared" si="3"/>
        <v>105.1780197240048</v>
      </c>
      <c r="L28" s="67">
        <f t="shared" si="15"/>
        <v>640099823.60000002</v>
      </c>
      <c r="M28" s="15">
        <f t="shared" si="4"/>
        <v>105.89231048783338</v>
      </c>
      <c r="N28" s="74">
        <v>635782065.39999998</v>
      </c>
      <c r="O28" s="15">
        <f t="shared" si="5"/>
        <v>105.1780197240048</v>
      </c>
      <c r="P28" s="96">
        <v>640099823.60000002</v>
      </c>
      <c r="Q28" s="15">
        <f t="shared" si="6"/>
        <v>105.89231048783338</v>
      </c>
      <c r="R28" s="96">
        <v>646196070.69999993</v>
      </c>
      <c r="S28" s="15">
        <f t="shared" si="7"/>
        <v>106.90081832820914</v>
      </c>
      <c r="T28" s="96">
        <v>651788507.69999993</v>
      </c>
      <c r="U28" s="15">
        <f t="shared" si="8"/>
        <v>107.82598039411484</v>
      </c>
      <c r="V28" s="96">
        <v>657346445.19999981</v>
      </c>
      <c r="W28" s="15">
        <f t="shared" si="9"/>
        <v>108.74543517557677</v>
      </c>
    </row>
    <row r="31" spans="1:23" x14ac:dyDescent="0.25">
      <c r="A31" s="45" t="s">
        <v>40</v>
      </c>
      <c r="B31" s="117">
        <f>M41</f>
        <v>2012</v>
      </c>
      <c r="C31" s="117">
        <f>L41</f>
        <v>2013</v>
      </c>
      <c r="D31" s="117">
        <f>K41</f>
        <v>2014</v>
      </c>
      <c r="E31" s="117">
        <f>J41</f>
        <v>2015</v>
      </c>
      <c r="F31" s="117">
        <f>I41</f>
        <v>2016</v>
      </c>
      <c r="G31" s="117">
        <f>H41</f>
        <v>2017</v>
      </c>
      <c r="H31" s="117">
        <f>G41</f>
        <v>2018</v>
      </c>
      <c r="I31" s="117">
        <f>F41</f>
        <v>2019</v>
      </c>
      <c r="J31" s="117">
        <f>E41</f>
        <v>2020</v>
      </c>
      <c r="K31" s="117">
        <f>D41</f>
        <v>2021</v>
      </c>
      <c r="L31" s="117">
        <f>C41</f>
        <v>2022</v>
      </c>
    </row>
    <row r="32" spans="1:23" x14ac:dyDescent="0.25">
      <c r="A32" s="42" t="s">
        <v>31</v>
      </c>
      <c r="B32" s="52">
        <f>C22</f>
        <v>100</v>
      </c>
      <c r="C32" s="52">
        <f>E22</f>
        <v>99.792707449046603</v>
      </c>
      <c r="D32" s="52">
        <f>G22</f>
        <v>99.27163228931984</v>
      </c>
      <c r="E32" s="52">
        <f>I22</f>
        <v>99.017732018446011</v>
      </c>
      <c r="F32" s="52">
        <f>K22</f>
        <v>98.790716839914694</v>
      </c>
      <c r="G32" s="52">
        <f>M22</f>
        <v>98.671921186561647</v>
      </c>
      <c r="H32" s="52">
        <f>O22</f>
        <v>98.790716839914694</v>
      </c>
      <c r="I32" s="52">
        <f>Q22</f>
        <v>98.671921186561647</v>
      </c>
      <c r="J32" s="52">
        <f>S22</f>
        <v>98.658825766705277</v>
      </c>
      <c r="K32" s="52">
        <f>U22</f>
        <v>98.502279802112369</v>
      </c>
      <c r="L32" s="52">
        <f>W22</f>
        <v>98.408526882853735</v>
      </c>
    </row>
    <row r="33" spans="1:13" x14ac:dyDescent="0.25">
      <c r="A33" s="42" t="s">
        <v>32</v>
      </c>
      <c r="B33" s="52">
        <f t="shared" ref="B33:B38" si="16">C23</f>
        <v>100</v>
      </c>
      <c r="C33" s="52">
        <f t="shared" ref="C33:C38" si="17">E23</f>
        <v>99.080980175134087</v>
      </c>
      <c r="D33" s="52">
        <f t="shared" ref="D33:D38" si="18">G23</f>
        <v>98.075908091436588</v>
      </c>
      <c r="E33" s="52">
        <f t="shared" ref="E33:E38" si="19">I23</f>
        <v>97.105300604023654</v>
      </c>
      <c r="F33" s="52">
        <f t="shared" ref="F33:F38" si="20">K23</f>
        <v>96.56334446922699</v>
      </c>
      <c r="G33" s="52">
        <f t="shared" ref="G33:G38" si="21">M23</f>
        <v>95.761213692777275</v>
      </c>
      <c r="H33" s="52">
        <f t="shared" ref="H33:H38" si="22">O23</f>
        <v>96.56334446922699</v>
      </c>
      <c r="I33" s="52">
        <f t="shared" ref="I33:I38" si="23">Q23</f>
        <v>95.761213692777275</v>
      </c>
      <c r="J33" s="52">
        <f t="shared" ref="J33:J38" si="24">S23</f>
        <v>94.93884044231396</v>
      </c>
      <c r="K33" s="52">
        <f t="shared" ref="K33:K38" si="25">U23</f>
        <v>94.425024582165591</v>
      </c>
      <c r="L33" s="52">
        <f t="shared" ref="L33:L38" si="26">W23</f>
        <v>93.964676221605842</v>
      </c>
    </row>
    <row r="34" spans="1:13" x14ac:dyDescent="0.25">
      <c r="A34" s="42" t="s">
        <v>33</v>
      </c>
      <c r="B34" s="52">
        <f t="shared" si="16"/>
        <v>100</v>
      </c>
      <c r="C34" s="52">
        <f t="shared" si="17"/>
        <v>100.24406991919635</v>
      </c>
      <c r="D34" s="52">
        <f t="shared" si="18"/>
        <v>100.17916886002527</v>
      </c>
      <c r="E34" s="52">
        <f t="shared" si="19"/>
        <v>100.11321071619048</v>
      </c>
      <c r="F34" s="52">
        <f t="shared" si="20"/>
        <v>100.0817946786736</v>
      </c>
      <c r="G34" s="52">
        <f t="shared" si="21"/>
        <v>100.02544641555266</v>
      </c>
      <c r="H34" s="52">
        <f t="shared" si="22"/>
        <v>100.0817946786736</v>
      </c>
      <c r="I34" s="52">
        <f t="shared" si="23"/>
        <v>100.02544641555266</v>
      </c>
      <c r="J34" s="52">
        <f t="shared" si="24"/>
        <v>99.91937920532061</v>
      </c>
      <c r="K34" s="52">
        <f t="shared" si="25"/>
        <v>99.871671347006412</v>
      </c>
      <c r="L34" s="52">
        <f t="shared" si="26"/>
        <v>99.832440124779083</v>
      </c>
    </row>
    <row r="35" spans="1:13" x14ac:dyDescent="0.25">
      <c r="A35" s="42" t="s">
        <v>39</v>
      </c>
      <c r="B35" s="52">
        <f t="shared" si="16"/>
        <v>100</v>
      </c>
      <c r="C35" s="52">
        <f t="shared" si="17"/>
        <v>101.50498922826957</v>
      </c>
      <c r="D35" s="52">
        <f t="shared" si="18"/>
        <v>104.03436151888586</v>
      </c>
      <c r="E35" s="52">
        <f t="shared" si="19"/>
        <v>106.24751699243321</v>
      </c>
      <c r="F35" s="52">
        <f t="shared" si="20"/>
        <v>108.69421232853131</v>
      </c>
      <c r="G35" s="52">
        <f t="shared" si="21"/>
        <v>111.00885147544552</v>
      </c>
      <c r="H35" s="52">
        <f t="shared" si="22"/>
        <v>108.69421232853131</v>
      </c>
      <c r="I35" s="52">
        <f t="shared" si="23"/>
        <v>111.00885147544552</v>
      </c>
      <c r="J35" s="52">
        <f t="shared" si="24"/>
        <v>114.16536364895073</v>
      </c>
      <c r="K35" s="52">
        <f t="shared" si="25"/>
        <v>116.60290405345815</v>
      </c>
      <c r="L35" s="52">
        <f t="shared" si="26"/>
        <v>119.01559040608731</v>
      </c>
    </row>
    <row r="36" spans="1:13" x14ac:dyDescent="0.25">
      <c r="A36" s="42" t="s">
        <v>35</v>
      </c>
      <c r="B36" s="52">
        <f t="shared" si="16"/>
        <v>100</v>
      </c>
      <c r="C36" s="52">
        <f t="shared" si="17"/>
        <v>101.00746500332185</v>
      </c>
      <c r="D36" s="52">
        <f t="shared" si="18"/>
        <v>101.93805604945661</v>
      </c>
      <c r="E36" s="52">
        <f t="shared" si="19"/>
        <v>103.75415713550467</v>
      </c>
      <c r="F36" s="52">
        <f t="shared" si="20"/>
        <v>104.55905903358973</v>
      </c>
      <c r="G36" s="52">
        <f t="shared" si="21"/>
        <v>106.85773863499865</v>
      </c>
      <c r="H36" s="52">
        <f t="shared" si="22"/>
        <v>104.55905903358973</v>
      </c>
      <c r="I36" s="52">
        <f t="shared" si="23"/>
        <v>106.85773863499865</v>
      </c>
      <c r="J36" s="52">
        <f t="shared" si="24"/>
        <v>110.17509360108799</v>
      </c>
      <c r="K36" s="52">
        <f t="shared" si="25"/>
        <v>111.09242706486391</v>
      </c>
      <c r="L36" s="52">
        <f t="shared" si="26"/>
        <v>111.89592585533885</v>
      </c>
    </row>
    <row r="37" spans="1:13" x14ac:dyDescent="0.25">
      <c r="A37" s="42" t="s">
        <v>36</v>
      </c>
      <c r="B37" s="52">
        <f t="shared" si="16"/>
        <v>100</v>
      </c>
      <c r="C37" s="52">
        <f t="shared" si="17"/>
        <v>100.23304500808771</v>
      </c>
      <c r="D37" s="52">
        <f t="shared" si="18"/>
        <v>100.37284556653172</v>
      </c>
      <c r="E37" s="52">
        <f t="shared" si="19"/>
        <v>100.46835480676273</v>
      </c>
      <c r="F37" s="52">
        <f t="shared" si="20"/>
        <v>100.31550924570196</v>
      </c>
      <c r="G37" s="52">
        <f t="shared" si="21"/>
        <v>100.43288585837458</v>
      </c>
      <c r="H37" s="52">
        <f t="shared" si="22"/>
        <v>100.31550924570196</v>
      </c>
      <c r="I37" s="52">
        <f t="shared" si="23"/>
        <v>100.43288585837458</v>
      </c>
      <c r="J37" s="52">
        <f t="shared" si="24"/>
        <v>100.44039673347524</v>
      </c>
      <c r="K37" s="52">
        <f t="shared" si="25"/>
        <v>100.35230376223261</v>
      </c>
      <c r="L37" s="52">
        <f t="shared" si="26"/>
        <v>100.06808769951436</v>
      </c>
    </row>
    <row r="38" spans="1:13" x14ac:dyDescent="0.25">
      <c r="A38" s="43" t="s">
        <v>28</v>
      </c>
      <c r="B38" s="52">
        <f t="shared" si="16"/>
        <v>100</v>
      </c>
      <c r="C38" s="52">
        <f t="shared" si="17"/>
        <v>101.25709580684637</v>
      </c>
      <c r="D38" s="52">
        <f t="shared" si="18"/>
        <v>102.73895171930785</v>
      </c>
      <c r="E38" s="52">
        <f t="shared" si="19"/>
        <v>104.33383997047081</v>
      </c>
      <c r="F38" s="52">
        <f t="shared" si="20"/>
        <v>105.1780197240048</v>
      </c>
      <c r="G38" s="52">
        <f t="shared" si="21"/>
        <v>105.89231048783338</v>
      </c>
      <c r="H38" s="52">
        <f t="shared" si="22"/>
        <v>105.1780197240048</v>
      </c>
      <c r="I38" s="52">
        <f t="shared" si="23"/>
        <v>105.89231048783338</v>
      </c>
      <c r="J38" s="52">
        <f t="shared" si="24"/>
        <v>106.90081832820914</v>
      </c>
      <c r="K38" s="52">
        <f t="shared" si="25"/>
        <v>107.82598039411484</v>
      </c>
      <c r="L38" s="52">
        <f t="shared" si="26"/>
        <v>108.74543517557677</v>
      </c>
    </row>
    <row r="41" spans="1:13" x14ac:dyDescent="0.25">
      <c r="A41" s="147" t="s">
        <v>37</v>
      </c>
      <c r="B41" s="147"/>
      <c r="C41" s="41">
        <v>2022</v>
      </c>
      <c r="D41" s="116">
        <v>2021</v>
      </c>
      <c r="E41" s="41">
        <v>2020</v>
      </c>
      <c r="F41" s="41">
        <v>2019</v>
      </c>
      <c r="G41" s="41">
        <v>2018</v>
      </c>
      <c r="H41" s="41">
        <v>2017</v>
      </c>
      <c r="I41" s="41">
        <v>2016</v>
      </c>
      <c r="J41" s="41">
        <v>2015</v>
      </c>
      <c r="K41" s="41">
        <v>2014</v>
      </c>
      <c r="L41" s="41">
        <v>2013</v>
      </c>
      <c r="M41" s="41">
        <v>2012</v>
      </c>
    </row>
    <row r="42" spans="1:13" ht="11.25" x14ac:dyDescent="0.15">
      <c r="A42" s="39" t="s">
        <v>4</v>
      </c>
      <c r="B42" s="39" t="s">
        <v>2</v>
      </c>
      <c r="C42" s="96">
        <v>16830139322.500002</v>
      </c>
      <c r="D42" s="96">
        <v>16829671465.4</v>
      </c>
      <c r="E42" s="96">
        <v>16829677644.700001</v>
      </c>
      <c r="F42" s="96">
        <v>16828280725.699997</v>
      </c>
      <c r="G42" s="96">
        <v>16827911962.500002</v>
      </c>
      <c r="H42" s="93">
        <v>16827800330.599998</v>
      </c>
      <c r="I42" s="67">
        <v>16827122798.299997</v>
      </c>
      <c r="J42" s="55">
        <v>16826410827.200003</v>
      </c>
      <c r="K42" s="55">
        <v>16825577557.599998</v>
      </c>
      <c r="L42" s="15">
        <v>16829809171.5</v>
      </c>
      <c r="M42" s="15">
        <v>16790205018.1</v>
      </c>
    </row>
    <row r="43" spans="1:13" ht="11.25" x14ac:dyDescent="0.15">
      <c r="A43" s="39" t="s">
        <v>31</v>
      </c>
      <c r="B43" s="39" t="s">
        <v>2</v>
      </c>
      <c r="C43" s="96">
        <v>1023410751.5999999</v>
      </c>
      <c r="D43" s="96">
        <v>1025262147.6999999</v>
      </c>
      <c r="E43" s="96">
        <v>1027314507.7000002</v>
      </c>
      <c r="F43" s="96">
        <v>1028293220.9999998</v>
      </c>
      <c r="G43" s="96">
        <v>1029927448.7</v>
      </c>
      <c r="H43" s="93">
        <v>1030064155.5000001</v>
      </c>
      <c r="I43" s="67">
        <v>1031304297</v>
      </c>
      <c r="J43" s="55">
        <v>1033674172.8000001</v>
      </c>
      <c r="K43" s="55">
        <v>1036324709.7</v>
      </c>
      <c r="L43" s="15">
        <v>1041764361</v>
      </c>
      <c r="M43" s="15">
        <v>1043928346.7</v>
      </c>
    </row>
    <row r="44" spans="1:13" ht="11.25" x14ac:dyDescent="0.15">
      <c r="A44" s="39" t="s">
        <v>32</v>
      </c>
      <c r="B44" s="39" t="s">
        <v>2</v>
      </c>
      <c r="C44" s="96">
        <v>536628832.89999998</v>
      </c>
      <c r="D44" s="96">
        <v>539525666.20000005</v>
      </c>
      <c r="E44" s="96">
        <v>542977963.39999998</v>
      </c>
      <c r="F44" s="96">
        <v>545638101.5</v>
      </c>
      <c r="G44" s="96">
        <v>548607203.29999995</v>
      </c>
      <c r="H44" s="93">
        <v>553359314.10000014</v>
      </c>
      <c r="I44" s="67">
        <v>557994453.10000002</v>
      </c>
      <c r="J44" s="55">
        <v>561126164.39999986</v>
      </c>
      <c r="K44" s="55">
        <v>566734851.5999999</v>
      </c>
      <c r="L44" s="15">
        <v>572542693.60000002</v>
      </c>
      <c r="M44" s="15">
        <v>577853279.79999995</v>
      </c>
    </row>
    <row r="45" spans="1:13" ht="11.25" x14ac:dyDescent="0.15">
      <c r="A45" s="40" t="s">
        <v>33</v>
      </c>
      <c r="B45" s="39" t="s">
        <v>2</v>
      </c>
      <c r="C45" s="96">
        <v>13735887545.700003</v>
      </c>
      <c r="D45" s="96">
        <v>13741809194.9</v>
      </c>
      <c r="E45" s="96">
        <v>13747809257.5</v>
      </c>
      <c r="F45" s="96">
        <v>13753211743.5</v>
      </c>
      <c r="G45" s="96">
        <v>13759781537.200001</v>
      </c>
      <c r="H45" s="93">
        <v>13774387929.4</v>
      </c>
      <c r="I45" s="75">
        <v>13782147583.200003</v>
      </c>
      <c r="J45" s="55">
        <v>13786473849.200001</v>
      </c>
      <c r="K45" s="55">
        <v>13795556868.5</v>
      </c>
      <c r="L45" s="15">
        <v>13804494317.9</v>
      </c>
      <c r="M45" s="15">
        <v>13770883733.1</v>
      </c>
    </row>
    <row r="46" spans="1:13" ht="11.25" x14ac:dyDescent="0.15">
      <c r="A46" s="40" t="s">
        <v>34</v>
      </c>
      <c r="B46" s="39" t="s">
        <v>2</v>
      </c>
      <c r="C46" s="96">
        <v>201642116.50000003</v>
      </c>
      <c r="D46" s="96">
        <v>198105515.59999996</v>
      </c>
      <c r="E46" s="96">
        <v>194336816.19999996</v>
      </c>
      <c r="F46" s="96">
        <v>190397216.5</v>
      </c>
      <c r="G46" s="96">
        <v>186417033.40000001</v>
      </c>
      <c r="H46" s="93">
        <v>181262863.90000001</v>
      </c>
      <c r="I46" s="76">
        <v>177483362.40000004</v>
      </c>
      <c r="J46" s="55">
        <v>173488230.5</v>
      </c>
      <c r="K46" s="55">
        <v>169874438.5</v>
      </c>
      <c r="L46" s="15">
        <v>165744306</v>
      </c>
      <c r="M46" s="15">
        <v>163286856.40000001</v>
      </c>
    </row>
    <row r="47" spans="1:13" ht="11.25" x14ac:dyDescent="0.15">
      <c r="A47" s="40" t="s">
        <v>35</v>
      </c>
      <c r="B47" s="39" t="s">
        <v>2</v>
      </c>
      <c r="C47" s="96">
        <v>284882570.80000001</v>
      </c>
      <c r="D47" s="96">
        <v>283061530</v>
      </c>
      <c r="E47" s="96">
        <v>280906614.99999994</v>
      </c>
      <c r="F47" s="96">
        <v>278889489.5</v>
      </c>
      <c r="G47" s="96">
        <v>276586590.30000001</v>
      </c>
      <c r="H47" s="93">
        <v>268258611</v>
      </c>
      <c r="I47" s="69">
        <v>262487942.40000004</v>
      </c>
      <c r="J47" s="55">
        <v>260467294.49999997</v>
      </c>
      <c r="K47" s="55">
        <v>255908104.30000001</v>
      </c>
      <c r="L47" s="15">
        <v>253571922.90000001</v>
      </c>
      <c r="M47" s="15">
        <v>251042755</v>
      </c>
    </row>
    <row r="48" spans="1:13" ht="11.25" x14ac:dyDescent="0.15">
      <c r="A48" s="40" t="s">
        <v>36</v>
      </c>
      <c r="B48" s="39" t="s">
        <v>2</v>
      </c>
      <c r="C48" s="96">
        <v>378828335.39999998</v>
      </c>
      <c r="D48" s="96">
        <v>378676804.89999998</v>
      </c>
      <c r="E48" s="96">
        <v>378986039.69999993</v>
      </c>
      <c r="F48" s="96">
        <v>380062446</v>
      </c>
      <c r="G48" s="96">
        <v>380396078.9000001</v>
      </c>
      <c r="H48" s="93">
        <v>380367633.10000002</v>
      </c>
      <c r="I48" s="70">
        <v>379923094.80000001</v>
      </c>
      <c r="J48" s="55">
        <v>380501964</v>
      </c>
      <c r="K48" s="55">
        <v>380140243.60000002</v>
      </c>
      <c r="L48" s="15">
        <v>379610779.5</v>
      </c>
      <c r="M48" s="15">
        <v>378728172.39999998</v>
      </c>
    </row>
    <row r="49" spans="1:13" x14ac:dyDescent="0.15">
      <c r="A49" s="39" t="s">
        <v>28</v>
      </c>
      <c r="B49" s="39" t="s">
        <v>2</v>
      </c>
      <c r="C49" s="96">
        <v>668859169.5999999</v>
      </c>
      <c r="D49" s="96">
        <v>663230606.10000002</v>
      </c>
      <c r="E49" s="96">
        <v>657346445.19999981</v>
      </c>
      <c r="F49" s="96">
        <v>651788507.69999993</v>
      </c>
      <c r="G49" s="96">
        <v>646196070.69999993</v>
      </c>
      <c r="H49" s="74">
        <v>640099823.60000002</v>
      </c>
      <c r="I49" s="29">
        <v>635782065.39999998</v>
      </c>
      <c r="J49" s="55">
        <v>630679151.79999995</v>
      </c>
      <c r="K49" s="29">
        <v>621038341.39999998</v>
      </c>
      <c r="L49" s="15">
        <v>612080791</v>
      </c>
      <c r="M49" s="15">
        <v>604481874.70000005</v>
      </c>
    </row>
  </sheetData>
  <mergeCells count="15">
    <mergeCell ref="A41:B41"/>
    <mergeCell ref="V20:W20"/>
    <mergeCell ref="R20:S20"/>
    <mergeCell ref="T20:U20"/>
    <mergeCell ref="A4:B4"/>
    <mergeCell ref="A5:A6"/>
    <mergeCell ref="H20:I20"/>
    <mergeCell ref="J20:K20"/>
    <mergeCell ref="L20:M20"/>
    <mergeCell ref="N20:O20"/>
    <mergeCell ref="P20:Q20"/>
    <mergeCell ref="A20:A21"/>
    <mergeCell ref="B20:C20"/>
    <mergeCell ref="D20:E20"/>
    <mergeCell ref="F20:G20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1.시군별 면적 및 지번수</vt:lpstr>
      <vt:lpstr>2.시군별 면적 및 지번수 현황</vt:lpstr>
      <vt:lpstr>3.지적통계체계표</vt:lpstr>
      <vt:lpstr>4.지목별현황</vt:lpstr>
      <vt:lpstr>5.시군별 지적공부등록지 현황</vt:lpstr>
      <vt:lpstr>6.시군별 지목별 면적 현황</vt:lpstr>
      <vt:lpstr>Sheet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cp:lastPrinted>2014-02-26T05:37:24Z</cp:lastPrinted>
  <dcterms:created xsi:type="dcterms:W3CDTF">2013-04-08T07:23:28Z</dcterms:created>
  <dcterms:modified xsi:type="dcterms:W3CDTF">2023-01-25T01:08:56Z</dcterms:modified>
</cp:coreProperties>
</file>