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charts/chart19.xml" ContentType="application/vnd.openxmlformats-officedocument.drawingml.chart+xml"/>
  <Override PartName="/xl/drawings/drawing23.xml" ContentType="application/vnd.openxmlformats-officedocument.drawing+xml"/>
  <Override PartName="/xl/charts/chart20.xml" ContentType="application/vnd.openxmlformats-officedocument.drawingml.chart+xml"/>
  <Override PartName="/xl/drawings/drawing24.xml" ContentType="application/vnd.openxmlformats-officedocument.drawingml.chartshapes+xml"/>
  <Override PartName="/xl/charts/chart21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2.xml" ContentType="application/vnd.openxmlformats-officedocument.drawingml.chart+xml"/>
  <Override PartName="/xl/drawings/drawing27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6405" tabRatio="705"/>
  </bookViews>
  <sheets>
    <sheet name="1.시군구별 면적 및 지번수" sheetId="1" r:id="rId1"/>
    <sheet name="2.시군구별 면적 및 지번수 현황" sheetId="3" r:id="rId2"/>
    <sheet name="3.지적통계체계표" sheetId="2" r:id="rId3"/>
    <sheet name="4.지목별현황" sheetId="4" r:id="rId4"/>
    <sheet name="5.시군구별 지적공부등록지 현황" sheetId="5" r:id="rId5"/>
    <sheet name="6.시군구별 지목별 현황" sheetId="6" r:id="rId6"/>
    <sheet name="Sheet7" sheetId="7" r:id="rId7"/>
  </sheets>
  <calcPr calcId="144525"/>
</workbook>
</file>

<file path=xl/calcChain.xml><?xml version="1.0" encoding="utf-8"?>
<calcChain xmlns="http://schemas.openxmlformats.org/spreadsheetml/2006/main">
  <c r="E15" i="2" l="1"/>
  <c r="D15" i="2"/>
  <c r="V23" i="7" l="1"/>
  <c r="V24" i="7"/>
  <c r="V25" i="7"/>
  <c r="V26" i="7"/>
  <c r="V27" i="7"/>
  <c r="V28" i="7"/>
  <c r="V22" i="7"/>
  <c r="T23" i="7"/>
  <c r="T24" i="7"/>
  <c r="T25" i="7"/>
  <c r="T26" i="7"/>
  <c r="T27" i="7"/>
  <c r="T28" i="7"/>
  <c r="T22" i="7"/>
  <c r="R23" i="7"/>
  <c r="R24" i="7"/>
  <c r="R25" i="7"/>
  <c r="R26" i="7"/>
  <c r="R27" i="7"/>
  <c r="R28" i="7"/>
  <c r="R22" i="7"/>
  <c r="P23" i="7"/>
  <c r="P24" i="7"/>
  <c r="P25" i="7"/>
  <c r="P26" i="7"/>
  <c r="P27" i="7"/>
  <c r="P28" i="7"/>
  <c r="P22" i="7"/>
  <c r="N23" i="7"/>
  <c r="N24" i="7"/>
  <c r="N25" i="7"/>
  <c r="N26" i="7"/>
  <c r="N27" i="7"/>
  <c r="N28" i="7"/>
  <c r="N22" i="7"/>
  <c r="L23" i="7"/>
  <c r="L24" i="7"/>
  <c r="L25" i="7"/>
  <c r="L26" i="7"/>
  <c r="L27" i="7"/>
  <c r="L28" i="7"/>
  <c r="L22" i="7"/>
  <c r="J23" i="7"/>
  <c r="J24" i="7"/>
  <c r="J25" i="7"/>
  <c r="J26" i="7"/>
  <c r="J27" i="7"/>
  <c r="J28" i="7"/>
  <c r="J22" i="7"/>
  <c r="H23" i="7"/>
  <c r="H24" i="7"/>
  <c r="H25" i="7"/>
  <c r="H26" i="7"/>
  <c r="H27" i="7"/>
  <c r="H28" i="7"/>
  <c r="H22" i="7"/>
  <c r="F23" i="7"/>
  <c r="F24" i="7"/>
  <c r="F25" i="7"/>
  <c r="F26" i="7"/>
  <c r="F27" i="7"/>
  <c r="F28" i="7"/>
  <c r="F22" i="7"/>
  <c r="D23" i="7"/>
  <c r="D24" i="7"/>
  <c r="D25" i="7"/>
  <c r="D26" i="7"/>
  <c r="D27" i="7"/>
  <c r="D28" i="7"/>
  <c r="D22" i="7"/>
  <c r="B23" i="7"/>
  <c r="B24" i="7"/>
  <c r="B25" i="7"/>
  <c r="B26" i="7"/>
  <c r="B27" i="7"/>
  <c r="B28" i="7"/>
  <c r="B22" i="7"/>
  <c r="L30" i="7"/>
  <c r="K30" i="7"/>
  <c r="J30" i="7"/>
  <c r="I30" i="7"/>
  <c r="H30" i="7"/>
  <c r="G30" i="7"/>
  <c r="F30" i="7"/>
  <c r="E30" i="7"/>
  <c r="D30" i="7"/>
  <c r="C30" i="7"/>
  <c r="B30" i="7"/>
  <c r="V20" i="7"/>
  <c r="T20" i="7"/>
  <c r="R20" i="7"/>
  <c r="P20" i="7"/>
  <c r="N20" i="7"/>
  <c r="L20" i="7"/>
  <c r="J20" i="7"/>
  <c r="H20" i="7"/>
  <c r="F20" i="7"/>
  <c r="D20" i="7"/>
  <c r="B20" i="7"/>
  <c r="C4" i="1" l="1"/>
  <c r="B4" i="1"/>
  <c r="J80" i="6" l="1"/>
  <c r="E100" i="6"/>
  <c r="F100" i="6"/>
  <c r="G100" i="6"/>
  <c r="H100" i="6"/>
  <c r="I100" i="6"/>
  <c r="J100" i="6"/>
  <c r="K100" i="6"/>
  <c r="L100" i="6"/>
  <c r="M100" i="6"/>
  <c r="E101" i="6"/>
  <c r="F101" i="6"/>
  <c r="G101" i="6"/>
  <c r="H101" i="6"/>
  <c r="I101" i="6"/>
  <c r="J101" i="6"/>
  <c r="K101" i="6"/>
  <c r="L101" i="6"/>
  <c r="M101" i="6"/>
  <c r="E102" i="6"/>
  <c r="F102" i="6"/>
  <c r="G102" i="6"/>
  <c r="H102" i="6"/>
  <c r="I102" i="6"/>
  <c r="J102" i="6"/>
  <c r="K102" i="6"/>
  <c r="L102" i="6"/>
  <c r="M102" i="6"/>
  <c r="E103" i="6"/>
  <c r="F103" i="6"/>
  <c r="G103" i="6"/>
  <c r="H103" i="6"/>
  <c r="I103" i="6"/>
  <c r="J103" i="6"/>
  <c r="K103" i="6"/>
  <c r="L103" i="6"/>
  <c r="M103" i="6"/>
  <c r="E104" i="6"/>
  <c r="F104" i="6"/>
  <c r="G104" i="6"/>
  <c r="H104" i="6"/>
  <c r="I104" i="6"/>
  <c r="J104" i="6"/>
  <c r="K104" i="6"/>
  <c r="L104" i="6"/>
  <c r="M104" i="6"/>
  <c r="E105" i="6"/>
  <c r="F105" i="6"/>
  <c r="G105" i="6"/>
  <c r="H105" i="6"/>
  <c r="I105" i="6"/>
  <c r="J105" i="6"/>
  <c r="K105" i="6"/>
  <c r="L105" i="6"/>
  <c r="M105" i="6"/>
  <c r="E106" i="6"/>
  <c r="F106" i="6"/>
  <c r="G106" i="6"/>
  <c r="H106" i="6"/>
  <c r="I106" i="6"/>
  <c r="J106" i="6"/>
  <c r="K106" i="6"/>
  <c r="L106" i="6"/>
  <c r="M106" i="6"/>
  <c r="E107" i="6"/>
  <c r="F107" i="6"/>
  <c r="G107" i="6"/>
  <c r="H107" i="6"/>
  <c r="I107" i="6"/>
  <c r="J107" i="6"/>
  <c r="K107" i="6"/>
  <c r="L107" i="6"/>
  <c r="M107" i="6"/>
  <c r="E108" i="6"/>
  <c r="F108" i="6"/>
  <c r="G108" i="6"/>
  <c r="H108" i="6"/>
  <c r="I108" i="6"/>
  <c r="J108" i="6"/>
  <c r="K108" i="6"/>
  <c r="L108" i="6"/>
  <c r="M108" i="6"/>
  <c r="E109" i="6"/>
  <c r="F109" i="6"/>
  <c r="G109" i="6"/>
  <c r="H109" i="6"/>
  <c r="I109" i="6"/>
  <c r="J109" i="6"/>
  <c r="K109" i="6"/>
  <c r="L109" i="6"/>
  <c r="M109" i="6"/>
  <c r="E110" i="6"/>
  <c r="F110" i="6"/>
  <c r="G110" i="6"/>
  <c r="H110" i="6"/>
  <c r="I110" i="6"/>
  <c r="J110" i="6"/>
  <c r="K110" i="6"/>
  <c r="L110" i="6"/>
  <c r="M110" i="6"/>
  <c r="E111" i="6"/>
  <c r="F111" i="6"/>
  <c r="G111" i="6"/>
  <c r="H111" i="6"/>
  <c r="I111" i="6"/>
  <c r="J111" i="6"/>
  <c r="K111" i="6"/>
  <c r="L111" i="6"/>
  <c r="M111" i="6"/>
  <c r="E112" i="6"/>
  <c r="F112" i="6"/>
  <c r="G112" i="6"/>
  <c r="H112" i="6"/>
  <c r="I112" i="6"/>
  <c r="J112" i="6"/>
  <c r="K112" i="6"/>
  <c r="L112" i="6"/>
  <c r="M112" i="6"/>
  <c r="E113" i="6"/>
  <c r="F113" i="6"/>
  <c r="G113" i="6"/>
  <c r="H113" i="6"/>
  <c r="I113" i="6"/>
  <c r="J113" i="6"/>
  <c r="K113" i="6"/>
  <c r="L113" i="6"/>
  <c r="M113" i="6"/>
  <c r="N100" i="6"/>
  <c r="O100" i="6"/>
  <c r="P100" i="6"/>
  <c r="Q100" i="6"/>
  <c r="R100" i="6"/>
  <c r="S100" i="6"/>
  <c r="T100" i="6"/>
  <c r="U100" i="6"/>
  <c r="V100" i="6"/>
  <c r="W100" i="6"/>
  <c r="X100" i="6"/>
  <c r="N101" i="6"/>
  <c r="O101" i="6"/>
  <c r="P101" i="6"/>
  <c r="Q101" i="6"/>
  <c r="R101" i="6"/>
  <c r="S101" i="6"/>
  <c r="T101" i="6"/>
  <c r="U101" i="6"/>
  <c r="V101" i="6"/>
  <c r="W101" i="6"/>
  <c r="X101" i="6"/>
  <c r="N102" i="6"/>
  <c r="O102" i="6"/>
  <c r="P102" i="6"/>
  <c r="Q102" i="6"/>
  <c r="R102" i="6"/>
  <c r="S102" i="6"/>
  <c r="T102" i="6"/>
  <c r="U102" i="6"/>
  <c r="V102" i="6"/>
  <c r="W102" i="6"/>
  <c r="X102" i="6"/>
  <c r="N103" i="6"/>
  <c r="O103" i="6"/>
  <c r="P103" i="6"/>
  <c r="Q103" i="6"/>
  <c r="R103" i="6"/>
  <c r="S103" i="6"/>
  <c r="T103" i="6"/>
  <c r="U103" i="6"/>
  <c r="V103" i="6"/>
  <c r="W103" i="6"/>
  <c r="X103" i="6"/>
  <c r="N104" i="6"/>
  <c r="O104" i="6"/>
  <c r="P104" i="6"/>
  <c r="Q104" i="6"/>
  <c r="R104" i="6"/>
  <c r="S104" i="6"/>
  <c r="T104" i="6"/>
  <c r="U104" i="6"/>
  <c r="V104" i="6"/>
  <c r="W104" i="6"/>
  <c r="X104" i="6"/>
  <c r="N105" i="6"/>
  <c r="O105" i="6"/>
  <c r="P105" i="6"/>
  <c r="Q105" i="6"/>
  <c r="R105" i="6"/>
  <c r="S105" i="6"/>
  <c r="T105" i="6"/>
  <c r="U105" i="6"/>
  <c r="V105" i="6"/>
  <c r="W105" i="6"/>
  <c r="X105" i="6"/>
  <c r="N106" i="6"/>
  <c r="O106" i="6"/>
  <c r="P106" i="6"/>
  <c r="Q106" i="6"/>
  <c r="R106" i="6"/>
  <c r="S106" i="6"/>
  <c r="T106" i="6"/>
  <c r="U106" i="6"/>
  <c r="V106" i="6"/>
  <c r="W106" i="6"/>
  <c r="X106" i="6"/>
  <c r="N107" i="6"/>
  <c r="O107" i="6"/>
  <c r="P107" i="6"/>
  <c r="Q107" i="6"/>
  <c r="R107" i="6"/>
  <c r="S107" i="6"/>
  <c r="T107" i="6"/>
  <c r="U107" i="6"/>
  <c r="V107" i="6"/>
  <c r="W107" i="6"/>
  <c r="X107" i="6"/>
  <c r="N108" i="6"/>
  <c r="O108" i="6"/>
  <c r="P108" i="6"/>
  <c r="Q108" i="6"/>
  <c r="R108" i="6"/>
  <c r="S108" i="6"/>
  <c r="T108" i="6"/>
  <c r="U108" i="6"/>
  <c r="V108" i="6"/>
  <c r="W108" i="6"/>
  <c r="X108" i="6"/>
  <c r="N109" i="6"/>
  <c r="O109" i="6"/>
  <c r="P109" i="6"/>
  <c r="Q109" i="6"/>
  <c r="R109" i="6"/>
  <c r="S109" i="6"/>
  <c r="T109" i="6"/>
  <c r="U109" i="6"/>
  <c r="V109" i="6"/>
  <c r="W109" i="6"/>
  <c r="X109" i="6"/>
  <c r="N110" i="6"/>
  <c r="O110" i="6"/>
  <c r="P110" i="6"/>
  <c r="Q110" i="6"/>
  <c r="R110" i="6"/>
  <c r="S110" i="6"/>
  <c r="T110" i="6"/>
  <c r="U110" i="6"/>
  <c r="V110" i="6"/>
  <c r="W110" i="6"/>
  <c r="X110" i="6"/>
  <c r="N111" i="6"/>
  <c r="O111" i="6"/>
  <c r="P111" i="6"/>
  <c r="Q111" i="6"/>
  <c r="R111" i="6"/>
  <c r="S111" i="6"/>
  <c r="T111" i="6"/>
  <c r="U111" i="6"/>
  <c r="V111" i="6"/>
  <c r="W111" i="6"/>
  <c r="X111" i="6"/>
  <c r="N112" i="6"/>
  <c r="O112" i="6"/>
  <c r="P112" i="6"/>
  <c r="Q112" i="6"/>
  <c r="R112" i="6"/>
  <c r="S112" i="6"/>
  <c r="T112" i="6"/>
  <c r="U112" i="6"/>
  <c r="V112" i="6"/>
  <c r="W112" i="6"/>
  <c r="X112" i="6"/>
  <c r="N113" i="6"/>
  <c r="O113" i="6"/>
  <c r="P113" i="6"/>
  <c r="Q113" i="6"/>
  <c r="R113" i="6"/>
  <c r="S113" i="6"/>
  <c r="T113" i="6"/>
  <c r="U113" i="6"/>
  <c r="V113" i="6"/>
  <c r="W113" i="6"/>
  <c r="X113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80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80" i="6"/>
  <c r="C117" i="6" l="1"/>
  <c r="C79" i="6" s="1"/>
  <c r="D117" i="6"/>
  <c r="D79" i="6" s="1"/>
  <c r="E117" i="6"/>
  <c r="C99" i="6" s="1"/>
  <c r="F117" i="6"/>
  <c r="D99" i="6" s="1"/>
  <c r="G117" i="6"/>
  <c r="E79" i="6" s="1"/>
  <c r="H117" i="6"/>
  <c r="E99" i="6" s="1"/>
  <c r="I117" i="6"/>
  <c r="F99" i="6" s="1"/>
  <c r="J117" i="6"/>
  <c r="F79" i="6" s="1"/>
  <c r="K117" i="6"/>
  <c r="G99" i="6" s="1"/>
  <c r="L117" i="6"/>
  <c r="H99" i="6" s="1"/>
  <c r="M117" i="6"/>
  <c r="I99" i="6" s="1"/>
  <c r="N117" i="6"/>
  <c r="J99" i="6" s="1"/>
  <c r="O117" i="6"/>
  <c r="K99" i="6" s="1"/>
  <c r="P117" i="6"/>
  <c r="G79" i="6" s="1"/>
  <c r="Q117" i="6"/>
  <c r="L99" i="6" s="1"/>
  <c r="R117" i="6"/>
  <c r="M99" i="6" s="1"/>
  <c r="S117" i="6"/>
  <c r="H79" i="6" s="1"/>
  <c r="T117" i="6"/>
  <c r="N99" i="6" s="1"/>
  <c r="U117" i="6"/>
  <c r="O99" i="6" s="1"/>
  <c r="V117" i="6"/>
  <c r="P99" i="6" s="1"/>
  <c r="W117" i="6"/>
  <c r="Q99" i="6" s="1"/>
  <c r="X117" i="6"/>
  <c r="R99" i="6" s="1"/>
  <c r="Y117" i="6"/>
  <c r="S99" i="6" s="1"/>
  <c r="Z117" i="6"/>
  <c r="T99" i="6" s="1"/>
  <c r="AA117" i="6"/>
  <c r="U99" i="6" s="1"/>
  <c r="AB117" i="6"/>
  <c r="V99" i="6" s="1"/>
  <c r="AC117" i="6"/>
  <c r="W99" i="6" s="1"/>
  <c r="AD117" i="6"/>
  <c r="X99" i="6" s="1"/>
  <c r="B117" i="6"/>
  <c r="B79" i="6" s="1"/>
  <c r="B34" i="5" l="1"/>
  <c r="B4" i="5"/>
  <c r="Y113" i="6"/>
  <c r="D18" i="5" l="1"/>
  <c r="C18" i="5"/>
  <c r="D17" i="5"/>
  <c r="C17" i="5"/>
  <c r="D16" i="5"/>
  <c r="C16" i="5"/>
  <c r="D15" i="5"/>
  <c r="C15" i="5"/>
  <c r="X15" i="5" s="1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X7" i="5" s="1"/>
  <c r="D6" i="5"/>
  <c r="C6" i="5"/>
  <c r="D5" i="5"/>
  <c r="C5" i="5"/>
  <c r="C4" i="5"/>
  <c r="X11" i="5" l="1"/>
  <c r="X5" i="5"/>
  <c r="X9" i="5"/>
  <c r="X6" i="5"/>
  <c r="X10" i="5"/>
  <c r="X14" i="5"/>
  <c r="X18" i="5"/>
  <c r="X8" i="5"/>
  <c r="X12" i="5"/>
  <c r="X16" i="5"/>
  <c r="X13" i="5"/>
  <c r="X17" i="5"/>
  <c r="D4" i="5"/>
  <c r="X4" i="5" s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B5" i="6"/>
  <c r="J5" i="6" s="1"/>
  <c r="B6" i="6"/>
  <c r="J6" i="6" s="1"/>
  <c r="B7" i="6"/>
  <c r="J7" i="6" s="1"/>
  <c r="B8" i="6"/>
  <c r="J8" i="6" s="1"/>
  <c r="B9" i="6"/>
  <c r="J9" i="6" s="1"/>
  <c r="B10" i="6"/>
  <c r="J10" i="6" s="1"/>
  <c r="B11" i="6"/>
  <c r="J11" i="6" s="1"/>
  <c r="B12" i="6"/>
  <c r="J12" i="6" s="1"/>
  <c r="B13" i="6"/>
  <c r="J13" i="6" s="1"/>
  <c r="B14" i="6"/>
  <c r="J14" i="6" s="1"/>
  <c r="B15" i="6"/>
  <c r="J15" i="6" s="1"/>
  <c r="B16" i="6"/>
  <c r="J16" i="6" s="1"/>
  <c r="B17" i="6"/>
  <c r="J17" i="6" s="1"/>
  <c r="B18" i="6"/>
  <c r="J18" i="6" s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B32" i="7"/>
  <c r="B33" i="7"/>
  <c r="B34" i="7"/>
  <c r="B35" i="7"/>
  <c r="B36" i="7"/>
  <c r="B37" i="7"/>
  <c r="B31" i="7"/>
  <c r="Y100" i="6"/>
  <c r="I5" i="6" s="1"/>
  <c r="Y101" i="6"/>
  <c r="I6" i="6" s="1"/>
  <c r="Y102" i="6"/>
  <c r="I7" i="6" s="1"/>
  <c r="Y103" i="6"/>
  <c r="I8" i="6" s="1"/>
  <c r="Y104" i="6"/>
  <c r="I9" i="6" s="1"/>
  <c r="Y105" i="6"/>
  <c r="I10" i="6" s="1"/>
  <c r="Y106" i="6"/>
  <c r="I11" i="6" s="1"/>
  <c r="Y107" i="6"/>
  <c r="I12" i="6" s="1"/>
  <c r="Y108" i="6"/>
  <c r="I13" i="6" s="1"/>
  <c r="Y109" i="6"/>
  <c r="I14" i="6" s="1"/>
  <c r="Y110" i="6"/>
  <c r="I15" i="6" s="1"/>
  <c r="Y111" i="6"/>
  <c r="I16" i="6" s="1"/>
  <c r="Y112" i="6"/>
  <c r="I17" i="6" s="1"/>
  <c r="I18" i="6"/>
  <c r="Y99" i="6"/>
  <c r="F9" i="2"/>
  <c r="G9" i="2" s="1"/>
  <c r="F8" i="2"/>
  <c r="G8" i="2" s="1"/>
  <c r="F7" i="2"/>
  <c r="G7" i="2" s="1"/>
  <c r="I4" i="6" l="1"/>
  <c r="L11" i="6" s="1"/>
  <c r="I79" i="6"/>
  <c r="J79" i="6" s="1"/>
  <c r="G18" i="3"/>
  <c r="E18" i="3"/>
  <c r="D48" i="5"/>
  <c r="C48" i="5"/>
  <c r="D16" i="3"/>
  <c r="D15" i="3"/>
  <c r="E15" i="3"/>
  <c r="D14" i="3"/>
  <c r="D18" i="3"/>
  <c r="F18" i="3"/>
  <c r="D4" i="3"/>
  <c r="D5" i="3"/>
  <c r="D6" i="3"/>
  <c r="D7" i="3"/>
  <c r="D8" i="3"/>
  <c r="D9" i="3"/>
  <c r="D10" i="3"/>
  <c r="D11" i="3"/>
  <c r="D12" i="3"/>
  <c r="D13" i="3"/>
  <c r="D17" i="3"/>
  <c r="D18" i="1"/>
  <c r="E18" i="1"/>
  <c r="X48" i="5" l="1"/>
  <c r="Y18" i="3"/>
  <c r="Z18" i="3"/>
  <c r="Y15" i="3"/>
  <c r="I18" i="1"/>
  <c r="W28" i="7"/>
  <c r="L37" i="7" s="1"/>
  <c r="M4" i="4"/>
  <c r="O4" i="4"/>
  <c r="K4" i="4"/>
  <c r="I4" i="4"/>
  <c r="G4" i="4"/>
  <c r="E4" i="4"/>
  <c r="C4" i="4"/>
  <c r="H4" i="6"/>
  <c r="L10" i="6" s="1"/>
  <c r="G4" i="6"/>
  <c r="L9" i="6" s="1"/>
  <c r="F4" i="6"/>
  <c r="L8" i="6" s="1"/>
  <c r="E4" i="6"/>
  <c r="L7" i="6" s="1"/>
  <c r="D4" i="6"/>
  <c r="L6" i="6" s="1"/>
  <c r="C4" i="6"/>
  <c r="L5" i="6" s="1"/>
  <c r="B4" i="6"/>
  <c r="D35" i="5"/>
  <c r="D47" i="5"/>
  <c r="D46" i="5"/>
  <c r="D45" i="5"/>
  <c r="D44" i="5"/>
  <c r="D43" i="5"/>
  <c r="D42" i="5"/>
  <c r="D41" i="5"/>
  <c r="D40" i="5"/>
  <c r="D39" i="5"/>
  <c r="D38" i="5"/>
  <c r="D37" i="5"/>
  <c r="D36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X35" i="5" s="1"/>
  <c r="C34" i="5"/>
  <c r="X34" i="5" s="1"/>
  <c r="F14" i="2"/>
  <c r="G14" i="2" s="1"/>
  <c r="F13" i="2"/>
  <c r="G13" i="2" s="1"/>
  <c r="F12" i="2"/>
  <c r="G12" i="2" s="1"/>
  <c r="F11" i="2"/>
  <c r="G11" i="2" s="1"/>
  <c r="F10" i="2"/>
  <c r="G10" i="2" s="1"/>
  <c r="F6" i="2"/>
  <c r="G6" i="2" s="1"/>
  <c r="F5" i="2"/>
  <c r="G5" i="2" s="1"/>
  <c r="F4" i="2"/>
  <c r="G4" i="2" s="1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E17" i="3"/>
  <c r="Y17" i="3" s="1"/>
  <c r="E16" i="3"/>
  <c r="Y16" i="3" s="1"/>
  <c r="E14" i="3"/>
  <c r="Y14" i="3" s="1"/>
  <c r="E13" i="3"/>
  <c r="Y13" i="3" s="1"/>
  <c r="E12" i="3"/>
  <c r="Y12" i="3" s="1"/>
  <c r="E11" i="3"/>
  <c r="Y11" i="3" s="1"/>
  <c r="E10" i="3"/>
  <c r="Y10" i="3" s="1"/>
  <c r="E9" i="3"/>
  <c r="Y9" i="3" s="1"/>
  <c r="E8" i="3"/>
  <c r="Y8" i="3" s="1"/>
  <c r="E7" i="3"/>
  <c r="Y7" i="3" s="1"/>
  <c r="E6" i="3"/>
  <c r="Y6" i="3" s="1"/>
  <c r="E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4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I28" i="7"/>
  <c r="E37" i="7" s="1"/>
  <c r="I27" i="7"/>
  <c r="E36" i="7" s="1"/>
  <c r="I24" i="7"/>
  <c r="E33" i="7" s="1"/>
  <c r="I23" i="7"/>
  <c r="E32" i="7" s="1"/>
  <c r="K27" i="7"/>
  <c r="F36" i="7" s="1"/>
  <c r="K23" i="7"/>
  <c r="F32" i="7" s="1"/>
  <c r="Q24" i="7"/>
  <c r="I33" i="7" s="1"/>
  <c r="Q23" i="7"/>
  <c r="I32" i="7" s="1"/>
  <c r="S23" i="7"/>
  <c r="J32" i="7" s="1"/>
  <c r="Z10" i="3" l="1"/>
  <c r="Z9" i="3"/>
  <c r="I13" i="1"/>
  <c r="Z5" i="3"/>
  <c r="Z13" i="3"/>
  <c r="Z17" i="3"/>
  <c r="I10" i="1"/>
  <c r="I4" i="1"/>
  <c r="I5" i="1"/>
  <c r="I8" i="1"/>
  <c r="I6" i="1"/>
  <c r="I14" i="1"/>
  <c r="X43" i="5"/>
  <c r="X46" i="5"/>
  <c r="X38" i="5"/>
  <c r="X41" i="5"/>
  <c r="I16" i="1"/>
  <c r="X44" i="5"/>
  <c r="X36" i="5"/>
  <c r="Z16" i="3"/>
  <c r="Z15" i="3"/>
  <c r="Z7" i="3"/>
  <c r="I12" i="1"/>
  <c r="Z8" i="3"/>
  <c r="G4" i="3"/>
  <c r="Z4" i="3" s="1"/>
  <c r="X37" i="5"/>
  <c r="X45" i="5"/>
  <c r="J4" i="6"/>
  <c r="L4" i="6"/>
  <c r="Z14" i="3"/>
  <c r="Z6" i="3"/>
  <c r="X39" i="5"/>
  <c r="X47" i="5"/>
  <c r="I11" i="1"/>
  <c r="I17" i="1"/>
  <c r="I9" i="1"/>
  <c r="X40" i="5"/>
  <c r="E4" i="3"/>
  <c r="Y4" i="3" s="1"/>
  <c r="Y5" i="3"/>
  <c r="Z12" i="3"/>
  <c r="I15" i="1"/>
  <c r="I7" i="1"/>
  <c r="Z11" i="3"/>
  <c r="X42" i="5"/>
  <c r="F15" i="2"/>
  <c r="G15" i="2" s="1"/>
  <c r="S27" i="7"/>
  <c r="J36" i="7" s="1"/>
  <c r="Q28" i="7"/>
  <c r="I37" i="7" s="1"/>
  <c r="Q27" i="7"/>
  <c r="I36" i="7" s="1"/>
  <c r="S25" i="7"/>
  <c r="J34" i="7" s="1"/>
  <c r="Q22" i="7"/>
  <c r="I31" i="7" s="1"/>
  <c r="Q26" i="7"/>
  <c r="I35" i="7" s="1"/>
  <c r="K25" i="7"/>
  <c r="F34" i="7" s="1"/>
  <c r="I22" i="7"/>
  <c r="E31" i="7" s="1"/>
  <c r="I26" i="7"/>
  <c r="E35" i="7" s="1"/>
  <c r="Q25" i="7"/>
  <c r="I34" i="7" s="1"/>
  <c r="I25" i="7"/>
  <c r="E34" i="7" s="1"/>
  <c r="U24" i="7"/>
  <c r="K33" i="7" s="1"/>
  <c r="U28" i="7"/>
  <c r="K37" i="7" s="1"/>
  <c r="O23" i="7"/>
  <c r="H32" i="7" s="1"/>
  <c r="O27" i="7"/>
  <c r="H36" i="7" s="1"/>
  <c r="M24" i="7"/>
  <c r="G33" i="7" s="1"/>
  <c r="M28" i="7"/>
  <c r="G37" i="7" s="1"/>
  <c r="G23" i="7"/>
  <c r="D32" i="7" s="1"/>
  <c r="G27" i="7"/>
  <c r="D36" i="7" s="1"/>
  <c r="E24" i="7"/>
  <c r="C33" i="7" s="1"/>
  <c r="E28" i="7"/>
  <c r="C37" i="7" s="1"/>
  <c r="U23" i="7"/>
  <c r="K32" i="7" s="1"/>
  <c r="U27" i="7"/>
  <c r="K36" i="7" s="1"/>
  <c r="S24" i="7"/>
  <c r="J33" i="7" s="1"/>
  <c r="S28" i="7"/>
  <c r="J37" i="7" s="1"/>
  <c r="O26" i="7"/>
  <c r="H35" i="7" s="1"/>
  <c r="M23" i="7"/>
  <c r="G32" i="7" s="1"/>
  <c r="M27" i="7"/>
  <c r="G36" i="7" s="1"/>
  <c r="K24" i="7"/>
  <c r="F33" i="7" s="1"/>
  <c r="K28" i="7"/>
  <c r="F37" i="7" s="1"/>
  <c r="G26" i="7"/>
  <c r="D35" i="7" s="1"/>
  <c r="E23" i="7"/>
  <c r="C32" i="7" s="1"/>
  <c r="E27" i="7"/>
  <c r="C36" i="7" s="1"/>
  <c r="O22" i="7"/>
  <c r="H31" i="7" s="1"/>
  <c r="G22" i="7"/>
  <c r="D31" i="7" s="1"/>
  <c r="U22" i="7"/>
  <c r="K31" i="7" s="1"/>
  <c r="U26" i="7"/>
  <c r="K35" i="7" s="1"/>
  <c r="O25" i="7"/>
  <c r="H34" i="7" s="1"/>
  <c r="M22" i="7"/>
  <c r="G31" i="7" s="1"/>
  <c r="M26" i="7"/>
  <c r="G35" i="7" s="1"/>
  <c r="G25" i="7"/>
  <c r="D34" i="7" s="1"/>
  <c r="E22" i="7"/>
  <c r="C31" i="7" s="1"/>
  <c r="E26" i="7"/>
  <c r="C35" i="7" s="1"/>
  <c r="U25" i="7"/>
  <c r="K34" i="7" s="1"/>
  <c r="S22" i="7"/>
  <c r="J31" i="7" s="1"/>
  <c r="S26" i="7"/>
  <c r="J35" i="7" s="1"/>
  <c r="O24" i="7"/>
  <c r="H33" i="7" s="1"/>
  <c r="O28" i="7"/>
  <c r="H37" i="7" s="1"/>
  <c r="M25" i="7"/>
  <c r="G34" i="7" s="1"/>
  <c r="K22" i="7"/>
  <c r="F31" i="7" s="1"/>
  <c r="K26" i="7"/>
  <c r="F35" i="7" s="1"/>
  <c r="G24" i="7"/>
  <c r="D33" i="7" s="1"/>
  <c r="G28" i="7"/>
  <c r="D37" i="7" s="1"/>
  <c r="E25" i="7"/>
  <c r="C34" i="7" s="1"/>
  <c r="J4" i="4"/>
  <c r="T11" i="4" s="1"/>
  <c r="L4" i="4"/>
  <c r="T12" i="4" s="1"/>
  <c r="F4" i="4"/>
  <c r="T9" i="4" s="1"/>
  <c r="D4" i="4"/>
  <c r="T8" i="4" s="1"/>
  <c r="B4" i="4"/>
  <c r="P4" i="4"/>
  <c r="T14" i="4" s="1"/>
  <c r="H4" i="4"/>
  <c r="T10" i="4" s="1"/>
  <c r="N4" i="4"/>
  <c r="T13" i="4" s="1"/>
  <c r="W23" i="7"/>
  <c r="L32" i="7" s="1"/>
  <c r="W25" i="7"/>
  <c r="L34" i="7" s="1"/>
  <c r="W24" i="7"/>
  <c r="L33" i="7" s="1"/>
  <c r="W22" i="7"/>
  <c r="L31" i="7" s="1"/>
  <c r="W26" i="7"/>
  <c r="L35" i="7" s="1"/>
  <c r="W27" i="7"/>
  <c r="L36" i="7" s="1"/>
</calcChain>
</file>

<file path=xl/sharedStrings.xml><?xml version="1.0" encoding="utf-8"?>
<sst xmlns="http://schemas.openxmlformats.org/spreadsheetml/2006/main" count="489" uniqueCount="92">
  <si>
    <t>1. 시·군·구별 면적 및 지번수</t>
  </si>
  <si>
    <t xml:space="preserve">                   지목별               행정구역명               </t>
  </si>
  <si>
    <t>계</t>
  </si>
  <si>
    <t>면적</t>
  </si>
  <si>
    <t>지번수</t>
  </si>
  <si>
    <t>합계</t>
  </si>
  <si>
    <t>청주시상당구</t>
  </si>
  <si>
    <t>청주시흥덕구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</si>
  <si>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</si>
  <si>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</si>
  <si>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</si>
  <si>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</si>
  <si>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</si>
  <si>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</si>
  <si>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</si>
  <si>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</si>
  <si>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</si>
  <si>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</si>
  <si>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국유지</t>
  </si>
  <si>
    <t>도유지</t>
  </si>
  <si>
    <t>군유지</t>
  </si>
  <si>
    <t>법인</t>
  </si>
  <si>
    <t>기타</t>
  </si>
  <si>
    <t>소계</t>
  </si>
  <si>
    <t>총계</t>
  </si>
  <si>
    <t>전</t>
  </si>
  <si>
    <t>답</t>
  </si>
  <si>
    <t>임야</t>
  </si>
  <si>
    <t>대</t>
  </si>
  <si>
    <t>도로</t>
  </si>
  <si>
    <t>하천</t>
  </si>
  <si>
    <t>기타</t>
    <phoneticPr fontId="11" type="noConversion"/>
  </si>
  <si>
    <t>%</t>
    <phoneticPr fontId="11" type="noConversion"/>
  </si>
  <si>
    <t>년도</t>
  </si>
  <si>
    <t>변동률</t>
  </si>
  <si>
    <t>대지</t>
  </si>
  <si>
    <t>구분</t>
  </si>
  <si>
    <t>2. 시·군·구별 면적 및 지번수 현황</t>
    <phoneticPr fontId="11" type="noConversion"/>
  </si>
  <si>
    <t>3. 지적통계체계표</t>
    <phoneticPr fontId="11" type="noConversion"/>
  </si>
  <si>
    <t>과수원</t>
  </si>
  <si>
    <t>목장용지</t>
  </si>
  <si>
    <t>광천지</t>
  </si>
  <si>
    <t>염전</t>
  </si>
  <si>
    <t>공장용지</t>
  </si>
  <si>
    <t>학교용지</t>
  </si>
  <si>
    <t>주차장</t>
  </si>
  <si>
    <t>주유소용지</t>
  </si>
  <si>
    <t>창고용지</t>
  </si>
  <si>
    <t>철도용지</t>
  </si>
  <si>
    <t>제방</t>
  </si>
  <si>
    <t>구거</t>
  </si>
  <si>
    <t>유지</t>
  </si>
  <si>
    <t>양어장</t>
  </si>
  <si>
    <t>수도용지</t>
  </si>
  <si>
    <t>공원</t>
  </si>
  <si>
    <t>체육용지</t>
  </si>
  <si>
    <t>유원지</t>
  </si>
  <si>
    <t>종교용지</t>
  </si>
  <si>
    <t>사적지</t>
  </si>
  <si>
    <t>묘지</t>
  </si>
  <si>
    <t>잡종지</t>
  </si>
  <si>
    <t>제천시</t>
    <phoneticPr fontId="11" type="noConversion"/>
  </si>
  <si>
    <t>토지대장등록지</t>
    <phoneticPr fontId="11" type="noConversion"/>
  </si>
  <si>
    <t>소계</t>
    <phoneticPr fontId="11" type="noConversion"/>
  </si>
  <si>
    <t>임야대장등록지</t>
    <phoneticPr fontId="11" type="noConversion"/>
  </si>
  <si>
    <t>기타</t>
    <phoneticPr fontId="11" type="noConversion"/>
  </si>
  <si>
    <t>5-2. 임야대장등록지 현황</t>
    <phoneticPr fontId="11" type="noConversion"/>
  </si>
  <si>
    <t>5-1. 토지대장등록지 현황</t>
    <phoneticPr fontId="11" type="noConversion"/>
  </si>
  <si>
    <t>6. 시·군·구별 지목별 현황</t>
    <phoneticPr fontId="11" type="noConversion"/>
  </si>
  <si>
    <t>면적</t>
    <phoneticPr fontId="11" type="noConversion"/>
  </si>
  <si>
    <t>기타</t>
    <phoneticPr fontId="11" type="noConversion"/>
  </si>
  <si>
    <t>면적</t>
    <phoneticPr fontId="11" type="noConversion"/>
  </si>
  <si>
    <r>
      <t>(</t>
    </r>
    <r>
      <rPr>
        <sz val="8"/>
        <rFont val="굴림"/>
        <family val="3"/>
        <charset val="129"/>
      </rPr>
      <t xml:space="preserve"> </t>
    </r>
    <r>
      <rPr>
        <sz val="8"/>
        <color indexed="8"/>
        <rFont val="굴림"/>
        <family val="3"/>
        <charset val="129"/>
      </rPr>
      <t>단위 : ㎡, 필</t>
    </r>
    <r>
      <rPr>
        <sz val="8"/>
        <rFont val="굴림"/>
        <family val="3"/>
        <charset val="129"/>
      </rPr>
      <t xml:space="preserve"> )</t>
    </r>
  </si>
  <si>
    <t>1-3 지적공부등록지(2003-2013)</t>
    <phoneticPr fontId="11" type="noConversion"/>
  </si>
  <si>
    <t>4-1. 지목별 현황</t>
    <phoneticPr fontId="11" type="noConversion"/>
  </si>
  <si>
    <t>4-2. 최근 10년간 주요지목별 변동추이</t>
    <phoneticPr fontId="11" type="noConversion"/>
  </si>
  <si>
    <t>청주시 상당구</t>
  </si>
  <si>
    <t>청주시 서원구</t>
  </si>
  <si>
    <t>청주시 흥덕구</t>
  </si>
  <si>
    <t>청주시 청원구</t>
  </si>
  <si>
    <t>청주시 서원구</t>
    <phoneticPr fontId="11" type="noConversion"/>
  </si>
  <si>
    <t>청주시 청원구</t>
    <phoneticPr fontId="11" type="noConversion"/>
  </si>
  <si>
    <t>청주시 상당구</t>
    <phoneticPr fontId="11" type="noConversion"/>
  </si>
  <si>
    <t>개인</t>
  </si>
  <si>
    <t>종중</t>
  </si>
  <si>
    <t>종교단체</t>
  </si>
  <si>
    <t>기타단체</t>
  </si>
  <si>
    <t>계</t>
    <phoneticPr fontId="11" type="noConversion"/>
  </si>
  <si>
    <t>면적</t>
    <phoneticPr fontId="11" type="noConversion"/>
  </si>
  <si>
    <t>청주시 흥덕구</t>
    <phoneticPr fontId="11" type="noConversion"/>
  </si>
  <si>
    <t>도표(수정금지)</t>
    <phoneticPr fontId="11" type="noConversion"/>
  </si>
  <si>
    <t>1.시군구별 면적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</si>
</sst>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#,##0.0_);[Red]\(#,##0.0\)"/>
    <numFmt numFmtId="177" formatCode="#,##0.0_ "/>
    <numFmt numFmtId="178" formatCode="#,##0_ "/>
    <numFmt numFmtId="179" formatCode="#,##0.0_ ;[Red]\-#,##0.0\ "/>
    <numFmt numFmtId="180" formatCode="#,##0.00_ ;[Red]\-#,##0.00\ "/>
    <numFmt numFmtId="181" formatCode="_-* #,##0.0_-;\-* #,##0.0_-;_-* &quot;-&quot;_-;_-@_-"/>
    <numFmt numFmtId="182" formatCode="_(* #,##0.00_);_(* \(#,##0.00\);_(* &quot;-&quot;??_);_(@_)"/>
  </numFmts>
  <fonts count="37" x14ac:knownFonts="1"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name val="돋움"/>
      <family val="3"/>
      <charset val="129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굴림"/>
      <family val="3"/>
      <charset val="129"/>
    </font>
    <font>
      <sz val="8"/>
      <name val="굴림"/>
      <family val="3"/>
      <charset val="129"/>
    </font>
    <font>
      <sz val="8"/>
      <color indexed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b/>
      <sz val="9"/>
      <name val="굴림"/>
      <family val="3"/>
      <charset val="129"/>
    </font>
    <font>
      <sz val="9"/>
      <color theme="1"/>
      <name val="굴림"/>
      <family val="3"/>
      <charset val="129"/>
    </font>
    <font>
      <sz val="9"/>
      <name val="굴림"/>
      <family val="3"/>
      <charset val="129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b/>
      <sz val="8"/>
      <color rgb="FFFF0000"/>
      <name val="굴림"/>
      <family val="3"/>
      <charset val="129"/>
    </font>
    <font>
      <b/>
      <sz val="8"/>
      <name val="돋움"/>
      <family val="3"/>
      <charset val="129"/>
    </font>
    <font>
      <sz val="8"/>
      <color theme="1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color theme="1"/>
      <name val="돋움"/>
      <family val="3"/>
      <charset val="129"/>
    </font>
    <font>
      <b/>
      <sz val="9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706">
    <xf numFmtId="0" fontId="0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9" fillId="0" borderId="0"/>
    <xf numFmtId="0" fontId="9" fillId="0" borderId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9" fillId="0" borderId="0"/>
    <xf numFmtId="41" fontId="16" fillId="0" borderId="0" applyFont="0" applyFill="0" applyBorder="0" applyAlignment="0" applyProtection="0">
      <alignment vertical="center"/>
    </xf>
    <xf numFmtId="0" fontId="9" fillId="0" borderId="0"/>
    <xf numFmtId="41" fontId="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41" fontId="9" fillId="0" borderId="0" applyFont="0" applyFill="0" applyBorder="0" applyAlignment="0" applyProtection="0"/>
    <xf numFmtId="0" fontId="9" fillId="0" borderId="0"/>
    <xf numFmtId="41" fontId="9" fillId="0" borderId="0" applyFont="0" applyFill="0" applyBorder="0" applyAlignment="0" applyProtection="0"/>
    <xf numFmtId="0" fontId="9" fillId="0" borderId="0"/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9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182" fontId="21" fillId="0" borderId="0"/>
    <xf numFmtId="182" fontId="21" fillId="0" borderId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1" fontId="16" fillId="0" borderId="0" applyFont="0" applyFill="0" applyBorder="0" applyAlignment="0" applyProtection="0">
      <alignment vertical="center"/>
    </xf>
    <xf numFmtId="0" fontId="21" fillId="0" borderId="0"/>
    <xf numFmtId="0" fontId="21" fillId="0" borderId="0"/>
    <xf numFmtId="41" fontId="16" fillId="0" borderId="0" applyFont="0" applyFill="0" applyBorder="0" applyAlignment="0" applyProtection="0">
      <alignment vertical="center"/>
    </xf>
    <xf numFmtId="0" fontId="9" fillId="0" borderId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182" fontId="21" fillId="0" borderId="0"/>
    <xf numFmtId="182" fontId="21" fillId="0" borderId="0"/>
    <xf numFmtId="182" fontId="21" fillId="0" borderId="0"/>
    <xf numFmtId="182" fontId="21" fillId="0" borderId="0"/>
    <xf numFmtId="182" fontId="21" fillId="0" borderId="0"/>
    <xf numFmtId="182" fontId="21" fillId="0" borderId="0"/>
    <xf numFmtId="182" fontId="21" fillId="0" borderId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182" fontId="21" fillId="0" borderId="0"/>
    <xf numFmtId="182" fontId="21" fillId="0" borderId="0"/>
    <xf numFmtId="182" fontId="21" fillId="0" borderId="0"/>
    <xf numFmtId="182" fontId="21" fillId="0" borderId="0"/>
    <xf numFmtId="182" fontId="21" fillId="0" borderId="0"/>
    <xf numFmtId="0" fontId="4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182" fontId="21" fillId="0" borderId="0"/>
    <xf numFmtId="182" fontId="21" fillId="0" borderId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182" fontId="21" fillId="0" borderId="0"/>
    <xf numFmtId="182" fontId="21" fillId="0" borderId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0" fontId="21" fillId="0" borderId="0"/>
    <xf numFmtId="0" fontId="16" fillId="0" borderId="0">
      <alignment vertical="center"/>
    </xf>
    <xf numFmtId="0" fontId="3" fillId="0" borderId="0">
      <alignment vertical="center"/>
    </xf>
    <xf numFmtId="9" fontId="21" fillId="0" borderId="0" applyFont="0" applyFill="0" applyBorder="0" applyAlignment="0" applyProtection="0"/>
    <xf numFmtId="182" fontId="32" fillId="0" borderId="0"/>
    <xf numFmtId="41" fontId="33" fillId="0" borderId="0" applyFont="0" applyFill="0" applyBorder="0" applyAlignment="0" applyProtection="0">
      <alignment vertical="center"/>
    </xf>
    <xf numFmtId="182" fontId="32" fillId="0" borderId="0"/>
    <xf numFmtId="41" fontId="33" fillId="0" borderId="0" applyFont="0" applyFill="0" applyBorder="0" applyAlignment="0" applyProtection="0">
      <alignment vertical="center"/>
    </xf>
    <xf numFmtId="182" fontId="32" fillId="0" borderId="0"/>
    <xf numFmtId="182" fontId="32" fillId="0" borderId="0"/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182" fontId="32" fillId="0" borderId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182" fontId="32" fillId="0" borderId="0"/>
    <xf numFmtId="41" fontId="33" fillId="0" borderId="0" applyFont="0" applyFill="0" applyBorder="0" applyAlignment="0" applyProtection="0">
      <alignment vertical="center"/>
    </xf>
    <xf numFmtId="182" fontId="32" fillId="0" borderId="0"/>
    <xf numFmtId="41" fontId="33" fillId="0" borderId="0" applyFont="0" applyFill="0" applyBorder="0" applyAlignment="0" applyProtection="0">
      <alignment vertical="center"/>
    </xf>
    <xf numFmtId="182" fontId="32" fillId="0" borderId="0"/>
    <xf numFmtId="41" fontId="33" fillId="0" borderId="0" applyFont="0" applyFill="0" applyBorder="0" applyAlignment="0" applyProtection="0">
      <alignment vertical="center"/>
    </xf>
    <xf numFmtId="182" fontId="32" fillId="0" borderId="0"/>
    <xf numFmtId="41" fontId="33" fillId="0" borderId="0" applyFont="0" applyFill="0" applyBorder="0" applyAlignment="0" applyProtection="0">
      <alignment vertical="center"/>
    </xf>
    <xf numFmtId="182" fontId="32" fillId="0" borderId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182" fontId="32" fillId="0" borderId="0"/>
    <xf numFmtId="182" fontId="32" fillId="0" borderId="0"/>
    <xf numFmtId="182" fontId="32" fillId="0" borderId="0"/>
    <xf numFmtId="182" fontId="32" fillId="0" borderId="0"/>
    <xf numFmtId="182" fontId="32" fillId="0" borderId="0"/>
    <xf numFmtId="182" fontId="32" fillId="0" borderId="0"/>
    <xf numFmtId="182" fontId="21" fillId="0" borderId="0"/>
    <xf numFmtId="41" fontId="16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182" fontId="32" fillId="0" borderId="0"/>
    <xf numFmtId="182" fontId="32" fillId="0" borderId="0"/>
    <xf numFmtId="182" fontId="32" fillId="0" borderId="0"/>
    <xf numFmtId="182" fontId="32" fillId="0" borderId="0"/>
    <xf numFmtId="182" fontId="32" fillId="0" borderId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182" fontId="32" fillId="0" borderId="0"/>
    <xf numFmtId="182" fontId="32" fillId="0" borderId="0"/>
    <xf numFmtId="182" fontId="32" fillId="0" borderId="0"/>
    <xf numFmtId="182" fontId="32" fillId="0" borderId="0"/>
    <xf numFmtId="182" fontId="32" fillId="0" borderId="0"/>
    <xf numFmtId="182" fontId="32" fillId="0" borderId="0"/>
    <xf numFmtId="182" fontId="32" fillId="0" borderId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182" fontId="32" fillId="0" borderId="0"/>
    <xf numFmtId="182" fontId="32" fillId="0" borderId="0"/>
    <xf numFmtId="182" fontId="32" fillId="0" borderId="0"/>
    <xf numFmtId="182" fontId="32" fillId="0" borderId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182" fontId="32" fillId="0" borderId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182" fontId="32" fillId="0" borderId="0"/>
    <xf numFmtId="182" fontId="32" fillId="0" borderId="0"/>
    <xf numFmtId="182" fontId="32" fillId="0" borderId="0"/>
    <xf numFmtId="182" fontId="32" fillId="0" borderId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0" fontId="32" fillId="0" borderId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21" fillId="0" borderId="0"/>
    <xf numFmtId="0" fontId="21" fillId="0" borderId="0"/>
    <xf numFmtId="0" fontId="32" fillId="0" borderId="0"/>
    <xf numFmtId="0" fontId="21" fillId="0" borderId="0"/>
    <xf numFmtId="0" fontId="32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32" fillId="0" borderId="0"/>
    <xf numFmtId="0" fontId="21" fillId="0" borderId="0"/>
    <xf numFmtId="0" fontId="32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21" fillId="0" borderId="0"/>
    <xf numFmtId="0" fontId="21" fillId="0" borderId="0"/>
    <xf numFmtId="0" fontId="32" fillId="0" borderId="0"/>
    <xf numFmtId="0" fontId="2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>
      <alignment vertical="center"/>
    </xf>
    <xf numFmtId="0" fontId="21" fillId="0" borderId="0"/>
    <xf numFmtId="0" fontId="9" fillId="0" borderId="0">
      <alignment vertical="center"/>
    </xf>
    <xf numFmtId="0" fontId="9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>
      <alignment vertical="center"/>
    </xf>
    <xf numFmtId="0" fontId="9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21" fillId="0" borderId="0"/>
    <xf numFmtId="0" fontId="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21" fillId="0" borderId="0">
      <alignment vertical="center"/>
    </xf>
    <xf numFmtId="0" fontId="21" fillId="0" borderId="0"/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21" fillId="0" borderId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>
      <alignment vertical="center"/>
    </xf>
    <xf numFmtId="0" fontId="16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21" fillId="0" borderId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21" fillId="0" borderId="0"/>
    <xf numFmtId="0" fontId="32" fillId="0" borderId="0"/>
    <xf numFmtId="0" fontId="21" fillId="0" borderId="0"/>
    <xf numFmtId="0" fontId="16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32" fillId="0" borderId="0"/>
    <xf numFmtId="0" fontId="32" fillId="0" borderId="0"/>
    <xf numFmtId="0" fontId="21" fillId="0" borderId="0"/>
    <xf numFmtId="0" fontId="32" fillId="0" borderId="0"/>
    <xf numFmtId="0" fontId="21" fillId="0" borderId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32" fillId="0" borderId="0"/>
    <xf numFmtId="0" fontId="21" fillId="0" borderId="0"/>
    <xf numFmtId="0" fontId="32" fillId="0" borderId="0"/>
    <xf numFmtId="0" fontId="21" fillId="0" borderId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0" borderId="0">
      <alignment vertical="center"/>
    </xf>
    <xf numFmtId="9" fontId="9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1" fontId="16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1" fontId="16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1" fontId="16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1" fontId="16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6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6" fillId="0" borderId="0" applyFont="0" applyFill="0" applyBorder="0" applyAlignment="0" applyProtection="0">
      <alignment vertical="center"/>
    </xf>
    <xf numFmtId="0" fontId="9" fillId="0" borderId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9" fillId="0" borderId="0"/>
    <xf numFmtId="0" fontId="9" fillId="0" borderId="0"/>
    <xf numFmtId="41" fontId="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1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21" fillId="0" borderId="0"/>
    <xf numFmtId="0" fontId="21" fillId="0" borderId="0"/>
    <xf numFmtId="0" fontId="1" fillId="0" borderId="0">
      <alignment vertical="center"/>
    </xf>
    <xf numFmtId="0" fontId="21" fillId="0" borderId="0"/>
    <xf numFmtId="182" fontId="21" fillId="0" borderId="0"/>
    <xf numFmtId="182" fontId="2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82" fontId="21" fillId="0" borderId="0"/>
    <xf numFmtId="0" fontId="21" fillId="0" borderId="0"/>
    <xf numFmtId="0" fontId="21" fillId="0" borderId="0"/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21" fillId="0" borderId="0"/>
    <xf numFmtId="0" fontId="9" fillId="0" borderId="0"/>
    <xf numFmtId="0" fontId="1" fillId="0" borderId="0">
      <alignment vertical="center"/>
    </xf>
    <xf numFmtId="0" fontId="21" fillId="0" borderId="0"/>
    <xf numFmtId="0" fontId="9" fillId="0" borderId="0"/>
    <xf numFmtId="0" fontId="1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9" fillId="0" borderId="0"/>
    <xf numFmtId="0" fontId="9" fillId="0" borderId="0"/>
    <xf numFmtId="0" fontId="21" fillId="0" borderId="0"/>
    <xf numFmtId="0" fontId="1" fillId="0" borderId="0">
      <alignment vertical="center"/>
    </xf>
    <xf numFmtId="0" fontId="21" fillId="0" borderId="0"/>
    <xf numFmtId="0" fontId="21" fillId="0" borderId="0"/>
    <xf numFmtId="0" fontId="9" fillId="0" borderId="0"/>
    <xf numFmtId="0" fontId="9" fillId="0" borderId="0"/>
    <xf numFmtId="0" fontId="1" fillId="0" borderId="0">
      <alignment vertical="center"/>
    </xf>
    <xf numFmtId="0" fontId="9" fillId="0" borderId="0"/>
    <xf numFmtId="0" fontId="1" fillId="0" borderId="0">
      <alignment vertical="center"/>
    </xf>
    <xf numFmtId="0" fontId="9" fillId="0" borderId="0"/>
    <xf numFmtId="0" fontId="21" fillId="0" borderId="0"/>
    <xf numFmtId="0" fontId="9" fillId="0" borderId="0"/>
    <xf numFmtId="0" fontId="1" fillId="0" borderId="0">
      <alignment vertical="center"/>
    </xf>
    <xf numFmtId="0" fontId="9" fillId="0" borderId="0"/>
    <xf numFmtId="182" fontId="21" fillId="0" borderId="0"/>
    <xf numFmtId="0" fontId="1" fillId="0" borderId="0">
      <alignment vertical="center"/>
    </xf>
    <xf numFmtId="0" fontId="9" fillId="0" borderId="0"/>
    <xf numFmtId="0" fontId="21" fillId="0" borderId="0"/>
    <xf numFmtId="0" fontId="21" fillId="0" borderId="0"/>
    <xf numFmtId="0" fontId="21" fillId="0" borderId="0"/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182" fontId="21" fillId="0" borderId="0"/>
    <xf numFmtId="0" fontId="1" fillId="0" borderId="0">
      <alignment vertical="center"/>
    </xf>
    <xf numFmtId="0" fontId="21" fillId="0" borderId="0"/>
    <xf numFmtId="0" fontId="21" fillId="0" borderId="0"/>
    <xf numFmtId="182" fontId="21" fillId="0" borderId="0"/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9" fillId="0" borderId="0"/>
    <xf numFmtId="0" fontId="1" fillId="0" borderId="0">
      <alignment vertical="center"/>
    </xf>
    <xf numFmtId="0" fontId="9" fillId="0" borderId="0"/>
    <xf numFmtId="0" fontId="1" fillId="0" borderId="0">
      <alignment vertical="center"/>
    </xf>
    <xf numFmtId="0" fontId="21" fillId="0" borderId="0"/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1" fillId="0" borderId="0">
      <alignment vertical="center"/>
    </xf>
    <xf numFmtId="9" fontId="2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6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16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21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9" fillId="0" borderId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41" fontId="3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9" fillId="0" borderId="0"/>
    <xf numFmtId="0" fontId="21" fillId="0" borderId="0"/>
    <xf numFmtId="0" fontId="21" fillId="0" borderId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0" fontId="1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36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9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164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12" fillId="0" borderId="0" xfId="0" applyFont="1">
      <alignment vertical="center"/>
    </xf>
    <xf numFmtId="177" fontId="12" fillId="0" borderId="0" xfId="0" applyNumberFormat="1" applyFont="1">
      <alignment vertical="center"/>
    </xf>
    <xf numFmtId="0" fontId="10" fillId="0" borderId="0" xfId="2" applyFont="1">
      <alignment vertical="center"/>
    </xf>
    <xf numFmtId="177" fontId="13" fillId="0" borderId="0" xfId="0" applyNumberFormat="1" applyFont="1">
      <alignment vertical="center"/>
    </xf>
    <xf numFmtId="0" fontId="14" fillId="2" borderId="1" xfId="1" applyFont="1" applyFill="1" applyBorder="1" applyAlignment="1">
      <alignment horizontal="center"/>
    </xf>
    <xf numFmtId="177" fontId="14" fillId="3" borderId="1" xfId="1" applyNumberFormat="1" applyFont="1" applyFill="1" applyBorder="1" applyAlignment="1" applyProtection="1">
      <alignment horizontal="center" vertical="center"/>
      <protection locked="0"/>
    </xf>
    <xf numFmtId="178" fontId="14" fillId="3" borderId="1" xfId="1" applyNumberFormat="1" applyFont="1" applyFill="1" applyBorder="1" applyAlignment="1" applyProtection="1">
      <alignment horizontal="center" vertical="center"/>
      <protection locked="0"/>
    </xf>
    <xf numFmtId="0" fontId="14" fillId="2" borderId="1" xfId="1" applyFont="1" applyFill="1" applyBorder="1" applyAlignment="1" applyProtection="1">
      <alignment horizontal="center" vertical="center" wrapText="1"/>
      <protection locked="0"/>
    </xf>
    <xf numFmtId="0" fontId="14" fillId="0" borderId="4" xfId="1" applyFont="1" applyBorder="1" applyAlignment="1">
      <alignment horizontal="left" vertical="center"/>
    </xf>
    <xf numFmtId="177" fontId="14" fillId="0" borderId="4" xfId="1" applyNumberFormat="1" applyFont="1" applyBorder="1" applyAlignment="1">
      <alignment horizontal="left" vertical="center"/>
    </xf>
    <xf numFmtId="0" fontId="14" fillId="2" borderId="10" xfId="1" applyFont="1" applyFill="1" applyBorder="1" applyAlignment="1" applyProtection="1">
      <alignment horizontal="center" vertical="center" wrapText="1"/>
      <protection locked="0"/>
    </xf>
    <xf numFmtId="0" fontId="14" fillId="2" borderId="1" xfId="1" applyFont="1" applyFill="1" applyBorder="1" applyAlignment="1" applyProtection="1">
      <alignment horizontal="center"/>
      <protection locked="0"/>
    </xf>
    <xf numFmtId="177" fontId="14" fillId="0" borderId="1" xfId="2" applyNumberFormat="1" applyFont="1" applyBorder="1">
      <alignment vertical="center"/>
    </xf>
    <xf numFmtId="177" fontId="13" fillId="0" borderId="1" xfId="0" applyNumberFormat="1" applyFont="1" applyBorder="1">
      <alignment vertical="center"/>
    </xf>
    <xf numFmtId="49" fontId="14" fillId="3" borderId="1" xfId="3" applyNumberFormat="1" applyFont="1" applyFill="1" applyBorder="1" applyAlignment="1">
      <alignment horizontal="center" vertical="center" wrapText="1"/>
    </xf>
    <xf numFmtId="180" fontId="14" fillId="4" borderId="1" xfId="3" applyNumberFormat="1" applyFont="1" applyFill="1" applyBorder="1" applyAlignment="1">
      <alignment horizontal="center" vertical="center"/>
    </xf>
    <xf numFmtId="179" fontId="14" fillId="4" borderId="1" xfId="3" applyNumberFormat="1" applyFont="1" applyFill="1" applyBorder="1" applyAlignment="1">
      <alignment horizontal="center" vertical="center"/>
    </xf>
    <xf numFmtId="0" fontId="14" fillId="4" borderId="1" xfId="3" applyFont="1" applyFill="1" applyBorder="1" applyAlignment="1">
      <alignment horizontal="center" vertical="center"/>
    </xf>
    <xf numFmtId="0" fontId="14" fillId="0" borderId="0" xfId="1" applyFont="1"/>
    <xf numFmtId="0" fontId="13" fillId="0" borderId="0" xfId="0" applyFont="1">
      <alignment vertical="center"/>
    </xf>
    <xf numFmtId="176" fontId="13" fillId="0" borderId="1" xfId="0" applyNumberFormat="1" applyFont="1" applyBorder="1">
      <alignment vertical="center"/>
    </xf>
    <xf numFmtId="176" fontId="13" fillId="0" borderId="0" xfId="0" applyNumberFormat="1" applyFont="1" applyBorder="1">
      <alignment vertical="center"/>
    </xf>
    <xf numFmtId="177" fontId="14" fillId="0" borderId="0" xfId="1" applyNumberFormat="1" applyFont="1" applyBorder="1" applyAlignment="1">
      <alignment horizontal="left" vertical="center"/>
    </xf>
    <xf numFmtId="177" fontId="14" fillId="3" borderId="1" xfId="1" applyNumberFormat="1" applyFont="1" applyFill="1" applyBorder="1" applyAlignment="1">
      <alignment horizontal="center" vertical="center"/>
    </xf>
    <xf numFmtId="177" fontId="14" fillId="3" borderId="1" xfId="8" applyNumberFormat="1" applyFont="1" applyFill="1" applyBorder="1" applyAlignment="1">
      <alignment horizontal="center" vertical="center"/>
    </xf>
    <xf numFmtId="177" fontId="14" fillId="3" borderId="1" xfId="8" applyNumberFormat="1" applyFont="1" applyFill="1" applyBorder="1" applyAlignment="1" applyProtection="1">
      <alignment horizontal="center" vertical="center"/>
      <protection locked="0"/>
    </xf>
    <xf numFmtId="177" fontId="14" fillId="0" borderId="1" xfId="8" applyNumberFormat="1" applyFont="1" applyBorder="1"/>
    <xf numFmtId="0" fontId="14" fillId="2" borderId="1" xfId="8" applyFont="1" applyFill="1" applyBorder="1" applyAlignment="1" applyProtection="1">
      <alignment horizontal="center" vertical="center" wrapText="1"/>
      <protection locked="0"/>
    </xf>
    <xf numFmtId="176" fontId="0" fillId="0" borderId="0" xfId="0" applyNumberFormat="1" applyBorder="1">
      <alignment vertical="center"/>
    </xf>
    <xf numFmtId="0" fontId="14" fillId="2" borderId="1" xfId="8" applyFont="1" applyFill="1" applyBorder="1" applyAlignment="1">
      <alignment horizontal="center"/>
    </xf>
    <xf numFmtId="178" fontId="14" fillId="3" borderId="1" xfId="8" applyNumberFormat="1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vertical="center"/>
    </xf>
    <xf numFmtId="0" fontId="14" fillId="0" borderId="0" xfId="2" applyFont="1" applyFill="1" applyBorder="1" applyAlignment="1">
      <alignment horizontal="center" vertical="center"/>
    </xf>
    <xf numFmtId="0" fontId="14" fillId="0" borderId="0" xfId="2" applyFont="1">
      <alignment vertical="center"/>
    </xf>
    <xf numFmtId="0" fontId="15" fillId="0" borderId="0" xfId="2" applyFont="1" applyAlignment="1">
      <alignment horizontal="left" vertical="center"/>
    </xf>
    <xf numFmtId="49" fontId="14" fillId="3" borderId="1" xfId="3" applyNumberFormat="1" applyFont="1" applyFill="1" applyBorder="1" applyAlignment="1">
      <alignment horizontal="center" vertical="center"/>
    </xf>
    <xf numFmtId="0" fontId="14" fillId="0" borderId="0" xfId="2" applyNumberFormat="1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4" borderId="1" xfId="2" applyFont="1" applyFill="1" applyBorder="1" applyAlignment="1">
      <alignment horizontal="center" vertical="center"/>
    </xf>
    <xf numFmtId="0" fontId="14" fillId="4" borderId="1" xfId="2" applyNumberFormat="1" applyFont="1" applyFill="1" applyBorder="1" applyAlignment="1">
      <alignment horizontal="center" vertical="center"/>
    </xf>
    <xf numFmtId="177" fontId="14" fillId="0" borderId="0" xfId="8" applyNumberFormat="1" applyFont="1" applyBorder="1"/>
    <xf numFmtId="0" fontId="10" fillId="2" borderId="1" xfId="27" applyFont="1" applyFill="1" applyBorder="1" applyAlignment="1">
      <alignment horizontal="center"/>
    </xf>
    <xf numFmtId="0" fontId="10" fillId="2" borderId="1" xfId="31" applyFont="1" applyFill="1" applyBorder="1" applyAlignment="1">
      <alignment horizontal="center"/>
    </xf>
    <xf numFmtId="177" fontId="17" fillId="5" borderId="1" xfId="32" applyNumberFormat="1" applyFont="1" applyFill="1" applyBorder="1" applyAlignment="1">
      <alignment horizontal="center" vertical="center"/>
    </xf>
    <xf numFmtId="177" fontId="17" fillId="5" borderId="1" xfId="32" applyNumberFormat="1" applyFont="1" applyFill="1" applyBorder="1" applyAlignment="1" applyProtection="1">
      <alignment horizontal="center" vertical="center"/>
      <protection locked="0"/>
    </xf>
    <xf numFmtId="177" fontId="13" fillId="6" borderId="0" xfId="0" applyNumberFormat="1" applyFont="1" applyFill="1">
      <alignment vertical="center"/>
    </xf>
    <xf numFmtId="0" fontId="18" fillId="2" borderId="1" xfId="32" applyFont="1" applyFill="1" applyBorder="1" applyAlignment="1" applyProtection="1">
      <alignment horizontal="center" vertical="center" wrapText="1"/>
      <protection locked="0"/>
    </xf>
    <xf numFmtId="0" fontId="19" fillId="2" borderId="1" xfId="32" applyFont="1" applyFill="1" applyBorder="1" applyAlignment="1">
      <alignment horizontal="center"/>
    </xf>
    <xf numFmtId="181" fontId="20" fillId="0" borderId="1" xfId="33" applyNumberFormat="1" applyFont="1" applyBorder="1" applyAlignment="1"/>
    <xf numFmtId="41" fontId="22" fillId="0" borderId="1" xfId="47" applyFont="1" applyBorder="1"/>
    <xf numFmtId="178" fontId="0" fillId="0" borderId="0" xfId="0" applyNumberFormat="1">
      <alignment vertical="center"/>
    </xf>
    <xf numFmtId="0" fontId="22" fillId="2" borderId="1" xfId="116" applyFont="1" applyFill="1" applyBorder="1" applyAlignment="1" applyProtection="1">
      <alignment horizontal="center"/>
      <protection locked="0"/>
    </xf>
    <xf numFmtId="0" fontId="24" fillId="0" borderId="0" xfId="0" applyFont="1">
      <alignment vertical="center"/>
    </xf>
    <xf numFmtId="177" fontId="13" fillId="0" borderId="0" xfId="0" applyNumberFormat="1" applyFont="1" applyFill="1">
      <alignment vertical="center"/>
    </xf>
    <xf numFmtId="0" fontId="26" fillId="0" borderId="0" xfId="0" applyFont="1">
      <alignment vertical="center"/>
    </xf>
    <xf numFmtId="178" fontId="14" fillId="0" borderId="0" xfId="8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>
      <alignment vertical="center"/>
    </xf>
    <xf numFmtId="177" fontId="14" fillId="0" borderId="0" xfId="9" applyNumberFormat="1" applyFont="1" applyFill="1" applyBorder="1" applyAlignment="1" applyProtection="1">
      <alignment horizontal="center" vertical="center"/>
      <protection locked="0"/>
    </xf>
    <xf numFmtId="178" fontId="14" fillId="0" borderId="0" xfId="9" applyNumberFormat="1" applyFont="1" applyFill="1" applyBorder="1" applyAlignment="1" applyProtection="1">
      <alignment horizontal="center" vertical="center"/>
      <protection locked="0"/>
    </xf>
    <xf numFmtId="0" fontId="14" fillId="0" borderId="0" xfId="9" applyFont="1" applyFill="1" applyBorder="1" applyAlignment="1" applyProtection="1">
      <alignment horizontal="center" vertical="center" wrapText="1"/>
      <protection locked="0"/>
    </xf>
    <xf numFmtId="177" fontId="18" fillId="0" borderId="0" xfId="32" applyNumberFormat="1" applyFont="1" applyFill="1" applyBorder="1" applyAlignment="1"/>
    <xf numFmtId="178" fontId="14" fillId="0" borderId="0" xfId="9" applyNumberFormat="1" applyFont="1" applyFill="1" applyBorder="1"/>
    <xf numFmtId="0" fontId="14" fillId="0" borderId="0" xfId="9" applyFont="1" applyFill="1" applyBorder="1" applyAlignment="1">
      <alignment horizontal="center"/>
    </xf>
    <xf numFmtId="181" fontId="19" fillId="0" borderId="0" xfId="19" applyNumberFormat="1" applyFont="1" applyFill="1" applyBorder="1">
      <alignment vertical="center"/>
    </xf>
    <xf numFmtId="177" fontId="27" fillId="3" borderId="1" xfId="186" applyNumberFormat="1" applyFont="1" applyFill="1" applyBorder="1" applyAlignment="1" applyProtection="1">
      <alignment horizontal="center" vertical="center"/>
      <protection locked="0"/>
    </xf>
    <xf numFmtId="0" fontId="27" fillId="2" borderId="1" xfId="186" applyFont="1" applyFill="1" applyBorder="1" applyAlignment="1" applyProtection="1">
      <alignment horizontal="center" vertical="center" wrapText="1"/>
      <protection locked="0"/>
    </xf>
    <xf numFmtId="0" fontId="28" fillId="2" borderId="1" xfId="186" applyFont="1" applyFill="1" applyBorder="1" applyAlignment="1">
      <alignment horizontal="center"/>
    </xf>
    <xf numFmtId="177" fontId="27" fillId="3" borderId="1" xfId="186" applyNumberFormat="1" applyFont="1" applyFill="1" applyBorder="1" applyAlignment="1">
      <alignment horizontal="center" vertical="center"/>
    </xf>
    <xf numFmtId="178" fontId="14" fillId="0" borderId="1" xfId="9" applyNumberFormat="1" applyFont="1" applyFill="1" applyBorder="1"/>
    <xf numFmtId="181" fontId="13" fillId="0" borderId="0" xfId="0" applyNumberFormat="1" applyFont="1">
      <alignment vertical="center"/>
    </xf>
    <xf numFmtId="181" fontId="17" fillId="0" borderId="1" xfId="47" applyNumberFormat="1" applyFont="1" applyBorder="1"/>
    <xf numFmtId="181" fontId="22" fillId="0" borderId="1" xfId="47" applyNumberFormat="1" applyFont="1" applyBorder="1"/>
    <xf numFmtId="181" fontId="22" fillId="0" borderId="1" xfId="47" applyNumberFormat="1" applyFont="1" applyFill="1" applyBorder="1"/>
    <xf numFmtId="41" fontId="22" fillId="0" borderId="1" xfId="47" applyFont="1" applyFill="1" applyBorder="1"/>
    <xf numFmtId="177" fontId="12" fillId="0" borderId="0" xfId="0" applyNumberFormat="1" applyFont="1" applyFill="1">
      <alignment vertical="center"/>
    </xf>
    <xf numFmtId="0" fontId="0" fillId="0" borderId="0" xfId="0" applyFont="1">
      <alignment vertical="center"/>
    </xf>
    <xf numFmtId="177" fontId="17" fillId="0" borderId="1" xfId="27" applyNumberFormat="1" applyFont="1" applyBorder="1"/>
    <xf numFmtId="0" fontId="29" fillId="0" borderId="0" xfId="0" applyFont="1">
      <alignment vertical="center"/>
    </xf>
    <xf numFmtId="177" fontId="14" fillId="0" borderId="0" xfId="1" applyNumberFormat="1" applyFont="1" applyFill="1" applyBorder="1" applyAlignment="1">
      <alignment horizontal="center" vertical="center"/>
    </xf>
    <xf numFmtId="177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14" fillId="0" borderId="0" xfId="8" applyFont="1" applyFill="1" applyBorder="1" applyAlignment="1">
      <alignment horizontal="center"/>
    </xf>
    <xf numFmtId="176" fontId="0" fillId="0" borderId="0" xfId="0" applyNumberFormat="1" applyFill="1" applyBorder="1">
      <alignment vertical="center"/>
    </xf>
    <xf numFmtId="177" fontId="26" fillId="0" borderId="0" xfId="1" applyNumberFormat="1" applyFont="1" applyFill="1" applyBorder="1" applyAlignment="1">
      <alignment horizontal="center" vertical="center"/>
    </xf>
    <xf numFmtId="181" fontId="30" fillId="0" borderId="1" xfId="329" applyNumberFormat="1" applyFont="1" applyBorder="1" applyAlignment="1">
      <alignment vertical="center"/>
    </xf>
    <xf numFmtId="177" fontId="31" fillId="0" borderId="1" xfId="0" applyNumberFormat="1" applyFont="1" applyBorder="1" applyAlignment="1"/>
    <xf numFmtId="178" fontId="31" fillId="0" borderId="1" xfId="0" applyNumberFormat="1" applyFont="1" applyBorder="1" applyAlignment="1"/>
    <xf numFmtId="177" fontId="14" fillId="3" borderId="5" xfId="8" applyNumberFormat="1" applyFont="1" applyFill="1" applyBorder="1" applyAlignment="1">
      <alignment vertical="center"/>
    </xf>
    <xf numFmtId="177" fontId="22" fillId="0" borderId="1" xfId="0" applyNumberFormat="1" applyFont="1" applyBorder="1" applyAlignment="1"/>
    <xf numFmtId="177" fontId="14" fillId="0" borderId="1" xfId="9" applyNumberFormat="1" applyFont="1" applyFill="1" applyBorder="1"/>
    <xf numFmtId="41" fontId="30" fillId="0" borderId="1" xfId="329" applyFont="1" applyBorder="1" applyAlignment="1">
      <alignment vertical="center"/>
    </xf>
    <xf numFmtId="181" fontId="14" fillId="0" borderId="1" xfId="3303" applyNumberFormat="1" applyFont="1" applyFill="1" applyBorder="1" applyAlignment="1">
      <alignment horizontal="center" vertical="center"/>
    </xf>
    <xf numFmtId="177" fontId="17" fillId="0" borderId="1" xfId="1" applyNumberFormat="1" applyFont="1" applyBorder="1"/>
    <xf numFmtId="181" fontId="25" fillId="0" borderId="1" xfId="3306" applyNumberFormat="1" applyFont="1" applyBorder="1">
      <alignment vertical="center"/>
    </xf>
    <xf numFmtId="0" fontId="35" fillId="0" borderId="0" xfId="0" applyFont="1">
      <alignment vertical="center"/>
    </xf>
    <xf numFmtId="0" fontId="15" fillId="4" borderId="1" xfId="2" applyFont="1" applyFill="1" applyBorder="1" applyAlignment="1">
      <alignment horizontal="center" vertical="center"/>
    </xf>
    <xf numFmtId="41" fontId="25" fillId="0" borderId="1" xfId="329" applyFont="1" applyBorder="1" applyAlignment="1">
      <alignment vertical="center"/>
    </xf>
    <xf numFmtId="181" fontId="25" fillId="0" borderId="1" xfId="329" applyNumberFormat="1" applyFont="1" applyBorder="1" applyAlignment="1">
      <alignment vertical="center"/>
    </xf>
    <xf numFmtId="0" fontId="35" fillId="0" borderId="0" xfId="0" applyFont="1" applyFill="1">
      <alignment vertical="center"/>
    </xf>
    <xf numFmtId="177" fontId="35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24" fillId="0" borderId="0" xfId="0" applyFont="1" applyFill="1">
      <alignment vertical="center"/>
    </xf>
    <xf numFmtId="176" fontId="35" fillId="0" borderId="0" xfId="0" applyNumberFormat="1" applyFont="1" applyFill="1" applyBorder="1">
      <alignment vertical="center"/>
    </xf>
    <xf numFmtId="0" fontId="13" fillId="0" borderId="0" xfId="0" applyFont="1" applyFill="1">
      <alignment vertical="center"/>
    </xf>
    <xf numFmtId="177" fontId="14" fillId="0" borderId="0" xfId="8" applyNumberFormat="1" applyFont="1" applyFill="1" applyBorder="1"/>
    <xf numFmtId="0" fontId="28" fillId="0" borderId="0" xfId="0" applyFont="1">
      <alignment vertical="center"/>
    </xf>
    <xf numFmtId="0" fontId="0" fillId="7" borderId="0" xfId="0" applyFill="1">
      <alignment vertical="center"/>
    </xf>
    <xf numFmtId="176" fontId="20" fillId="3" borderId="1" xfId="1" applyNumberFormat="1" applyFont="1" applyFill="1" applyBorder="1" applyAlignment="1">
      <alignment horizontal="center" vertical="center"/>
    </xf>
    <xf numFmtId="176" fontId="11" fillId="0" borderId="0" xfId="0" applyNumberFormat="1" applyFont="1" applyBorder="1">
      <alignment vertical="center"/>
    </xf>
    <xf numFmtId="0" fontId="12" fillId="0" borderId="0" xfId="3671" applyFont="1">
      <alignment vertical="center"/>
    </xf>
    <xf numFmtId="0" fontId="14" fillId="2" borderId="1" xfId="1" applyFont="1" applyFill="1" applyBorder="1" applyAlignment="1" applyProtection="1">
      <alignment horizontal="center" vertical="center" wrapText="1"/>
      <protection locked="0"/>
    </xf>
    <xf numFmtId="0" fontId="15" fillId="4" borderId="1" xfId="2" applyFont="1" applyFill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0" fillId="0" borderId="0" xfId="0" applyFill="1">
      <alignment vertical="center"/>
    </xf>
    <xf numFmtId="176" fontId="23" fillId="0" borderId="0" xfId="0" applyNumberFormat="1" applyFont="1" applyFill="1" applyBorder="1" applyAlignment="1">
      <alignment horizontal="center" vertical="center"/>
    </xf>
    <xf numFmtId="176" fontId="23" fillId="0" borderId="0" xfId="0" applyNumberFormat="1" applyFont="1" applyFill="1" applyBorder="1">
      <alignment vertical="center"/>
    </xf>
    <xf numFmtId="0" fontId="29" fillId="7" borderId="0" xfId="0" applyFont="1" applyFill="1">
      <alignment vertical="center"/>
    </xf>
    <xf numFmtId="0" fontId="15" fillId="7" borderId="1" xfId="2" applyFont="1" applyFill="1" applyBorder="1" applyAlignment="1">
      <alignment horizontal="center" vertical="center"/>
    </xf>
    <xf numFmtId="177" fontId="22" fillId="0" borderId="1" xfId="1" applyNumberFormat="1" applyFont="1" applyBorder="1"/>
    <xf numFmtId="181" fontId="13" fillId="0" borderId="0" xfId="3303" applyNumberFormat="1" applyFont="1">
      <alignment vertical="center"/>
    </xf>
    <xf numFmtId="178" fontId="27" fillId="0" borderId="1" xfId="0" applyNumberFormat="1" applyFont="1" applyBorder="1" applyAlignment="1"/>
    <xf numFmtId="0" fontId="14" fillId="3" borderId="1" xfId="3" applyNumberFormat="1" applyFont="1" applyFill="1" applyBorder="1" applyAlignment="1">
      <alignment horizontal="center" vertical="center" wrapText="1"/>
    </xf>
    <xf numFmtId="0" fontId="15" fillId="4" borderId="1" xfId="2" applyFont="1" applyFill="1" applyBorder="1" applyAlignment="1">
      <alignment horizontal="center" vertical="center"/>
    </xf>
    <xf numFmtId="0" fontId="14" fillId="3" borderId="2" xfId="1" applyFont="1" applyFill="1" applyBorder="1" applyAlignment="1" applyProtection="1">
      <alignment horizontal="left" vertical="center" wrapText="1"/>
      <protection locked="0"/>
    </xf>
    <xf numFmtId="0" fontId="14" fillId="3" borderId="3" xfId="1" applyFont="1" applyFill="1" applyBorder="1" applyAlignment="1" applyProtection="1">
      <alignment horizontal="left" vertical="center" wrapText="1"/>
      <protection locked="0"/>
    </xf>
    <xf numFmtId="176" fontId="14" fillId="3" borderId="1" xfId="1" applyNumberFormat="1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left" vertical="center"/>
    </xf>
    <xf numFmtId="0" fontId="0" fillId="7" borderId="0" xfId="0" applyFill="1" applyAlignment="1">
      <alignment horizontal="center" vertical="center" wrapText="1"/>
    </xf>
    <xf numFmtId="177" fontId="14" fillId="3" borderId="1" xfId="1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 wrapText="1"/>
    </xf>
    <xf numFmtId="0" fontId="14" fillId="3" borderId="11" xfId="1" applyFont="1" applyFill="1" applyBorder="1" applyAlignment="1">
      <alignment horizontal="left" vertical="center" wrapText="1"/>
    </xf>
    <xf numFmtId="0" fontId="14" fillId="0" borderId="12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0" fontId="14" fillId="0" borderId="14" xfId="1" applyFont="1" applyBorder="1" applyAlignment="1">
      <alignment horizontal="left" vertical="center"/>
    </xf>
    <xf numFmtId="0" fontId="14" fillId="0" borderId="15" xfId="1" applyFont="1" applyBorder="1" applyAlignment="1">
      <alignment horizontal="left" vertical="center"/>
    </xf>
    <xf numFmtId="0" fontId="14" fillId="0" borderId="16" xfId="1" applyFont="1" applyBorder="1" applyAlignment="1">
      <alignment horizontal="left" vertical="center"/>
    </xf>
    <xf numFmtId="0" fontId="14" fillId="2" borderId="5" xfId="1" applyFont="1" applyFill="1" applyBorder="1" applyAlignment="1" applyProtection="1">
      <alignment horizontal="center"/>
      <protection locked="0"/>
    </xf>
    <xf numFmtId="0" fontId="14" fillId="2" borderId="6" xfId="1" applyFont="1" applyFill="1" applyBorder="1" applyAlignment="1" applyProtection="1">
      <alignment horizontal="center"/>
      <protection locked="0"/>
    </xf>
    <xf numFmtId="0" fontId="14" fillId="2" borderId="7" xfId="1" applyFont="1" applyFill="1" applyBorder="1" applyAlignment="1" applyProtection="1">
      <alignment horizontal="center"/>
      <protection locked="0"/>
    </xf>
    <xf numFmtId="0" fontId="14" fillId="2" borderId="9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177" fontId="14" fillId="0" borderId="4" xfId="1" applyNumberFormat="1" applyFont="1" applyBorder="1" applyAlignment="1">
      <alignment horizontal="left" vertical="center"/>
    </xf>
    <xf numFmtId="0" fontId="14" fillId="3" borderId="17" xfId="1" applyFont="1" applyFill="1" applyBorder="1" applyAlignment="1" applyProtection="1">
      <alignment horizontal="left" vertical="center" wrapText="1"/>
      <protection locked="0"/>
    </xf>
    <xf numFmtId="0" fontId="14" fillId="3" borderId="17" xfId="8" applyFont="1" applyFill="1" applyBorder="1" applyAlignment="1" applyProtection="1">
      <alignment horizontal="left" vertical="center" wrapText="1"/>
      <protection locked="0"/>
    </xf>
    <xf numFmtId="0" fontId="24" fillId="7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17" fillId="5" borderId="2" xfId="32" applyFont="1" applyFill="1" applyBorder="1" applyAlignment="1" applyProtection="1">
      <alignment horizontal="left" vertical="center" wrapText="1"/>
      <protection locked="0"/>
    </xf>
    <xf numFmtId="0" fontId="17" fillId="5" borderId="3" xfId="32" applyFont="1" applyFill="1" applyBorder="1" applyAlignment="1" applyProtection="1">
      <alignment horizontal="left" vertical="center" wrapText="1"/>
      <protection locked="0"/>
    </xf>
    <xf numFmtId="177" fontId="14" fillId="0" borderId="0" xfId="9" applyNumberFormat="1" applyFont="1" applyFill="1" applyBorder="1" applyAlignment="1">
      <alignment horizontal="center" vertical="center"/>
    </xf>
    <xf numFmtId="0" fontId="14" fillId="0" borderId="0" xfId="9" applyFont="1" applyFill="1" applyBorder="1" applyAlignment="1">
      <alignment horizontal="center" vertical="center"/>
    </xf>
    <xf numFmtId="0" fontId="27" fillId="3" borderId="2" xfId="186" applyFont="1" applyFill="1" applyBorder="1" applyAlignment="1" applyProtection="1">
      <alignment horizontal="left" vertical="center" wrapText="1"/>
      <protection locked="0"/>
    </xf>
    <xf numFmtId="0" fontId="27" fillId="3" borderId="3" xfId="186" applyFont="1" applyFill="1" applyBorder="1" applyAlignment="1" applyProtection="1">
      <alignment horizontal="left" vertical="center" wrapText="1"/>
      <protection locked="0"/>
    </xf>
    <xf numFmtId="0" fontId="14" fillId="0" borderId="0" xfId="9" applyFont="1" applyFill="1" applyBorder="1" applyAlignment="1" applyProtection="1">
      <alignment horizontal="left" vertical="center" wrapText="1"/>
      <protection locked="0"/>
    </xf>
    <xf numFmtId="0" fontId="14" fillId="3" borderId="2" xfId="8" applyFont="1" applyFill="1" applyBorder="1" applyAlignment="1" applyProtection="1">
      <alignment horizontal="left" vertical="center" wrapText="1"/>
      <protection locked="0"/>
    </xf>
    <xf numFmtId="0" fontId="14" fillId="3" borderId="3" xfId="8" applyFont="1" applyFill="1" applyBorder="1" applyAlignment="1" applyProtection="1">
      <alignment horizontal="left" vertical="center" wrapText="1"/>
      <protection locked="0"/>
    </xf>
    <xf numFmtId="0" fontId="15" fillId="4" borderId="1" xfId="2" applyFont="1" applyFill="1" applyBorder="1" applyAlignment="1">
      <alignment horizontal="center" vertical="center"/>
    </xf>
    <xf numFmtId="0" fontId="14" fillId="3" borderId="1" xfId="3" applyNumberFormat="1" applyFont="1" applyFill="1" applyBorder="1" applyAlignment="1">
      <alignment horizontal="center" vertical="center"/>
    </xf>
    <xf numFmtId="0" fontId="15" fillId="0" borderId="0" xfId="2" applyFont="1" applyBorder="1" applyAlignment="1">
      <alignment horizontal="center" vertical="center"/>
    </xf>
    <xf numFmtId="0" fontId="14" fillId="0" borderId="0" xfId="2" applyFont="1" applyBorder="1" applyAlignment="1">
      <alignment horizontal="center" vertical="center"/>
    </xf>
    <xf numFmtId="49" fontId="14" fillId="3" borderId="1" xfId="3" applyNumberFormat="1" applyFont="1" applyFill="1" applyBorder="1" applyAlignment="1">
      <alignment horizontal="center" vertical="center"/>
    </xf>
  </cellXfs>
  <cellStyles count="3706">
    <cellStyle name="백분율 2" xfId="1107"/>
    <cellStyle name="백분율 2 2" xfId="3509"/>
    <cellStyle name="백분율 2 3" xfId="3314"/>
    <cellStyle name="쉼표 [0]" xfId="3303" builtinId="6"/>
    <cellStyle name="쉼표 [0] 10" xfId="1094"/>
    <cellStyle name="쉼표 [0] 10 10" xfId="346"/>
    <cellStyle name="쉼표 [0] 10 10 2" xfId="1109"/>
    <cellStyle name="쉼표 [0] 10 10 3" xfId="1108"/>
    <cellStyle name="쉼표 [0] 10 11" xfId="345"/>
    <cellStyle name="쉼표 [0] 10 11 2" xfId="1111"/>
    <cellStyle name="쉼표 [0] 10 11 3" xfId="1110"/>
    <cellStyle name="쉼표 [0] 10 12" xfId="344"/>
    <cellStyle name="쉼표 [0] 10 12 2" xfId="1112"/>
    <cellStyle name="쉼표 [0] 10 13" xfId="343"/>
    <cellStyle name="쉼표 [0] 10 13 2" xfId="1113"/>
    <cellStyle name="쉼표 [0] 10 14" xfId="1114"/>
    <cellStyle name="쉼표 [0] 10 15" xfId="1115"/>
    <cellStyle name="쉼표 [0] 10 16" xfId="1116"/>
    <cellStyle name="쉼표 [0] 10 17" xfId="1117"/>
    <cellStyle name="쉼표 [0] 10 18" xfId="1118"/>
    <cellStyle name="쉼표 [0] 10 19" xfId="1119"/>
    <cellStyle name="쉼표 [0] 10 2" xfId="61"/>
    <cellStyle name="쉼표 [0] 10 2 2" xfId="342"/>
    <cellStyle name="쉼표 [0] 10 2 2 2" xfId="1121"/>
    <cellStyle name="쉼표 [0] 10 2 2 2 2" xfId="1122"/>
    <cellStyle name="쉼표 [0] 10 2 2 3" xfId="1123"/>
    <cellStyle name="쉼표 [0] 10 2 2 4" xfId="1120"/>
    <cellStyle name="쉼표 [0] 10 2 3" xfId="341"/>
    <cellStyle name="쉼표 [0] 10 2 3 2" xfId="1125"/>
    <cellStyle name="쉼표 [0] 10 2 3 3" xfId="1124"/>
    <cellStyle name="쉼표 [0] 10 2 4" xfId="340"/>
    <cellStyle name="쉼표 [0] 10 2 4 2" xfId="1126"/>
    <cellStyle name="쉼표 [0] 10 2 5" xfId="1127"/>
    <cellStyle name="쉼표 [0] 10 20" xfId="1128"/>
    <cellStyle name="쉼표 [0] 10 3" xfId="339"/>
    <cellStyle name="쉼표 [0] 10 3 2" xfId="1095"/>
    <cellStyle name="쉼표 [0] 10 3 2 2" xfId="1129"/>
    <cellStyle name="쉼표 [0] 10 4" xfId="338"/>
    <cellStyle name="쉼표 [0] 10 4 2" xfId="1131"/>
    <cellStyle name="쉼표 [0] 10 4 3" xfId="1130"/>
    <cellStyle name="쉼표 [0] 10 5" xfId="337"/>
    <cellStyle name="쉼표 [0] 10 5 2" xfId="1133"/>
    <cellStyle name="쉼표 [0] 10 5 3" xfId="1132"/>
    <cellStyle name="쉼표 [0] 10 5 4" xfId="3357"/>
    <cellStyle name="쉼표 [0] 10 6" xfId="336"/>
    <cellStyle name="쉼표 [0] 10 6 2" xfId="1135"/>
    <cellStyle name="쉼표 [0] 10 6 3" xfId="1134"/>
    <cellStyle name="쉼표 [0] 10 6 4" xfId="3365"/>
    <cellStyle name="쉼표 [0] 10 7" xfId="335"/>
    <cellStyle name="쉼표 [0] 10 7 2" xfId="1137"/>
    <cellStyle name="쉼표 [0] 10 7 3" xfId="1136"/>
    <cellStyle name="쉼표 [0] 10 7 4" xfId="3372"/>
    <cellStyle name="쉼표 [0] 10 8" xfId="334"/>
    <cellStyle name="쉼표 [0] 10 8 2" xfId="1139"/>
    <cellStyle name="쉼표 [0] 10 8 3" xfId="1138"/>
    <cellStyle name="쉼표 [0] 10 8 4" xfId="3379"/>
    <cellStyle name="쉼표 [0] 10 9" xfId="333"/>
    <cellStyle name="쉼표 [0] 10 9 2" xfId="1141"/>
    <cellStyle name="쉼표 [0] 10 9 3" xfId="1142"/>
    <cellStyle name="쉼표 [0] 10 9 4" xfId="1140"/>
    <cellStyle name="쉼표 [0] 100" xfId="1143"/>
    <cellStyle name="쉼표 [0] 101" xfId="332"/>
    <cellStyle name="쉼표 [0] 101 2" xfId="331"/>
    <cellStyle name="쉼표 [0] 101 2 2" xfId="1144"/>
    <cellStyle name="쉼표 [0] 101 3" xfId="330"/>
    <cellStyle name="쉼표 [0] 101 3 2" xfId="1145"/>
    <cellStyle name="쉼표 [0] 101 4" xfId="1146"/>
    <cellStyle name="쉼표 [0] 101 5" xfId="3698"/>
    <cellStyle name="쉼표 [0] 102" xfId="3695"/>
    <cellStyle name="쉼표 [0] 103" xfId="3699"/>
    <cellStyle name="쉼표 [0] 104" xfId="329"/>
    <cellStyle name="쉼표 [0] 104 2" xfId="328"/>
    <cellStyle name="쉼표 [0] 104 2 2" xfId="1147"/>
    <cellStyle name="쉼표 [0] 104 3" xfId="327"/>
    <cellStyle name="쉼표 [0] 104 3 2" xfId="1148"/>
    <cellStyle name="쉼표 [0] 104 4" xfId="1149"/>
    <cellStyle name="쉼표 [0] 104 5" xfId="3700"/>
    <cellStyle name="쉼표 [0] 11" xfId="11"/>
    <cellStyle name="쉼표 [0] 11 10" xfId="326"/>
    <cellStyle name="쉼표 [0] 11 10 2" xfId="1151"/>
    <cellStyle name="쉼표 [0] 11 10 3" xfId="1150"/>
    <cellStyle name="쉼표 [0] 11 11" xfId="325"/>
    <cellStyle name="쉼표 [0] 11 11 2" xfId="1153"/>
    <cellStyle name="쉼표 [0] 11 11 3" xfId="1152"/>
    <cellStyle name="쉼표 [0] 11 12" xfId="324"/>
    <cellStyle name="쉼표 [0] 11 12 2" xfId="1155"/>
    <cellStyle name="쉼표 [0] 11 12 3" xfId="1154"/>
    <cellStyle name="쉼표 [0] 11 13" xfId="323"/>
    <cellStyle name="쉼표 [0] 11 13 2" xfId="1157"/>
    <cellStyle name="쉼표 [0] 11 13 3" xfId="1156"/>
    <cellStyle name="쉼표 [0] 11 14" xfId="322"/>
    <cellStyle name="쉼표 [0] 11 14 2" xfId="1159"/>
    <cellStyle name="쉼표 [0] 11 14 3" xfId="1158"/>
    <cellStyle name="쉼표 [0] 11 15" xfId="321"/>
    <cellStyle name="쉼표 [0] 11 15 2" xfId="1161"/>
    <cellStyle name="쉼표 [0] 11 15 3" xfId="1160"/>
    <cellStyle name="쉼표 [0] 11 16" xfId="320"/>
    <cellStyle name="쉼표 [0] 11 16 2" xfId="1163"/>
    <cellStyle name="쉼표 [0] 11 16 3" xfId="1162"/>
    <cellStyle name="쉼표 [0] 11 17" xfId="319"/>
    <cellStyle name="쉼표 [0] 11 17 2" xfId="1165"/>
    <cellStyle name="쉼표 [0] 11 17 3" xfId="1164"/>
    <cellStyle name="쉼표 [0] 11 18" xfId="318"/>
    <cellStyle name="쉼표 [0] 11 18 2" xfId="1167"/>
    <cellStyle name="쉼표 [0] 11 18 3" xfId="1166"/>
    <cellStyle name="쉼표 [0] 11 19" xfId="317"/>
    <cellStyle name="쉼표 [0] 11 19 2" xfId="1169"/>
    <cellStyle name="쉼표 [0] 11 19 3" xfId="1168"/>
    <cellStyle name="쉼표 [0] 11 2" xfId="316"/>
    <cellStyle name="쉼표 [0] 11 2 2" xfId="1170"/>
    <cellStyle name="쉼표 [0] 11 20" xfId="315"/>
    <cellStyle name="쉼표 [0] 11 20 2" xfId="1172"/>
    <cellStyle name="쉼표 [0] 11 20 3" xfId="1171"/>
    <cellStyle name="쉼표 [0] 11 21" xfId="261"/>
    <cellStyle name="쉼표 [0] 11 21 2" xfId="1174"/>
    <cellStyle name="쉼표 [0] 11 21 3" xfId="1173"/>
    <cellStyle name="쉼표 [0] 11 22" xfId="314"/>
    <cellStyle name="쉼표 [0] 11 22 2" xfId="1176"/>
    <cellStyle name="쉼표 [0] 11 22 3" xfId="1175"/>
    <cellStyle name="쉼표 [0] 11 23" xfId="260"/>
    <cellStyle name="쉼표 [0] 11 23 2" xfId="1178"/>
    <cellStyle name="쉼표 [0] 11 23 3" xfId="1177"/>
    <cellStyle name="쉼표 [0] 11 24" xfId="1179"/>
    <cellStyle name="쉼표 [0] 11 25" xfId="1180"/>
    <cellStyle name="쉼표 [0] 11 26" xfId="1181"/>
    <cellStyle name="쉼표 [0] 11 27" xfId="1182"/>
    <cellStyle name="쉼표 [0] 11 28" xfId="3395"/>
    <cellStyle name="쉼표 [0] 11 3" xfId="313"/>
    <cellStyle name="쉼표 [0] 11 3 2" xfId="1184"/>
    <cellStyle name="쉼표 [0] 11 3 3" xfId="1183"/>
    <cellStyle name="쉼표 [0] 11 4" xfId="354"/>
    <cellStyle name="쉼표 [0] 11 4 2" xfId="1186"/>
    <cellStyle name="쉼표 [0] 11 4 3" xfId="1185"/>
    <cellStyle name="쉼표 [0] 11 5" xfId="312"/>
    <cellStyle name="쉼표 [0] 11 5 2" xfId="1188"/>
    <cellStyle name="쉼표 [0] 11 5 3" xfId="1187"/>
    <cellStyle name="쉼표 [0] 11 6" xfId="355"/>
    <cellStyle name="쉼표 [0] 11 6 2" xfId="1190"/>
    <cellStyle name="쉼표 [0] 11 6 3" xfId="1189"/>
    <cellStyle name="쉼표 [0] 11 7" xfId="353"/>
    <cellStyle name="쉼표 [0] 11 7 2" xfId="1192"/>
    <cellStyle name="쉼표 [0] 11 7 3" xfId="1191"/>
    <cellStyle name="쉼표 [0] 11 8" xfId="311"/>
    <cellStyle name="쉼표 [0] 11 8 2" xfId="1194"/>
    <cellStyle name="쉼표 [0] 11 8 3" xfId="1193"/>
    <cellStyle name="쉼표 [0] 11 9" xfId="310"/>
    <cellStyle name="쉼표 [0] 11 9 2" xfId="1196"/>
    <cellStyle name="쉼표 [0] 11 9 3" xfId="1195"/>
    <cellStyle name="쉼표 [0] 118" xfId="309"/>
    <cellStyle name="쉼표 [0] 118 2" xfId="308"/>
    <cellStyle name="쉼표 [0] 118 2 2" xfId="1197"/>
    <cellStyle name="쉼표 [0] 118 3" xfId="307"/>
    <cellStyle name="쉼표 [0] 118 3 2" xfId="1198"/>
    <cellStyle name="쉼표 [0] 118 4" xfId="1199"/>
    <cellStyle name="쉼표 [0] 119" xfId="306"/>
    <cellStyle name="쉼표 [0] 119 2" xfId="305"/>
    <cellStyle name="쉼표 [0] 119 2 2" xfId="1200"/>
    <cellStyle name="쉼표 [0] 119 3" xfId="304"/>
    <cellStyle name="쉼표 [0] 119 3 2" xfId="1201"/>
    <cellStyle name="쉼표 [0] 119 4" xfId="1202"/>
    <cellStyle name="쉼표 [0] 12" xfId="12"/>
    <cellStyle name="쉼표 [0] 12 10" xfId="303"/>
    <cellStyle name="쉼표 [0] 12 10 2" xfId="1203"/>
    <cellStyle name="쉼표 [0] 12 11" xfId="302"/>
    <cellStyle name="쉼표 [0] 12 11 2" xfId="1204"/>
    <cellStyle name="쉼표 [0] 12 12" xfId="301"/>
    <cellStyle name="쉼표 [0] 12 12 2" xfId="1206"/>
    <cellStyle name="쉼표 [0] 12 12 3" xfId="1205"/>
    <cellStyle name="쉼표 [0] 12 13" xfId="300"/>
    <cellStyle name="쉼표 [0] 12 13 2" xfId="1208"/>
    <cellStyle name="쉼표 [0] 12 13 3" xfId="1207"/>
    <cellStyle name="쉼표 [0] 12 14" xfId="299"/>
    <cellStyle name="쉼표 [0] 12 14 2" xfId="1210"/>
    <cellStyle name="쉼표 [0] 12 14 3" xfId="1209"/>
    <cellStyle name="쉼표 [0] 12 15" xfId="351"/>
    <cellStyle name="쉼표 [0] 12 15 2" xfId="1212"/>
    <cellStyle name="쉼표 [0] 12 15 3" xfId="1211"/>
    <cellStyle name="쉼표 [0] 12 16" xfId="350"/>
    <cellStyle name="쉼표 [0] 12 16 2" xfId="1214"/>
    <cellStyle name="쉼표 [0] 12 16 3" xfId="1213"/>
    <cellStyle name="쉼표 [0] 12 17" xfId="348"/>
    <cellStyle name="쉼표 [0] 12 17 2" xfId="1216"/>
    <cellStyle name="쉼표 [0] 12 17 3" xfId="1215"/>
    <cellStyle name="쉼표 [0] 12 18" xfId="349"/>
    <cellStyle name="쉼표 [0] 12 18 2" xfId="1218"/>
    <cellStyle name="쉼표 [0] 12 18 3" xfId="1217"/>
    <cellStyle name="쉼표 [0] 12 19" xfId="298"/>
    <cellStyle name="쉼표 [0] 12 19 2" xfId="1220"/>
    <cellStyle name="쉼표 [0] 12 19 3" xfId="1219"/>
    <cellStyle name="쉼표 [0] 12 2" xfId="62"/>
    <cellStyle name="쉼표 [0] 12 2 2" xfId="1221"/>
    <cellStyle name="쉼표 [0] 12 2 2 2" xfId="1222"/>
    <cellStyle name="쉼표 [0] 12 2 3" xfId="1223"/>
    <cellStyle name="쉼표 [0] 12 20" xfId="297"/>
    <cellStyle name="쉼표 [0] 12 20 2" xfId="1225"/>
    <cellStyle name="쉼표 [0] 12 20 3" xfId="1224"/>
    <cellStyle name="쉼표 [0] 12 21" xfId="296"/>
    <cellStyle name="쉼표 [0] 12 21 2" xfId="1227"/>
    <cellStyle name="쉼표 [0] 12 21 3" xfId="1226"/>
    <cellStyle name="쉼표 [0] 12 22" xfId="295"/>
    <cellStyle name="쉼표 [0] 12 22 2" xfId="1229"/>
    <cellStyle name="쉼표 [0] 12 22 3" xfId="1228"/>
    <cellStyle name="쉼표 [0] 12 23" xfId="294"/>
    <cellStyle name="쉼표 [0] 12 23 2" xfId="1231"/>
    <cellStyle name="쉼표 [0] 12 23 3" xfId="1230"/>
    <cellStyle name="쉼표 [0] 12 24" xfId="1232"/>
    <cellStyle name="쉼표 [0] 12 25" xfId="1233"/>
    <cellStyle name="쉼표 [0] 12 26" xfId="3396"/>
    <cellStyle name="쉼표 [0] 12 3" xfId="63"/>
    <cellStyle name="쉼표 [0] 12 3 2" xfId="1234"/>
    <cellStyle name="쉼표 [0] 12 3 3" xfId="1235"/>
    <cellStyle name="쉼표 [0] 12 4" xfId="293"/>
    <cellStyle name="쉼표 [0] 12 4 2" xfId="1236"/>
    <cellStyle name="쉼표 [0] 12 4 3" xfId="1237"/>
    <cellStyle name="쉼표 [0] 12 5" xfId="292"/>
    <cellStyle name="쉼표 [0] 12 5 2" xfId="1238"/>
    <cellStyle name="쉼표 [0] 12 6" xfId="291"/>
    <cellStyle name="쉼표 [0] 12 6 2" xfId="1239"/>
    <cellStyle name="쉼표 [0] 12 7" xfId="290"/>
    <cellStyle name="쉼표 [0] 12 7 2" xfId="1240"/>
    <cellStyle name="쉼표 [0] 12 8" xfId="289"/>
    <cellStyle name="쉼표 [0] 12 8 2" xfId="1241"/>
    <cellStyle name="쉼표 [0] 12 9" xfId="288"/>
    <cellStyle name="쉼표 [0] 12 9 2" xfId="1242"/>
    <cellStyle name="쉼표 [0] 120" xfId="287"/>
    <cellStyle name="쉼표 [0] 120 2" xfId="286"/>
    <cellStyle name="쉼표 [0] 120 2 2" xfId="1243"/>
    <cellStyle name="쉼표 [0] 120 3" xfId="285"/>
    <cellStyle name="쉼표 [0] 120 3 2" xfId="1244"/>
    <cellStyle name="쉼표 [0] 120 4" xfId="1245"/>
    <cellStyle name="쉼표 [0] 121" xfId="284"/>
    <cellStyle name="쉼표 [0] 121 2" xfId="283"/>
    <cellStyle name="쉼표 [0] 121 2 2" xfId="1246"/>
    <cellStyle name="쉼표 [0] 121 3" xfId="282"/>
    <cellStyle name="쉼표 [0] 121 3 2" xfId="1247"/>
    <cellStyle name="쉼표 [0] 121 4" xfId="1248"/>
    <cellStyle name="쉼표 [0] 122" xfId="281"/>
    <cellStyle name="쉼표 [0] 122 2" xfId="280"/>
    <cellStyle name="쉼표 [0] 122 2 2" xfId="1249"/>
    <cellStyle name="쉼표 [0] 122 3" xfId="279"/>
    <cellStyle name="쉼표 [0] 122 3 2" xfId="1250"/>
    <cellStyle name="쉼표 [0] 122 4" xfId="1251"/>
    <cellStyle name="쉼표 [0] 125" xfId="278"/>
    <cellStyle name="쉼표 [0] 125 2" xfId="277"/>
    <cellStyle name="쉼표 [0] 125 2 2" xfId="1252"/>
    <cellStyle name="쉼표 [0] 125 3" xfId="276"/>
    <cellStyle name="쉼표 [0] 125 3 2" xfId="1253"/>
    <cellStyle name="쉼표 [0] 125 4" xfId="1254"/>
    <cellStyle name="쉼표 [0] 126" xfId="275"/>
    <cellStyle name="쉼표 [0] 126 2" xfId="274"/>
    <cellStyle name="쉼표 [0] 126 2 2" xfId="1255"/>
    <cellStyle name="쉼표 [0] 126 3" xfId="273"/>
    <cellStyle name="쉼표 [0] 126 3 2" xfId="1256"/>
    <cellStyle name="쉼표 [0] 126 4" xfId="1257"/>
    <cellStyle name="쉼표 [0] 127" xfId="272"/>
    <cellStyle name="쉼표 [0] 127 2" xfId="271"/>
    <cellStyle name="쉼표 [0] 127 2 2" xfId="1258"/>
    <cellStyle name="쉼표 [0] 127 3" xfId="270"/>
    <cellStyle name="쉼표 [0] 127 3 2" xfId="1259"/>
    <cellStyle name="쉼표 [0] 127 4" xfId="1260"/>
    <cellStyle name="쉼표 [0] 128" xfId="269"/>
    <cellStyle name="쉼표 [0] 128 2" xfId="268"/>
    <cellStyle name="쉼표 [0] 128 2 2" xfId="1261"/>
    <cellStyle name="쉼표 [0] 128 3" xfId="267"/>
    <cellStyle name="쉼표 [0] 128 3 2" xfId="1262"/>
    <cellStyle name="쉼표 [0] 128 4" xfId="1263"/>
    <cellStyle name="쉼표 [0] 129" xfId="266"/>
    <cellStyle name="쉼표 [0] 129 2" xfId="265"/>
    <cellStyle name="쉼표 [0] 129 2 2" xfId="1264"/>
    <cellStyle name="쉼표 [0] 129 3" xfId="264"/>
    <cellStyle name="쉼표 [0] 129 3 2" xfId="1265"/>
    <cellStyle name="쉼표 [0] 129 4" xfId="1266"/>
    <cellStyle name="쉼표 [0] 13" xfId="13"/>
    <cellStyle name="쉼표 [0] 13 10" xfId="263"/>
    <cellStyle name="쉼표 [0] 13 10 2" xfId="1268"/>
    <cellStyle name="쉼표 [0] 13 10 3" xfId="1267"/>
    <cellStyle name="쉼표 [0] 13 11" xfId="262"/>
    <cellStyle name="쉼표 [0] 13 11 2" xfId="1270"/>
    <cellStyle name="쉼표 [0] 13 11 3" xfId="1269"/>
    <cellStyle name="쉼표 [0] 13 12" xfId="352"/>
    <cellStyle name="쉼표 [0] 13 12 2" xfId="1272"/>
    <cellStyle name="쉼표 [0] 13 12 3" xfId="1271"/>
    <cellStyle name="쉼표 [0] 13 13" xfId="356"/>
    <cellStyle name="쉼표 [0] 13 13 2" xfId="1274"/>
    <cellStyle name="쉼표 [0] 13 13 3" xfId="1273"/>
    <cellStyle name="쉼표 [0] 13 14" xfId="357"/>
    <cellStyle name="쉼표 [0] 13 14 2" xfId="1276"/>
    <cellStyle name="쉼표 [0] 13 14 3" xfId="1275"/>
    <cellStyle name="쉼표 [0] 13 15" xfId="358"/>
    <cellStyle name="쉼표 [0] 13 15 2" xfId="1278"/>
    <cellStyle name="쉼표 [0] 13 15 3" xfId="1277"/>
    <cellStyle name="쉼표 [0] 13 16" xfId="359"/>
    <cellStyle name="쉼표 [0] 13 16 2" xfId="1280"/>
    <cellStyle name="쉼표 [0] 13 16 3" xfId="1279"/>
    <cellStyle name="쉼표 [0] 13 17" xfId="360"/>
    <cellStyle name="쉼표 [0] 13 17 2" xfId="1282"/>
    <cellStyle name="쉼표 [0] 13 17 3" xfId="1281"/>
    <cellStyle name="쉼표 [0] 13 18" xfId="361"/>
    <cellStyle name="쉼표 [0] 13 18 2" xfId="1284"/>
    <cellStyle name="쉼표 [0] 13 18 3" xfId="1283"/>
    <cellStyle name="쉼표 [0] 13 19" xfId="362"/>
    <cellStyle name="쉼표 [0] 13 19 2" xfId="1286"/>
    <cellStyle name="쉼표 [0] 13 19 3" xfId="1285"/>
    <cellStyle name="쉼표 [0] 13 2" xfId="363"/>
    <cellStyle name="쉼표 [0] 13 2 2" xfId="1287"/>
    <cellStyle name="쉼표 [0] 13 20" xfId="364"/>
    <cellStyle name="쉼표 [0] 13 20 2" xfId="1289"/>
    <cellStyle name="쉼표 [0] 13 20 3" xfId="1288"/>
    <cellStyle name="쉼표 [0] 13 21" xfId="365"/>
    <cellStyle name="쉼표 [0] 13 21 2" xfId="1291"/>
    <cellStyle name="쉼표 [0] 13 21 3" xfId="1290"/>
    <cellStyle name="쉼표 [0] 13 22" xfId="366"/>
    <cellStyle name="쉼표 [0] 13 22 2" xfId="1293"/>
    <cellStyle name="쉼표 [0] 13 22 3" xfId="1292"/>
    <cellStyle name="쉼표 [0] 13 23" xfId="367"/>
    <cellStyle name="쉼표 [0] 13 23 2" xfId="1295"/>
    <cellStyle name="쉼표 [0] 13 23 3" xfId="1294"/>
    <cellStyle name="쉼표 [0] 13 24" xfId="1096"/>
    <cellStyle name="쉼표 [0] 13 24 2" xfId="1296"/>
    <cellStyle name="쉼표 [0] 13 25" xfId="1297"/>
    <cellStyle name="쉼표 [0] 13 26" xfId="1298"/>
    <cellStyle name="쉼표 [0] 13 27" xfId="1299"/>
    <cellStyle name="쉼표 [0] 13 28" xfId="1300"/>
    <cellStyle name="쉼표 [0] 13 29" xfId="3592"/>
    <cellStyle name="쉼표 [0] 13 3" xfId="368"/>
    <cellStyle name="쉼표 [0] 13 3 2" xfId="1302"/>
    <cellStyle name="쉼표 [0] 13 3 2 2" xfId="3664"/>
    <cellStyle name="쉼표 [0] 13 3 3" xfId="1301"/>
    <cellStyle name="쉼표 [0] 13 3 3 2" xfId="3589"/>
    <cellStyle name="쉼표 [0] 13 4" xfId="369"/>
    <cellStyle name="쉼표 [0] 13 4 2" xfId="1304"/>
    <cellStyle name="쉼표 [0] 13 4 2 2" xfId="3665"/>
    <cellStyle name="쉼표 [0] 13 4 3" xfId="1303"/>
    <cellStyle name="쉼표 [0] 13 4 3 2" xfId="3593"/>
    <cellStyle name="쉼표 [0] 13 5" xfId="370"/>
    <cellStyle name="쉼표 [0] 13 5 2" xfId="1306"/>
    <cellStyle name="쉼표 [0] 13 5 3" xfId="1305"/>
    <cellStyle name="쉼표 [0] 13 5 3 2" xfId="3595"/>
    <cellStyle name="쉼표 [0] 13 6" xfId="371"/>
    <cellStyle name="쉼표 [0] 13 6 2" xfId="1308"/>
    <cellStyle name="쉼표 [0] 13 6 3" xfId="1307"/>
    <cellStyle name="쉼표 [0] 13 6 3 2" xfId="3602"/>
    <cellStyle name="쉼표 [0] 13 7" xfId="372"/>
    <cellStyle name="쉼표 [0] 13 7 2" xfId="1310"/>
    <cellStyle name="쉼표 [0] 13 7 3" xfId="1309"/>
    <cellStyle name="쉼표 [0] 13 7 3 2" xfId="3597"/>
    <cellStyle name="쉼표 [0] 13 8" xfId="373"/>
    <cellStyle name="쉼표 [0] 13 8 2" xfId="1312"/>
    <cellStyle name="쉼표 [0] 13 8 3" xfId="1311"/>
    <cellStyle name="쉼표 [0] 13 8 3 2" xfId="3605"/>
    <cellStyle name="쉼표 [0] 13 9" xfId="374"/>
    <cellStyle name="쉼표 [0] 13 9 2" xfId="1314"/>
    <cellStyle name="쉼표 [0] 13 9 3" xfId="1313"/>
    <cellStyle name="쉼표 [0] 13 9 3 2" xfId="3613"/>
    <cellStyle name="쉼표 [0] 132" xfId="375"/>
    <cellStyle name="쉼표 [0] 132 2" xfId="376"/>
    <cellStyle name="쉼표 [0] 132 2 2" xfId="1315"/>
    <cellStyle name="쉼표 [0] 132 3" xfId="377"/>
    <cellStyle name="쉼표 [0] 132 3 2" xfId="1316"/>
    <cellStyle name="쉼표 [0] 132 4" xfId="1317"/>
    <cellStyle name="쉼표 [0] 133" xfId="378"/>
    <cellStyle name="쉼표 [0] 133 2" xfId="379"/>
    <cellStyle name="쉼표 [0] 133 2 2" xfId="1318"/>
    <cellStyle name="쉼표 [0] 133 3" xfId="380"/>
    <cellStyle name="쉼표 [0] 133 3 2" xfId="1319"/>
    <cellStyle name="쉼표 [0] 133 4" xfId="1320"/>
    <cellStyle name="쉼표 [0] 134" xfId="381"/>
    <cellStyle name="쉼표 [0] 134 2" xfId="382"/>
    <cellStyle name="쉼표 [0] 134 2 2" xfId="1321"/>
    <cellStyle name="쉼표 [0] 134 3" xfId="383"/>
    <cellStyle name="쉼표 [0] 134 3 2" xfId="1322"/>
    <cellStyle name="쉼표 [0] 134 4" xfId="1323"/>
    <cellStyle name="쉼표 [0] 135" xfId="384"/>
    <cellStyle name="쉼표 [0] 135 2" xfId="385"/>
    <cellStyle name="쉼표 [0] 135 2 2" xfId="1324"/>
    <cellStyle name="쉼표 [0] 135 3" xfId="386"/>
    <cellStyle name="쉼표 [0] 135 3 2" xfId="1325"/>
    <cellStyle name="쉼표 [0] 135 4" xfId="1326"/>
    <cellStyle name="쉼표 [0] 136" xfId="387"/>
    <cellStyle name="쉼표 [0] 136 2" xfId="388"/>
    <cellStyle name="쉼표 [0] 136 2 2" xfId="1327"/>
    <cellStyle name="쉼표 [0] 136 3" xfId="389"/>
    <cellStyle name="쉼표 [0] 136 3 2" xfId="1328"/>
    <cellStyle name="쉼표 [0] 136 4" xfId="1329"/>
    <cellStyle name="쉼표 [0] 139" xfId="390"/>
    <cellStyle name="쉼표 [0] 139 2" xfId="391"/>
    <cellStyle name="쉼표 [0] 139 2 2" xfId="1330"/>
    <cellStyle name="쉼표 [0] 139 3" xfId="392"/>
    <cellStyle name="쉼표 [0] 139 3 2" xfId="1331"/>
    <cellStyle name="쉼표 [0] 139 4" xfId="1332"/>
    <cellStyle name="쉼표 [0] 14" xfId="64"/>
    <cellStyle name="쉼표 [0] 14 10" xfId="393"/>
    <cellStyle name="쉼표 [0] 14 10 2" xfId="1334"/>
    <cellStyle name="쉼표 [0] 14 10 3" xfId="1333"/>
    <cellStyle name="쉼표 [0] 14 11" xfId="394"/>
    <cellStyle name="쉼표 [0] 14 11 2" xfId="1336"/>
    <cellStyle name="쉼표 [0] 14 11 3" xfId="1335"/>
    <cellStyle name="쉼표 [0] 14 12" xfId="395"/>
    <cellStyle name="쉼표 [0] 14 12 2" xfId="1338"/>
    <cellStyle name="쉼표 [0] 14 12 3" xfId="1337"/>
    <cellStyle name="쉼표 [0] 14 13" xfId="1339"/>
    <cellStyle name="쉼표 [0] 14 14" xfId="1340"/>
    <cellStyle name="쉼표 [0] 14 15" xfId="1341"/>
    <cellStyle name="쉼표 [0] 14 16" xfId="1342"/>
    <cellStyle name="쉼표 [0] 14 17" xfId="1343"/>
    <cellStyle name="쉼표 [0] 14 18" xfId="1344"/>
    <cellStyle name="쉼표 [0] 14 19" xfId="1345"/>
    <cellStyle name="쉼표 [0] 14 2" xfId="396"/>
    <cellStyle name="쉼표 [0] 14 2 2" xfId="1346"/>
    <cellStyle name="쉼표 [0] 14 20" xfId="1347"/>
    <cellStyle name="쉼표 [0] 14 21" xfId="3399"/>
    <cellStyle name="쉼표 [0] 14 3" xfId="397"/>
    <cellStyle name="쉼표 [0] 14 3 2" xfId="1348"/>
    <cellStyle name="쉼표 [0] 14 4" xfId="398"/>
    <cellStyle name="쉼표 [0] 14 4 2" xfId="1349"/>
    <cellStyle name="쉼표 [0] 14 5" xfId="399"/>
    <cellStyle name="쉼표 [0] 14 5 2" xfId="1351"/>
    <cellStyle name="쉼표 [0] 14 5 3" xfId="1350"/>
    <cellStyle name="쉼표 [0] 14 5 3 2" xfId="3594"/>
    <cellStyle name="쉼표 [0] 14 6" xfId="400"/>
    <cellStyle name="쉼표 [0] 14 6 2" xfId="1353"/>
    <cellStyle name="쉼표 [0] 14 6 3" xfId="1352"/>
    <cellStyle name="쉼표 [0] 14 6 3 2" xfId="3601"/>
    <cellStyle name="쉼표 [0] 14 7" xfId="401"/>
    <cellStyle name="쉼표 [0] 14 7 2" xfId="1355"/>
    <cellStyle name="쉼표 [0] 14 7 3" xfId="1354"/>
    <cellStyle name="쉼표 [0] 14 7 3 2" xfId="3596"/>
    <cellStyle name="쉼표 [0] 14 8" xfId="402"/>
    <cellStyle name="쉼표 [0] 14 8 2" xfId="1357"/>
    <cellStyle name="쉼표 [0] 14 8 3" xfId="1356"/>
    <cellStyle name="쉼표 [0] 14 8 3 2" xfId="3606"/>
    <cellStyle name="쉼표 [0] 14 9" xfId="403"/>
    <cellStyle name="쉼표 [0] 14 9 2" xfId="1359"/>
    <cellStyle name="쉼표 [0] 14 9 3" xfId="1358"/>
    <cellStyle name="쉼표 [0] 14 9 3 2" xfId="3612"/>
    <cellStyle name="쉼표 [0] 140" xfId="404"/>
    <cellStyle name="쉼표 [0] 140 2" xfId="405"/>
    <cellStyle name="쉼표 [0] 140 2 2" xfId="1360"/>
    <cellStyle name="쉼표 [0] 140 3" xfId="406"/>
    <cellStyle name="쉼표 [0] 140 3 2" xfId="1361"/>
    <cellStyle name="쉼표 [0] 140 4" xfId="1362"/>
    <cellStyle name="쉼표 [0] 141" xfId="407"/>
    <cellStyle name="쉼표 [0] 141 2" xfId="408"/>
    <cellStyle name="쉼표 [0] 141 2 2" xfId="1363"/>
    <cellStyle name="쉼표 [0] 141 3" xfId="409"/>
    <cellStyle name="쉼표 [0] 141 3 2" xfId="1364"/>
    <cellStyle name="쉼표 [0] 141 4" xfId="1365"/>
    <cellStyle name="쉼표 [0] 142" xfId="410"/>
    <cellStyle name="쉼표 [0] 142 2" xfId="411"/>
    <cellStyle name="쉼표 [0] 142 2 2" xfId="1366"/>
    <cellStyle name="쉼표 [0] 142 3" xfId="412"/>
    <cellStyle name="쉼표 [0] 142 3 2" xfId="1367"/>
    <cellStyle name="쉼표 [0] 142 4" xfId="1368"/>
    <cellStyle name="쉼표 [0] 143" xfId="413"/>
    <cellStyle name="쉼표 [0] 143 2" xfId="414"/>
    <cellStyle name="쉼표 [0] 143 2 2" xfId="1369"/>
    <cellStyle name="쉼표 [0] 143 3" xfId="415"/>
    <cellStyle name="쉼표 [0] 143 3 2" xfId="1370"/>
    <cellStyle name="쉼표 [0] 143 4" xfId="1371"/>
    <cellStyle name="쉼표 [0] 146" xfId="416"/>
    <cellStyle name="쉼표 [0] 146 2" xfId="417"/>
    <cellStyle name="쉼표 [0] 146 2 2" xfId="1372"/>
    <cellStyle name="쉼표 [0] 146 3" xfId="418"/>
    <cellStyle name="쉼표 [0] 146 3 2" xfId="1373"/>
    <cellStyle name="쉼표 [0] 146 4" xfId="1374"/>
    <cellStyle name="쉼표 [0] 147" xfId="419"/>
    <cellStyle name="쉼표 [0] 147 2" xfId="420"/>
    <cellStyle name="쉼표 [0] 147 2 2" xfId="1375"/>
    <cellStyle name="쉼표 [0] 147 3" xfId="421"/>
    <cellStyle name="쉼표 [0] 147 3 2" xfId="1376"/>
    <cellStyle name="쉼표 [0] 147 4" xfId="1377"/>
    <cellStyle name="쉼표 [0] 148" xfId="422"/>
    <cellStyle name="쉼표 [0] 148 2" xfId="423"/>
    <cellStyle name="쉼표 [0] 148 2 2" xfId="1378"/>
    <cellStyle name="쉼표 [0] 148 3" xfId="424"/>
    <cellStyle name="쉼표 [0] 148 3 2" xfId="1379"/>
    <cellStyle name="쉼표 [0] 148 4" xfId="1380"/>
    <cellStyle name="쉼표 [0] 149" xfId="425"/>
    <cellStyle name="쉼표 [0] 149 2" xfId="426"/>
    <cellStyle name="쉼표 [0] 149 2 2" xfId="1381"/>
    <cellStyle name="쉼표 [0] 149 3" xfId="427"/>
    <cellStyle name="쉼표 [0] 149 3 2" xfId="1382"/>
    <cellStyle name="쉼표 [0] 149 4" xfId="1383"/>
    <cellStyle name="쉼표 [0] 15" xfId="33"/>
    <cellStyle name="쉼표 [0] 15 10" xfId="175"/>
    <cellStyle name="쉼표 [0] 15 10 2" xfId="1385"/>
    <cellStyle name="쉼표 [0] 15 10 3" xfId="1384"/>
    <cellStyle name="쉼표 [0] 15 11" xfId="192"/>
    <cellStyle name="쉼표 [0] 15 11 2" xfId="428"/>
    <cellStyle name="쉼표 [0] 15 11 2 2" xfId="1387"/>
    <cellStyle name="쉼표 [0] 15 11 3" xfId="1386"/>
    <cellStyle name="쉼표 [0] 15 12" xfId="188"/>
    <cellStyle name="쉼표 [0] 15 12 2" xfId="429"/>
    <cellStyle name="쉼표 [0] 15 12 2 2" xfId="1389"/>
    <cellStyle name="쉼표 [0] 15 12 3" xfId="1388"/>
    <cellStyle name="쉼표 [0] 15 13" xfId="239"/>
    <cellStyle name="쉼표 [0] 15 13 2" xfId="1390"/>
    <cellStyle name="쉼표 [0] 15 14" xfId="1391"/>
    <cellStyle name="쉼표 [0] 15 15" xfId="1392"/>
    <cellStyle name="쉼표 [0] 15 2" xfId="58"/>
    <cellStyle name="쉼표 [0] 15 2 10" xfId="200"/>
    <cellStyle name="쉼표 [0] 15 2 10 2" xfId="1393"/>
    <cellStyle name="쉼표 [0] 15 2 11" xfId="193"/>
    <cellStyle name="쉼표 [0] 15 2 11 2" xfId="1394"/>
    <cellStyle name="쉼표 [0] 15 2 12" xfId="195"/>
    <cellStyle name="쉼표 [0] 15 2 2" xfId="66"/>
    <cellStyle name="쉼표 [0] 15 2 2 2" xfId="1395"/>
    <cellStyle name="쉼표 [0] 15 2 3" xfId="135"/>
    <cellStyle name="쉼표 [0] 15 2 3 2" xfId="211"/>
    <cellStyle name="쉼표 [0] 15 2 3 3" xfId="215"/>
    <cellStyle name="쉼표 [0] 15 2 3 4" xfId="220"/>
    <cellStyle name="쉼표 [0] 15 2 3 5" xfId="1396"/>
    <cellStyle name="쉼표 [0] 15 2 4" xfId="138"/>
    <cellStyle name="쉼표 [0] 15 2 4 2" xfId="1397"/>
    <cellStyle name="쉼표 [0] 15 2 5" xfId="163"/>
    <cellStyle name="쉼표 [0] 15 2 5 2" xfId="1398"/>
    <cellStyle name="쉼표 [0] 15 2 6" xfId="168"/>
    <cellStyle name="쉼표 [0] 15 2 6 2" xfId="1399"/>
    <cellStyle name="쉼표 [0] 15 2 7" xfId="172"/>
    <cellStyle name="쉼표 [0] 15 2 7 2" xfId="1400"/>
    <cellStyle name="쉼표 [0] 15 2 8" xfId="170"/>
    <cellStyle name="쉼표 [0] 15 2 8 2" xfId="1401"/>
    <cellStyle name="쉼표 [0] 15 2 9" xfId="174"/>
    <cellStyle name="쉼표 [0] 15 2 9 2" xfId="1402"/>
    <cellStyle name="쉼표 [0] 15 3" xfId="65"/>
    <cellStyle name="쉼표 [0] 15 3 10" xfId="1403"/>
    <cellStyle name="쉼표 [0] 15 3 11" xfId="1404"/>
    <cellStyle name="쉼표 [0] 15 3 2" xfId="1405"/>
    <cellStyle name="쉼표 [0] 15 3 3" xfId="1406"/>
    <cellStyle name="쉼표 [0] 15 3 4" xfId="1407"/>
    <cellStyle name="쉼표 [0] 15 3 5" xfId="1408"/>
    <cellStyle name="쉼표 [0] 15 3 6" xfId="1409"/>
    <cellStyle name="쉼표 [0] 15 3 7" xfId="1410"/>
    <cellStyle name="쉼표 [0] 15 3 8" xfId="1411"/>
    <cellStyle name="쉼표 [0] 15 3 9" xfId="1412"/>
    <cellStyle name="쉼표 [0] 15 4" xfId="132"/>
    <cellStyle name="쉼표 [0] 15 4 2" xfId="208"/>
    <cellStyle name="쉼표 [0] 15 4 2 2" xfId="1413"/>
    <cellStyle name="쉼표 [0] 15 4 3" xfId="218"/>
    <cellStyle name="쉼표 [0] 15 4 3 2" xfId="1414"/>
    <cellStyle name="쉼표 [0] 15 4 4" xfId="224"/>
    <cellStyle name="쉼표 [0] 15 4 4 2" xfId="1415"/>
    <cellStyle name="쉼표 [0] 15 4 5" xfId="430"/>
    <cellStyle name="쉼표 [0] 15 4 5 2" xfId="1416"/>
    <cellStyle name="쉼표 [0] 15 4 6" xfId="1417"/>
    <cellStyle name="쉼표 [0] 15 4 7" xfId="1418"/>
    <cellStyle name="쉼표 [0] 15 5" xfId="137"/>
    <cellStyle name="쉼표 [0] 15 5 2" xfId="1419"/>
    <cellStyle name="쉼표 [0] 15 6" xfId="166"/>
    <cellStyle name="쉼표 [0] 15 6 2" xfId="1421"/>
    <cellStyle name="쉼표 [0] 15 6 3" xfId="1420"/>
    <cellStyle name="쉼표 [0] 15 7" xfId="169"/>
    <cellStyle name="쉼표 [0] 15 7 2" xfId="1423"/>
    <cellStyle name="쉼표 [0] 15 7 3" xfId="1422"/>
    <cellStyle name="쉼표 [0] 15 8" xfId="173"/>
    <cellStyle name="쉼표 [0] 15 8 2" xfId="1425"/>
    <cellStyle name="쉼표 [0] 15 8 3" xfId="1424"/>
    <cellStyle name="쉼표 [0] 15 9" xfId="171"/>
    <cellStyle name="쉼표 [0] 15 9 2" xfId="1427"/>
    <cellStyle name="쉼표 [0] 15 9 3" xfId="1426"/>
    <cellStyle name="쉼표 [0] 150" xfId="431"/>
    <cellStyle name="쉼표 [0] 150 2" xfId="432"/>
    <cellStyle name="쉼표 [0] 150 2 2" xfId="1428"/>
    <cellStyle name="쉼표 [0] 150 3" xfId="433"/>
    <cellStyle name="쉼표 [0] 150 3 2" xfId="1429"/>
    <cellStyle name="쉼표 [0] 150 4" xfId="1430"/>
    <cellStyle name="쉼표 [0] 153" xfId="434"/>
    <cellStyle name="쉼표 [0] 153 2" xfId="435"/>
    <cellStyle name="쉼표 [0] 153 2 2" xfId="1431"/>
    <cellStyle name="쉼표 [0] 153 3" xfId="436"/>
    <cellStyle name="쉼표 [0] 153 3 2" xfId="1432"/>
    <cellStyle name="쉼표 [0] 153 4" xfId="1433"/>
    <cellStyle name="쉼표 [0] 154" xfId="437"/>
    <cellStyle name="쉼표 [0] 154 2" xfId="438"/>
    <cellStyle name="쉼표 [0] 154 2 2" xfId="1434"/>
    <cellStyle name="쉼표 [0] 154 3" xfId="439"/>
    <cellStyle name="쉼표 [0] 154 3 2" xfId="1435"/>
    <cellStyle name="쉼표 [0] 154 4" xfId="1436"/>
    <cellStyle name="쉼표 [0] 155" xfId="440"/>
    <cellStyle name="쉼표 [0] 155 2" xfId="441"/>
    <cellStyle name="쉼표 [0] 155 2 2" xfId="1437"/>
    <cellStyle name="쉼표 [0] 155 3" xfId="442"/>
    <cellStyle name="쉼표 [0] 155 3 2" xfId="1438"/>
    <cellStyle name="쉼표 [0] 155 4" xfId="1439"/>
    <cellStyle name="쉼표 [0] 156" xfId="443"/>
    <cellStyle name="쉼표 [0] 156 2" xfId="444"/>
    <cellStyle name="쉼표 [0] 156 2 2" xfId="1440"/>
    <cellStyle name="쉼표 [0] 156 3" xfId="445"/>
    <cellStyle name="쉼표 [0] 156 3 2" xfId="1441"/>
    <cellStyle name="쉼표 [0] 156 4" xfId="1442"/>
    <cellStyle name="쉼표 [0] 157" xfId="446"/>
    <cellStyle name="쉼표 [0] 157 2" xfId="447"/>
    <cellStyle name="쉼표 [0] 157 2 2" xfId="1443"/>
    <cellStyle name="쉼표 [0] 157 3" xfId="448"/>
    <cellStyle name="쉼표 [0] 157 3 2" xfId="1444"/>
    <cellStyle name="쉼표 [0] 157 4" xfId="1445"/>
    <cellStyle name="쉼표 [0] 16" xfId="67"/>
    <cellStyle name="쉼표 [0] 16 10" xfId="449"/>
    <cellStyle name="쉼표 [0] 16 10 2" xfId="1447"/>
    <cellStyle name="쉼표 [0] 16 10 3" xfId="1446"/>
    <cellStyle name="쉼표 [0] 16 11" xfId="450"/>
    <cellStyle name="쉼표 [0] 16 11 2" xfId="1449"/>
    <cellStyle name="쉼표 [0] 16 11 3" xfId="1448"/>
    <cellStyle name="쉼표 [0] 16 12" xfId="451"/>
    <cellStyle name="쉼표 [0] 16 12 2" xfId="1451"/>
    <cellStyle name="쉼표 [0] 16 12 3" xfId="1450"/>
    <cellStyle name="쉼표 [0] 16 13" xfId="1452"/>
    <cellStyle name="쉼표 [0] 16 14" xfId="1453"/>
    <cellStyle name="쉼표 [0] 16 15" xfId="1454"/>
    <cellStyle name="쉼표 [0] 16 16" xfId="1455"/>
    <cellStyle name="쉼표 [0] 16 17" xfId="1456"/>
    <cellStyle name="쉼표 [0] 16 18" xfId="1457"/>
    <cellStyle name="쉼표 [0] 16 19" xfId="1458"/>
    <cellStyle name="쉼표 [0] 16 2" xfId="452"/>
    <cellStyle name="쉼표 [0] 16 2 2" xfId="1459"/>
    <cellStyle name="쉼표 [0] 16 2 3" xfId="1460"/>
    <cellStyle name="쉼표 [0] 16 2 4" xfId="1461"/>
    <cellStyle name="쉼표 [0] 16 2 5" xfId="1462"/>
    <cellStyle name="쉼표 [0] 16 2 6" xfId="1463"/>
    <cellStyle name="쉼표 [0] 16 2 7" xfId="1464"/>
    <cellStyle name="쉼표 [0] 16 20" xfId="1465"/>
    <cellStyle name="쉼표 [0] 16 21" xfId="1466"/>
    <cellStyle name="쉼표 [0] 16 22" xfId="1467"/>
    <cellStyle name="쉼표 [0] 16 23" xfId="1468"/>
    <cellStyle name="쉼표 [0] 16 24" xfId="1469"/>
    <cellStyle name="쉼표 [0] 16 3" xfId="453"/>
    <cellStyle name="쉼표 [0] 16 3 2" xfId="1470"/>
    <cellStyle name="쉼표 [0] 16 3 3" xfId="1471"/>
    <cellStyle name="쉼표 [0] 16 3 4" xfId="1472"/>
    <cellStyle name="쉼표 [0] 16 3 5" xfId="1473"/>
    <cellStyle name="쉼표 [0] 16 3 6" xfId="1474"/>
    <cellStyle name="쉼표 [0] 16 3 7" xfId="1475"/>
    <cellStyle name="쉼표 [0] 16 4" xfId="454"/>
    <cellStyle name="쉼표 [0] 16 4 2" xfId="1476"/>
    <cellStyle name="쉼표 [0] 16 4 3" xfId="1477"/>
    <cellStyle name="쉼표 [0] 16 4 4" xfId="1478"/>
    <cellStyle name="쉼표 [0] 16 4 5" xfId="1479"/>
    <cellStyle name="쉼표 [0] 16 4 6" xfId="1480"/>
    <cellStyle name="쉼표 [0] 16 4 7" xfId="1481"/>
    <cellStyle name="쉼표 [0] 16 5" xfId="455"/>
    <cellStyle name="쉼표 [0] 16 5 2" xfId="1482"/>
    <cellStyle name="쉼표 [0] 16 6" xfId="456"/>
    <cellStyle name="쉼표 [0] 16 6 2" xfId="1484"/>
    <cellStyle name="쉼표 [0] 16 6 3" xfId="1483"/>
    <cellStyle name="쉼표 [0] 16 7" xfId="457"/>
    <cellStyle name="쉼표 [0] 16 7 2" xfId="1486"/>
    <cellStyle name="쉼표 [0] 16 7 3" xfId="1485"/>
    <cellStyle name="쉼표 [0] 16 8" xfId="458"/>
    <cellStyle name="쉼표 [0] 16 8 2" xfId="1488"/>
    <cellStyle name="쉼표 [0] 16 8 3" xfId="1487"/>
    <cellStyle name="쉼표 [0] 16 9" xfId="459"/>
    <cellStyle name="쉼표 [0] 16 9 2" xfId="1490"/>
    <cellStyle name="쉼표 [0] 16 9 3" xfId="1489"/>
    <cellStyle name="쉼표 [0] 160" xfId="460"/>
    <cellStyle name="쉼표 [0] 160 2" xfId="461"/>
    <cellStyle name="쉼표 [0] 160 2 2" xfId="1491"/>
    <cellStyle name="쉼표 [0] 160 3" xfId="462"/>
    <cellStyle name="쉼표 [0] 160 3 2" xfId="1492"/>
    <cellStyle name="쉼표 [0] 160 4" xfId="1493"/>
    <cellStyle name="쉼표 [0] 161" xfId="463"/>
    <cellStyle name="쉼표 [0] 161 2" xfId="464"/>
    <cellStyle name="쉼표 [0] 161 2 2" xfId="1494"/>
    <cellStyle name="쉼표 [0] 161 3" xfId="465"/>
    <cellStyle name="쉼표 [0] 161 3 2" xfId="1495"/>
    <cellStyle name="쉼표 [0] 161 4" xfId="1496"/>
    <cellStyle name="쉼표 [0] 162" xfId="466"/>
    <cellStyle name="쉼표 [0] 162 2" xfId="467"/>
    <cellStyle name="쉼표 [0] 162 2 2" xfId="1497"/>
    <cellStyle name="쉼표 [0] 162 3" xfId="468"/>
    <cellStyle name="쉼표 [0] 162 3 2" xfId="1498"/>
    <cellStyle name="쉼표 [0] 162 4" xfId="1499"/>
    <cellStyle name="쉼표 [0] 163" xfId="469"/>
    <cellStyle name="쉼표 [0] 163 2" xfId="470"/>
    <cellStyle name="쉼표 [0] 163 2 2" xfId="1500"/>
    <cellStyle name="쉼표 [0] 163 3" xfId="471"/>
    <cellStyle name="쉼표 [0] 163 3 2" xfId="1501"/>
    <cellStyle name="쉼표 [0] 163 4" xfId="1502"/>
    <cellStyle name="쉼표 [0] 164" xfId="472"/>
    <cellStyle name="쉼표 [0] 164 2" xfId="473"/>
    <cellStyle name="쉼표 [0] 164 2 2" xfId="1503"/>
    <cellStyle name="쉼표 [0] 164 3" xfId="474"/>
    <cellStyle name="쉼표 [0] 164 3 2" xfId="1504"/>
    <cellStyle name="쉼표 [0] 164 4" xfId="1505"/>
    <cellStyle name="쉼표 [0] 168" xfId="475"/>
    <cellStyle name="쉼표 [0] 168 2" xfId="476"/>
    <cellStyle name="쉼표 [0] 168 2 2" xfId="1506"/>
    <cellStyle name="쉼표 [0] 168 3" xfId="477"/>
    <cellStyle name="쉼표 [0] 168 3 2" xfId="1507"/>
    <cellStyle name="쉼표 [0] 168 4" xfId="1508"/>
    <cellStyle name="쉼표 [0] 169" xfId="478"/>
    <cellStyle name="쉼표 [0] 169 2" xfId="479"/>
    <cellStyle name="쉼표 [0] 169 2 2" xfId="1509"/>
    <cellStyle name="쉼표 [0] 169 3" xfId="480"/>
    <cellStyle name="쉼표 [0] 169 3 2" xfId="1510"/>
    <cellStyle name="쉼표 [0] 169 4" xfId="1511"/>
    <cellStyle name="쉼표 [0] 17" xfId="139"/>
    <cellStyle name="쉼표 [0] 17 10" xfId="481"/>
    <cellStyle name="쉼표 [0] 17 10 2" xfId="1513"/>
    <cellStyle name="쉼표 [0] 17 10 3" xfId="1512"/>
    <cellStyle name="쉼표 [0] 17 11" xfId="482"/>
    <cellStyle name="쉼표 [0] 17 11 2" xfId="1515"/>
    <cellStyle name="쉼표 [0] 17 11 3" xfId="1514"/>
    <cellStyle name="쉼표 [0] 17 12" xfId="483"/>
    <cellStyle name="쉼표 [0] 17 12 2" xfId="1517"/>
    <cellStyle name="쉼표 [0] 17 12 3" xfId="1516"/>
    <cellStyle name="쉼표 [0] 17 13" xfId="1518"/>
    <cellStyle name="쉼표 [0] 17 14" xfId="1519"/>
    <cellStyle name="쉼표 [0] 17 15" xfId="1520"/>
    <cellStyle name="쉼표 [0] 17 16" xfId="1521"/>
    <cellStyle name="쉼표 [0] 17 17" xfId="1522"/>
    <cellStyle name="쉼표 [0] 17 18" xfId="1523"/>
    <cellStyle name="쉼표 [0] 17 19" xfId="1524"/>
    <cellStyle name="쉼표 [0] 17 2" xfId="484"/>
    <cellStyle name="쉼표 [0] 17 2 2" xfId="1525"/>
    <cellStyle name="쉼표 [0] 17 3" xfId="485"/>
    <cellStyle name="쉼표 [0] 17 3 2" xfId="1526"/>
    <cellStyle name="쉼표 [0] 17 4" xfId="486"/>
    <cellStyle name="쉼표 [0] 17 4 2" xfId="1527"/>
    <cellStyle name="쉼표 [0] 17 5" xfId="487"/>
    <cellStyle name="쉼표 [0] 17 5 2" xfId="1529"/>
    <cellStyle name="쉼표 [0] 17 5 3" xfId="1528"/>
    <cellStyle name="쉼표 [0] 17 6" xfId="488"/>
    <cellStyle name="쉼표 [0] 17 6 2" xfId="1531"/>
    <cellStyle name="쉼표 [0] 17 6 3" xfId="1530"/>
    <cellStyle name="쉼표 [0] 17 7" xfId="489"/>
    <cellStyle name="쉼표 [0] 17 7 2" xfId="1533"/>
    <cellStyle name="쉼표 [0] 17 7 3" xfId="1532"/>
    <cellStyle name="쉼표 [0] 17 8" xfId="490"/>
    <cellStyle name="쉼표 [0] 17 8 2" xfId="1535"/>
    <cellStyle name="쉼표 [0] 17 8 3" xfId="1534"/>
    <cellStyle name="쉼표 [0] 17 9" xfId="491"/>
    <cellStyle name="쉼표 [0] 17 9 2" xfId="1537"/>
    <cellStyle name="쉼표 [0] 17 9 3" xfId="1536"/>
    <cellStyle name="쉼표 [0] 170" xfId="492"/>
    <cellStyle name="쉼표 [0] 170 2" xfId="493"/>
    <cellStyle name="쉼표 [0] 170 2 2" xfId="1538"/>
    <cellStyle name="쉼표 [0] 170 3" xfId="494"/>
    <cellStyle name="쉼표 [0] 170 3 2" xfId="1539"/>
    <cellStyle name="쉼표 [0] 170 4" xfId="1540"/>
    <cellStyle name="쉼표 [0] 171" xfId="495"/>
    <cellStyle name="쉼표 [0] 171 2" xfId="496"/>
    <cellStyle name="쉼표 [0] 171 2 2" xfId="1541"/>
    <cellStyle name="쉼표 [0] 171 3" xfId="497"/>
    <cellStyle name="쉼표 [0] 171 3 2" xfId="1542"/>
    <cellStyle name="쉼표 [0] 171 4" xfId="1543"/>
    <cellStyle name="쉼표 [0] 172" xfId="498"/>
    <cellStyle name="쉼표 [0] 172 2" xfId="499"/>
    <cellStyle name="쉼표 [0] 172 2 2" xfId="1544"/>
    <cellStyle name="쉼표 [0] 172 3" xfId="500"/>
    <cellStyle name="쉼표 [0] 172 3 2" xfId="1545"/>
    <cellStyle name="쉼표 [0] 172 4" xfId="1546"/>
    <cellStyle name="쉼표 [0] 175" xfId="501"/>
    <cellStyle name="쉼표 [0] 175 2" xfId="502"/>
    <cellStyle name="쉼표 [0] 175 2 2" xfId="1547"/>
    <cellStyle name="쉼표 [0] 175 3" xfId="503"/>
    <cellStyle name="쉼표 [0] 175 3 2" xfId="1548"/>
    <cellStyle name="쉼표 [0] 175 4" xfId="1549"/>
    <cellStyle name="쉼표 [0] 176" xfId="504"/>
    <cellStyle name="쉼표 [0] 176 2" xfId="505"/>
    <cellStyle name="쉼표 [0] 176 2 2" xfId="1550"/>
    <cellStyle name="쉼표 [0] 176 3" xfId="506"/>
    <cellStyle name="쉼표 [0] 176 3 2" xfId="1551"/>
    <cellStyle name="쉼표 [0] 176 4" xfId="1552"/>
    <cellStyle name="쉼표 [0] 177" xfId="507"/>
    <cellStyle name="쉼표 [0] 177 2" xfId="508"/>
    <cellStyle name="쉼표 [0] 177 2 2" xfId="1553"/>
    <cellStyle name="쉼표 [0] 177 3" xfId="509"/>
    <cellStyle name="쉼표 [0] 177 3 2" xfId="1554"/>
    <cellStyle name="쉼표 [0] 177 4" xfId="1555"/>
    <cellStyle name="쉼표 [0] 178" xfId="510"/>
    <cellStyle name="쉼표 [0] 178 2" xfId="511"/>
    <cellStyle name="쉼표 [0] 178 2 2" xfId="1556"/>
    <cellStyle name="쉼표 [0] 178 3" xfId="512"/>
    <cellStyle name="쉼표 [0] 178 3 2" xfId="1557"/>
    <cellStyle name="쉼표 [0] 178 4" xfId="1558"/>
    <cellStyle name="쉼표 [0] 179" xfId="513"/>
    <cellStyle name="쉼표 [0] 179 2" xfId="514"/>
    <cellStyle name="쉼표 [0] 179 2 2" xfId="1559"/>
    <cellStyle name="쉼표 [0] 179 3" xfId="515"/>
    <cellStyle name="쉼표 [0] 179 3 2" xfId="1560"/>
    <cellStyle name="쉼표 [0] 179 4" xfId="1561"/>
    <cellStyle name="쉼표 [0] 18" xfId="140"/>
    <cellStyle name="쉼표 [0] 18 10" xfId="1562"/>
    <cellStyle name="쉼표 [0] 18 11" xfId="1563"/>
    <cellStyle name="쉼표 [0] 18 12" xfId="1564"/>
    <cellStyle name="쉼표 [0] 18 13" xfId="1565"/>
    <cellStyle name="쉼표 [0] 18 2" xfId="214"/>
    <cellStyle name="쉼표 [0] 18 3" xfId="1566"/>
    <cellStyle name="쉼표 [0] 18 4" xfId="1567"/>
    <cellStyle name="쉼표 [0] 18 5" xfId="1568"/>
    <cellStyle name="쉼표 [0] 18 6" xfId="1569"/>
    <cellStyle name="쉼표 [0] 18 7" xfId="1570"/>
    <cellStyle name="쉼표 [0] 18 8" xfId="1571"/>
    <cellStyle name="쉼표 [0] 18 9" xfId="1572"/>
    <cellStyle name="쉼표 [0] 183" xfId="516"/>
    <cellStyle name="쉼표 [0] 183 2" xfId="517"/>
    <cellStyle name="쉼표 [0] 183 2 2" xfId="1573"/>
    <cellStyle name="쉼표 [0] 183 3" xfId="518"/>
    <cellStyle name="쉼표 [0] 183 3 2" xfId="1574"/>
    <cellStyle name="쉼표 [0] 183 4" xfId="1575"/>
    <cellStyle name="쉼표 [0] 184" xfId="519"/>
    <cellStyle name="쉼표 [0] 184 2" xfId="520"/>
    <cellStyle name="쉼표 [0] 184 2 2" xfId="1576"/>
    <cellStyle name="쉼표 [0] 184 3" xfId="521"/>
    <cellStyle name="쉼표 [0] 184 3 2" xfId="1577"/>
    <cellStyle name="쉼표 [0] 184 4" xfId="1578"/>
    <cellStyle name="쉼표 [0] 185" xfId="522"/>
    <cellStyle name="쉼표 [0] 185 2" xfId="523"/>
    <cellStyle name="쉼표 [0] 185 2 2" xfId="1579"/>
    <cellStyle name="쉼표 [0] 185 3" xfId="524"/>
    <cellStyle name="쉼표 [0] 185 3 2" xfId="1580"/>
    <cellStyle name="쉼표 [0] 185 4" xfId="1581"/>
    <cellStyle name="쉼표 [0] 186" xfId="525"/>
    <cellStyle name="쉼표 [0] 186 2" xfId="526"/>
    <cellStyle name="쉼표 [0] 186 2 2" xfId="1582"/>
    <cellStyle name="쉼표 [0] 186 3" xfId="527"/>
    <cellStyle name="쉼표 [0] 186 3 2" xfId="1583"/>
    <cellStyle name="쉼표 [0] 186 4" xfId="1584"/>
    <cellStyle name="쉼표 [0] 187" xfId="528"/>
    <cellStyle name="쉼표 [0] 187 2" xfId="529"/>
    <cellStyle name="쉼표 [0] 187 2 2" xfId="1585"/>
    <cellStyle name="쉼표 [0] 187 3" xfId="530"/>
    <cellStyle name="쉼표 [0] 187 3 2" xfId="1586"/>
    <cellStyle name="쉼표 [0] 187 4" xfId="1587"/>
    <cellStyle name="쉼표 [0] 19" xfId="141"/>
    <cellStyle name="쉼표 [0] 19 10" xfId="1588"/>
    <cellStyle name="쉼표 [0] 19 11" xfId="1589"/>
    <cellStyle name="쉼표 [0] 19 12" xfId="1590"/>
    <cellStyle name="쉼표 [0] 19 13" xfId="1591"/>
    <cellStyle name="쉼표 [0] 19 14" xfId="1592"/>
    <cellStyle name="쉼표 [0] 19 15" xfId="1593"/>
    <cellStyle name="쉼표 [0] 19 2" xfId="1097"/>
    <cellStyle name="쉼표 [0] 19 3" xfId="1594"/>
    <cellStyle name="쉼표 [0] 19 4" xfId="1595"/>
    <cellStyle name="쉼표 [0] 19 5" xfId="1596"/>
    <cellStyle name="쉼표 [0] 19 6" xfId="1597"/>
    <cellStyle name="쉼표 [0] 19 7" xfId="1598"/>
    <cellStyle name="쉼표 [0] 19 8" xfId="1599"/>
    <cellStyle name="쉼표 [0] 19 9" xfId="1600"/>
    <cellStyle name="쉼표 [0] 190" xfId="531"/>
    <cellStyle name="쉼표 [0] 190 2" xfId="532"/>
    <cellStyle name="쉼표 [0] 190 2 2" xfId="1601"/>
    <cellStyle name="쉼표 [0] 190 3" xfId="533"/>
    <cellStyle name="쉼표 [0] 190 3 2" xfId="1602"/>
    <cellStyle name="쉼표 [0] 190 4" xfId="1603"/>
    <cellStyle name="쉼표 [0] 191" xfId="534"/>
    <cellStyle name="쉼표 [0] 191 2" xfId="535"/>
    <cellStyle name="쉼표 [0] 191 2 2" xfId="1604"/>
    <cellStyle name="쉼표 [0] 191 3" xfId="536"/>
    <cellStyle name="쉼표 [0] 191 3 2" xfId="1605"/>
    <cellStyle name="쉼표 [0] 191 4" xfId="1606"/>
    <cellStyle name="쉼표 [0] 192" xfId="537"/>
    <cellStyle name="쉼표 [0] 192 2" xfId="538"/>
    <cellStyle name="쉼표 [0] 192 2 2" xfId="1607"/>
    <cellStyle name="쉼표 [0] 192 3" xfId="539"/>
    <cellStyle name="쉼표 [0] 192 3 2" xfId="1608"/>
    <cellStyle name="쉼표 [0] 192 4" xfId="1609"/>
    <cellStyle name="쉼표 [0] 193" xfId="540"/>
    <cellStyle name="쉼표 [0] 193 2" xfId="541"/>
    <cellStyle name="쉼표 [0] 193 2 2" xfId="1610"/>
    <cellStyle name="쉼표 [0] 193 3" xfId="542"/>
    <cellStyle name="쉼표 [0] 193 3 2" xfId="1611"/>
    <cellStyle name="쉼표 [0] 193 4" xfId="1612"/>
    <cellStyle name="쉼표 [0] 194" xfId="543"/>
    <cellStyle name="쉼표 [0] 194 2" xfId="544"/>
    <cellStyle name="쉼표 [0] 194 2 2" xfId="1613"/>
    <cellStyle name="쉼표 [0] 194 3" xfId="545"/>
    <cellStyle name="쉼표 [0] 194 3 2" xfId="1614"/>
    <cellStyle name="쉼표 [0] 194 4" xfId="1615"/>
    <cellStyle name="쉼표 [0] 198" xfId="546"/>
    <cellStyle name="쉼표 [0] 198 2" xfId="547"/>
    <cellStyle name="쉼표 [0] 198 2 2" xfId="1616"/>
    <cellStyle name="쉼표 [0] 198 3" xfId="548"/>
    <cellStyle name="쉼표 [0] 198 3 2" xfId="1617"/>
    <cellStyle name="쉼표 [0] 198 4" xfId="1618"/>
    <cellStyle name="쉼표 [0] 199" xfId="549"/>
    <cellStyle name="쉼표 [0] 199 2" xfId="550"/>
    <cellStyle name="쉼표 [0] 199 2 2" xfId="1619"/>
    <cellStyle name="쉼표 [0] 199 3" xfId="551"/>
    <cellStyle name="쉼표 [0] 199 3 2" xfId="1620"/>
    <cellStyle name="쉼표 [0] 199 4" xfId="1621"/>
    <cellStyle name="쉼표 [0] 2" xfId="47"/>
    <cellStyle name="쉼표 [0] 2 10" xfId="552"/>
    <cellStyle name="쉼표 [0] 2 10 2" xfId="1623"/>
    <cellStyle name="쉼표 [0] 2 10 3" xfId="1622"/>
    <cellStyle name="쉼표 [0] 2 100" xfId="553"/>
    <cellStyle name="쉼표 [0] 2 100 2" xfId="1625"/>
    <cellStyle name="쉼표 [0] 2 100 3" xfId="1624"/>
    <cellStyle name="쉼표 [0] 2 101" xfId="554"/>
    <cellStyle name="쉼표 [0] 2 101 2" xfId="1627"/>
    <cellStyle name="쉼표 [0] 2 101 3" xfId="1626"/>
    <cellStyle name="쉼표 [0] 2 102" xfId="555"/>
    <cellStyle name="쉼표 [0] 2 102 2" xfId="1629"/>
    <cellStyle name="쉼표 [0] 2 102 3" xfId="1628"/>
    <cellStyle name="쉼표 [0] 2 103" xfId="556"/>
    <cellStyle name="쉼표 [0] 2 103 2" xfId="1631"/>
    <cellStyle name="쉼표 [0] 2 103 3" xfId="1630"/>
    <cellStyle name="쉼표 [0] 2 104" xfId="557"/>
    <cellStyle name="쉼표 [0] 2 104 2" xfId="1633"/>
    <cellStyle name="쉼표 [0] 2 104 3" xfId="1632"/>
    <cellStyle name="쉼표 [0] 2 105" xfId="558"/>
    <cellStyle name="쉼표 [0] 2 105 2" xfId="1635"/>
    <cellStyle name="쉼표 [0] 2 105 3" xfId="1634"/>
    <cellStyle name="쉼표 [0] 2 106" xfId="559"/>
    <cellStyle name="쉼표 [0] 2 106 2" xfId="1637"/>
    <cellStyle name="쉼표 [0] 2 106 3" xfId="1636"/>
    <cellStyle name="쉼표 [0] 2 107" xfId="560"/>
    <cellStyle name="쉼표 [0] 2 107 2" xfId="1639"/>
    <cellStyle name="쉼표 [0] 2 107 3" xfId="1638"/>
    <cellStyle name="쉼표 [0] 2 108" xfId="561"/>
    <cellStyle name="쉼표 [0] 2 108 2" xfId="1641"/>
    <cellStyle name="쉼표 [0] 2 108 3" xfId="1640"/>
    <cellStyle name="쉼표 [0] 2 109" xfId="562"/>
    <cellStyle name="쉼표 [0] 2 109 2" xfId="1643"/>
    <cellStyle name="쉼표 [0] 2 109 3" xfId="1642"/>
    <cellStyle name="쉼표 [0] 2 11" xfId="563"/>
    <cellStyle name="쉼표 [0] 2 11 2" xfId="1645"/>
    <cellStyle name="쉼표 [0] 2 11 3" xfId="1646"/>
    <cellStyle name="쉼표 [0] 2 11 4" xfId="1647"/>
    <cellStyle name="쉼표 [0] 2 11 5" xfId="1644"/>
    <cellStyle name="쉼표 [0] 2 110" xfId="564"/>
    <cellStyle name="쉼표 [0] 2 110 2" xfId="1649"/>
    <cellStyle name="쉼표 [0] 2 110 3" xfId="1648"/>
    <cellStyle name="쉼표 [0] 2 111" xfId="565"/>
    <cellStyle name="쉼표 [0] 2 111 2" xfId="1651"/>
    <cellStyle name="쉼표 [0] 2 111 3" xfId="1650"/>
    <cellStyle name="쉼표 [0] 2 112" xfId="566"/>
    <cellStyle name="쉼표 [0] 2 112 2" xfId="1653"/>
    <cellStyle name="쉼표 [0] 2 112 3" xfId="1652"/>
    <cellStyle name="쉼표 [0] 2 113" xfId="567"/>
    <cellStyle name="쉼표 [0] 2 113 2" xfId="1655"/>
    <cellStyle name="쉼표 [0] 2 113 3" xfId="1654"/>
    <cellStyle name="쉼표 [0] 2 114" xfId="568"/>
    <cellStyle name="쉼표 [0] 2 114 2" xfId="1657"/>
    <cellStyle name="쉼표 [0] 2 114 3" xfId="1656"/>
    <cellStyle name="쉼표 [0] 2 115" xfId="569"/>
    <cellStyle name="쉼표 [0] 2 115 2" xfId="1659"/>
    <cellStyle name="쉼표 [0] 2 115 3" xfId="1658"/>
    <cellStyle name="쉼표 [0] 2 116" xfId="570"/>
    <cellStyle name="쉼표 [0] 2 116 2" xfId="1661"/>
    <cellStyle name="쉼표 [0] 2 116 3" xfId="1660"/>
    <cellStyle name="쉼표 [0] 2 117" xfId="571"/>
    <cellStyle name="쉼표 [0] 2 117 2" xfId="1663"/>
    <cellStyle name="쉼표 [0] 2 117 3" xfId="1662"/>
    <cellStyle name="쉼표 [0] 2 118" xfId="572"/>
    <cellStyle name="쉼표 [0] 2 118 2" xfId="1665"/>
    <cellStyle name="쉼표 [0] 2 118 3" xfId="1664"/>
    <cellStyle name="쉼표 [0] 2 119" xfId="573"/>
    <cellStyle name="쉼표 [0] 2 119 2" xfId="1667"/>
    <cellStyle name="쉼표 [0] 2 119 3" xfId="1666"/>
    <cellStyle name="쉼표 [0] 2 12" xfId="574"/>
    <cellStyle name="쉼표 [0] 2 12 2" xfId="1669"/>
    <cellStyle name="쉼표 [0] 2 12 3" xfId="1670"/>
    <cellStyle name="쉼표 [0] 2 12 4" xfId="1671"/>
    <cellStyle name="쉼표 [0] 2 12 5" xfId="1668"/>
    <cellStyle name="쉼표 [0] 2 120" xfId="575"/>
    <cellStyle name="쉼표 [0] 2 120 2" xfId="1673"/>
    <cellStyle name="쉼표 [0] 2 120 3" xfId="1672"/>
    <cellStyle name="쉼표 [0] 2 121" xfId="576"/>
    <cellStyle name="쉼표 [0] 2 121 2" xfId="1675"/>
    <cellStyle name="쉼표 [0] 2 121 3" xfId="1674"/>
    <cellStyle name="쉼표 [0] 2 122" xfId="577"/>
    <cellStyle name="쉼표 [0] 2 122 2" xfId="1677"/>
    <cellStyle name="쉼표 [0] 2 122 3" xfId="1676"/>
    <cellStyle name="쉼표 [0] 2 123" xfId="578"/>
    <cellStyle name="쉼표 [0] 2 123 2" xfId="1679"/>
    <cellStyle name="쉼표 [0] 2 123 3" xfId="1678"/>
    <cellStyle name="쉼표 [0] 2 124" xfId="579"/>
    <cellStyle name="쉼표 [0] 2 124 2" xfId="1681"/>
    <cellStyle name="쉼표 [0] 2 124 3" xfId="1680"/>
    <cellStyle name="쉼표 [0] 2 125" xfId="580"/>
    <cellStyle name="쉼표 [0] 2 125 2" xfId="1683"/>
    <cellStyle name="쉼표 [0] 2 125 3" xfId="1682"/>
    <cellStyle name="쉼표 [0] 2 126" xfId="581"/>
    <cellStyle name="쉼표 [0] 2 126 2" xfId="1685"/>
    <cellStyle name="쉼표 [0] 2 126 3" xfId="1684"/>
    <cellStyle name="쉼표 [0] 2 127" xfId="582"/>
    <cellStyle name="쉼표 [0] 2 127 2" xfId="1687"/>
    <cellStyle name="쉼표 [0] 2 127 3" xfId="1686"/>
    <cellStyle name="쉼표 [0] 2 128" xfId="583"/>
    <cellStyle name="쉼표 [0] 2 128 2" xfId="1689"/>
    <cellStyle name="쉼표 [0] 2 128 3" xfId="1688"/>
    <cellStyle name="쉼표 [0] 2 129" xfId="584"/>
    <cellStyle name="쉼표 [0] 2 129 2" xfId="1691"/>
    <cellStyle name="쉼표 [0] 2 129 3" xfId="1690"/>
    <cellStyle name="쉼표 [0] 2 13" xfId="585"/>
    <cellStyle name="쉼표 [0] 2 13 2" xfId="1692"/>
    <cellStyle name="쉼표 [0] 2 13 3" xfId="1693"/>
    <cellStyle name="쉼표 [0] 2 13 4" xfId="1694"/>
    <cellStyle name="쉼표 [0] 2 130" xfId="586"/>
    <cellStyle name="쉼표 [0] 2 130 2" xfId="1696"/>
    <cellStyle name="쉼표 [0] 2 130 3" xfId="1695"/>
    <cellStyle name="쉼표 [0] 2 131" xfId="587"/>
    <cellStyle name="쉼표 [0] 2 131 2" xfId="1698"/>
    <cellStyle name="쉼표 [0] 2 131 3" xfId="1697"/>
    <cellStyle name="쉼표 [0] 2 132" xfId="588"/>
    <cellStyle name="쉼표 [0] 2 132 2" xfId="1700"/>
    <cellStyle name="쉼표 [0] 2 132 3" xfId="1699"/>
    <cellStyle name="쉼표 [0] 2 133" xfId="589"/>
    <cellStyle name="쉼표 [0] 2 133 2" xfId="1702"/>
    <cellStyle name="쉼표 [0] 2 133 3" xfId="1701"/>
    <cellStyle name="쉼표 [0] 2 134" xfId="590"/>
    <cellStyle name="쉼표 [0] 2 134 2" xfId="1704"/>
    <cellStyle name="쉼표 [0] 2 134 3" xfId="1703"/>
    <cellStyle name="쉼표 [0] 2 135" xfId="591"/>
    <cellStyle name="쉼표 [0] 2 135 2" xfId="1706"/>
    <cellStyle name="쉼표 [0] 2 135 3" xfId="1705"/>
    <cellStyle name="쉼표 [0] 2 136" xfId="592"/>
    <cellStyle name="쉼표 [0] 2 136 2" xfId="1708"/>
    <cellStyle name="쉼표 [0] 2 136 3" xfId="1707"/>
    <cellStyle name="쉼표 [0] 2 137" xfId="593"/>
    <cellStyle name="쉼표 [0] 2 137 2" xfId="1710"/>
    <cellStyle name="쉼표 [0] 2 137 3" xfId="1709"/>
    <cellStyle name="쉼표 [0] 2 138" xfId="594"/>
    <cellStyle name="쉼표 [0] 2 138 2" xfId="1712"/>
    <cellStyle name="쉼표 [0] 2 138 3" xfId="1711"/>
    <cellStyle name="쉼표 [0] 2 139" xfId="595"/>
    <cellStyle name="쉼표 [0] 2 139 2" xfId="1714"/>
    <cellStyle name="쉼표 [0] 2 139 3" xfId="1713"/>
    <cellStyle name="쉼표 [0] 2 14" xfId="596"/>
    <cellStyle name="쉼표 [0] 2 14 2" xfId="1716"/>
    <cellStyle name="쉼표 [0] 2 14 3" xfId="1717"/>
    <cellStyle name="쉼표 [0] 2 14 4" xfId="1718"/>
    <cellStyle name="쉼표 [0] 2 14 5" xfId="1715"/>
    <cellStyle name="쉼표 [0] 2 140" xfId="597"/>
    <cellStyle name="쉼표 [0] 2 140 2" xfId="1720"/>
    <cellStyle name="쉼표 [0] 2 140 3" xfId="1719"/>
    <cellStyle name="쉼표 [0] 2 141" xfId="598"/>
    <cellStyle name="쉼표 [0] 2 141 2" xfId="1722"/>
    <cellStyle name="쉼표 [0] 2 141 3" xfId="1721"/>
    <cellStyle name="쉼표 [0] 2 142" xfId="599"/>
    <cellStyle name="쉼표 [0] 2 142 2" xfId="1724"/>
    <cellStyle name="쉼표 [0] 2 142 3" xfId="1723"/>
    <cellStyle name="쉼표 [0] 2 143" xfId="600"/>
    <cellStyle name="쉼표 [0] 2 143 2" xfId="1726"/>
    <cellStyle name="쉼표 [0] 2 143 3" xfId="1725"/>
    <cellStyle name="쉼표 [0] 2 144" xfId="601"/>
    <cellStyle name="쉼표 [0] 2 144 2" xfId="1728"/>
    <cellStyle name="쉼표 [0] 2 144 3" xfId="1727"/>
    <cellStyle name="쉼표 [0] 2 145" xfId="602"/>
    <cellStyle name="쉼표 [0] 2 145 2" xfId="1730"/>
    <cellStyle name="쉼표 [0] 2 145 3" xfId="1729"/>
    <cellStyle name="쉼표 [0] 2 146" xfId="603"/>
    <cellStyle name="쉼표 [0] 2 146 2" xfId="1731"/>
    <cellStyle name="쉼표 [0] 2 147" xfId="604"/>
    <cellStyle name="쉼표 [0] 2 147 2" xfId="1732"/>
    <cellStyle name="쉼표 [0] 2 148" xfId="605"/>
    <cellStyle name="쉼표 [0] 2 148 2" xfId="1733"/>
    <cellStyle name="쉼표 [0] 2 149" xfId="606"/>
    <cellStyle name="쉼표 [0] 2 149 2" xfId="1734"/>
    <cellStyle name="쉼표 [0] 2 15" xfId="607"/>
    <cellStyle name="쉼표 [0] 2 15 2" xfId="1736"/>
    <cellStyle name="쉼표 [0] 2 15 3" xfId="1737"/>
    <cellStyle name="쉼표 [0] 2 15 4" xfId="1735"/>
    <cellStyle name="쉼표 [0] 2 150" xfId="608"/>
    <cellStyle name="쉼표 [0] 2 150 2" xfId="1738"/>
    <cellStyle name="쉼표 [0] 2 151" xfId="609"/>
    <cellStyle name="쉼표 [0] 2 151 2" xfId="1739"/>
    <cellStyle name="쉼표 [0] 2 152" xfId="610"/>
    <cellStyle name="쉼표 [0] 2 152 2" xfId="1740"/>
    <cellStyle name="쉼표 [0] 2 153" xfId="611"/>
    <cellStyle name="쉼표 [0] 2 153 2" xfId="1742"/>
    <cellStyle name="쉼표 [0] 2 153 3" xfId="1741"/>
    <cellStyle name="쉼표 [0] 2 154" xfId="612"/>
    <cellStyle name="쉼표 [0] 2 154 2" xfId="1744"/>
    <cellStyle name="쉼표 [0] 2 154 3" xfId="1743"/>
    <cellStyle name="쉼표 [0] 2 155" xfId="613"/>
    <cellStyle name="쉼표 [0] 2 155 2" xfId="1746"/>
    <cellStyle name="쉼표 [0] 2 155 3" xfId="1745"/>
    <cellStyle name="쉼표 [0] 2 156" xfId="614"/>
    <cellStyle name="쉼표 [0] 2 156 2" xfId="1748"/>
    <cellStyle name="쉼표 [0] 2 156 3" xfId="1747"/>
    <cellStyle name="쉼표 [0] 2 157" xfId="615"/>
    <cellStyle name="쉼표 [0] 2 157 2" xfId="1750"/>
    <cellStyle name="쉼표 [0] 2 157 3" xfId="1749"/>
    <cellStyle name="쉼표 [0] 2 158" xfId="616"/>
    <cellStyle name="쉼표 [0] 2 158 2" xfId="1752"/>
    <cellStyle name="쉼표 [0] 2 158 3" xfId="1751"/>
    <cellStyle name="쉼표 [0] 2 159" xfId="617"/>
    <cellStyle name="쉼표 [0] 2 159 2" xfId="1754"/>
    <cellStyle name="쉼표 [0] 2 159 3" xfId="1753"/>
    <cellStyle name="쉼표 [0] 2 16" xfId="618"/>
    <cellStyle name="쉼표 [0] 2 16 2" xfId="1756"/>
    <cellStyle name="쉼표 [0] 2 16 3" xfId="1757"/>
    <cellStyle name="쉼표 [0] 2 16 4" xfId="1755"/>
    <cellStyle name="쉼표 [0] 2 160" xfId="619"/>
    <cellStyle name="쉼표 [0] 2 160 2" xfId="1759"/>
    <cellStyle name="쉼표 [0] 2 160 3" xfId="1758"/>
    <cellStyle name="쉼표 [0] 2 161" xfId="620"/>
    <cellStyle name="쉼표 [0] 2 161 2" xfId="1760"/>
    <cellStyle name="쉼표 [0] 2 162" xfId="621"/>
    <cellStyle name="쉼표 [0] 2 162 2" xfId="1761"/>
    <cellStyle name="쉼표 [0] 2 163" xfId="1762"/>
    <cellStyle name="쉼표 [0] 2 164" xfId="3510"/>
    <cellStyle name="쉼표 [0] 2 17" xfId="622"/>
    <cellStyle name="쉼표 [0] 2 17 2" xfId="1764"/>
    <cellStyle name="쉼표 [0] 2 17 3" xfId="1763"/>
    <cellStyle name="쉼표 [0] 2 18" xfId="623"/>
    <cellStyle name="쉼표 [0] 2 18 2" xfId="1766"/>
    <cellStyle name="쉼표 [0] 2 18 3" xfId="1765"/>
    <cellStyle name="쉼표 [0] 2 19" xfId="624"/>
    <cellStyle name="쉼표 [0] 2 19 2" xfId="1768"/>
    <cellStyle name="쉼표 [0] 2 19 3" xfId="1767"/>
    <cellStyle name="쉼표 [0] 2 2" xfId="68"/>
    <cellStyle name="쉼표 [0] 2 2 10" xfId="1769"/>
    <cellStyle name="쉼표 [0] 2 2 11" xfId="1770"/>
    <cellStyle name="쉼표 [0] 2 2 12" xfId="1771"/>
    <cellStyle name="쉼표 [0] 2 2 13" xfId="1772"/>
    <cellStyle name="쉼표 [0] 2 2 14" xfId="1773"/>
    <cellStyle name="쉼표 [0] 2 2 15" xfId="1774"/>
    <cellStyle name="쉼표 [0] 2 2 2" xfId="196"/>
    <cellStyle name="쉼표 [0] 2 2 2 2" xfId="203"/>
    <cellStyle name="쉼표 [0] 2 2 2 2 2" xfId="1776"/>
    <cellStyle name="쉼표 [0] 2 2 2 3" xfId="219"/>
    <cellStyle name="쉼표 [0] 2 2 2 3 2" xfId="1777"/>
    <cellStyle name="쉼표 [0] 2 2 2 4" xfId="202"/>
    <cellStyle name="쉼표 [0] 2 2 2 5" xfId="1775"/>
    <cellStyle name="쉼표 [0] 2 2 3" xfId="206"/>
    <cellStyle name="쉼표 [0] 2 2 3 2" xfId="1778"/>
    <cellStyle name="쉼표 [0] 2 2 4" xfId="205"/>
    <cellStyle name="쉼표 [0] 2 2 4 2" xfId="1779"/>
    <cellStyle name="쉼표 [0] 2 2 5" xfId="1780"/>
    <cellStyle name="쉼표 [0] 2 2 6" xfId="1781"/>
    <cellStyle name="쉼표 [0] 2 2 7" xfId="1782"/>
    <cellStyle name="쉼표 [0] 2 2 8" xfId="1783"/>
    <cellStyle name="쉼표 [0] 2 2 9" xfId="1784"/>
    <cellStyle name="쉼표 [0] 2 20" xfId="625"/>
    <cellStyle name="쉼표 [0] 2 20 2" xfId="1786"/>
    <cellStyle name="쉼표 [0] 2 20 3" xfId="1785"/>
    <cellStyle name="쉼표 [0] 2 21" xfId="626"/>
    <cellStyle name="쉼표 [0] 2 21 2" xfId="1788"/>
    <cellStyle name="쉼표 [0] 2 21 3" xfId="1787"/>
    <cellStyle name="쉼표 [0] 2 22" xfId="627"/>
    <cellStyle name="쉼표 [0] 2 22 2" xfId="1790"/>
    <cellStyle name="쉼표 [0] 2 22 3" xfId="1789"/>
    <cellStyle name="쉼표 [0] 2 23" xfId="628"/>
    <cellStyle name="쉼표 [0] 2 23 2" xfId="1792"/>
    <cellStyle name="쉼표 [0] 2 23 3" xfId="1791"/>
    <cellStyle name="쉼표 [0] 2 24" xfId="629"/>
    <cellStyle name="쉼표 [0] 2 24 2" xfId="1794"/>
    <cellStyle name="쉼표 [0] 2 24 3" xfId="1793"/>
    <cellStyle name="쉼표 [0] 2 25" xfId="630"/>
    <cellStyle name="쉼표 [0] 2 25 2" xfId="1796"/>
    <cellStyle name="쉼표 [0] 2 25 3" xfId="1795"/>
    <cellStyle name="쉼표 [0] 2 26" xfId="631"/>
    <cellStyle name="쉼표 [0] 2 26 2" xfId="1798"/>
    <cellStyle name="쉼표 [0] 2 26 3" xfId="1797"/>
    <cellStyle name="쉼표 [0] 2 27" xfId="632"/>
    <cellStyle name="쉼표 [0] 2 27 2" xfId="1800"/>
    <cellStyle name="쉼표 [0] 2 27 3" xfId="1799"/>
    <cellStyle name="쉼표 [0] 2 28" xfId="633"/>
    <cellStyle name="쉼표 [0] 2 28 2" xfId="1802"/>
    <cellStyle name="쉼표 [0] 2 28 3" xfId="1801"/>
    <cellStyle name="쉼표 [0] 2 29" xfId="634"/>
    <cellStyle name="쉼표 [0] 2 29 2" xfId="1804"/>
    <cellStyle name="쉼표 [0] 2 29 3" xfId="1803"/>
    <cellStyle name="쉼표 [0] 2 3" xfId="69"/>
    <cellStyle name="쉼표 [0] 2 3 10" xfId="1805"/>
    <cellStyle name="쉼표 [0] 2 3 11" xfId="1806"/>
    <cellStyle name="쉼표 [0] 2 3 12" xfId="1807"/>
    <cellStyle name="쉼표 [0] 2 3 13" xfId="1808"/>
    <cellStyle name="쉼표 [0] 2 3 14" xfId="1809"/>
    <cellStyle name="쉼표 [0] 2 3 15" xfId="1810"/>
    <cellStyle name="쉼표 [0] 2 3 16" xfId="1811"/>
    <cellStyle name="쉼표 [0] 2 3 2" xfId="1812"/>
    <cellStyle name="쉼표 [0] 2 3 2 2" xfId="1813"/>
    <cellStyle name="쉼표 [0] 2 3 2 3" xfId="1814"/>
    <cellStyle name="쉼표 [0] 2 3 3" xfId="1815"/>
    <cellStyle name="쉼표 [0] 2 3 4" xfId="1816"/>
    <cellStyle name="쉼표 [0] 2 3 5" xfId="1817"/>
    <cellStyle name="쉼표 [0] 2 3 6" xfId="1818"/>
    <cellStyle name="쉼표 [0] 2 3 7" xfId="1819"/>
    <cellStyle name="쉼표 [0] 2 3 8" xfId="1820"/>
    <cellStyle name="쉼표 [0] 2 3 9" xfId="1821"/>
    <cellStyle name="쉼표 [0] 2 30" xfId="635"/>
    <cellStyle name="쉼표 [0] 2 30 2" xfId="1823"/>
    <cellStyle name="쉼표 [0] 2 30 3" xfId="1822"/>
    <cellStyle name="쉼표 [0] 2 31" xfId="636"/>
    <cellStyle name="쉼표 [0] 2 31 2" xfId="1825"/>
    <cellStyle name="쉼표 [0] 2 31 3" xfId="1824"/>
    <cellStyle name="쉼표 [0] 2 32" xfId="637"/>
    <cellStyle name="쉼표 [0] 2 32 2" xfId="1827"/>
    <cellStyle name="쉼표 [0] 2 32 3" xfId="1826"/>
    <cellStyle name="쉼표 [0] 2 33" xfId="638"/>
    <cellStyle name="쉼표 [0] 2 33 2" xfId="1829"/>
    <cellStyle name="쉼표 [0] 2 33 3" xfId="1828"/>
    <cellStyle name="쉼표 [0] 2 34" xfId="639"/>
    <cellStyle name="쉼표 [0] 2 34 2" xfId="1831"/>
    <cellStyle name="쉼표 [0] 2 34 3" xfId="1830"/>
    <cellStyle name="쉼표 [0] 2 35" xfId="640"/>
    <cellStyle name="쉼표 [0] 2 35 2" xfId="1833"/>
    <cellStyle name="쉼표 [0] 2 35 3" xfId="1832"/>
    <cellStyle name="쉼표 [0] 2 36" xfId="641"/>
    <cellStyle name="쉼표 [0] 2 36 2" xfId="1835"/>
    <cellStyle name="쉼표 [0] 2 36 3" xfId="1834"/>
    <cellStyle name="쉼표 [0] 2 37" xfId="642"/>
    <cellStyle name="쉼표 [0] 2 37 2" xfId="1837"/>
    <cellStyle name="쉼표 [0] 2 37 3" xfId="1836"/>
    <cellStyle name="쉼표 [0] 2 38" xfId="643"/>
    <cellStyle name="쉼표 [0] 2 38 2" xfId="1839"/>
    <cellStyle name="쉼표 [0] 2 38 3" xfId="1838"/>
    <cellStyle name="쉼표 [0] 2 39" xfId="644"/>
    <cellStyle name="쉼표 [0] 2 39 2" xfId="1841"/>
    <cellStyle name="쉼표 [0] 2 39 3" xfId="1840"/>
    <cellStyle name="쉼표 [0] 2 4" xfId="142"/>
    <cellStyle name="쉼표 [0] 2 4 10" xfId="1842"/>
    <cellStyle name="쉼표 [0] 2 4 11" xfId="1843"/>
    <cellStyle name="쉼표 [0] 2 4 12" xfId="1844"/>
    <cellStyle name="쉼표 [0] 2 4 13" xfId="1845"/>
    <cellStyle name="쉼표 [0] 2 4 14" xfId="1846"/>
    <cellStyle name="쉼표 [0] 2 4 15" xfId="1847"/>
    <cellStyle name="쉼표 [0] 2 4 16" xfId="1848"/>
    <cellStyle name="쉼표 [0] 2 4 2" xfId="1098"/>
    <cellStyle name="쉼표 [0] 2 4 2 2" xfId="1850"/>
    <cellStyle name="쉼표 [0] 2 4 2 3" xfId="1849"/>
    <cellStyle name="쉼표 [0] 2 4 3" xfId="645"/>
    <cellStyle name="쉼표 [0] 2 4 3 2" xfId="1851"/>
    <cellStyle name="쉼표 [0] 2 4 3 3" xfId="3420"/>
    <cellStyle name="쉼표 [0] 2 4 4" xfId="1852"/>
    <cellStyle name="쉼표 [0] 2 4 4 2" xfId="3511"/>
    <cellStyle name="쉼표 [0] 2 4 4 3" xfId="3443"/>
    <cellStyle name="쉼표 [0] 2 4 5" xfId="1853"/>
    <cellStyle name="쉼표 [0] 2 4 5 2" xfId="3512"/>
    <cellStyle name="쉼표 [0] 2 4 5 3" xfId="3482"/>
    <cellStyle name="쉼표 [0] 2 4 6" xfId="1854"/>
    <cellStyle name="쉼표 [0] 2 4 7" xfId="1855"/>
    <cellStyle name="쉼표 [0] 2 4 8" xfId="1856"/>
    <cellStyle name="쉼표 [0] 2 4 9" xfId="1857"/>
    <cellStyle name="쉼표 [0] 2 40" xfId="646"/>
    <cellStyle name="쉼표 [0] 2 40 2" xfId="1859"/>
    <cellStyle name="쉼표 [0] 2 40 3" xfId="1858"/>
    <cellStyle name="쉼표 [0] 2 41" xfId="647"/>
    <cellStyle name="쉼표 [0] 2 41 2" xfId="1861"/>
    <cellStyle name="쉼표 [0] 2 41 3" xfId="1860"/>
    <cellStyle name="쉼표 [0] 2 42" xfId="648"/>
    <cellStyle name="쉼표 [0] 2 42 2" xfId="1863"/>
    <cellStyle name="쉼표 [0] 2 42 3" xfId="1862"/>
    <cellStyle name="쉼표 [0] 2 43" xfId="649"/>
    <cellStyle name="쉼표 [0] 2 43 2" xfId="1865"/>
    <cellStyle name="쉼표 [0] 2 43 3" xfId="1864"/>
    <cellStyle name="쉼표 [0] 2 44" xfId="650"/>
    <cellStyle name="쉼표 [0] 2 44 2" xfId="1867"/>
    <cellStyle name="쉼표 [0] 2 44 3" xfId="1866"/>
    <cellStyle name="쉼표 [0] 2 45" xfId="651"/>
    <cellStyle name="쉼표 [0] 2 45 2" xfId="1869"/>
    <cellStyle name="쉼표 [0] 2 45 3" xfId="1868"/>
    <cellStyle name="쉼표 [0] 2 46" xfId="652"/>
    <cellStyle name="쉼표 [0] 2 46 2" xfId="1871"/>
    <cellStyle name="쉼표 [0] 2 46 3" xfId="1870"/>
    <cellStyle name="쉼표 [0] 2 47" xfId="653"/>
    <cellStyle name="쉼표 [0] 2 47 2" xfId="1873"/>
    <cellStyle name="쉼표 [0] 2 47 3" xfId="1872"/>
    <cellStyle name="쉼표 [0] 2 48" xfId="654"/>
    <cellStyle name="쉼표 [0] 2 48 2" xfId="1874"/>
    <cellStyle name="쉼표 [0] 2 49" xfId="655"/>
    <cellStyle name="쉼표 [0] 2 49 2" xfId="1875"/>
    <cellStyle name="쉼표 [0] 2 5" xfId="143"/>
    <cellStyle name="쉼표 [0] 2 5 10" xfId="1876"/>
    <cellStyle name="쉼표 [0] 2 5 2" xfId="1099"/>
    <cellStyle name="쉼표 [0] 2 5 2 2" xfId="1878"/>
    <cellStyle name="쉼표 [0] 2 5 2 3" xfId="1877"/>
    <cellStyle name="쉼표 [0] 2 5 3" xfId="656"/>
    <cellStyle name="쉼표 [0] 2 5 3 2" xfId="1879"/>
    <cellStyle name="쉼표 [0] 2 5 3 3" xfId="3419"/>
    <cellStyle name="쉼표 [0] 2 5 4" xfId="1880"/>
    <cellStyle name="쉼표 [0] 2 5 4 2" xfId="3513"/>
    <cellStyle name="쉼표 [0] 2 5 4 3" xfId="3491"/>
    <cellStyle name="쉼표 [0] 2 5 5" xfId="1881"/>
    <cellStyle name="쉼표 [0] 2 5 5 2" xfId="3514"/>
    <cellStyle name="쉼표 [0] 2 5 5 3" xfId="3495"/>
    <cellStyle name="쉼표 [0] 2 5 6" xfId="1882"/>
    <cellStyle name="쉼표 [0] 2 5 7" xfId="1883"/>
    <cellStyle name="쉼표 [0] 2 5 8" xfId="1884"/>
    <cellStyle name="쉼표 [0] 2 5 9" xfId="1885"/>
    <cellStyle name="쉼표 [0] 2 50" xfId="657"/>
    <cellStyle name="쉼표 [0] 2 50 2" xfId="1886"/>
    <cellStyle name="쉼표 [0] 2 51" xfId="658"/>
    <cellStyle name="쉼표 [0] 2 51 2" xfId="1888"/>
    <cellStyle name="쉼표 [0] 2 51 3" xfId="1887"/>
    <cellStyle name="쉼표 [0] 2 52" xfId="659"/>
    <cellStyle name="쉼표 [0] 2 52 2" xfId="1890"/>
    <cellStyle name="쉼표 [0] 2 52 3" xfId="1889"/>
    <cellStyle name="쉼표 [0] 2 53" xfId="660"/>
    <cellStyle name="쉼표 [0] 2 53 2" xfId="1892"/>
    <cellStyle name="쉼표 [0] 2 53 3" xfId="1891"/>
    <cellStyle name="쉼표 [0] 2 54" xfId="661"/>
    <cellStyle name="쉼표 [0] 2 54 2" xfId="1894"/>
    <cellStyle name="쉼표 [0] 2 54 3" xfId="1893"/>
    <cellStyle name="쉼표 [0] 2 55" xfId="662"/>
    <cellStyle name="쉼표 [0] 2 55 2" xfId="1896"/>
    <cellStyle name="쉼표 [0] 2 55 3" xfId="1895"/>
    <cellStyle name="쉼표 [0] 2 56" xfId="663"/>
    <cellStyle name="쉼표 [0] 2 56 2" xfId="1898"/>
    <cellStyle name="쉼표 [0] 2 56 3" xfId="1897"/>
    <cellStyle name="쉼표 [0] 2 57" xfId="664"/>
    <cellStyle name="쉼표 [0] 2 57 2" xfId="1900"/>
    <cellStyle name="쉼표 [0] 2 57 3" xfId="1899"/>
    <cellStyle name="쉼표 [0] 2 58" xfId="665"/>
    <cellStyle name="쉼표 [0] 2 58 2" xfId="1902"/>
    <cellStyle name="쉼표 [0] 2 58 3" xfId="1901"/>
    <cellStyle name="쉼표 [0] 2 59" xfId="666"/>
    <cellStyle name="쉼표 [0] 2 59 2" xfId="1904"/>
    <cellStyle name="쉼표 [0] 2 59 3" xfId="1903"/>
    <cellStyle name="쉼표 [0] 2 6" xfId="229"/>
    <cellStyle name="쉼표 [0] 2 6 2" xfId="667"/>
    <cellStyle name="쉼표 [0] 2 6 2 2" xfId="1906"/>
    <cellStyle name="쉼표 [0] 2 6 3" xfId="1905"/>
    <cellStyle name="쉼표 [0] 2 6 4" xfId="3701"/>
    <cellStyle name="쉼표 [0] 2 60" xfId="668"/>
    <cellStyle name="쉼표 [0] 2 60 2" xfId="1908"/>
    <cellStyle name="쉼표 [0] 2 60 3" xfId="1907"/>
    <cellStyle name="쉼표 [0] 2 61" xfId="669"/>
    <cellStyle name="쉼표 [0] 2 61 2" xfId="1910"/>
    <cellStyle name="쉼표 [0] 2 61 3" xfId="1909"/>
    <cellStyle name="쉼표 [0] 2 62" xfId="670"/>
    <cellStyle name="쉼표 [0] 2 62 2" xfId="1912"/>
    <cellStyle name="쉼표 [0] 2 62 3" xfId="1911"/>
    <cellStyle name="쉼표 [0] 2 63" xfId="671"/>
    <cellStyle name="쉼표 [0] 2 63 2" xfId="1914"/>
    <cellStyle name="쉼표 [0] 2 63 3" xfId="1913"/>
    <cellStyle name="쉼표 [0] 2 64" xfId="672"/>
    <cellStyle name="쉼표 [0] 2 64 2" xfId="1916"/>
    <cellStyle name="쉼표 [0] 2 64 3" xfId="1915"/>
    <cellStyle name="쉼표 [0] 2 65" xfId="673"/>
    <cellStyle name="쉼표 [0] 2 65 2" xfId="1918"/>
    <cellStyle name="쉼표 [0] 2 65 3" xfId="1917"/>
    <cellStyle name="쉼표 [0] 2 66" xfId="674"/>
    <cellStyle name="쉼표 [0] 2 66 2" xfId="1920"/>
    <cellStyle name="쉼표 [0] 2 66 3" xfId="1919"/>
    <cellStyle name="쉼표 [0] 2 67" xfId="675"/>
    <cellStyle name="쉼표 [0] 2 67 2" xfId="1922"/>
    <cellStyle name="쉼표 [0] 2 67 3" xfId="1921"/>
    <cellStyle name="쉼표 [0] 2 68" xfId="676"/>
    <cellStyle name="쉼표 [0] 2 68 2" xfId="1924"/>
    <cellStyle name="쉼표 [0] 2 68 3" xfId="1923"/>
    <cellStyle name="쉼표 [0] 2 69" xfId="677"/>
    <cellStyle name="쉼표 [0] 2 69 2" xfId="1926"/>
    <cellStyle name="쉼표 [0] 2 69 3" xfId="1925"/>
    <cellStyle name="쉼표 [0] 2 7" xfId="240"/>
    <cellStyle name="쉼표 [0] 2 7 2" xfId="678"/>
    <cellStyle name="쉼표 [0] 2 7 2 2" xfId="1928"/>
    <cellStyle name="쉼표 [0] 2 7 3" xfId="1927"/>
    <cellStyle name="쉼표 [0] 2 7 4" xfId="3697"/>
    <cellStyle name="쉼표 [0] 2 70" xfId="679"/>
    <cellStyle name="쉼표 [0] 2 70 2" xfId="1930"/>
    <cellStyle name="쉼표 [0] 2 70 3" xfId="1929"/>
    <cellStyle name="쉼표 [0] 2 71" xfId="680"/>
    <cellStyle name="쉼표 [0] 2 71 2" xfId="1932"/>
    <cellStyle name="쉼표 [0] 2 71 3" xfId="1931"/>
    <cellStyle name="쉼표 [0] 2 72" xfId="681"/>
    <cellStyle name="쉼표 [0] 2 72 2" xfId="1934"/>
    <cellStyle name="쉼표 [0] 2 72 3" xfId="1933"/>
    <cellStyle name="쉼표 [0] 2 73" xfId="682"/>
    <cellStyle name="쉼표 [0] 2 73 2" xfId="1936"/>
    <cellStyle name="쉼표 [0] 2 73 3" xfId="1935"/>
    <cellStyle name="쉼표 [0] 2 74" xfId="683"/>
    <cellStyle name="쉼표 [0] 2 74 2" xfId="1938"/>
    <cellStyle name="쉼표 [0] 2 74 3" xfId="1937"/>
    <cellStyle name="쉼표 [0] 2 75" xfId="684"/>
    <cellStyle name="쉼표 [0] 2 75 2" xfId="1940"/>
    <cellStyle name="쉼표 [0] 2 75 3" xfId="1939"/>
    <cellStyle name="쉼표 [0] 2 76" xfId="685"/>
    <cellStyle name="쉼표 [0] 2 76 2" xfId="1942"/>
    <cellStyle name="쉼표 [0] 2 76 3" xfId="1941"/>
    <cellStyle name="쉼표 [0] 2 77" xfId="686"/>
    <cellStyle name="쉼표 [0] 2 77 2" xfId="1944"/>
    <cellStyle name="쉼표 [0] 2 77 3" xfId="1943"/>
    <cellStyle name="쉼표 [0] 2 78" xfId="687"/>
    <cellStyle name="쉼표 [0] 2 78 2" xfId="1946"/>
    <cellStyle name="쉼표 [0] 2 78 3" xfId="1945"/>
    <cellStyle name="쉼표 [0] 2 79" xfId="688"/>
    <cellStyle name="쉼표 [0] 2 79 2" xfId="1948"/>
    <cellStyle name="쉼표 [0] 2 79 3" xfId="1947"/>
    <cellStyle name="쉼표 [0] 2 8" xfId="250"/>
    <cellStyle name="쉼표 [0] 2 8 2" xfId="689"/>
    <cellStyle name="쉼표 [0] 2 8 2 2" xfId="1950"/>
    <cellStyle name="쉼표 [0] 2 8 3" xfId="1949"/>
    <cellStyle name="쉼표 [0] 2 80" xfId="690"/>
    <cellStyle name="쉼표 [0] 2 80 2" xfId="1952"/>
    <cellStyle name="쉼표 [0] 2 80 3" xfId="1951"/>
    <cellStyle name="쉼표 [0] 2 81" xfId="691"/>
    <cellStyle name="쉼표 [0] 2 81 2" xfId="1954"/>
    <cellStyle name="쉼표 [0] 2 81 3" xfId="1953"/>
    <cellStyle name="쉼표 [0] 2 82" xfId="692"/>
    <cellStyle name="쉼표 [0] 2 82 2" xfId="1956"/>
    <cellStyle name="쉼표 [0] 2 82 3" xfId="1955"/>
    <cellStyle name="쉼표 [0] 2 83" xfId="693"/>
    <cellStyle name="쉼표 [0] 2 83 2" xfId="1958"/>
    <cellStyle name="쉼표 [0] 2 83 3" xfId="1957"/>
    <cellStyle name="쉼표 [0] 2 84" xfId="694"/>
    <cellStyle name="쉼표 [0] 2 84 2" xfId="1960"/>
    <cellStyle name="쉼표 [0] 2 84 3" xfId="1959"/>
    <cellStyle name="쉼표 [0] 2 85" xfId="695"/>
    <cellStyle name="쉼표 [0] 2 85 2" xfId="1962"/>
    <cellStyle name="쉼표 [0] 2 85 3" xfId="1961"/>
    <cellStyle name="쉼표 [0] 2 86" xfId="696"/>
    <cellStyle name="쉼표 [0] 2 86 2" xfId="1964"/>
    <cellStyle name="쉼표 [0] 2 86 3" xfId="1963"/>
    <cellStyle name="쉼표 [0] 2 87" xfId="697"/>
    <cellStyle name="쉼표 [0] 2 87 2" xfId="1966"/>
    <cellStyle name="쉼표 [0] 2 87 3" xfId="1965"/>
    <cellStyle name="쉼표 [0] 2 88" xfId="698"/>
    <cellStyle name="쉼표 [0] 2 88 2" xfId="1968"/>
    <cellStyle name="쉼표 [0] 2 88 3" xfId="1967"/>
    <cellStyle name="쉼표 [0] 2 89" xfId="699"/>
    <cellStyle name="쉼표 [0] 2 89 2" xfId="1970"/>
    <cellStyle name="쉼표 [0] 2 89 3" xfId="1969"/>
    <cellStyle name="쉼표 [0] 2 9" xfId="700"/>
    <cellStyle name="쉼표 [0] 2 9 2" xfId="1972"/>
    <cellStyle name="쉼표 [0] 2 9 3" xfId="1973"/>
    <cellStyle name="쉼표 [0] 2 9 4" xfId="1974"/>
    <cellStyle name="쉼표 [0] 2 9 5" xfId="1971"/>
    <cellStyle name="쉼표 [0] 2 90" xfId="701"/>
    <cellStyle name="쉼표 [0] 2 90 2" xfId="1976"/>
    <cellStyle name="쉼표 [0] 2 90 3" xfId="1975"/>
    <cellStyle name="쉼표 [0] 2 91" xfId="702"/>
    <cellStyle name="쉼표 [0] 2 91 2" xfId="1978"/>
    <cellStyle name="쉼표 [0] 2 91 3" xfId="1977"/>
    <cellStyle name="쉼표 [0] 2 92" xfId="703"/>
    <cellStyle name="쉼표 [0] 2 92 2" xfId="1980"/>
    <cellStyle name="쉼표 [0] 2 92 3" xfId="1979"/>
    <cellStyle name="쉼표 [0] 2 93" xfId="704"/>
    <cellStyle name="쉼표 [0] 2 93 2" xfId="1982"/>
    <cellStyle name="쉼표 [0] 2 93 3" xfId="1981"/>
    <cellStyle name="쉼표 [0] 2 94" xfId="705"/>
    <cellStyle name="쉼표 [0] 2 94 2" xfId="1984"/>
    <cellStyle name="쉼표 [0] 2 94 3" xfId="1983"/>
    <cellStyle name="쉼표 [0] 2 95" xfId="706"/>
    <cellStyle name="쉼표 [0] 2 95 2" xfId="1986"/>
    <cellStyle name="쉼표 [0] 2 95 3" xfId="1985"/>
    <cellStyle name="쉼표 [0] 2 96" xfId="707"/>
    <cellStyle name="쉼표 [0] 2 96 2" xfId="1988"/>
    <cellStyle name="쉼표 [0] 2 96 3" xfId="1987"/>
    <cellStyle name="쉼표 [0] 2 97" xfId="708"/>
    <cellStyle name="쉼표 [0] 2 97 2" xfId="1990"/>
    <cellStyle name="쉼표 [0] 2 97 3" xfId="1989"/>
    <cellStyle name="쉼표 [0] 2 98" xfId="709"/>
    <cellStyle name="쉼표 [0] 2 98 2" xfId="1992"/>
    <cellStyle name="쉼표 [0] 2 98 3" xfId="1991"/>
    <cellStyle name="쉼표 [0] 2 99" xfId="710"/>
    <cellStyle name="쉼표 [0] 2 99 2" xfId="1994"/>
    <cellStyle name="쉼표 [0] 2 99 3" xfId="1993"/>
    <cellStyle name="쉼표 [0] 20" xfId="711"/>
    <cellStyle name="쉼표 [0] 20 10" xfId="1995"/>
    <cellStyle name="쉼표 [0] 20 2" xfId="1100"/>
    <cellStyle name="쉼표 [0] 20 3" xfId="1996"/>
    <cellStyle name="쉼표 [0] 20 4" xfId="1997"/>
    <cellStyle name="쉼표 [0] 20 5" xfId="1998"/>
    <cellStyle name="쉼표 [0] 20 6" xfId="1999"/>
    <cellStyle name="쉼표 [0] 20 7" xfId="2000"/>
    <cellStyle name="쉼표 [0] 20 8" xfId="2001"/>
    <cellStyle name="쉼표 [0] 20 9" xfId="2002"/>
    <cellStyle name="쉼표 [0] 200" xfId="712"/>
    <cellStyle name="쉼표 [0] 200 2" xfId="713"/>
    <cellStyle name="쉼표 [0] 200 2 2" xfId="2003"/>
    <cellStyle name="쉼표 [0] 200 3" xfId="714"/>
    <cellStyle name="쉼표 [0] 200 3 2" xfId="2004"/>
    <cellStyle name="쉼표 [0] 200 4" xfId="2005"/>
    <cellStyle name="쉼표 [0] 201" xfId="715"/>
    <cellStyle name="쉼표 [0] 201 2" xfId="716"/>
    <cellStyle name="쉼표 [0] 201 2 2" xfId="2006"/>
    <cellStyle name="쉼표 [0] 201 3" xfId="717"/>
    <cellStyle name="쉼표 [0] 201 3 2" xfId="2007"/>
    <cellStyle name="쉼표 [0] 201 4" xfId="2008"/>
    <cellStyle name="쉼표 [0] 202" xfId="718"/>
    <cellStyle name="쉼표 [0] 202 2" xfId="719"/>
    <cellStyle name="쉼표 [0] 202 2 2" xfId="2009"/>
    <cellStyle name="쉼표 [0] 202 3" xfId="720"/>
    <cellStyle name="쉼표 [0] 202 3 2" xfId="2010"/>
    <cellStyle name="쉼표 [0] 202 4" xfId="2011"/>
    <cellStyle name="쉼표 [0] 205" xfId="721"/>
    <cellStyle name="쉼표 [0] 205 2" xfId="722"/>
    <cellStyle name="쉼표 [0] 205 2 2" xfId="2012"/>
    <cellStyle name="쉼표 [0] 205 3" xfId="723"/>
    <cellStyle name="쉼표 [0] 205 3 2" xfId="2013"/>
    <cellStyle name="쉼표 [0] 205 4" xfId="2014"/>
    <cellStyle name="쉼표 [0] 206" xfId="724"/>
    <cellStyle name="쉼표 [0] 206 2" xfId="725"/>
    <cellStyle name="쉼표 [0] 206 2 2" xfId="2015"/>
    <cellStyle name="쉼표 [0] 206 3" xfId="726"/>
    <cellStyle name="쉼표 [0] 206 3 2" xfId="2016"/>
    <cellStyle name="쉼표 [0] 206 4" xfId="2017"/>
    <cellStyle name="쉼표 [0] 207" xfId="727"/>
    <cellStyle name="쉼표 [0] 207 2" xfId="728"/>
    <cellStyle name="쉼표 [0] 207 2 2" xfId="2018"/>
    <cellStyle name="쉼표 [0] 207 3" xfId="729"/>
    <cellStyle name="쉼표 [0] 207 3 2" xfId="2019"/>
    <cellStyle name="쉼표 [0] 207 4" xfId="2020"/>
    <cellStyle name="쉼표 [0] 209" xfId="730"/>
    <cellStyle name="쉼표 [0] 209 2" xfId="731"/>
    <cellStyle name="쉼표 [0] 209 2 2" xfId="2021"/>
    <cellStyle name="쉼표 [0] 209 3" xfId="732"/>
    <cellStyle name="쉼표 [0] 209 3 2" xfId="2022"/>
    <cellStyle name="쉼표 [0] 209 4" xfId="2023"/>
    <cellStyle name="쉼표 [0] 21" xfId="144"/>
    <cellStyle name="쉼표 [0] 21 10" xfId="2024"/>
    <cellStyle name="쉼표 [0] 21 11" xfId="2025"/>
    <cellStyle name="쉼표 [0] 21 12" xfId="2026"/>
    <cellStyle name="쉼표 [0] 21 13" xfId="2027"/>
    <cellStyle name="쉼표 [0] 21 2" xfId="1101"/>
    <cellStyle name="쉼표 [0] 21 3" xfId="2028"/>
    <cellStyle name="쉼표 [0] 21 4" xfId="2029"/>
    <cellStyle name="쉼표 [0] 21 5" xfId="2030"/>
    <cellStyle name="쉼표 [0] 21 6" xfId="2031"/>
    <cellStyle name="쉼표 [0] 21 7" xfId="2032"/>
    <cellStyle name="쉼표 [0] 21 8" xfId="2033"/>
    <cellStyle name="쉼표 [0] 21 9" xfId="2034"/>
    <cellStyle name="쉼표 [0] 210" xfId="733"/>
    <cellStyle name="쉼표 [0] 210 2" xfId="734"/>
    <cellStyle name="쉼표 [0] 210 2 2" xfId="2035"/>
    <cellStyle name="쉼표 [0] 210 3" xfId="735"/>
    <cellStyle name="쉼표 [0] 210 3 2" xfId="2036"/>
    <cellStyle name="쉼표 [0] 210 4" xfId="2037"/>
    <cellStyle name="쉼표 [0] 213" xfId="736"/>
    <cellStyle name="쉼표 [0] 213 2" xfId="737"/>
    <cellStyle name="쉼표 [0] 213 2 2" xfId="2038"/>
    <cellStyle name="쉼표 [0] 213 3" xfId="738"/>
    <cellStyle name="쉼표 [0] 213 3 2" xfId="2039"/>
    <cellStyle name="쉼표 [0] 213 4" xfId="2040"/>
    <cellStyle name="쉼표 [0] 214" xfId="739"/>
    <cellStyle name="쉼표 [0] 214 2" xfId="740"/>
    <cellStyle name="쉼표 [0] 214 2 2" xfId="2041"/>
    <cellStyle name="쉼표 [0] 214 3" xfId="741"/>
    <cellStyle name="쉼표 [0] 214 3 2" xfId="2042"/>
    <cellStyle name="쉼표 [0] 214 4" xfId="2043"/>
    <cellStyle name="쉼표 [0] 215" xfId="742"/>
    <cellStyle name="쉼표 [0] 215 2" xfId="743"/>
    <cellStyle name="쉼표 [0] 215 2 2" xfId="2044"/>
    <cellStyle name="쉼표 [0] 215 3" xfId="744"/>
    <cellStyle name="쉼표 [0] 215 3 2" xfId="2045"/>
    <cellStyle name="쉼표 [0] 215 4" xfId="2046"/>
    <cellStyle name="쉼표 [0] 218" xfId="745"/>
    <cellStyle name="쉼표 [0] 218 2" xfId="746"/>
    <cellStyle name="쉼표 [0] 218 2 2" xfId="2047"/>
    <cellStyle name="쉼표 [0] 218 3" xfId="747"/>
    <cellStyle name="쉼표 [0] 218 3 2" xfId="2048"/>
    <cellStyle name="쉼표 [0] 218 4" xfId="2049"/>
    <cellStyle name="쉼표 [0] 219" xfId="748"/>
    <cellStyle name="쉼표 [0] 219 2" xfId="749"/>
    <cellStyle name="쉼표 [0] 219 2 2" xfId="2050"/>
    <cellStyle name="쉼표 [0] 219 3" xfId="750"/>
    <cellStyle name="쉼표 [0] 219 3 2" xfId="2051"/>
    <cellStyle name="쉼표 [0] 219 4" xfId="2052"/>
    <cellStyle name="쉼표 [0] 22" xfId="145"/>
    <cellStyle name="쉼표 [0] 22 2" xfId="2053"/>
    <cellStyle name="쉼표 [0] 22 3" xfId="2054"/>
    <cellStyle name="쉼표 [0] 22 4" xfId="2055"/>
    <cellStyle name="쉼표 [0] 222" xfId="751"/>
    <cellStyle name="쉼표 [0] 222 2" xfId="752"/>
    <cellStyle name="쉼표 [0] 222 2 2" xfId="2056"/>
    <cellStyle name="쉼표 [0] 222 3" xfId="753"/>
    <cellStyle name="쉼표 [0] 222 3 2" xfId="2057"/>
    <cellStyle name="쉼표 [0] 222 4" xfId="2058"/>
    <cellStyle name="쉼표 [0] 223" xfId="754"/>
    <cellStyle name="쉼표 [0] 223 2" xfId="755"/>
    <cellStyle name="쉼표 [0] 223 2 2" xfId="2059"/>
    <cellStyle name="쉼표 [0] 223 3" xfId="756"/>
    <cellStyle name="쉼표 [0] 223 3 2" xfId="2060"/>
    <cellStyle name="쉼표 [0] 223 4" xfId="2061"/>
    <cellStyle name="쉼표 [0] 224" xfId="757"/>
    <cellStyle name="쉼표 [0] 224 2" xfId="758"/>
    <cellStyle name="쉼표 [0] 224 2 2" xfId="2062"/>
    <cellStyle name="쉼표 [0] 224 3" xfId="759"/>
    <cellStyle name="쉼표 [0] 224 3 2" xfId="2063"/>
    <cellStyle name="쉼표 [0] 224 4" xfId="2064"/>
    <cellStyle name="쉼표 [0] 225" xfId="760"/>
    <cellStyle name="쉼표 [0] 225 2" xfId="761"/>
    <cellStyle name="쉼표 [0] 225 2 2" xfId="2065"/>
    <cellStyle name="쉼표 [0] 225 3" xfId="762"/>
    <cellStyle name="쉼표 [0] 225 3 2" xfId="2066"/>
    <cellStyle name="쉼표 [0] 225 4" xfId="2067"/>
    <cellStyle name="쉼표 [0] 226" xfId="763"/>
    <cellStyle name="쉼표 [0] 226 2" xfId="764"/>
    <cellStyle name="쉼표 [0] 226 2 2" xfId="2068"/>
    <cellStyle name="쉼표 [0] 226 3" xfId="765"/>
    <cellStyle name="쉼표 [0] 226 3 2" xfId="2069"/>
    <cellStyle name="쉼표 [0] 226 4" xfId="2070"/>
    <cellStyle name="쉼표 [0] 229" xfId="766"/>
    <cellStyle name="쉼표 [0] 229 2" xfId="767"/>
    <cellStyle name="쉼표 [0] 229 2 2" xfId="2071"/>
    <cellStyle name="쉼표 [0] 229 3" xfId="768"/>
    <cellStyle name="쉼표 [0] 229 3 2" xfId="2072"/>
    <cellStyle name="쉼표 [0] 229 4" xfId="2073"/>
    <cellStyle name="쉼표 [0] 23" xfId="769"/>
    <cellStyle name="쉼표 [0] 23 2" xfId="2074"/>
    <cellStyle name="쉼표 [0] 23 3" xfId="2075"/>
    <cellStyle name="쉼표 [0] 23 4" xfId="2076"/>
    <cellStyle name="쉼표 [0] 230" xfId="770"/>
    <cellStyle name="쉼표 [0] 230 2" xfId="771"/>
    <cellStyle name="쉼표 [0] 230 2 2" xfId="2077"/>
    <cellStyle name="쉼표 [0] 230 3" xfId="772"/>
    <cellStyle name="쉼표 [0] 230 3 2" xfId="2078"/>
    <cellStyle name="쉼표 [0] 230 4" xfId="2079"/>
    <cellStyle name="쉼표 [0] 231" xfId="773"/>
    <cellStyle name="쉼표 [0] 231 2" xfId="774"/>
    <cellStyle name="쉼표 [0] 231 2 2" xfId="2080"/>
    <cellStyle name="쉼표 [0] 231 3" xfId="775"/>
    <cellStyle name="쉼표 [0] 231 3 2" xfId="2081"/>
    <cellStyle name="쉼표 [0] 231 4" xfId="2082"/>
    <cellStyle name="쉼표 [0] 232" xfId="776"/>
    <cellStyle name="쉼표 [0] 232 2" xfId="777"/>
    <cellStyle name="쉼표 [0] 232 2 2" xfId="2083"/>
    <cellStyle name="쉼표 [0] 232 3" xfId="778"/>
    <cellStyle name="쉼표 [0] 232 3 2" xfId="2084"/>
    <cellStyle name="쉼표 [0] 232 4" xfId="2085"/>
    <cellStyle name="쉼표 [0] 233" xfId="779"/>
    <cellStyle name="쉼표 [0] 233 2" xfId="780"/>
    <cellStyle name="쉼표 [0] 233 2 2" xfId="2086"/>
    <cellStyle name="쉼표 [0] 233 3" xfId="781"/>
    <cellStyle name="쉼표 [0] 233 3 2" xfId="2087"/>
    <cellStyle name="쉼표 [0] 233 4" xfId="2088"/>
    <cellStyle name="쉼표 [0] 236" xfId="782"/>
    <cellStyle name="쉼표 [0] 236 2" xfId="783"/>
    <cellStyle name="쉼표 [0] 236 2 2" xfId="2089"/>
    <cellStyle name="쉼표 [0] 236 3" xfId="784"/>
    <cellStyle name="쉼표 [0] 236 3 2" xfId="2090"/>
    <cellStyle name="쉼표 [0] 236 4" xfId="2091"/>
    <cellStyle name="쉼표 [0] 237" xfId="785"/>
    <cellStyle name="쉼표 [0] 237 2" xfId="786"/>
    <cellStyle name="쉼표 [0] 237 2 2" xfId="2092"/>
    <cellStyle name="쉼표 [0] 237 3" xfId="787"/>
    <cellStyle name="쉼표 [0] 237 3 2" xfId="2093"/>
    <cellStyle name="쉼표 [0] 237 4" xfId="2094"/>
    <cellStyle name="쉼표 [0] 238" xfId="788"/>
    <cellStyle name="쉼표 [0] 238 2" xfId="789"/>
    <cellStyle name="쉼표 [0] 238 2 2" xfId="2095"/>
    <cellStyle name="쉼표 [0] 238 3" xfId="790"/>
    <cellStyle name="쉼표 [0] 238 3 2" xfId="2096"/>
    <cellStyle name="쉼표 [0] 238 4" xfId="2097"/>
    <cellStyle name="쉼표 [0] 24" xfId="1102"/>
    <cellStyle name="쉼표 [0] 24 2" xfId="2098"/>
    <cellStyle name="쉼표 [0] 240" xfId="791"/>
    <cellStyle name="쉼표 [0] 240 2" xfId="792"/>
    <cellStyle name="쉼표 [0] 240 2 2" xfId="2099"/>
    <cellStyle name="쉼표 [0] 240 3" xfId="793"/>
    <cellStyle name="쉼표 [0] 240 3 2" xfId="2100"/>
    <cellStyle name="쉼표 [0] 240 4" xfId="2101"/>
    <cellStyle name="쉼표 [0] 241" xfId="794"/>
    <cellStyle name="쉼표 [0] 241 2" xfId="795"/>
    <cellStyle name="쉼표 [0] 241 2 2" xfId="2102"/>
    <cellStyle name="쉼표 [0] 241 3" xfId="796"/>
    <cellStyle name="쉼표 [0] 241 3 2" xfId="2103"/>
    <cellStyle name="쉼표 [0] 241 4" xfId="2104"/>
    <cellStyle name="쉼표 [0] 242" xfId="797"/>
    <cellStyle name="쉼표 [0] 242 2" xfId="798"/>
    <cellStyle name="쉼표 [0] 242 2 2" xfId="2105"/>
    <cellStyle name="쉼표 [0] 242 3" xfId="2106"/>
    <cellStyle name="쉼표 [0] 242 4" xfId="2107"/>
    <cellStyle name="쉼표 [0] 25" xfId="2108"/>
    <cellStyle name="쉼표 [0] 25 2" xfId="2109"/>
    <cellStyle name="쉼표 [0] 25 3" xfId="2110"/>
    <cellStyle name="쉼표 [0] 25 4" xfId="2111"/>
    <cellStyle name="쉼표 [0] 25 5" xfId="2112"/>
    <cellStyle name="쉼표 [0] 25 6" xfId="2113"/>
    <cellStyle name="쉼표 [0] 25 7" xfId="3603"/>
    <cellStyle name="쉼표 [0] 252" xfId="2114"/>
    <cellStyle name="쉼표 [0] 26" xfId="799"/>
    <cellStyle name="쉼표 [0] 26 2" xfId="2116"/>
    <cellStyle name="쉼표 [0] 26 3" xfId="2117"/>
    <cellStyle name="쉼표 [0] 26 4" xfId="2118"/>
    <cellStyle name="쉼표 [0] 26 5" xfId="2119"/>
    <cellStyle name="쉼표 [0] 26 6" xfId="2120"/>
    <cellStyle name="쉼표 [0] 26 7" xfId="2121"/>
    <cellStyle name="쉼표 [0] 26 8" xfId="2122"/>
    <cellStyle name="쉼표 [0] 26 9" xfId="2115"/>
    <cellStyle name="쉼표 [0] 27" xfId="800"/>
    <cellStyle name="쉼표 [0] 27 2" xfId="2124"/>
    <cellStyle name="쉼표 [0] 27 3" xfId="2125"/>
    <cellStyle name="쉼표 [0] 27 4" xfId="2123"/>
    <cellStyle name="쉼표 [0] 28" xfId="801"/>
    <cellStyle name="쉼표 [0] 28 2" xfId="2127"/>
    <cellStyle name="쉼표 [0] 28 3" xfId="2128"/>
    <cellStyle name="쉼표 [0] 28 4" xfId="2126"/>
    <cellStyle name="쉼표 [0] 29" xfId="802"/>
    <cellStyle name="쉼표 [0] 29 2" xfId="2130"/>
    <cellStyle name="쉼표 [0] 29 3" xfId="2131"/>
    <cellStyle name="쉼표 [0] 29 4" xfId="2129"/>
    <cellStyle name="쉼표 [0] 3" xfId="53"/>
    <cellStyle name="쉼표 [0] 3 10" xfId="803"/>
    <cellStyle name="쉼표 [0] 3 10 2" xfId="2132"/>
    <cellStyle name="쉼표 [0] 3 100" xfId="804"/>
    <cellStyle name="쉼표 [0] 3 100 2" xfId="2134"/>
    <cellStyle name="쉼표 [0] 3 100 3" xfId="2133"/>
    <cellStyle name="쉼표 [0] 3 101" xfId="805"/>
    <cellStyle name="쉼표 [0] 3 101 2" xfId="2136"/>
    <cellStyle name="쉼표 [0] 3 101 3" xfId="2135"/>
    <cellStyle name="쉼표 [0] 3 102" xfId="806"/>
    <cellStyle name="쉼표 [0] 3 102 2" xfId="2138"/>
    <cellStyle name="쉼표 [0] 3 102 3" xfId="2137"/>
    <cellStyle name="쉼표 [0] 3 103" xfId="807"/>
    <cellStyle name="쉼표 [0] 3 103 2" xfId="2140"/>
    <cellStyle name="쉼표 [0] 3 103 3" xfId="2139"/>
    <cellStyle name="쉼표 [0] 3 104" xfId="808"/>
    <cellStyle name="쉼표 [0] 3 104 2" xfId="2142"/>
    <cellStyle name="쉼표 [0] 3 104 3" xfId="2141"/>
    <cellStyle name="쉼표 [0] 3 105" xfId="809"/>
    <cellStyle name="쉼표 [0] 3 105 2" xfId="2144"/>
    <cellStyle name="쉼표 [0] 3 105 3" xfId="2143"/>
    <cellStyle name="쉼표 [0] 3 106" xfId="810"/>
    <cellStyle name="쉼표 [0] 3 106 2" xfId="2146"/>
    <cellStyle name="쉼표 [0] 3 106 3" xfId="2145"/>
    <cellStyle name="쉼표 [0] 3 107" xfId="811"/>
    <cellStyle name="쉼표 [0] 3 107 2" xfId="2148"/>
    <cellStyle name="쉼표 [0] 3 107 3" xfId="2147"/>
    <cellStyle name="쉼표 [0] 3 108" xfId="812"/>
    <cellStyle name="쉼표 [0] 3 108 2" xfId="2150"/>
    <cellStyle name="쉼표 [0] 3 108 3" xfId="2149"/>
    <cellStyle name="쉼표 [0] 3 109" xfId="813"/>
    <cellStyle name="쉼표 [0] 3 109 2" xfId="2152"/>
    <cellStyle name="쉼표 [0] 3 109 3" xfId="2151"/>
    <cellStyle name="쉼표 [0] 3 11" xfId="814"/>
    <cellStyle name="쉼표 [0] 3 11 2" xfId="2153"/>
    <cellStyle name="쉼표 [0] 3 11 2 2" xfId="2154"/>
    <cellStyle name="쉼표 [0] 3 11 2 3" xfId="2155"/>
    <cellStyle name="쉼표 [0] 3 11 3" xfId="2156"/>
    <cellStyle name="쉼표 [0] 3 11 4" xfId="2157"/>
    <cellStyle name="쉼표 [0] 3 110" xfId="815"/>
    <cellStyle name="쉼표 [0] 3 110 2" xfId="2159"/>
    <cellStyle name="쉼표 [0] 3 110 3" xfId="2158"/>
    <cellStyle name="쉼표 [0] 3 111" xfId="816"/>
    <cellStyle name="쉼표 [0] 3 111 2" xfId="2161"/>
    <cellStyle name="쉼표 [0] 3 111 3" xfId="2160"/>
    <cellStyle name="쉼표 [0] 3 112" xfId="817"/>
    <cellStyle name="쉼표 [0] 3 112 2" xfId="2163"/>
    <cellStyle name="쉼표 [0] 3 112 3" xfId="2162"/>
    <cellStyle name="쉼표 [0] 3 113" xfId="818"/>
    <cellStyle name="쉼표 [0] 3 113 2" xfId="2165"/>
    <cellStyle name="쉼표 [0] 3 113 3" xfId="2164"/>
    <cellStyle name="쉼표 [0] 3 114" xfId="819"/>
    <cellStyle name="쉼표 [0] 3 114 2" xfId="2167"/>
    <cellStyle name="쉼표 [0] 3 114 3" xfId="2166"/>
    <cellStyle name="쉼표 [0] 3 115" xfId="820"/>
    <cellStyle name="쉼표 [0] 3 115 2" xfId="2169"/>
    <cellStyle name="쉼표 [0] 3 115 3" xfId="2168"/>
    <cellStyle name="쉼표 [0] 3 116" xfId="821"/>
    <cellStyle name="쉼표 [0] 3 116 2" xfId="2170"/>
    <cellStyle name="쉼표 [0] 3 117" xfId="822"/>
    <cellStyle name="쉼표 [0] 3 117 2" xfId="2171"/>
    <cellStyle name="쉼표 [0] 3 118" xfId="823"/>
    <cellStyle name="쉼표 [0] 3 118 2" xfId="2172"/>
    <cellStyle name="쉼표 [0] 3 119" xfId="824"/>
    <cellStyle name="쉼표 [0] 3 119 2" xfId="2173"/>
    <cellStyle name="쉼표 [0] 3 12" xfId="825"/>
    <cellStyle name="쉼표 [0] 3 12 2" xfId="2175"/>
    <cellStyle name="쉼표 [0] 3 12 3" xfId="2176"/>
    <cellStyle name="쉼표 [0] 3 12 4" xfId="2177"/>
    <cellStyle name="쉼표 [0] 3 12 5" xfId="2174"/>
    <cellStyle name="쉼표 [0] 3 120" xfId="826"/>
    <cellStyle name="쉼표 [0] 3 120 2" xfId="2178"/>
    <cellStyle name="쉼표 [0] 3 121" xfId="827"/>
    <cellStyle name="쉼표 [0] 3 121 2" xfId="2179"/>
    <cellStyle name="쉼표 [0] 3 122" xfId="828"/>
    <cellStyle name="쉼표 [0] 3 122 2" xfId="2180"/>
    <cellStyle name="쉼표 [0] 3 123" xfId="829"/>
    <cellStyle name="쉼표 [0] 3 123 2" xfId="2182"/>
    <cellStyle name="쉼표 [0] 3 123 3" xfId="2181"/>
    <cellStyle name="쉼표 [0] 3 124" xfId="830"/>
    <cellStyle name="쉼표 [0] 3 124 2" xfId="2184"/>
    <cellStyle name="쉼표 [0] 3 124 3" xfId="2183"/>
    <cellStyle name="쉼표 [0] 3 125" xfId="831"/>
    <cellStyle name="쉼표 [0] 3 125 2" xfId="2186"/>
    <cellStyle name="쉼표 [0] 3 125 3" xfId="2185"/>
    <cellStyle name="쉼표 [0] 3 126" xfId="832"/>
    <cellStyle name="쉼표 [0] 3 126 2" xfId="2188"/>
    <cellStyle name="쉼표 [0] 3 126 3" xfId="2187"/>
    <cellStyle name="쉼표 [0] 3 127" xfId="833"/>
    <cellStyle name="쉼표 [0] 3 127 2" xfId="2190"/>
    <cellStyle name="쉼표 [0] 3 127 3" xfId="2189"/>
    <cellStyle name="쉼표 [0] 3 128" xfId="834"/>
    <cellStyle name="쉼표 [0] 3 128 2" xfId="2192"/>
    <cellStyle name="쉼표 [0] 3 128 3" xfId="2191"/>
    <cellStyle name="쉼표 [0] 3 129" xfId="835"/>
    <cellStyle name="쉼표 [0] 3 129 2" xfId="2194"/>
    <cellStyle name="쉼표 [0] 3 129 3" xfId="2193"/>
    <cellStyle name="쉼표 [0] 3 13" xfId="836"/>
    <cellStyle name="쉼표 [0] 3 13 2" xfId="2196"/>
    <cellStyle name="쉼표 [0] 3 13 3" xfId="2197"/>
    <cellStyle name="쉼표 [0] 3 13 4" xfId="2198"/>
    <cellStyle name="쉼표 [0] 3 13 5" xfId="2195"/>
    <cellStyle name="쉼표 [0] 3 130" xfId="837"/>
    <cellStyle name="쉼표 [0] 3 130 2" xfId="2200"/>
    <cellStyle name="쉼표 [0] 3 130 3" xfId="2199"/>
    <cellStyle name="쉼표 [0] 3 131" xfId="838"/>
    <cellStyle name="쉼표 [0] 3 131 2" xfId="2202"/>
    <cellStyle name="쉼표 [0] 3 131 3" xfId="2201"/>
    <cellStyle name="쉼표 [0] 3 132" xfId="839"/>
    <cellStyle name="쉼표 [0] 3 132 2" xfId="2203"/>
    <cellStyle name="쉼표 [0] 3 133" xfId="2204"/>
    <cellStyle name="쉼표 [0] 3 134" xfId="3393"/>
    <cellStyle name="쉼표 [0] 3 14" xfId="840"/>
    <cellStyle name="쉼표 [0] 3 14 2" xfId="2206"/>
    <cellStyle name="쉼표 [0] 3 14 3" xfId="2207"/>
    <cellStyle name="쉼표 [0] 3 14 4" xfId="2205"/>
    <cellStyle name="쉼표 [0] 3 15" xfId="841"/>
    <cellStyle name="쉼표 [0] 3 15 2" xfId="2209"/>
    <cellStyle name="쉼표 [0] 3 15 3" xfId="2210"/>
    <cellStyle name="쉼표 [0] 3 15 4" xfId="2208"/>
    <cellStyle name="쉼표 [0] 3 16" xfId="842"/>
    <cellStyle name="쉼표 [0] 3 16 2" xfId="2212"/>
    <cellStyle name="쉼표 [0] 3 16 3" xfId="2211"/>
    <cellStyle name="쉼표 [0] 3 17" xfId="843"/>
    <cellStyle name="쉼표 [0] 3 17 2" xfId="2214"/>
    <cellStyle name="쉼표 [0] 3 17 3" xfId="2213"/>
    <cellStyle name="쉼표 [0] 3 18" xfId="844"/>
    <cellStyle name="쉼표 [0] 3 18 2" xfId="2216"/>
    <cellStyle name="쉼표 [0] 3 18 3" xfId="2215"/>
    <cellStyle name="쉼표 [0] 3 19" xfId="845"/>
    <cellStyle name="쉼표 [0] 3 19 2" xfId="2218"/>
    <cellStyle name="쉼표 [0] 3 19 3" xfId="2217"/>
    <cellStyle name="쉼표 [0] 3 2" xfId="70"/>
    <cellStyle name="쉼표 [0] 3 2 2" xfId="2219"/>
    <cellStyle name="쉼표 [0] 3 2 2 2" xfId="2220"/>
    <cellStyle name="쉼표 [0] 3 2 2 3" xfId="2221"/>
    <cellStyle name="쉼표 [0] 3 2 3" xfId="2222"/>
    <cellStyle name="쉼표 [0] 3 2 4" xfId="2223"/>
    <cellStyle name="쉼표 [0] 3 20" xfId="846"/>
    <cellStyle name="쉼표 [0] 3 20 2" xfId="2225"/>
    <cellStyle name="쉼표 [0] 3 20 3" xfId="2224"/>
    <cellStyle name="쉼표 [0] 3 21" xfId="847"/>
    <cellStyle name="쉼표 [0] 3 21 2" xfId="2227"/>
    <cellStyle name="쉼표 [0] 3 21 3" xfId="2226"/>
    <cellStyle name="쉼표 [0] 3 22" xfId="848"/>
    <cellStyle name="쉼표 [0] 3 22 2" xfId="2229"/>
    <cellStyle name="쉼표 [0] 3 22 3" xfId="2228"/>
    <cellStyle name="쉼표 [0] 3 23" xfId="849"/>
    <cellStyle name="쉼표 [0] 3 23 2" xfId="2231"/>
    <cellStyle name="쉼표 [0] 3 23 3" xfId="2230"/>
    <cellStyle name="쉼표 [0] 3 24" xfId="850"/>
    <cellStyle name="쉼표 [0] 3 24 2" xfId="2233"/>
    <cellStyle name="쉼표 [0] 3 24 3" xfId="2232"/>
    <cellStyle name="쉼표 [0] 3 25" xfId="851"/>
    <cellStyle name="쉼표 [0] 3 25 2" xfId="2235"/>
    <cellStyle name="쉼표 [0] 3 25 3" xfId="2234"/>
    <cellStyle name="쉼표 [0] 3 26" xfId="852"/>
    <cellStyle name="쉼표 [0] 3 26 2" xfId="2237"/>
    <cellStyle name="쉼표 [0] 3 26 3" xfId="2236"/>
    <cellStyle name="쉼표 [0] 3 27" xfId="853"/>
    <cellStyle name="쉼표 [0] 3 27 2" xfId="2239"/>
    <cellStyle name="쉼표 [0] 3 27 3" xfId="2238"/>
    <cellStyle name="쉼표 [0] 3 28" xfId="854"/>
    <cellStyle name="쉼표 [0] 3 28 2" xfId="2241"/>
    <cellStyle name="쉼표 [0] 3 28 3" xfId="2240"/>
    <cellStyle name="쉼표 [0] 3 29" xfId="855"/>
    <cellStyle name="쉼표 [0] 3 29 2" xfId="2243"/>
    <cellStyle name="쉼표 [0] 3 29 3" xfId="2242"/>
    <cellStyle name="쉼표 [0] 3 3" xfId="71"/>
    <cellStyle name="쉼표 [0] 3 3 2" xfId="2244"/>
    <cellStyle name="쉼표 [0] 3 3 2 2" xfId="2245"/>
    <cellStyle name="쉼표 [0] 3 3 2 3" xfId="2246"/>
    <cellStyle name="쉼표 [0] 3 3 3" xfId="2247"/>
    <cellStyle name="쉼표 [0] 3 3 4" xfId="2248"/>
    <cellStyle name="쉼표 [0] 3 30" xfId="856"/>
    <cellStyle name="쉼표 [0] 3 30 2" xfId="2250"/>
    <cellStyle name="쉼표 [0] 3 30 3" xfId="2249"/>
    <cellStyle name="쉼표 [0] 3 31" xfId="857"/>
    <cellStyle name="쉼표 [0] 3 31 2" xfId="2252"/>
    <cellStyle name="쉼표 [0] 3 31 3" xfId="2251"/>
    <cellStyle name="쉼표 [0] 3 32" xfId="858"/>
    <cellStyle name="쉼표 [0] 3 32 2" xfId="2254"/>
    <cellStyle name="쉼표 [0] 3 32 3" xfId="2253"/>
    <cellStyle name="쉼표 [0] 3 33" xfId="859"/>
    <cellStyle name="쉼표 [0] 3 33 2" xfId="2256"/>
    <cellStyle name="쉼표 [0] 3 33 3" xfId="2255"/>
    <cellStyle name="쉼표 [0] 3 34" xfId="860"/>
    <cellStyle name="쉼표 [0] 3 34 2" xfId="2258"/>
    <cellStyle name="쉼표 [0] 3 34 3" xfId="2257"/>
    <cellStyle name="쉼표 [0] 3 35" xfId="861"/>
    <cellStyle name="쉼표 [0] 3 35 2" xfId="2260"/>
    <cellStyle name="쉼표 [0] 3 35 3" xfId="2259"/>
    <cellStyle name="쉼표 [0] 3 36" xfId="862"/>
    <cellStyle name="쉼표 [0] 3 36 2" xfId="2262"/>
    <cellStyle name="쉼표 [0] 3 36 3" xfId="2261"/>
    <cellStyle name="쉼표 [0] 3 37" xfId="863"/>
    <cellStyle name="쉼표 [0] 3 37 2" xfId="2264"/>
    <cellStyle name="쉼표 [0] 3 37 3" xfId="2263"/>
    <cellStyle name="쉼표 [0] 3 38" xfId="864"/>
    <cellStyle name="쉼표 [0] 3 38 2" xfId="2266"/>
    <cellStyle name="쉼표 [0] 3 38 3" xfId="2265"/>
    <cellStyle name="쉼표 [0] 3 39" xfId="865"/>
    <cellStyle name="쉼표 [0] 3 39 2" xfId="2268"/>
    <cellStyle name="쉼표 [0] 3 39 3" xfId="2267"/>
    <cellStyle name="쉼표 [0] 3 4" xfId="72"/>
    <cellStyle name="쉼표 [0] 3 4 2" xfId="2269"/>
    <cellStyle name="쉼표 [0] 3 4 2 2" xfId="2270"/>
    <cellStyle name="쉼표 [0] 3 4 2 3" xfId="2271"/>
    <cellStyle name="쉼표 [0] 3 4 3" xfId="2272"/>
    <cellStyle name="쉼표 [0] 3 4 4" xfId="2273"/>
    <cellStyle name="쉼표 [0] 3 40" xfId="866"/>
    <cellStyle name="쉼표 [0] 3 40 2" xfId="2274"/>
    <cellStyle name="쉼표 [0] 3 41" xfId="867"/>
    <cellStyle name="쉼표 [0] 3 41 2" xfId="2275"/>
    <cellStyle name="쉼표 [0] 3 42" xfId="868"/>
    <cellStyle name="쉼표 [0] 3 42 2" xfId="2276"/>
    <cellStyle name="쉼표 [0] 3 43" xfId="869"/>
    <cellStyle name="쉼표 [0] 3 43 2" xfId="2278"/>
    <cellStyle name="쉼표 [0] 3 43 3" xfId="2277"/>
    <cellStyle name="쉼표 [0] 3 44" xfId="870"/>
    <cellStyle name="쉼표 [0] 3 44 2" xfId="2280"/>
    <cellStyle name="쉼표 [0] 3 44 3" xfId="2279"/>
    <cellStyle name="쉼표 [0] 3 45" xfId="871"/>
    <cellStyle name="쉼표 [0] 3 45 2" xfId="2282"/>
    <cellStyle name="쉼표 [0] 3 45 3" xfId="2281"/>
    <cellStyle name="쉼표 [0] 3 46" xfId="872"/>
    <cellStyle name="쉼표 [0] 3 46 2" xfId="2284"/>
    <cellStyle name="쉼표 [0] 3 46 3" xfId="2283"/>
    <cellStyle name="쉼표 [0] 3 47" xfId="873"/>
    <cellStyle name="쉼표 [0] 3 47 2" xfId="2286"/>
    <cellStyle name="쉼표 [0] 3 47 3" xfId="2285"/>
    <cellStyle name="쉼표 [0] 3 48" xfId="874"/>
    <cellStyle name="쉼표 [0] 3 48 2" xfId="2288"/>
    <cellStyle name="쉼표 [0] 3 48 3" xfId="2287"/>
    <cellStyle name="쉼표 [0] 3 49" xfId="875"/>
    <cellStyle name="쉼표 [0] 3 49 2" xfId="2290"/>
    <cellStyle name="쉼표 [0] 3 49 3" xfId="2289"/>
    <cellStyle name="쉼표 [0] 3 5" xfId="73"/>
    <cellStyle name="쉼표 [0] 3 5 2" xfId="2291"/>
    <cellStyle name="쉼표 [0] 3 5 2 2" xfId="2292"/>
    <cellStyle name="쉼표 [0] 3 5 2 3" xfId="2293"/>
    <cellStyle name="쉼표 [0] 3 5 3" xfId="2294"/>
    <cellStyle name="쉼표 [0] 3 5 4" xfId="2295"/>
    <cellStyle name="쉼표 [0] 3 50" xfId="876"/>
    <cellStyle name="쉼표 [0] 3 50 2" xfId="2297"/>
    <cellStyle name="쉼표 [0] 3 50 3" xfId="2296"/>
    <cellStyle name="쉼표 [0] 3 51" xfId="877"/>
    <cellStyle name="쉼표 [0] 3 51 2" xfId="2299"/>
    <cellStyle name="쉼표 [0] 3 51 3" xfId="2298"/>
    <cellStyle name="쉼표 [0] 3 52" xfId="878"/>
    <cellStyle name="쉼표 [0] 3 52 2" xfId="2301"/>
    <cellStyle name="쉼표 [0] 3 52 3" xfId="2300"/>
    <cellStyle name="쉼표 [0] 3 53" xfId="879"/>
    <cellStyle name="쉼표 [0] 3 53 2" xfId="2303"/>
    <cellStyle name="쉼표 [0] 3 53 3" xfId="2302"/>
    <cellStyle name="쉼표 [0] 3 54" xfId="880"/>
    <cellStyle name="쉼표 [0] 3 54 2" xfId="2305"/>
    <cellStyle name="쉼표 [0] 3 54 3" xfId="2304"/>
    <cellStyle name="쉼표 [0] 3 55" xfId="881"/>
    <cellStyle name="쉼표 [0] 3 55 2" xfId="2307"/>
    <cellStyle name="쉼표 [0] 3 55 3" xfId="2306"/>
    <cellStyle name="쉼표 [0] 3 56" xfId="882"/>
    <cellStyle name="쉼표 [0] 3 56 2" xfId="2309"/>
    <cellStyle name="쉼표 [0] 3 56 3" xfId="2308"/>
    <cellStyle name="쉼표 [0] 3 57" xfId="883"/>
    <cellStyle name="쉼표 [0] 3 57 2" xfId="2311"/>
    <cellStyle name="쉼표 [0] 3 57 3" xfId="2310"/>
    <cellStyle name="쉼표 [0] 3 58" xfId="884"/>
    <cellStyle name="쉼표 [0] 3 58 2" xfId="2313"/>
    <cellStyle name="쉼표 [0] 3 58 3" xfId="2312"/>
    <cellStyle name="쉼표 [0] 3 59" xfId="885"/>
    <cellStyle name="쉼표 [0] 3 59 2" xfId="2315"/>
    <cellStyle name="쉼표 [0] 3 59 3" xfId="2314"/>
    <cellStyle name="쉼표 [0] 3 6" xfId="886"/>
    <cellStyle name="쉼표 [0] 3 6 2" xfId="1103"/>
    <cellStyle name="쉼표 [0] 3 6 2 2" xfId="2316"/>
    <cellStyle name="쉼표 [0] 3 60" xfId="887"/>
    <cellStyle name="쉼표 [0] 3 60 2" xfId="2318"/>
    <cellStyle name="쉼표 [0] 3 60 3" xfId="2317"/>
    <cellStyle name="쉼표 [0] 3 61" xfId="888"/>
    <cellStyle name="쉼표 [0] 3 61 2" xfId="2320"/>
    <cellStyle name="쉼표 [0] 3 61 3" xfId="2319"/>
    <cellStyle name="쉼표 [0] 3 62" xfId="889"/>
    <cellStyle name="쉼표 [0] 3 62 2" xfId="2322"/>
    <cellStyle name="쉼표 [0] 3 62 3" xfId="2321"/>
    <cellStyle name="쉼표 [0] 3 63" xfId="890"/>
    <cellStyle name="쉼표 [0] 3 63 2" xfId="2324"/>
    <cellStyle name="쉼표 [0] 3 63 3" xfId="2323"/>
    <cellStyle name="쉼표 [0] 3 64" xfId="891"/>
    <cellStyle name="쉼표 [0] 3 64 2" xfId="2326"/>
    <cellStyle name="쉼표 [0] 3 64 3" xfId="2325"/>
    <cellStyle name="쉼표 [0] 3 65" xfId="892"/>
    <cellStyle name="쉼표 [0] 3 65 2" xfId="2328"/>
    <cellStyle name="쉼표 [0] 3 65 3" xfId="2327"/>
    <cellStyle name="쉼표 [0] 3 66" xfId="893"/>
    <cellStyle name="쉼표 [0] 3 66 2" xfId="2330"/>
    <cellStyle name="쉼표 [0] 3 66 3" xfId="2329"/>
    <cellStyle name="쉼표 [0] 3 67" xfId="894"/>
    <cellStyle name="쉼표 [0] 3 67 2" xfId="2332"/>
    <cellStyle name="쉼표 [0] 3 67 3" xfId="2331"/>
    <cellStyle name="쉼표 [0] 3 68" xfId="895"/>
    <cellStyle name="쉼표 [0] 3 68 2" xfId="2334"/>
    <cellStyle name="쉼표 [0] 3 68 3" xfId="2333"/>
    <cellStyle name="쉼표 [0] 3 69" xfId="896"/>
    <cellStyle name="쉼표 [0] 3 69 2" xfId="2336"/>
    <cellStyle name="쉼표 [0] 3 69 3" xfId="2335"/>
    <cellStyle name="쉼표 [0] 3 7" xfId="897"/>
    <cellStyle name="쉼표 [0] 3 7 2" xfId="2337"/>
    <cellStyle name="쉼표 [0] 3 7 2 2" xfId="2338"/>
    <cellStyle name="쉼표 [0] 3 7 3" xfId="2339"/>
    <cellStyle name="쉼표 [0] 3 70" xfId="898"/>
    <cellStyle name="쉼표 [0] 3 70 2" xfId="2341"/>
    <cellStyle name="쉼표 [0] 3 70 3" xfId="2340"/>
    <cellStyle name="쉼표 [0] 3 71" xfId="899"/>
    <cellStyle name="쉼표 [0] 3 71 2" xfId="2343"/>
    <cellStyle name="쉼표 [0] 3 71 3" xfId="2342"/>
    <cellStyle name="쉼표 [0] 3 72" xfId="900"/>
    <cellStyle name="쉼표 [0] 3 72 2" xfId="2345"/>
    <cellStyle name="쉼표 [0] 3 72 3" xfId="2344"/>
    <cellStyle name="쉼표 [0] 3 73" xfId="901"/>
    <cellStyle name="쉼표 [0] 3 73 2" xfId="2347"/>
    <cellStyle name="쉼표 [0] 3 73 3" xfId="2346"/>
    <cellStyle name="쉼표 [0] 3 74" xfId="902"/>
    <cellStyle name="쉼표 [0] 3 74 2" xfId="2349"/>
    <cellStyle name="쉼표 [0] 3 74 3" xfId="2348"/>
    <cellStyle name="쉼표 [0] 3 75" xfId="903"/>
    <cellStyle name="쉼표 [0] 3 75 2" xfId="2351"/>
    <cellStyle name="쉼표 [0] 3 75 3" xfId="2350"/>
    <cellStyle name="쉼표 [0] 3 76" xfId="904"/>
    <cellStyle name="쉼표 [0] 3 76 2" xfId="2353"/>
    <cellStyle name="쉼표 [0] 3 76 3" xfId="2352"/>
    <cellStyle name="쉼표 [0] 3 77" xfId="905"/>
    <cellStyle name="쉼표 [0] 3 77 2" xfId="2355"/>
    <cellStyle name="쉼표 [0] 3 77 3" xfId="2354"/>
    <cellStyle name="쉼표 [0] 3 78" xfId="906"/>
    <cellStyle name="쉼표 [0] 3 78 2" xfId="2357"/>
    <cellStyle name="쉼표 [0] 3 78 3" xfId="2356"/>
    <cellStyle name="쉼표 [0] 3 79" xfId="907"/>
    <cellStyle name="쉼표 [0] 3 79 2" xfId="2359"/>
    <cellStyle name="쉼표 [0] 3 79 3" xfId="2358"/>
    <cellStyle name="쉼표 [0] 3 8" xfId="908"/>
    <cellStyle name="쉼표 [0] 3 8 2" xfId="2360"/>
    <cellStyle name="쉼표 [0] 3 80" xfId="909"/>
    <cellStyle name="쉼표 [0] 3 80 2" xfId="2362"/>
    <cellStyle name="쉼표 [0] 3 80 3" xfId="2361"/>
    <cellStyle name="쉼표 [0] 3 81" xfId="910"/>
    <cellStyle name="쉼표 [0] 3 81 2" xfId="2364"/>
    <cellStyle name="쉼표 [0] 3 81 3" xfId="2363"/>
    <cellStyle name="쉼표 [0] 3 82" xfId="911"/>
    <cellStyle name="쉼표 [0] 3 82 2" xfId="2366"/>
    <cellStyle name="쉼표 [0] 3 82 3" xfId="2365"/>
    <cellStyle name="쉼표 [0] 3 83" xfId="912"/>
    <cellStyle name="쉼표 [0] 3 83 2" xfId="2368"/>
    <cellStyle name="쉼표 [0] 3 83 3" xfId="2367"/>
    <cellStyle name="쉼표 [0] 3 84" xfId="913"/>
    <cellStyle name="쉼표 [0] 3 84 2" xfId="2370"/>
    <cellStyle name="쉼표 [0] 3 84 3" xfId="2369"/>
    <cellStyle name="쉼표 [0] 3 85" xfId="914"/>
    <cellStyle name="쉼표 [0] 3 85 2" xfId="2372"/>
    <cellStyle name="쉼표 [0] 3 85 3" xfId="2371"/>
    <cellStyle name="쉼표 [0] 3 86" xfId="915"/>
    <cellStyle name="쉼표 [0] 3 86 2" xfId="2374"/>
    <cellStyle name="쉼표 [0] 3 86 3" xfId="2373"/>
    <cellStyle name="쉼표 [0] 3 87" xfId="916"/>
    <cellStyle name="쉼표 [0] 3 87 2" xfId="2376"/>
    <cellStyle name="쉼표 [0] 3 87 3" xfId="2375"/>
    <cellStyle name="쉼표 [0] 3 88" xfId="917"/>
    <cellStyle name="쉼표 [0] 3 88 2" xfId="2378"/>
    <cellStyle name="쉼표 [0] 3 88 3" xfId="2377"/>
    <cellStyle name="쉼표 [0] 3 89" xfId="918"/>
    <cellStyle name="쉼표 [0] 3 89 2" xfId="2380"/>
    <cellStyle name="쉼표 [0] 3 89 3" xfId="2379"/>
    <cellStyle name="쉼표 [0] 3 9" xfId="919"/>
    <cellStyle name="쉼표 [0] 3 9 2" xfId="2381"/>
    <cellStyle name="쉼표 [0] 3 9 2 2" xfId="2382"/>
    <cellStyle name="쉼표 [0] 3 9 3" xfId="2383"/>
    <cellStyle name="쉼표 [0] 3 90" xfId="920"/>
    <cellStyle name="쉼표 [0] 3 90 2" xfId="2385"/>
    <cellStyle name="쉼표 [0] 3 90 3" xfId="2384"/>
    <cellStyle name="쉼표 [0] 3 91" xfId="921"/>
    <cellStyle name="쉼표 [0] 3 91 2" xfId="2387"/>
    <cellStyle name="쉼표 [0] 3 91 3" xfId="2386"/>
    <cellStyle name="쉼표 [0] 3 92" xfId="922"/>
    <cellStyle name="쉼표 [0] 3 92 2" xfId="2389"/>
    <cellStyle name="쉼표 [0] 3 92 3" xfId="2388"/>
    <cellStyle name="쉼표 [0] 3 93" xfId="923"/>
    <cellStyle name="쉼표 [0] 3 93 2" xfId="2391"/>
    <cellStyle name="쉼표 [0] 3 93 3" xfId="2390"/>
    <cellStyle name="쉼표 [0] 3 94" xfId="924"/>
    <cellStyle name="쉼표 [0] 3 94 2" xfId="2393"/>
    <cellStyle name="쉼표 [0] 3 94 3" xfId="2392"/>
    <cellStyle name="쉼표 [0] 3 95" xfId="925"/>
    <cellStyle name="쉼표 [0] 3 95 2" xfId="2395"/>
    <cellStyle name="쉼표 [0] 3 95 3" xfId="2394"/>
    <cellStyle name="쉼표 [0] 3 96" xfId="926"/>
    <cellStyle name="쉼표 [0] 3 96 2" xfId="2397"/>
    <cellStyle name="쉼표 [0] 3 96 3" xfId="2396"/>
    <cellStyle name="쉼표 [0] 3 97" xfId="927"/>
    <cellStyle name="쉼표 [0] 3 97 2" xfId="2399"/>
    <cellStyle name="쉼표 [0] 3 97 3" xfId="2398"/>
    <cellStyle name="쉼표 [0] 3 98" xfId="928"/>
    <cellStyle name="쉼표 [0] 3 98 2" xfId="2401"/>
    <cellStyle name="쉼표 [0] 3 98 3" xfId="2400"/>
    <cellStyle name="쉼표 [0] 3 99" xfId="929"/>
    <cellStyle name="쉼표 [0] 3 99 2" xfId="2403"/>
    <cellStyle name="쉼표 [0] 3 99 3" xfId="2402"/>
    <cellStyle name="쉼표 [0] 30" xfId="930"/>
    <cellStyle name="쉼표 [0] 30 2" xfId="2405"/>
    <cellStyle name="쉼표 [0] 30 3" xfId="2406"/>
    <cellStyle name="쉼표 [0] 30 4" xfId="2404"/>
    <cellStyle name="쉼표 [0] 31" xfId="931"/>
    <cellStyle name="쉼표 [0] 31 2" xfId="2408"/>
    <cellStyle name="쉼표 [0] 31 3" xfId="2409"/>
    <cellStyle name="쉼표 [0] 31 4" xfId="2407"/>
    <cellStyle name="쉼표 [0] 32" xfId="932"/>
    <cellStyle name="쉼표 [0] 32 2" xfId="2411"/>
    <cellStyle name="쉼표 [0] 32 3" xfId="2412"/>
    <cellStyle name="쉼표 [0] 32 4" xfId="2410"/>
    <cellStyle name="쉼표 [0] 33" xfId="933"/>
    <cellStyle name="쉼표 [0] 33 2" xfId="2414"/>
    <cellStyle name="쉼표 [0] 33 3" xfId="2415"/>
    <cellStyle name="쉼표 [0] 33 4" xfId="2413"/>
    <cellStyle name="쉼표 [0] 34" xfId="934"/>
    <cellStyle name="쉼표 [0] 34 2" xfId="2417"/>
    <cellStyle name="쉼표 [0] 34 3" xfId="2418"/>
    <cellStyle name="쉼표 [0] 34 4" xfId="2416"/>
    <cellStyle name="쉼표 [0] 35" xfId="935"/>
    <cellStyle name="쉼표 [0] 35 2" xfId="2420"/>
    <cellStyle name="쉼표 [0] 35 3" xfId="2421"/>
    <cellStyle name="쉼표 [0] 35 4" xfId="2419"/>
    <cellStyle name="쉼표 [0] 36" xfId="936"/>
    <cellStyle name="쉼표 [0] 36 2" xfId="2423"/>
    <cellStyle name="쉼표 [0] 36 3" xfId="2424"/>
    <cellStyle name="쉼표 [0] 36 4" xfId="2422"/>
    <cellStyle name="쉼표 [0] 37" xfId="937"/>
    <cellStyle name="쉼표 [0] 37 2" xfId="2426"/>
    <cellStyle name="쉼표 [0] 37 3" xfId="2427"/>
    <cellStyle name="쉼표 [0] 37 4" xfId="2425"/>
    <cellStyle name="쉼표 [0] 38" xfId="938"/>
    <cellStyle name="쉼표 [0] 38 2" xfId="2429"/>
    <cellStyle name="쉼표 [0] 38 3" xfId="2430"/>
    <cellStyle name="쉼표 [0] 38 4" xfId="2428"/>
    <cellStyle name="쉼표 [0] 39" xfId="939"/>
    <cellStyle name="쉼표 [0] 39 2" xfId="2432"/>
    <cellStyle name="쉼표 [0] 39 3" xfId="2433"/>
    <cellStyle name="쉼표 [0] 39 4" xfId="2431"/>
    <cellStyle name="쉼표 [0] 4" xfId="55"/>
    <cellStyle name="쉼표 [0] 4 10" xfId="940"/>
    <cellStyle name="쉼표 [0] 4 10 2" xfId="2434"/>
    <cellStyle name="쉼표 [0] 4 11" xfId="941"/>
    <cellStyle name="쉼표 [0] 4 11 2" xfId="2435"/>
    <cellStyle name="쉼표 [0] 4 12" xfId="942"/>
    <cellStyle name="쉼표 [0] 4 12 2" xfId="2436"/>
    <cellStyle name="쉼표 [0] 4 13" xfId="943"/>
    <cellStyle name="쉼표 [0] 4 13 2" xfId="2437"/>
    <cellStyle name="쉼표 [0] 4 14" xfId="944"/>
    <cellStyle name="쉼표 [0] 4 14 2" xfId="2439"/>
    <cellStyle name="쉼표 [0] 4 14 3" xfId="2438"/>
    <cellStyle name="쉼표 [0] 4 15" xfId="2440"/>
    <cellStyle name="쉼표 [0] 4 2" xfId="74"/>
    <cellStyle name="쉼표 [0] 4 2 2" xfId="945"/>
    <cellStyle name="쉼표 [0] 4 2 2 2" xfId="2442"/>
    <cellStyle name="쉼표 [0] 4 2 2 3" xfId="2443"/>
    <cellStyle name="쉼표 [0] 4 2 2 4" xfId="2441"/>
    <cellStyle name="쉼표 [0] 4 2 3" xfId="2444"/>
    <cellStyle name="쉼표 [0] 4 2 3 2" xfId="2445"/>
    <cellStyle name="쉼표 [0] 4 3" xfId="75"/>
    <cellStyle name="쉼표 [0] 4 3 2" xfId="2446"/>
    <cellStyle name="쉼표 [0] 4 4" xfId="76"/>
    <cellStyle name="쉼표 [0] 4 4 2" xfId="2447"/>
    <cellStyle name="쉼표 [0] 4 4 3" xfId="2448"/>
    <cellStyle name="쉼표 [0] 4 5" xfId="77"/>
    <cellStyle name="쉼표 [0] 4 5 2" xfId="2449"/>
    <cellStyle name="쉼표 [0] 4 5 3" xfId="2450"/>
    <cellStyle name="쉼표 [0] 4 6" xfId="946"/>
    <cellStyle name="쉼표 [0] 4 6 2" xfId="2451"/>
    <cellStyle name="쉼표 [0] 4 6 2 2" xfId="2452"/>
    <cellStyle name="쉼표 [0] 4 6 3" xfId="2453"/>
    <cellStyle name="쉼표 [0] 4 7" xfId="947"/>
    <cellStyle name="쉼표 [0] 4 7 2" xfId="2454"/>
    <cellStyle name="쉼표 [0] 4 7 2 2" xfId="2455"/>
    <cellStyle name="쉼표 [0] 4 7 3" xfId="2456"/>
    <cellStyle name="쉼표 [0] 4 8" xfId="948"/>
    <cellStyle name="쉼표 [0] 4 8 2" xfId="2457"/>
    <cellStyle name="쉼표 [0] 4 8 3" xfId="2458"/>
    <cellStyle name="쉼표 [0] 4 9" xfId="949"/>
    <cellStyle name="쉼표 [0] 4 9 2" xfId="2459"/>
    <cellStyle name="쉼표 [0] 4 9 3" xfId="2460"/>
    <cellStyle name="쉼표 [0] 40" xfId="950"/>
    <cellStyle name="쉼표 [0] 40 2" xfId="2462"/>
    <cellStyle name="쉼표 [0] 40 3" xfId="2463"/>
    <cellStyle name="쉼표 [0] 40 4" xfId="2461"/>
    <cellStyle name="쉼표 [0] 41" xfId="2464"/>
    <cellStyle name="쉼표 [0] 41 2" xfId="3604"/>
    <cellStyle name="쉼표 [0] 42" xfId="951"/>
    <cellStyle name="쉼표 [0] 42 2" xfId="2466"/>
    <cellStyle name="쉼표 [0] 42 3" xfId="2465"/>
    <cellStyle name="쉼표 [0] 42 3 2" xfId="3582"/>
    <cellStyle name="쉼표 [0] 43" xfId="952"/>
    <cellStyle name="쉼표 [0] 43 2" xfId="2468"/>
    <cellStyle name="쉼표 [0] 43 3" xfId="2467"/>
    <cellStyle name="쉼표 [0] 43 3 2" xfId="3583"/>
    <cellStyle name="쉼표 [0] 44" xfId="953"/>
    <cellStyle name="쉼표 [0] 44 2" xfId="2470"/>
    <cellStyle name="쉼표 [0] 44 3" xfId="2469"/>
    <cellStyle name="쉼표 [0] 44 3 2" xfId="3584"/>
    <cellStyle name="쉼표 [0] 45" xfId="3302"/>
    <cellStyle name="쉼표 [0] 45 2" xfId="3305"/>
    <cellStyle name="쉼표 [0] 46" xfId="954"/>
    <cellStyle name="쉼표 [0] 46 2" xfId="2472"/>
    <cellStyle name="쉼표 [0] 46 3" xfId="2471"/>
    <cellStyle name="쉼표 [0] 46 3 2" xfId="3585"/>
    <cellStyle name="쉼표 [0] 47" xfId="955"/>
    <cellStyle name="쉼표 [0] 47 2" xfId="2474"/>
    <cellStyle name="쉼표 [0] 47 3" xfId="2473"/>
    <cellStyle name="쉼표 [0] 47 3 2" xfId="3586"/>
    <cellStyle name="쉼표 [0] 48" xfId="956"/>
    <cellStyle name="쉼표 [0] 48 2" xfId="2476"/>
    <cellStyle name="쉼표 [0] 48 3" xfId="2475"/>
    <cellStyle name="쉼표 [0] 48 3 2" xfId="3587"/>
    <cellStyle name="쉼표 [0] 49" xfId="957"/>
    <cellStyle name="쉼표 [0] 49 2" xfId="2478"/>
    <cellStyle name="쉼표 [0] 49 3" xfId="2477"/>
    <cellStyle name="쉼표 [0] 49 3 2" xfId="3588"/>
    <cellStyle name="쉼표 [0] 5" xfId="60"/>
    <cellStyle name="쉼표 [0] 5 10" xfId="146"/>
    <cellStyle name="쉼표 [0] 5 10 10" xfId="2479"/>
    <cellStyle name="쉼표 [0] 5 10 11" xfId="2480"/>
    <cellStyle name="쉼표 [0] 5 10 12" xfId="2481"/>
    <cellStyle name="쉼표 [0] 5 10 13" xfId="2482"/>
    <cellStyle name="쉼표 [0] 5 10 14" xfId="2483"/>
    <cellStyle name="쉼표 [0] 5 10 2" xfId="2484"/>
    <cellStyle name="쉼표 [0] 5 10 2 2" xfId="2485"/>
    <cellStyle name="쉼표 [0] 5 10 3" xfId="2486"/>
    <cellStyle name="쉼표 [0] 5 10 4" xfId="2487"/>
    <cellStyle name="쉼표 [0] 5 10 5" xfId="2488"/>
    <cellStyle name="쉼표 [0] 5 10 6" xfId="2489"/>
    <cellStyle name="쉼표 [0] 5 10 7" xfId="2490"/>
    <cellStyle name="쉼표 [0] 5 10 8" xfId="2491"/>
    <cellStyle name="쉼표 [0] 5 10 9" xfId="2492"/>
    <cellStyle name="쉼표 [0] 5 11" xfId="958"/>
    <cellStyle name="쉼표 [0] 5 11 10" xfId="2493"/>
    <cellStyle name="쉼표 [0] 5 11 11" xfId="2494"/>
    <cellStyle name="쉼표 [0] 5 11 12" xfId="2495"/>
    <cellStyle name="쉼표 [0] 5 11 13" xfId="2496"/>
    <cellStyle name="쉼표 [0] 5 11 14" xfId="2497"/>
    <cellStyle name="쉼표 [0] 5 11 2" xfId="2498"/>
    <cellStyle name="쉼표 [0] 5 11 2 2" xfId="2499"/>
    <cellStyle name="쉼표 [0] 5 11 3" xfId="2500"/>
    <cellStyle name="쉼표 [0] 5 11 4" xfId="2501"/>
    <cellStyle name="쉼표 [0] 5 11 5" xfId="2502"/>
    <cellStyle name="쉼표 [0] 5 11 6" xfId="2503"/>
    <cellStyle name="쉼표 [0] 5 11 7" xfId="2504"/>
    <cellStyle name="쉼표 [0] 5 11 8" xfId="2505"/>
    <cellStyle name="쉼표 [0] 5 11 9" xfId="2506"/>
    <cellStyle name="쉼표 [0] 5 12" xfId="959"/>
    <cellStyle name="쉼표 [0] 5 12 2" xfId="2507"/>
    <cellStyle name="쉼표 [0] 5 12 2 2" xfId="2508"/>
    <cellStyle name="쉼표 [0] 5 12 3" xfId="2509"/>
    <cellStyle name="쉼표 [0] 5 12 4" xfId="2510"/>
    <cellStyle name="쉼표 [0] 5 12 5" xfId="2511"/>
    <cellStyle name="쉼표 [0] 5 12 6" xfId="2512"/>
    <cellStyle name="쉼표 [0] 5 12 7" xfId="2513"/>
    <cellStyle name="쉼표 [0] 5 12 8" xfId="2514"/>
    <cellStyle name="쉼표 [0] 5 13" xfId="960"/>
    <cellStyle name="쉼표 [0] 5 13 2" xfId="2515"/>
    <cellStyle name="쉼표 [0] 5 13 2 2" xfId="2516"/>
    <cellStyle name="쉼표 [0] 5 13 3" xfId="2517"/>
    <cellStyle name="쉼표 [0] 5 14" xfId="961"/>
    <cellStyle name="쉼표 [0] 5 14 2" xfId="2518"/>
    <cellStyle name="쉼표 [0] 5 14 2 2" xfId="2519"/>
    <cellStyle name="쉼표 [0] 5 14 3" xfId="2520"/>
    <cellStyle name="쉼표 [0] 5 15" xfId="962"/>
    <cellStyle name="쉼표 [0] 5 15 2" xfId="2521"/>
    <cellStyle name="쉼표 [0] 5 15 3" xfId="2522"/>
    <cellStyle name="쉼표 [0] 5 16" xfId="963"/>
    <cellStyle name="쉼표 [0] 5 16 2" xfId="2523"/>
    <cellStyle name="쉼표 [0] 5 16 3" xfId="2524"/>
    <cellStyle name="쉼표 [0] 5 17" xfId="964"/>
    <cellStyle name="쉼표 [0] 5 17 2" xfId="2525"/>
    <cellStyle name="쉼표 [0] 5 18" xfId="965"/>
    <cellStyle name="쉼표 [0] 5 18 2" xfId="2526"/>
    <cellStyle name="쉼표 [0] 5 19" xfId="966"/>
    <cellStyle name="쉼표 [0] 5 19 2" xfId="2527"/>
    <cellStyle name="쉼표 [0] 5 2" xfId="14"/>
    <cellStyle name="쉼표 [0] 5 2 10" xfId="2528"/>
    <cellStyle name="쉼표 [0] 5 2 11" xfId="2529"/>
    <cellStyle name="쉼표 [0] 5 2 12" xfId="2530"/>
    <cellStyle name="쉼표 [0] 5 2 13" xfId="2531"/>
    <cellStyle name="쉼표 [0] 5 2 2" xfId="2532"/>
    <cellStyle name="쉼표 [0] 5 2 3" xfId="2533"/>
    <cellStyle name="쉼표 [0] 5 2 4" xfId="2534"/>
    <cellStyle name="쉼표 [0] 5 2 5" xfId="2535"/>
    <cellStyle name="쉼표 [0] 5 2 6" xfId="2536"/>
    <cellStyle name="쉼표 [0] 5 2 7" xfId="2537"/>
    <cellStyle name="쉼표 [0] 5 2 8" xfId="2538"/>
    <cellStyle name="쉼표 [0] 5 2 9" xfId="2539"/>
    <cellStyle name="쉼표 [0] 5 20" xfId="967"/>
    <cellStyle name="쉼표 [0] 5 20 2" xfId="2540"/>
    <cellStyle name="쉼표 [0] 5 21" xfId="968"/>
    <cellStyle name="쉼표 [0] 5 21 2" xfId="2541"/>
    <cellStyle name="쉼표 [0] 5 22" xfId="969"/>
    <cellStyle name="쉼표 [0] 5 23" xfId="970"/>
    <cellStyle name="쉼표 [0] 5 23 2" xfId="2542"/>
    <cellStyle name="쉼표 [0] 5 24" xfId="971"/>
    <cellStyle name="쉼표 [0] 5 25" xfId="972"/>
    <cellStyle name="쉼표 [0] 5 26" xfId="973"/>
    <cellStyle name="쉼표 [0] 5 27" xfId="2543"/>
    <cellStyle name="쉼표 [0] 5 28" xfId="2544"/>
    <cellStyle name="쉼표 [0] 5 3" xfId="78"/>
    <cellStyle name="쉼표 [0] 5 3 10" xfId="2545"/>
    <cellStyle name="쉼표 [0] 5 3 11" xfId="2546"/>
    <cellStyle name="쉼표 [0] 5 3 12" xfId="2547"/>
    <cellStyle name="쉼표 [0] 5 3 13" xfId="2548"/>
    <cellStyle name="쉼표 [0] 5 3 2" xfId="2549"/>
    <cellStyle name="쉼표 [0] 5 3 3" xfId="2550"/>
    <cellStyle name="쉼표 [0] 5 3 4" xfId="2551"/>
    <cellStyle name="쉼표 [0] 5 3 5" xfId="2552"/>
    <cellStyle name="쉼표 [0] 5 3 6" xfId="2553"/>
    <cellStyle name="쉼표 [0] 5 3 7" xfId="2554"/>
    <cellStyle name="쉼표 [0] 5 3 8" xfId="2555"/>
    <cellStyle name="쉼표 [0] 5 3 9" xfId="2556"/>
    <cellStyle name="쉼표 [0] 5 4" xfId="79"/>
    <cellStyle name="쉼표 [0] 5 4 10" xfId="2557"/>
    <cellStyle name="쉼표 [0] 5 4 11" xfId="2558"/>
    <cellStyle name="쉼표 [0] 5 4 12" xfId="2559"/>
    <cellStyle name="쉼표 [0] 5 4 13" xfId="2560"/>
    <cellStyle name="쉼표 [0] 5 4 2" xfId="2561"/>
    <cellStyle name="쉼표 [0] 5 4 3" xfId="2562"/>
    <cellStyle name="쉼표 [0] 5 4 4" xfId="2563"/>
    <cellStyle name="쉼표 [0] 5 4 5" xfId="2564"/>
    <cellStyle name="쉼표 [0] 5 4 6" xfId="2565"/>
    <cellStyle name="쉼표 [0] 5 4 7" xfId="2566"/>
    <cellStyle name="쉼표 [0] 5 4 8" xfId="2567"/>
    <cellStyle name="쉼표 [0] 5 4 9" xfId="2568"/>
    <cellStyle name="쉼표 [0] 5 5" xfId="80"/>
    <cellStyle name="쉼표 [0] 5 5 10" xfId="2569"/>
    <cellStyle name="쉼표 [0] 5 5 11" xfId="2570"/>
    <cellStyle name="쉼표 [0] 5 5 12" xfId="2571"/>
    <cellStyle name="쉼표 [0] 5 5 13" xfId="2572"/>
    <cellStyle name="쉼표 [0] 5 5 2" xfId="2573"/>
    <cellStyle name="쉼표 [0] 5 5 3" xfId="2574"/>
    <cellStyle name="쉼표 [0] 5 5 4" xfId="2575"/>
    <cellStyle name="쉼표 [0] 5 5 5" xfId="2576"/>
    <cellStyle name="쉼표 [0] 5 5 6" xfId="2577"/>
    <cellStyle name="쉼표 [0] 5 5 7" xfId="2578"/>
    <cellStyle name="쉼표 [0] 5 5 8" xfId="2579"/>
    <cellStyle name="쉼표 [0] 5 5 9" xfId="2580"/>
    <cellStyle name="쉼표 [0] 5 6" xfId="81"/>
    <cellStyle name="쉼표 [0] 5 6 10" xfId="2581"/>
    <cellStyle name="쉼표 [0] 5 6 11" xfId="2582"/>
    <cellStyle name="쉼표 [0] 5 6 12" xfId="2583"/>
    <cellStyle name="쉼표 [0] 5 6 13" xfId="2584"/>
    <cellStyle name="쉼표 [0] 5 6 2" xfId="2585"/>
    <cellStyle name="쉼표 [0] 5 6 3" xfId="2586"/>
    <cellStyle name="쉼표 [0] 5 6 4" xfId="2587"/>
    <cellStyle name="쉼표 [0] 5 6 5" xfId="2588"/>
    <cellStyle name="쉼표 [0] 5 6 6" xfId="2589"/>
    <cellStyle name="쉼표 [0] 5 6 7" xfId="2590"/>
    <cellStyle name="쉼표 [0] 5 6 8" xfId="2591"/>
    <cellStyle name="쉼표 [0] 5 6 9" xfId="2592"/>
    <cellStyle name="쉼표 [0] 5 7" xfId="82"/>
    <cellStyle name="쉼표 [0] 5 7 10" xfId="2593"/>
    <cellStyle name="쉼표 [0] 5 7 11" xfId="2594"/>
    <cellStyle name="쉼표 [0] 5 7 12" xfId="2595"/>
    <cellStyle name="쉼표 [0] 5 7 13" xfId="2596"/>
    <cellStyle name="쉼표 [0] 5 7 2" xfId="2597"/>
    <cellStyle name="쉼표 [0] 5 7 3" xfId="2598"/>
    <cellStyle name="쉼표 [0] 5 7 4" xfId="2599"/>
    <cellStyle name="쉼표 [0] 5 7 5" xfId="2600"/>
    <cellStyle name="쉼표 [0] 5 7 6" xfId="2601"/>
    <cellStyle name="쉼표 [0] 5 7 7" xfId="2602"/>
    <cellStyle name="쉼표 [0] 5 7 8" xfId="2603"/>
    <cellStyle name="쉼표 [0] 5 7 9" xfId="2604"/>
    <cellStyle name="쉼표 [0] 5 8" xfId="83"/>
    <cellStyle name="쉼표 [0] 5 8 10" xfId="2605"/>
    <cellStyle name="쉼표 [0] 5 8 11" xfId="2606"/>
    <cellStyle name="쉼표 [0] 5 8 12" xfId="2607"/>
    <cellStyle name="쉼표 [0] 5 8 13" xfId="2608"/>
    <cellStyle name="쉼표 [0] 5 8 2" xfId="2609"/>
    <cellStyle name="쉼표 [0] 5 8 3" xfId="2610"/>
    <cellStyle name="쉼표 [0] 5 8 4" xfId="2611"/>
    <cellStyle name="쉼표 [0] 5 8 5" xfId="2612"/>
    <cellStyle name="쉼표 [0] 5 8 6" xfId="2613"/>
    <cellStyle name="쉼표 [0] 5 8 7" xfId="2614"/>
    <cellStyle name="쉼표 [0] 5 8 8" xfId="2615"/>
    <cellStyle name="쉼표 [0] 5 8 9" xfId="2616"/>
    <cellStyle name="쉼표 [0] 5 9" xfId="84"/>
    <cellStyle name="쉼표 [0] 5 9 10" xfId="2617"/>
    <cellStyle name="쉼표 [0] 5 9 11" xfId="2618"/>
    <cellStyle name="쉼표 [0] 5 9 12" xfId="2619"/>
    <cellStyle name="쉼표 [0] 5 9 13" xfId="2620"/>
    <cellStyle name="쉼표 [0] 5 9 2" xfId="2621"/>
    <cellStyle name="쉼표 [0] 5 9 3" xfId="2622"/>
    <cellStyle name="쉼표 [0] 5 9 4" xfId="2623"/>
    <cellStyle name="쉼표 [0] 5 9 5" xfId="2624"/>
    <cellStyle name="쉼표 [0] 5 9 6" xfId="2625"/>
    <cellStyle name="쉼표 [0] 5 9 7" xfId="2626"/>
    <cellStyle name="쉼표 [0] 5 9 8" xfId="2627"/>
    <cellStyle name="쉼표 [0] 5 9 9" xfId="2628"/>
    <cellStyle name="쉼표 [0] 50" xfId="3306"/>
    <cellStyle name="쉼표 [0] 50 2" xfId="2629"/>
    <cellStyle name="쉼표 [0] 51" xfId="3307"/>
    <cellStyle name="쉼표 [0] 51 2" xfId="2630"/>
    <cellStyle name="쉼표 [0] 52" xfId="3308"/>
    <cellStyle name="쉼표 [0] 52 2" xfId="2631"/>
    <cellStyle name="쉼표 [0] 53" xfId="3607"/>
    <cellStyle name="쉼표 [0] 53 2" xfId="2632"/>
    <cellStyle name="쉼표 [0] 54" xfId="3608"/>
    <cellStyle name="쉼표 [0] 54 2" xfId="2633"/>
    <cellStyle name="쉼표 [0] 55" xfId="3609"/>
    <cellStyle name="쉼표 [0] 55 2" xfId="2634"/>
    <cellStyle name="쉼표 [0] 56" xfId="3610"/>
    <cellStyle name="쉼표 [0] 56 2" xfId="2635"/>
    <cellStyle name="쉼표 [0] 57" xfId="3611"/>
    <cellStyle name="쉼표 [0] 57 2" xfId="2636"/>
    <cellStyle name="쉼표 [0] 58" xfId="2637"/>
    <cellStyle name="쉼표 [0] 58 2" xfId="2638"/>
    <cellStyle name="쉼표 [0] 58 2 2" xfId="3616"/>
    <cellStyle name="쉼표 [0] 58 3" xfId="3635"/>
    <cellStyle name="쉼표 [0] 58 4" xfId="3655"/>
    <cellStyle name="쉼표 [0] 58 5" xfId="3667"/>
    <cellStyle name="쉼표 [0] 58 6" xfId="3614"/>
    <cellStyle name="쉼표 [0] 59" xfId="974"/>
    <cellStyle name="쉼표 [0] 59 2" xfId="975"/>
    <cellStyle name="쉼표 [0] 59 2 2" xfId="2639"/>
    <cellStyle name="쉼표 [0] 59 3" xfId="976"/>
    <cellStyle name="쉼표 [0] 59 3 2" xfId="2640"/>
    <cellStyle name="쉼표 [0] 59 4" xfId="2641"/>
    <cellStyle name="쉼표 [0] 6" xfId="3316"/>
    <cellStyle name="쉼표 [0] 6 10" xfId="2642"/>
    <cellStyle name="쉼표 [0] 6 11" xfId="2643"/>
    <cellStyle name="쉼표 [0] 6 12" xfId="2644"/>
    <cellStyle name="쉼표 [0] 6 13" xfId="2645"/>
    <cellStyle name="쉼표 [0] 6 2" xfId="85"/>
    <cellStyle name="쉼표 [0] 6 2 2" xfId="2646"/>
    <cellStyle name="쉼표 [0] 6 3" xfId="86"/>
    <cellStyle name="쉼표 [0] 6 4" xfId="87"/>
    <cellStyle name="쉼표 [0] 6 5" xfId="88"/>
    <cellStyle name="쉼표 [0] 6 6" xfId="2647"/>
    <cellStyle name="쉼표 [0] 6 6 2" xfId="2648"/>
    <cellStyle name="쉼표 [0] 6 6 3" xfId="2649"/>
    <cellStyle name="쉼표 [0] 6 7" xfId="2650"/>
    <cellStyle name="쉼표 [0] 6 7 2" xfId="2651"/>
    <cellStyle name="쉼표 [0] 6 8" xfId="2652"/>
    <cellStyle name="쉼표 [0] 6 9" xfId="2653"/>
    <cellStyle name="쉼표 [0] 60" xfId="3315"/>
    <cellStyle name="쉼표 [0] 62" xfId="977"/>
    <cellStyle name="쉼표 [0] 62 2" xfId="978"/>
    <cellStyle name="쉼표 [0] 62 2 2" xfId="2654"/>
    <cellStyle name="쉼표 [0] 62 3" xfId="979"/>
    <cellStyle name="쉼표 [0] 62 3 2" xfId="2655"/>
    <cellStyle name="쉼표 [0] 62 4" xfId="2656"/>
    <cellStyle name="쉼표 [0] 62 5" xfId="3617"/>
    <cellStyle name="쉼표 [0] 63" xfId="3618"/>
    <cellStyle name="쉼표 [0] 64" xfId="3619"/>
    <cellStyle name="쉼표 [0] 65" xfId="980"/>
    <cellStyle name="쉼표 [0] 65 2" xfId="981"/>
    <cellStyle name="쉼표 [0] 65 2 2" xfId="2657"/>
    <cellStyle name="쉼표 [0] 65 3" xfId="982"/>
    <cellStyle name="쉼표 [0] 65 3 2" xfId="2658"/>
    <cellStyle name="쉼표 [0] 65 4" xfId="2659"/>
    <cellStyle name="쉼표 [0] 65 5" xfId="3620"/>
    <cellStyle name="쉼표 [0] 66" xfId="3621"/>
    <cellStyle name="쉼표 [0] 67" xfId="3622"/>
    <cellStyle name="쉼표 [0] 68" xfId="983"/>
    <cellStyle name="쉼표 [0] 68 2" xfId="984"/>
    <cellStyle name="쉼표 [0] 68 2 2" xfId="2660"/>
    <cellStyle name="쉼표 [0] 68 3" xfId="985"/>
    <cellStyle name="쉼표 [0] 68 3 2" xfId="2661"/>
    <cellStyle name="쉼표 [0] 68 4" xfId="2662"/>
    <cellStyle name="쉼표 [0] 68 5" xfId="3623"/>
    <cellStyle name="쉼표 [0] 69" xfId="3624"/>
    <cellStyle name="쉼표 [0] 7" xfId="15"/>
    <cellStyle name="쉼표 [0] 7 10" xfId="150"/>
    <cellStyle name="쉼표 [0] 7 10 10" xfId="2663"/>
    <cellStyle name="쉼표 [0] 7 10 11" xfId="2664"/>
    <cellStyle name="쉼표 [0] 7 10 12" xfId="2665"/>
    <cellStyle name="쉼표 [0] 7 10 13" xfId="2666"/>
    <cellStyle name="쉼표 [0] 7 10 14" xfId="2667"/>
    <cellStyle name="쉼표 [0] 7 10 2" xfId="2668"/>
    <cellStyle name="쉼표 [0] 7 10 2 2" xfId="2669"/>
    <cellStyle name="쉼표 [0] 7 10 3" xfId="2670"/>
    <cellStyle name="쉼표 [0] 7 10 4" xfId="2671"/>
    <cellStyle name="쉼표 [0] 7 10 5" xfId="2672"/>
    <cellStyle name="쉼표 [0] 7 10 6" xfId="2673"/>
    <cellStyle name="쉼표 [0] 7 10 7" xfId="2674"/>
    <cellStyle name="쉼표 [0] 7 10 8" xfId="2675"/>
    <cellStyle name="쉼표 [0] 7 10 9" xfId="2676"/>
    <cellStyle name="쉼표 [0] 7 11" xfId="986"/>
    <cellStyle name="쉼표 [0] 7 11 10" xfId="2677"/>
    <cellStyle name="쉼표 [0] 7 11 11" xfId="2678"/>
    <cellStyle name="쉼표 [0] 7 11 12" xfId="2679"/>
    <cellStyle name="쉼표 [0] 7 11 13" xfId="2680"/>
    <cellStyle name="쉼표 [0] 7 11 14" xfId="2681"/>
    <cellStyle name="쉼표 [0] 7 11 2" xfId="2682"/>
    <cellStyle name="쉼표 [0] 7 11 2 2" xfId="2683"/>
    <cellStyle name="쉼표 [0] 7 11 3" xfId="2684"/>
    <cellStyle name="쉼표 [0] 7 11 4" xfId="2685"/>
    <cellStyle name="쉼표 [0] 7 11 5" xfId="2686"/>
    <cellStyle name="쉼표 [0] 7 11 6" xfId="2687"/>
    <cellStyle name="쉼표 [0] 7 11 7" xfId="2688"/>
    <cellStyle name="쉼표 [0] 7 11 8" xfId="2689"/>
    <cellStyle name="쉼표 [0] 7 11 9" xfId="2690"/>
    <cellStyle name="쉼표 [0] 7 12" xfId="987"/>
    <cellStyle name="쉼표 [0] 7 12 2" xfId="2691"/>
    <cellStyle name="쉼표 [0] 7 12 2 2" xfId="2692"/>
    <cellStyle name="쉼표 [0] 7 12 3" xfId="2693"/>
    <cellStyle name="쉼표 [0] 7 12 4" xfId="2694"/>
    <cellStyle name="쉼표 [0] 7 12 5" xfId="2695"/>
    <cellStyle name="쉼표 [0] 7 12 6" xfId="2696"/>
    <cellStyle name="쉼표 [0] 7 12 7" xfId="2697"/>
    <cellStyle name="쉼표 [0] 7 12 8" xfId="2698"/>
    <cellStyle name="쉼표 [0] 7 13" xfId="988"/>
    <cellStyle name="쉼표 [0] 7 13 2" xfId="2699"/>
    <cellStyle name="쉼표 [0] 7 13 2 2" xfId="2700"/>
    <cellStyle name="쉼표 [0] 7 13 3" xfId="2701"/>
    <cellStyle name="쉼표 [0] 7 14" xfId="989"/>
    <cellStyle name="쉼표 [0] 7 14 2" xfId="2702"/>
    <cellStyle name="쉼표 [0] 7 14 2 2" xfId="2703"/>
    <cellStyle name="쉼표 [0] 7 14 3" xfId="2704"/>
    <cellStyle name="쉼표 [0] 7 15" xfId="990"/>
    <cellStyle name="쉼표 [0] 7 15 2" xfId="2705"/>
    <cellStyle name="쉼표 [0] 7 15 3" xfId="2706"/>
    <cellStyle name="쉼표 [0] 7 16" xfId="991"/>
    <cellStyle name="쉼표 [0] 7 16 2" xfId="2707"/>
    <cellStyle name="쉼표 [0] 7 16 3" xfId="2708"/>
    <cellStyle name="쉼표 [0] 7 17" xfId="992"/>
    <cellStyle name="쉼표 [0] 7 17 2" xfId="2709"/>
    <cellStyle name="쉼표 [0] 7 18" xfId="993"/>
    <cellStyle name="쉼표 [0] 7 18 2" xfId="2710"/>
    <cellStyle name="쉼표 [0] 7 19" xfId="994"/>
    <cellStyle name="쉼표 [0] 7 19 2" xfId="2711"/>
    <cellStyle name="쉼표 [0] 7 2" xfId="16"/>
    <cellStyle name="쉼표 [0] 7 2 10" xfId="2712"/>
    <cellStyle name="쉼표 [0] 7 2 11" xfId="2713"/>
    <cellStyle name="쉼표 [0] 7 2 12" xfId="2714"/>
    <cellStyle name="쉼표 [0] 7 2 13" xfId="2715"/>
    <cellStyle name="쉼표 [0] 7 2 2" xfId="2716"/>
    <cellStyle name="쉼표 [0] 7 2 3" xfId="2717"/>
    <cellStyle name="쉼표 [0] 7 2 4" xfId="2718"/>
    <cellStyle name="쉼표 [0] 7 2 5" xfId="2719"/>
    <cellStyle name="쉼표 [0] 7 2 6" xfId="2720"/>
    <cellStyle name="쉼표 [0] 7 2 7" xfId="2721"/>
    <cellStyle name="쉼표 [0] 7 2 8" xfId="2722"/>
    <cellStyle name="쉼표 [0] 7 2 9" xfId="2723"/>
    <cellStyle name="쉼표 [0] 7 20" xfId="995"/>
    <cellStyle name="쉼표 [0] 7 20 2" xfId="2724"/>
    <cellStyle name="쉼표 [0] 7 21" xfId="996"/>
    <cellStyle name="쉼표 [0] 7 21 2" xfId="2725"/>
    <cellStyle name="쉼표 [0] 7 22" xfId="997"/>
    <cellStyle name="쉼표 [0] 7 23" xfId="998"/>
    <cellStyle name="쉼표 [0] 7 23 2" xfId="2726"/>
    <cellStyle name="쉼표 [0] 7 24" xfId="999"/>
    <cellStyle name="쉼표 [0] 7 25" xfId="1000"/>
    <cellStyle name="쉼표 [0] 7 26" xfId="1001"/>
    <cellStyle name="쉼표 [0] 7 27" xfId="2727"/>
    <cellStyle name="쉼표 [0] 7 28" xfId="2728"/>
    <cellStyle name="쉼표 [0] 7 29" xfId="2729"/>
    <cellStyle name="쉼표 [0] 7 3" xfId="89"/>
    <cellStyle name="쉼표 [0] 7 3 10" xfId="2730"/>
    <cellStyle name="쉼표 [0] 7 3 11" xfId="2731"/>
    <cellStyle name="쉼표 [0] 7 3 12" xfId="2732"/>
    <cellStyle name="쉼표 [0] 7 3 13" xfId="2733"/>
    <cellStyle name="쉼표 [0] 7 3 2" xfId="2734"/>
    <cellStyle name="쉼표 [0] 7 3 3" xfId="2735"/>
    <cellStyle name="쉼표 [0] 7 3 4" xfId="2736"/>
    <cellStyle name="쉼표 [0] 7 3 5" xfId="2737"/>
    <cellStyle name="쉼표 [0] 7 3 6" xfId="2738"/>
    <cellStyle name="쉼표 [0] 7 3 7" xfId="2739"/>
    <cellStyle name="쉼표 [0] 7 3 8" xfId="2740"/>
    <cellStyle name="쉼표 [0] 7 3 9" xfId="2741"/>
    <cellStyle name="쉼표 [0] 7 30" xfId="2742"/>
    <cellStyle name="쉼표 [0] 7 4" xfId="90"/>
    <cellStyle name="쉼표 [0] 7 4 10" xfId="2743"/>
    <cellStyle name="쉼표 [0] 7 4 11" xfId="2744"/>
    <cellStyle name="쉼표 [0] 7 4 12" xfId="2745"/>
    <cellStyle name="쉼표 [0] 7 4 13" xfId="2746"/>
    <cellStyle name="쉼표 [0] 7 4 2" xfId="2747"/>
    <cellStyle name="쉼표 [0] 7 4 3" xfId="2748"/>
    <cellStyle name="쉼표 [0] 7 4 4" xfId="2749"/>
    <cellStyle name="쉼표 [0] 7 4 5" xfId="2750"/>
    <cellStyle name="쉼표 [0] 7 4 6" xfId="2751"/>
    <cellStyle name="쉼표 [0] 7 4 7" xfId="2752"/>
    <cellStyle name="쉼표 [0] 7 4 8" xfId="2753"/>
    <cellStyle name="쉼표 [0] 7 4 9" xfId="2754"/>
    <cellStyle name="쉼표 [0] 7 5" xfId="91"/>
    <cellStyle name="쉼표 [0] 7 5 10" xfId="2755"/>
    <cellStyle name="쉼표 [0] 7 5 11" xfId="2756"/>
    <cellStyle name="쉼표 [0] 7 5 12" xfId="2757"/>
    <cellStyle name="쉼표 [0] 7 5 13" xfId="2758"/>
    <cellStyle name="쉼표 [0] 7 5 2" xfId="2759"/>
    <cellStyle name="쉼표 [0] 7 5 3" xfId="2760"/>
    <cellStyle name="쉼표 [0] 7 5 4" xfId="2761"/>
    <cellStyle name="쉼표 [0] 7 5 5" xfId="2762"/>
    <cellStyle name="쉼표 [0] 7 5 6" xfId="2763"/>
    <cellStyle name="쉼표 [0] 7 5 7" xfId="2764"/>
    <cellStyle name="쉼표 [0] 7 5 8" xfId="2765"/>
    <cellStyle name="쉼표 [0] 7 5 9" xfId="2766"/>
    <cellStyle name="쉼표 [0] 7 6" xfId="92"/>
    <cellStyle name="쉼표 [0] 7 6 10" xfId="2767"/>
    <cellStyle name="쉼표 [0] 7 6 11" xfId="2768"/>
    <cellStyle name="쉼표 [0] 7 6 12" xfId="2769"/>
    <cellStyle name="쉼표 [0] 7 6 13" xfId="2770"/>
    <cellStyle name="쉼표 [0] 7 6 2" xfId="2771"/>
    <cellStyle name="쉼표 [0] 7 6 3" xfId="2772"/>
    <cellStyle name="쉼표 [0] 7 6 4" xfId="2773"/>
    <cellStyle name="쉼표 [0] 7 6 5" xfId="2774"/>
    <cellStyle name="쉼표 [0] 7 6 6" xfId="2775"/>
    <cellStyle name="쉼표 [0] 7 6 7" xfId="2776"/>
    <cellStyle name="쉼표 [0] 7 6 8" xfId="2777"/>
    <cellStyle name="쉼표 [0] 7 6 9" xfId="2778"/>
    <cellStyle name="쉼표 [0] 7 7" xfId="93"/>
    <cellStyle name="쉼표 [0] 7 7 10" xfId="2779"/>
    <cellStyle name="쉼표 [0] 7 7 11" xfId="2780"/>
    <cellStyle name="쉼표 [0] 7 7 12" xfId="2781"/>
    <cellStyle name="쉼표 [0] 7 7 13" xfId="2782"/>
    <cellStyle name="쉼표 [0] 7 7 2" xfId="2783"/>
    <cellStyle name="쉼표 [0] 7 7 3" xfId="2784"/>
    <cellStyle name="쉼표 [0] 7 7 4" xfId="2785"/>
    <cellStyle name="쉼표 [0] 7 7 5" xfId="2786"/>
    <cellStyle name="쉼표 [0] 7 7 6" xfId="2787"/>
    <cellStyle name="쉼표 [0] 7 7 7" xfId="2788"/>
    <cellStyle name="쉼표 [0] 7 7 8" xfId="2789"/>
    <cellStyle name="쉼표 [0] 7 7 9" xfId="2790"/>
    <cellStyle name="쉼표 [0] 7 8" xfId="94"/>
    <cellStyle name="쉼표 [0] 7 8 10" xfId="2791"/>
    <cellStyle name="쉼표 [0] 7 8 11" xfId="2792"/>
    <cellStyle name="쉼표 [0] 7 8 12" xfId="2793"/>
    <cellStyle name="쉼표 [0] 7 8 13" xfId="2794"/>
    <cellStyle name="쉼표 [0] 7 8 2" xfId="2795"/>
    <cellStyle name="쉼표 [0] 7 8 3" xfId="2796"/>
    <cellStyle name="쉼표 [0] 7 8 4" xfId="2797"/>
    <cellStyle name="쉼표 [0] 7 8 5" xfId="2798"/>
    <cellStyle name="쉼표 [0] 7 8 6" xfId="2799"/>
    <cellStyle name="쉼표 [0] 7 8 7" xfId="2800"/>
    <cellStyle name="쉼표 [0] 7 8 8" xfId="2801"/>
    <cellStyle name="쉼표 [0] 7 8 9" xfId="2802"/>
    <cellStyle name="쉼표 [0] 7 9" xfId="95"/>
    <cellStyle name="쉼표 [0] 7 9 10" xfId="2803"/>
    <cellStyle name="쉼표 [0] 7 9 11" xfId="2804"/>
    <cellStyle name="쉼표 [0] 7 9 12" xfId="2805"/>
    <cellStyle name="쉼표 [0] 7 9 13" xfId="2806"/>
    <cellStyle name="쉼표 [0] 7 9 2" xfId="2807"/>
    <cellStyle name="쉼표 [0] 7 9 3" xfId="2808"/>
    <cellStyle name="쉼표 [0] 7 9 4" xfId="2809"/>
    <cellStyle name="쉼표 [0] 7 9 5" xfId="2810"/>
    <cellStyle name="쉼표 [0] 7 9 6" xfId="2811"/>
    <cellStyle name="쉼표 [0] 7 9 7" xfId="2812"/>
    <cellStyle name="쉼표 [0] 7 9 8" xfId="2813"/>
    <cellStyle name="쉼표 [0] 7 9 9" xfId="2814"/>
    <cellStyle name="쉼표 [0] 70" xfId="3625"/>
    <cellStyle name="쉼표 [0] 71" xfId="1002"/>
    <cellStyle name="쉼표 [0] 71 2" xfId="1003"/>
    <cellStyle name="쉼표 [0] 71 2 2" xfId="2815"/>
    <cellStyle name="쉼표 [0] 71 2 2 2" xfId="3673"/>
    <cellStyle name="쉼표 [0] 71 3" xfId="1004"/>
    <cellStyle name="쉼표 [0] 71 3 2" xfId="2816"/>
    <cellStyle name="쉼표 [0] 71 4" xfId="2817"/>
    <cellStyle name="쉼표 [0] 71 5" xfId="3626"/>
    <cellStyle name="쉼표 [0] 72" xfId="3627"/>
    <cellStyle name="쉼표 [0] 72 2" xfId="3674"/>
    <cellStyle name="쉼표 [0] 73" xfId="3628"/>
    <cellStyle name="쉼표 [0] 73 2" xfId="3675"/>
    <cellStyle name="쉼표 [0] 74" xfId="1005"/>
    <cellStyle name="쉼표 [0] 74 2" xfId="1006"/>
    <cellStyle name="쉼표 [0] 74 2 2" xfId="2818"/>
    <cellStyle name="쉼표 [0] 74 2 2 2" xfId="3676"/>
    <cellStyle name="쉼표 [0] 74 3" xfId="1007"/>
    <cellStyle name="쉼표 [0] 74 3 2" xfId="2819"/>
    <cellStyle name="쉼표 [0] 74 4" xfId="2820"/>
    <cellStyle name="쉼표 [0] 74 5" xfId="3629"/>
    <cellStyle name="쉼표 [0] 75" xfId="3630"/>
    <cellStyle name="쉼표 [0] 75 2" xfId="3677"/>
    <cellStyle name="쉼표 [0] 76" xfId="3631"/>
    <cellStyle name="쉼표 [0] 76 2" xfId="3678"/>
    <cellStyle name="쉼표 [0] 77" xfId="1008"/>
    <cellStyle name="쉼표 [0] 77 2" xfId="1009"/>
    <cellStyle name="쉼표 [0] 77 2 2" xfId="2821"/>
    <cellStyle name="쉼표 [0] 77 2 2 2" xfId="3679"/>
    <cellStyle name="쉼표 [0] 77 3" xfId="1010"/>
    <cellStyle name="쉼표 [0] 77 3 2" xfId="2822"/>
    <cellStyle name="쉼표 [0] 77 4" xfId="2823"/>
    <cellStyle name="쉼표 [0] 77 5" xfId="3632"/>
    <cellStyle name="쉼표 [0] 78" xfId="3633"/>
    <cellStyle name="쉼표 [0] 79" xfId="3634"/>
    <cellStyle name="쉼표 [0] 8" xfId="17"/>
    <cellStyle name="쉼표 [0] 8 10" xfId="1011"/>
    <cellStyle name="쉼표 [0] 8 10 2" xfId="2824"/>
    <cellStyle name="쉼표 [0] 8 11" xfId="1012"/>
    <cellStyle name="쉼표 [0] 8 12" xfId="1013"/>
    <cellStyle name="쉼표 [0] 8 13" xfId="1014"/>
    <cellStyle name="쉼표 [0] 8 14" xfId="2825"/>
    <cellStyle name="쉼표 [0] 8 15" xfId="2826"/>
    <cellStyle name="쉼표 [0] 8 16" xfId="2827"/>
    <cellStyle name="쉼표 [0] 8 17" xfId="2828"/>
    <cellStyle name="쉼표 [0] 8 18" xfId="2829"/>
    <cellStyle name="쉼표 [0] 8 19" xfId="2830"/>
    <cellStyle name="쉼표 [0] 8 2" xfId="18"/>
    <cellStyle name="쉼표 [0] 8 2 10" xfId="2831"/>
    <cellStyle name="쉼표 [0] 8 2 11" xfId="2832"/>
    <cellStyle name="쉼표 [0] 8 2 12" xfId="2833"/>
    <cellStyle name="쉼표 [0] 8 2 13" xfId="2834"/>
    <cellStyle name="쉼표 [0] 8 2 2" xfId="2835"/>
    <cellStyle name="쉼표 [0] 8 2 3" xfId="2836"/>
    <cellStyle name="쉼표 [0] 8 2 4" xfId="2837"/>
    <cellStyle name="쉼표 [0] 8 2 5" xfId="2838"/>
    <cellStyle name="쉼표 [0] 8 2 6" xfId="2839"/>
    <cellStyle name="쉼표 [0] 8 2 7" xfId="2840"/>
    <cellStyle name="쉼표 [0] 8 2 8" xfId="2841"/>
    <cellStyle name="쉼표 [0] 8 2 9" xfId="2842"/>
    <cellStyle name="쉼표 [0] 8 20" xfId="2843"/>
    <cellStyle name="쉼표 [0] 8 21" xfId="2844"/>
    <cellStyle name="쉼표 [0] 8 22" xfId="2845"/>
    <cellStyle name="쉼표 [0] 8 23" xfId="2846"/>
    <cellStyle name="쉼표 [0] 8 24" xfId="2847"/>
    <cellStyle name="쉼표 [0] 8 25" xfId="2848"/>
    <cellStyle name="쉼표 [0] 8 26" xfId="2849"/>
    <cellStyle name="쉼표 [0] 8 27" xfId="2850"/>
    <cellStyle name="쉼표 [0] 8 28" xfId="2851"/>
    <cellStyle name="쉼표 [0] 8 3" xfId="96"/>
    <cellStyle name="쉼표 [0] 8 3 10" xfId="2852"/>
    <cellStyle name="쉼표 [0] 8 3 11" xfId="2853"/>
    <cellStyle name="쉼표 [0] 8 3 12" xfId="2854"/>
    <cellStyle name="쉼표 [0] 8 3 13" xfId="2855"/>
    <cellStyle name="쉼표 [0] 8 3 2" xfId="2856"/>
    <cellStyle name="쉼표 [0] 8 3 3" xfId="2857"/>
    <cellStyle name="쉼표 [0] 8 3 4" xfId="2858"/>
    <cellStyle name="쉼표 [0] 8 3 5" xfId="2859"/>
    <cellStyle name="쉼표 [0] 8 3 6" xfId="2860"/>
    <cellStyle name="쉼표 [0] 8 3 7" xfId="2861"/>
    <cellStyle name="쉼표 [0] 8 3 8" xfId="2862"/>
    <cellStyle name="쉼표 [0] 8 3 9" xfId="2863"/>
    <cellStyle name="쉼표 [0] 8 4" xfId="97"/>
    <cellStyle name="쉼표 [0] 8 4 10" xfId="2864"/>
    <cellStyle name="쉼표 [0] 8 4 11" xfId="2865"/>
    <cellStyle name="쉼표 [0] 8 4 12" xfId="2866"/>
    <cellStyle name="쉼표 [0] 8 4 13" xfId="2867"/>
    <cellStyle name="쉼표 [0] 8 4 2" xfId="2868"/>
    <cellStyle name="쉼표 [0] 8 4 3" xfId="2869"/>
    <cellStyle name="쉼표 [0] 8 4 4" xfId="2870"/>
    <cellStyle name="쉼표 [0] 8 4 5" xfId="2871"/>
    <cellStyle name="쉼표 [0] 8 4 6" xfId="2872"/>
    <cellStyle name="쉼표 [0] 8 4 7" xfId="2873"/>
    <cellStyle name="쉼표 [0] 8 4 8" xfId="2874"/>
    <cellStyle name="쉼표 [0] 8 4 9" xfId="2875"/>
    <cellStyle name="쉼표 [0] 8 5" xfId="98"/>
    <cellStyle name="쉼표 [0] 8 5 10" xfId="2876"/>
    <cellStyle name="쉼표 [0] 8 5 11" xfId="2877"/>
    <cellStyle name="쉼표 [0] 8 5 12" xfId="2878"/>
    <cellStyle name="쉼표 [0] 8 5 13" xfId="2879"/>
    <cellStyle name="쉼표 [0] 8 5 2" xfId="2880"/>
    <cellStyle name="쉼표 [0] 8 5 3" xfId="2881"/>
    <cellStyle name="쉼표 [0] 8 5 4" xfId="2882"/>
    <cellStyle name="쉼표 [0] 8 5 5" xfId="2883"/>
    <cellStyle name="쉼표 [0] 8 5 6" xfId="2884"/>
    <cellStyle name="쉼표 [0] 8 5 7" xfId="2885"/>
    <cellStyle name="쉼표 [0] 8 5 8" xfId="2886"/>
    <cellStyle name="쉼표 [0] 8 5 9" xfId="2887"/>
    <cellStyle name="쉼표 [0] 8 6" xfId="99"/>
    <cellStyle name="쉼표 [0] 8 6 10" xfId="2888"/>
    <cellStyle name="쉼표 [0] 8 6 11" xfId="2889"/>
    <cellStyle name="쉼표 [0] 8 6 12" xfId="2890"/>
    <cellStyle name="쉼표 [0] 8 6 13" xfId="2891"/>
    <cellStyle name="쉼표 [0] 8 6 2" xfId="2892"/>
    <cellStyle name="쉼표 [0] 8 6 3" xfId="2893"/>
    <cellStyle name="쉼표 [0] 8 6 4" xfId="2894"/>
    <cellStyle name="쉼표 [0] 8 6 5" xfId="2895"/>
    <cellStyle name="쉼표 [0] 8 6 6" xfId="2896"/>
    <cellStyle name="쉼표 [0] 8 6 7" xfId="2897"/>
    <cellStyle name="쉼표 [0] 8 6 8" xfId="2898"/>
    <cellStyle name="쉼표 [0] 8 6 9" xfId="2899"/>
    <cellStyle name="쉼표 [0] 8 7" xfId="100"/>
    <cellStyle name="쉼표 [0] 8 7 10" xfId="2900"/>
    <cellStyle name="쉼표 [0] 8 7 11" xfId="2901"/>
    <cellStyle name="쉼표 [0] 8 7 12" xfId="2902"/>
    <cellStyle name="쉼표 [0] 8 7 13" xfId="2903"/>
    <cellStyle name="쉼표 [0] 8 7 2" xfId="2904"/>
    <cellStyle name="쉼표 [0] 8 7 3" xfId="2905"/>
    <cellStyle name="쉼표 [0] 8 7 4" xfId="2906"/>
    <cellStyle name="쉼표 [0] 8 7 5" xfId="2907"/>
    <cellStyle name="쉼표 [0] 8 7 6" xfId="2908"/>
    <cellStyle name="쉼표 [0] 8 7 7" xfId="2909"/>
    <cellStyle name="쉼표 [0] 8 7 8" xfId="2910"/>
    <cellStyle name="쉼표 [0] 8 7 9" xfId="2911"/>
    <cellStyle name="쉼표 [0] 8 8" xfId="101"/>
    <cellStyle name="쉼표 [0] 8 8 10" xfId="2912"/>
    <cellStyle name="쉼표 [0] 8 8 11" xfId="2913"/>
    <cellStyle name="쉼표 [0] 8 8 12" xfId="2914"/>
    <cellStyle name="쉼표 [0] 8 8 13" xfId="2915"/>
    <cellStyle name="쉼표 [0] 8 8 2" xfId="2916"/>
    <cellStyle name="쉼표 [0] 8 8 3" xfId="2917"/>
    <cellStyle name="쉼표 [0] 8 8 4" xfId="2918"/>
    <cellStyle name="쉼표 [0] 8 8 5" xfId="2919"/>
    <cellStyle name="쉼표 [0] 8 8 6" xfId="2920"/>
    <cellStyle name="쉼표 [0] 8 8 7" xfId="2921"/>
    <cellStyle name="쉼표 [0] 8 8 8" xfId="2922"/>
    <cellStyle name="쉼표 [0] 8 8 9" xfId="2923"/>
    <cellStyle name="쉼표 [0] 8 9" xfId="151"/>
    <cellStyle name="쉼표 [0] 8 9 10" xfId="2924"/>
    <cellStyle name="쉼표 [0] 8 9 11" xfId="2925"/>
    <cellStyle name="쉼표 [0] 8 9 12" xfId="2926"/>
    <cellStyle name="쉼표 [0] 8 9 13" xfId="2927"/>
    <cellStyle name="쉼표 [0] 8 9 2" xfId="2928"/>
    <cellStyle name="쉼표 [0] 8 9 3" xfId="2929"/>
    <cellStyle name="쉼표 [0] 8 9 4" xfId="2930"/>
    <cellStyle name="쉼표 [0] 8 9 5" xfId="2931"/>
    <cellStyle name="쉼표 [0] 8 9 6" xfId="2932"/>
    <cellStyle name="쉼표 [0] 8 9 7" xfId="2933"/>
    <cellStyle name="쉼표 [0] 8 9 8" xfId="2934"/>
    <cellStyle name="쉼표 [0] 8 9 9" xfId="2935"/>
    <cellStyle name="쉼표 [0] 80" xfId="1015"/>
    <cellStyle name="쉼표 [0] 80 2" xfId="1016"/>
    <cellStyle name="쉼표 [0] 80 2 2" xfId="2936"/>
    <cellStyle name="쉼표 [0] 80 3" xfId="1017"/>
    <cellStyle name="쉼표 [0] 80 3 2" xfId="2937"/>
    <cellStyle name="쉼표 [0] 80 4" xfId="2938"/>
    <cellStyle name="쉼표 [0] 80 5" xfId="3636"/>
    <cellStyle name="쉼표 [0] 81" xfId="3637"/>
    <cellStyle name="쉼표 [0] 82" xfId="3638"/>
    <cellStyle name="쉼표 [0] 83" xfId="1018"/>
    <cellStyle name="쉼표 [0] 83 2" xfId="1019"/>
    <cellStyle name="쉼표 [0] 83 2 2" xfId="2939"/>
    <cellStyle name="쉼표 [0] 83 3" xfId="1020"/>
    <cellStyle name="쉼표 [0] 83 3 2" xfId="2940"/>
    <cellStyle name="쉼표 [0] 83 4" xfId="2941"/>
    <cellStyle name="쉼표 [0] 83 5" xfId="3639"/>
    <cellStyle name="쉼표 [0] 84" xfId="3640"/>
    <cellStyle name="쉼표 [0] 85" xfId="3641"/>
    <cellStyle name="쉼표 [0] 86" xfId="1021"/>
    <cellStyle name="쉼표 [0] 86 2" xfId="1022"/>
    <cellStyle name="쉼표 [0] 86 2 2" xfId="2942"/>
    <cellStyle name="쉼표 [0] 86 3" xfId="1023"/>
    <cellStyle name="쉼표 [0] 86 3 2" xfId="2943"/>
    <cellStyle name="쉼표 [0] 86 4" xfId="2944"/>
    <cellStyle name="쉼표 [0] 86 5" xfId="3642"/>
    <cellStyle name="쉼표 [0] 87" xfId="3643"/>
    <cellStyle name="쉼표 [0] 88" xfId="3644"/>
    <cellStyle name="쉼표 [0] 89" xfId="1024"/>
    <cellStyle name="쉼표 [0] 89 2" xfId="1025"/>
    <cellStyle name="쉼표 [0] 89 2 2" xfId="2945"/>
    <cellStyle name="쉼표 [0] 89 3" xfId="1026"/>
    <cellStyle name="쉼표 [0] 89 3 2" xfId="2946"/>
    <cellStyle name="쉼표 [0] 89 4" xfId="2947"/>
    <cellStyle name="쉼표 [0] 89 5" xfId="3645"/>
    <cellStyle name="쉼표 [0] 9" xfId="19"/>
    <cellStyle name="쉼표 [0] 9 10" xfId="152"/>
    <cellStyle name="쉼표 [0] 9 10 2" xfId="2948"/>
    <cellStyle name="쉼표 [0] 9 10 3" xfId="2949"/>
    <cellStyle name="쉼표 [0] 9 10 4" xfId="2950"/>
    <cellStyle name="쉼표 [0] 9 10 5" xfId="2951"/>
    <cellStyle name="쉼표 [0] 9 10 6" xfId="2952"/>
    <cellStyle name="쉼표 [0] 9 10 7" xfId="2953"/>
    <cellStyle name="쉼표 [0] 9 10 8" xfId="2954"/>
    <cellStyle name="쉼표 [0] 9 10 9" xfId="2955"/>
    <cellStyle name="쉼표 [0] 9 11" xfId="2956"/>
    <cellStyle name="쉼표 [0] 9 12" xfId="2957"/>
    <cellStyle name="쉼표 [0] 9 13" xfId="2958"/>
    <cellStyle name="쉼표 [0] 9 14" xfId="2959"/>
    <cellStyle name="쉼표 [0] 9 15" xfId="2960"/>
    <cellStyle name="쉼표 [0] 9 16" xfId="2961"/>
    <cellStyle name="쉼표 [0] 9 17" xfId="2962"/>
    <cellStyle name="쉼표 [0] 9 18" xfId="2963"/>
    <cellStyle name="쉼표 [0] 9 19" xfId="2964"/>
    <cellStyle name="쉼표 [0] 9 2" xfId="20"/>
    <cellStyle name="쉼표 [0] 9 2 10" xfId="2965"/>
    <cellStyle name="쉼표 [0] 9 2 11" xfId="2966"/>
    <cellStyle name="쉼표 [0] 9 2 12" xfId="2967"/>
    <cellStyle name="쉼표 [0] 9 2 13" xfId="2968"/>
    <cellStyle name="쉼표 [0] 9 2 2" xfId="2969"/>
    <cellStyle name="쉼표 [0] 9 2 3" xfId="2970"/>
    <cellStyle name="쉼표 [0] 9 2 4" xfId="2971"/>
    <cellStyle name="쉼표 [0] 9 2 5" xfId="2972"/>
    <cellStyle name="쉼표 [0] 9 2 6" xfId="2973"/>
    <cellStyle name="쉼표 [0] 9 2 7" xfId="2974"/>
    <cellStyle name="쉼표 [0] 9 2 8" xfId="2975"/>
    <cellStyle name="쉼표 [0] 9 2 9" xfId="2976"/>
    <cellStyle name="쉼표 [0] 9 20" xfId="2977"/>
    <cellStyle name="쉼표 [0] 9 21" xfId="2978"/>
    <cellStyle name="쉼표 [0] 9 22" xfId="2979"/>
    <cellStyle name="쉼표 [0] 9 23" xfId="2980"/>
    <cellStyle name="쉼표 [0] 9 24" xfId="2981"/>
    <cellStyle name="쉼표 [0] 9 25" xfId="2982"/>
    <cellStyle name="쉼표 [0] 9 26" xfId="2983"/>
    <cellStyle name="쉼표 [0] 9 27" xfId="2984"/>
    <cellStyle name="쉼표 [0] 9 28" xfId="2985"/>
    <cellStyle name="쉼표 [0] 9 29" xfId="2986"/>
    <cellStyle name="쉼표 [0] 9 3" xfId="43"/>
    <cellStyle name="쉼표 [0] 9 3 10" xfId="2987"/>
    <cellStyle name="쉼표 [0] 9 3 11" xfId="2988"/>
    <cellStyle name="쉼표 [0] 9 3 12" xfId="2989"/>
    <cellStyle name="쉼표 [0] 9 3 13" xfId="2990"/>
    <cellStyle name="쉼표 [0] 9 3 2" xfId="2991"/>
    <cellStyle name="쉼표 [0] 9 3 3" xfId="2992"/>
    <cellStyle name="쉼표 [0] 9 3 4" xfId="2993"/>
    <cellStyle name="쉼표 [0] 9 3 5" xfId="2994"/>
    <cellStyle name="쉼표 [0] 9 3 6" xfId="2995"/>
    <cellStyle name="쉼표 [0] 9 3 7" xfId="2996"/>
    <cellStyle name="쉼표 [0] 9 3 8" xfId="2997"/>
    <cellStyle name="쉼표 [0] 9 3 9" xfId="2998"/>
    <cellStyle name="쉼표 [0] 9 30" xfId="2999"/>
    <cellStyle name="쉼표 [0] 9 4" xfId="45"/>
    <cellStyle name="쉼표 [0] 9 4 10" xfId="3000"/>
    <cellStyle name="쉼표 [0] 9 4 11" xfId="3001"/>
    <cellStyle name="쉼표 [0] 9 4 12" xfId="3002"/>
    <cellStyle name="쉼표 [0] 9 4 13" xfId="3003"/>
    <cellStyle name="쉼표 [0] 9 4 2" xfId="3004"/>
    <cellStyle name="쉼표 [0] 9 4 3" xfId="3005"/>
    <cellStyle name="쉼표 [0] 9 4 4" xfId="3006"/>
    <cellStyle name="쉼표 [0] 9 4 5" xfId="3007"/>
    <cellStyle name="쉼표 [0] 9 4 6" xfId="3008"/>
    <cellStyle name="쉼표 [0] 9 4 7" xfId="3009"/>
    <cellStyle name="쉼표 [0] 9 4 8" xfId="3010"/>
    <cellStyle name="쉼표 [0] 9 4 9" xfId="3011"/>
    <cellStyle name="쉼표 [0] 9 5" xfId="42"/>
    <cellStyle name="쉼표 [0] 9 5 10" xfId="3012"/>
    <cellStyle name="쉼표 [0] 9 5 11" xfId="3013"/>
    <cellStyle name="쉼표 [0] 9 5 12" xfId="3014"/>
    <cellStyle name="쉼표 [0] 9 5 13" xfId="3015"/>
    <cellStyle name="쉼표 [0] 9 5 2" xfId="3016"/>
    <cellStyle name="쉼표 [0] 9 5 3" xfId="3017"/>
    <cellStyle name="쉼표 [0] 9 5 4" xfId="3018"/>
    <cellStyle name="쉼표 [0] 9 5 5" xfId="3019"/>
    <cellStyle name="쉼표 [0] 9 5 6" xfId="3020"/>
    <cellStyle name="쉼표 [0] 9 5 7" xfId="3021"/>
    <cellStyle name="쉼표 [0] 9 5 8" xfId="3022"/>
    <cellStyle name="쉼표 [0] 9 5 9" xfId="3023"/>
    <cellStyle name="쉼표 [0] 9 6" xfId="102"/>
    <cellStyle name="쉼표 [0] 9 6 10" xfId="3024"/>
    <cellStyle name="쉼표 [0] 9 6 11" xfId="3025"/>
    <cellStyle name="쉼표 [0] 9 6 12" xfId="3026"/>
    <cellStyle name="쉼표 [0] 9 6 13" xfId="3027"/>
    <cellStyle name="쉼표 [0] 9 6 2" xfId="3028"/>
    <cellStyle name="쉼표 [0] 9 6 3" xfId="3029"/>
    <cellStyle name="쉼표 [0] 9 6 4" xfId="3030"/>
    <cellStyle name="쉼표 [0] 9 6 5" xfId="3031"/>
    <cellStyle name="쉼표 [0] 9 6 6" xfId="3032"/>
    <cellStyle name="쉼표 [0] 9 6 7" xfId="3033"/>
    <cellStyle name="쉼표 [0] 9 6 8" xfId="3034"/>
    <cellStyle name="쉼표 [0] 9 6 9" xfId="3035"/>
    <cellStyle name="쉼표 [0] 9 7" xfId="103"/>
    <cellStyle name="쉼표 [0] 9 7 10" xfId="3036"/>
    <cellStyle name="쉼표 [0] 9 7 11" xfId="3037"/>
    <cellStyle name="쉼표 [0] 9 7 12" xfId="3038"/>
    <cellStyle name="쉼표 [0] 9 7 13" xfId="3039"/>
    <cellStyle name="쉼표 [0] 9 7 2" xfId="3040"/>
    <cellStyle name="쉼표 [0] 9 7 3" xfId="3041"/>
    <cellStyle name="쉼표 [0] 9 7 4" xfId="3042"/>
    <cellStyle name="쉼표 [0] 9 7 5" xfId="3043"/>
    <cellStyle name="쉼표 [0] 9 7 6" xfId="3044"/>
    <cellStyle name="쉼표 [0] 9 7 7" xfId="3045"/>
    <cellStyle name="쉼표 [0] 9 7 8" xfId="3046"/>
    <cellStyle name="쉼표 [0] 9 7 9" xfId="3047"/>
    <cellStyle name="쉼표 [0] 9 8" xfId="104"/>
    <cellStyle name="쉼표 [0] 9 8 10" xfId="3048"/>
    <cellStyle name="쉼표 [0] 9 8 11" xfId="3049"/>
    <cellStyle name="쉼표 [0] 9 8 12" xfId="3050"/>
    <cellStyle name="쉼표 [0] 9 8 13" xfId="3051"/>
    <cellStyle name="쉼표 [0] 9 8 2" xfId="3052"/>
    <cellStyle name="쉼표 [0] 9 8 3" xfId="3053"/>
    <cellStyle name="쉼표 [0] 9 8 4" xfId="3054"/>
    <cellStyle name="쉼표 [0] 9 8 5" xfId="3055"/>
    <cellStyle name="쉼표 [0] 9 8 6" xfId="3056"/>
    <cellStyle name="쉼표 [0] 9 8 7" xfId="3057"/>
    <cellStyle name="쉼표 [0] 9 8 8" xfId="3058"/>
    <cellStyle name="쉼표 [0] 9 8 9" xfId="3059"/>
    <cellStyle name="쉼표 [0] 9 9" xfId="105"/>
    <cellStyle name="쉼표 [0] 9 9 2" xfId="3060"/>
    <cellStyle name="쉼표 [0] 9 9 3" xfId="3061"/>
    <cellStyle name="쉼표 [0] 9 9 4" xfId="3062"/>
    <cellStyle name="쉼표 [0] 9 9 5" xfId="3063"/>
    <cellStyle name="쉼표 [0] 9 9 6" xfId="3064"/>
    <cellStyle name="쉼표 [0] 9 9 7" xfId="3065"/>
    <cellStyle name="쉼표 [0] 9 9 8" xfId="3066"/>
    <cellStyle name="쉼표 [0] 9 9 9" xfId="3067"/>
    <cellStyle name="쉼표 [0] 90" xfId="3646"/>
    <cellStyle name="쉼표 [0] 91" xfId="3647"/>
    <cellStyle name="쉼표 [0] 92" xfId="1027"/>
    <cellStyle name="쉼표 [0] 92 2" xfId="1028"/>
    <cellStyle name="쉼표 [0] 92 2 2" xfId="3068"/>
    <cellStyle name="쉼표 [0] 92 3" xfId="1029"/>
    <cellStyle name="쉼표 [0] 92 3 2" xfId="3069"/>
    <cellStyle name="쉼표 [0] 92 4" xfId="3070"/>
    <cellStyle name="쉼표 [0] 92 5" xfId="3648"/>
    <cellStyle name="쉼표 [0] 93" xfId="3649"/>
    <cellStyle name="쉼표 [0] 94" xfId="3650"/>
    <cellStyle name="쉼표 [0] 95" xfId="1030"/>
    <cellStyle name="쉼표 [0] 95 2" xfId="1031"/>
    <cellStyle name="쉼표 [0] 95 2 2" xfId="3071"/>
    <cellStyle name="쉼표 [0] 95 3" xfId="1032"/>
    <cellStyle name="쉼표 [0] 95 3 2" xfId="3072"/>
    <cellStyle name="쉼표 [0] 95 4" xfId="3073"/>
    <cellStyle name="쉼표 [0] 95 5" xfId="3651"/>
    <cellStyle name="쉼표 [0] 96" xfId="3652"/>
    <cellStyle name="쉼표 [0] 97" xfId="3653"/>
    <cellStyle name="쉼표 [0] 98" xfId="1033"/>
    <cellStyle name="쉼표 [0] 98 2" xfId="1034"/>
    <cellStyle name="쉼표 [0] 98 2 2" xfId="3074"/>
    <cellStyle name="쉼표 [0] 98 3" xfId="1035"/>
    <cellStyle name="쉼표 [0] 98 3 2" xfId="3075"/>
    <cellStyle name="쉼표 [0] 98 4" xfId="3076"/>
    <cellStyle name="쉼표 [0] 98 5" xfId="3654"/>
    <cellStyle name="쉼표 [0] 99" xfId="3077"/>
    <cellStyle name="표준" xfId="0" builtinId="0"/>
    <cellStyle name="표준 10" xfId="27"/>
    <cellStyle name="표준 10 10" xfId="3078"/>
    <cellStyle name="표준 10 2" xfId="34"/>
    <cellStyle name="표준 10 2 2" xfId="1036"/>
    <cellStyle name="표준 10 2 3" xfId="3079"/>
    <cellStyle name="표준 10 3" xfId="3080"/>
    <cellStyle name="표준 10 3 2" xfId="3515"/>
    <cellStyle name="표준 10 3 3" xfId="3339"/>
    <cellStyle name="표준 10 4" xfId="3081"/>
    <cellStyle name="표준 10 4 2" xfId="3516"/>
    <cellStyle name="표준 10 4 3" xfId="3358"/>
    <cellStyle name="표준 10 5" xfId="3082"/>
    <cellStyle name="표준 10 5 2" xfId="3517"/>
    <cellStyle name="표준 10 5 3" xfId="3366"/>
    <cellStyle name="표준 10 6" xfId="3083"/>
    <cellStyle name="표준 10 6 2" xfId="3518"/>
    <cellStyle name="표준 10 6 3" xfId="3373"/>
    <cellStyle name="표준 10 7" xfId="3084"/>
    <cellStyle name="표준 10 7 2" xfId="3519"/>
    <cellStyle name="표준 10 7 3" xfId="3380"/>
    <cellStyle name="표준 10 8" xfId="3085"/>
    <cellStyle name="표준 10 8 2" xfId="3520"/>
    <cellStyle name="표준 10 8 3" xfId="3386"/>
    <cellStyle name="표준 10 9" xfId="3086"/>
    <cellStyle name="표준 107" xfId="3702"/>
    <cellStyle name="표준 108" xfId="3703"/>
    <cellStyle name="표준 109" xfId="3704"/>
    <cellStyle name="표준 11" xfId="30"/>
    <cellStyle name="표준 11 10" xfId="3087"/>
    <cellStyle name="표준 11 11" xfId="3088"/>
    <cellStyle name="표준 11 2" xfId="37"/>
    <cellStyle name="표준 11 2 2" xfId="106"/>
    <cellStyle name="표준 11 2 3" xfId="153"/>
    <cellStyle name="표준 11 2 4" xfId="147"/>
    <cellStyle name="표준 11 2 5" xfId="154"/>
    <cellStyle name="표준 11 2 6" xfId="149"/>
    <cellStyle name="표준 11 2 7" xfId="155"/>
    <cellStyle name="표준 11 2 8" xfId="148"/>
    <cellStyle name="표준 11 3" xfId="107"/>
    <cellStyle name="표준 11 3 2" xfId="3089"/>
    <cellStyle name="표준 11 3 3" xfId="3418"/>
    <cellStyle name="표준 11 3 4" xfId="3429"/>
    <cellStyle name="표준 11 3 5" xfId="3416"/>
    <cellStyle name="표준 11 3 6" xfId="3471"/>
    <cellStyle name="표준 11 3 7" xfId="3338"/>
    <cellStyle name="표준 11 4" xfId="1104"/>
    <cellStyle name="표준 11 4 2" xfId="3090"/>
    <cellStyle name="표준 11 4 3" xfId="3521"/>
    <cellStyle name="표준 11 4 4" xfId="3352"/>
    <cellStyle name="표준 11 5" xfId="3091"/>
    <cellStyle name="표준 11 5 2" xfId="3522"/>
    <cellStyle name="표준 11 5 3" xfId="3337"/>
    <cellStyle name="표준 11 6" xfId="3092"/>
    <cellStyle name="표준 11 6 2" xfId="3523"/>
    <cellStyle name="표준 11 6 3" xfId="3342"/>
    <cellStyle name="표준 11 7" xfId="3093"/>
    <cellStyle name="표준 11 7 2" xfId="3524"/>
    <cellStyle name="표준 11 7 3" xfId="3356"/>
    <cellStyle name="표준 11 8" xfId="3094"/>
    <cellStyle name="표준 11 8 2" xfId="3525"/>
    <cellStyle name="표준 11 8 3" xfId="3364"/>
    <cellStyle name="표준 11 9" xfId="3095"/>
    <cellStyle name="표준 110" xfId="3705"/>
    <cellStyle name="표준 12" xfId="8"/>
    <cellStyle name="표준 12 2" xfId="108"/>
    <cellStyle name="표준 12 3" xfId="109"/>
    <cellStyle name="표준 12 3 2" xfId="3096"/>
    <cellStyle name="표준 12 4" xfId="3097"/>
    <cellStyle name="표준 12 5" xfId="3098"/>
    <cellStyle name="표준 12 6" xfId="3099"/>
    <cellStyle name="표준 13" xfId="9"/>
    <cellStyle name="표준 13 2" xfId="3100"/>
    <cellStyle name="표준 14" xfId="46"/>
    <cellStyle name="표준 14 2" xfId="3101"/>
    <cellStyle name="표준 15" xfId="31"/>
    <cellStyle name="표준 15 2" xfId="38"/>
    <cellStyle name="표준 15 2 2" xfId="3102"/>
    <cellStyle name="표준 15 3" xfId="1037"/>
    <cellStyle name="표준 16" xfId="28"/>
    <cellStyle name="표준 16 2" xfId="35"/>
    <cellStyle name="표준 16 2 2" xfId="3103"/>
    <cellStyle name="표준 16 3" xfId="50"/>
    <cellStyle name="표준 16 3 2" xfId="3104"/>
    <cellStyle name="표준 16 4" xfId="48"/>
    <cellStyle name="표준 16 5" xfId="49"/>
    <cellStyle name="표준 17" xfId="51"/>
    <cellStyle name="표준 17 2" xfId="3105"/>
    <cellStyle name="표준 17 3" xfId="3106"/>
    <cellStyle name="표준 17 4" xfId="3322"/>
    <cellStyle name="표준 18" xfId="29"/>
    <cellStyle name="표준 18 2" xfId="36"/>
    <cellStyle name="표준 18 2 2" xfId="3107"/>
    <cellStyle name="표준 18 3" xfId="1038"/>
    <cellStyle name="표준 19" xfId="32"/>
    <cellStyle name="표준 19 2" xfId="39"/>
    <cellStyle name="표준 19 2 2" xfId="59"/>
    <cellStyle name="표준 19 2 2 2" xfId="136"/>
    <cellStyle name="표준 19 2 2 2 2" xfId="212"/>
    <cellStyle name="표준 19 2 2 2 3" xfId="204"/>
    <cellStyle name="표준 19 2 2 2 4" xfId="226"/>
    <cellStyle name="표준 19 2 2 3" xfId="201"/>
    <cellStyle name="표준 19 2 2 4" xfId="190"/>
    <cellStyle name="표준 19 2 2 5" xfId="222"/>
    <cellStyle name="표준 19 2 3" xfId="133"/>
    <cellStyle name="표준 19 2 3 2" xfId="209"/>
    <cellStyle name="표준 19 2 3 3" xfId="217"/>
    <cellStyle name="표준 19 2 3 4" xfId="225"/>
    <cellStyle name="표준 19 2 4" xfId="194"/>
    <cellStyle name="표준 19 2 5" xfId="221"/>
    <cellStyle name="표준 19 2 6" xfId="187"/>
    <cellStyle name="표준 19 2 7" xfId="3108"/>
    <cellStyle name="표준 19 3" xfId="57"/>
    <cellStyle name="표준 19 3 2" xfId="134"/>
    <cellStyle name="표준 19 3 2 2" xfId="210"/>
    <cellStyle name="표준 19 3 2 3" xfId="216"/>
    <cellStyle name="표준 19 3 2 4" xfId="227"/>
    <cellStyle name="표준 19 3 3" xfId="199"/>
    <cellStyle name="표준 19 3 4" xfId="197"/>
    <cellStyle name="표준 19 3 5" xfId="223"/>
    <cellStyle name="표준 19 3 6" xfId="3109"/>
    <cellStyle name="표준 19 4" xfId="131"/>
    <cellStyle name="표준 19 4 2" xfId="207"/>
    <cellStyle name="표준 19 4 3" xfId="198"/>
    <cellStyle name="표준 19 4 4" xfId="213"/>
    <cellStyle name="표준 19 5" xfId="191"/>
    <cellStyle name="표준 19 6" xfId="189"/>
    <cellStyle name="표준 19 7" xfId="228"/>
    <cellStyle name="표준 19 8" xfId="1039"/>
    <cellStyle name="표준 19 9" xfId="3323"/>
    <cellStyle name="표준 2" xfId="1"/>
    <cellStyle name="표준 2 10" xfId="52"/>
    <cellStyle name="표준 2 11" xfId="110"/>
    <cellStyle name="표준 2 12" xfId="111"/>
    <cellStyle name="표준 2 13" xfId="112"/>
    <cellStyle name="표준 2 14" xfId="113"/>
    <cellStyle name="표준 2 15" xfId="114"/>
    <cellStyle name="표준 2 16" xfId="115"/>
    <cellStyle name="표준 2 16 2" xfId="3110"/>
    <cellStyle name="표준 2 16 3" xfId="3111"/>
    <cellStyle name="표준 2 17" xfId="116"/>
    <cellStyle name="표준 2 17 2" xfId="3112"/>
    <cellStyle name="표준 2 17 3" xfId="3113"/>
    <cellStyle name="표준 2 18" xfId="117"/>
    <cellStyle name="표준 2 18 2" xfId="3114"/>
    <cellStyle name="표준 2 18 3" xfId="3115"/>
    <cellStyle name="표준 2 19" xfId="118"/>
    <cellStyle name="표준 2 19 2" xfId="3116"/>
    <cellStyle name="표준 2 19 3" xfId="3117"/>
    <cellStyle name="표준 2 2" xfId="21"/>
    <cellStyle name="표준 2 2 2" xfId="1040"/>
    <cellStyle name="표준 2 2 2 2" xfId="1041"/>
    <cellStyle name="표준 2 2 2 2 2" xfId="1042"/>
    <cellStyle name="표준 2 2 2 2 2 2" xfId="1043"/>
    <cellStyle name="표준 2 2 2 2 2 2 2" xfId="3120"/>
    <cellStyle name="표준 2 2 2 2 2 3" xfId="3119"/>
    <cellStyle name="표준 2 2 2 3" xfId="1044"/>
    <cellStyle name="표준 2 2 2 3 2" xfId="3121"/>
    <cellStyle name="표준 2 2 2 4" xfId="3118"/>
    <cellStyle name="표준 2 2 3" xfId="1045"/>
    <cellStyle name="표준 2 2 3 2" xfId="3122"/>
    <cellStyle name="표준 2 20" xfId="156"/>
    <cellStyle name="표준 2 20 2" xfId="3123"/>
    <cellStyle name="표준 2 21" xfId="157"/>
    <cellStyle name="표준 2 22" xfId="158"/>
    <cellStyle name="표준 2 23" xfId="159"/>
    <cellStyle name="표준 2 24" xfId="160"/>
    <cellStyle name="표준 2 25" xfId="161"/>
    <cellStyle name="표준 2 26" xfId="162"/>
    <cellStyle name="표준 2 27" xfId="1046"/>
    <cellStyle name="표준 2 28" xfId="1047"/>
    <cellStyle name="표준 2 29" xfId="1048"/>
    <cellStyle name="표준 2 3" xfId="22"/>
    <cellStyle name="표준 2 30" xfId="1049"/>
    <cellStyle name="표준 2 31" xfId="1050"/>
    <cellStyle name="표준 2 32" xfId="1051"/>
    <cellStyle name="표준 2 33" xfId="1052"/>
    <cellStyle name="표준 2 34" xfId="1053"/>
    <cellStyle name="표준 2 35" xfId="1054"/>
    <cellStyle name="표준 2 36" xfId="1055"/>
    <cellStyle name="표준 2 37" xfId="1056"/>
    <cellStyle name="표준 2 38" xfId="1057"/>
    <cellStyle name="표준 2 39" xfId="1058"/>
    <cellStyle name="표준 2 4" xfId="23"/>
    <cellStyle name="표준 2 40" xfId="1059"/>
    <cellStyle name="표준 2 41" xfId="1060"/>
    <cellStyle name="표준 2 42" xfId="1061"/>
    <cellStyle name="표준 2 43" xfId="1062"/>
    <cellStyle name="표준 2 44" xfId="1063"/>
    <cellStyle name="표준 2 45" xfId="1064"/>
    <cellStyle name="표준 2 46" xfId="1065"/>
    <cellStyle name="표준 2 47" xfId="1066"/>
    <cellStyle name="표준 2 48" xfId="1067"/>
    <cellStyle name="표준 2 49" xfId="1068"/>
    <cellStyle name="표준 2 5" xfId="24"/>
    <cellStyle name="표준 2 50" xfId="1069"/>
    <cellStyle name="표준 2 51" xfId="1070"/>
    <cellStyle name="표준 2 52" xfId="1071"/>
    <cellStyle name="표준 2 53" xfId="1072"/>
    <cellStyle name="표준 2 54" xfId="1073"/>
    <cellStyle name="표준 2 55" xfId="1074"/>
    <cellStyle name="표준 2 56" xfId="1075"/>
    <cellStyle name="표준 2 57" xfId="1076"/>
    <cellStyle name="표준 2 58" xfId="1077"/>
    <cellStyle name="표준 2 59" xfId="3124"/>
    <cellStyle name="표준 2 6" xfId="25"/>
    <cellStyle name="표준 2 60" xfId="3125"/>
    <cellStyle name="표준 2 61" xfId="3126"/>
    <cellStyle name="표준 2 62" xfId="3127"/>
    <cellStyle name="표준 2 63" xfId="3128"/>
    <cellStyle name="표준 2 64" xfId="3129"/>
    <cellStyle name="표준 2 65" xfId="3130"/>
    <cellStyle name="표준 2 66" xfId="3131"/>
    <cellStyle name="표준 2 67" xfId="3132"/>
    <cellStyle name="표준 2 68" xfId="3133"/>
    <cellStyle name="표준 2 69" xfId="3134"/>
    <cellStyle name="표준 2 7" xfId="40"/>
    <cellStyle name="표준 2 70" xfId="3135"/>
    <cellStyle name="표준 2 71" xfId="3136"/>
    <cellStyle name="표준 2 72" xfId="3137"/>
    <cellStyle name="표준 2 73" xfId="3138"/>
    <cellStyle name="표준 2 74" xfId="3139"/>
    <cellStyle name="표준 2 75" xfId="3140"/>
    <cellStyle name="표준 2 76" xfId="3141"/>
    <cellStyle name="표준 2 77" xfId="3142"/>
    <cellStyle name="표준 2 78" xfId="3143"/>
    <cellStyle name="표준 2 79" xfId="3144"/>
    <cellStyle name="표준 2 8" xfId="44"/>
    <cellStyle name="표준 2 80" xfId="3145"/>
    <cellStyle name="표준 2 81" xfId="3146"/>
    <cellStyle name="표준 2 82" xfId="3147"/>
    <cellStyle name="표준 2 83" xfId="3671"/>
    <cellStyle name="표준 2 84" xfId="3666"/>
    <cellStyle name="표준 2 9" xfId="41"/>
    <cellStyle name="표준 2 9 2" xfId="1079"/>
    <cellStyle name="표준 2 9 2 2" xfId="3149"/>
    <cellStyle name="표준 2 9 2 3" xfId="3148"/>
    <cellStyle name="표준 2 9 3" xfId="1080"/>
    <cellStyle name="표준 2 9 3 2" xfId="3150"/>
    <cellStyle name="표준 2 9 4" xfId="1081"/>
    <cellStyle name="표준 2 9 4 2" xfId="3151"/>
    <cellStyle name="표준 2 9 5" xfId="1082"/>
    <cellStyle name="표준 2 9 5 2" xfId="3152"/>
    <cellStyle name="표준 2 9 6" xfId="1083"/>
    <cellStyle name="표준 2 9 6 2" xfId="3153"/>
    <cellStyle name="표준 2 9 7" xfId="1078"/>
    <cellStyle name="표준 20" xfId="54"/>
    <cellStyle name="표준 20 2" xfId="3154"/>
    <cellStyle name="표준 20 3" xfId="3579"/>
    <cellStyle name="표준 20 4" xfId="3389"/>
    <cellStyle name="표준 21" xfId="56"/>
    <cellStyle name="표준 21 10" xfId="3580"/>
    <cellStyle name="표준 21 11" xfId="3391"/>
    <cellStyle name="표준 21 2" xfId="3155"/>
    <cellStyle name="표준 21 2 2" xfId="3526"/>
    <cellStyle name="표준 21 2 3" xfId="3462"/>
    <cellStyle name="표준 21 3" xfId="3156"/>
    <cellStyle name="표준 21 3 2" xfId="3527"/>
    <cellStyle name="표준 21 3 3" xfId="3459"/>
    <cellStyle name="표준 21 4" xfId="3157"/>
    <cellStyle name="표준 21 4 2" xfId="3528"/>
    <cellStyle name="표준 21 4 3" xfId="3451"/>
    <cellStyle name="표준 21 5" xfId="3480"/>
    <cellStyle name="표준 21 6" xfId="3476"/>
    <cellStyle name="표준 21 7" xfId="3496"/>
    <cellStyle name="표준 21 8" xfId="3483"/>
    <cellStyle name="표준 21 9" xfId="3465"/>
    <cellStyle name="표준 22" xfId="178"/>
    <cellStyle name="표준 22 2" xfId="230"/>
    <cellStyle name="표준 22 2 2" xfId="3158"/>
    <cellStyle name="표준 22 3" xfId="241"/>
    <cellStyle name="표준 22 4" xfId="251"/>
    <cellStyle name="표준 22 5" xfId="3318"/>
    <cellStyle name="표준 23" xfId="167"/>
    <cellStyle name="표준 23 2" xfId="3159"/>
    <cellStyle name="표준 23 3" xfId="3529"/>
    <cellStyle name="표준 23 4" xfId="3591"/>
    <cellStyle name="표준 24" xfId="179"/>
    <cellStyle name="표준 24 2" xfId="231"/>
    <cellStyle name="표준 24 2 2" xfId="3160"/>
    <cellStyle name="표준 24 2 2 2" xfId="3663"/>
    <cellStyle name="표준 24 2 3" xfId="3669"/>
    <cellStyle name="표준 24 2 4" xfId="3615"/>
    <cellStyle name="표준 24 3" xfId="242"/>
    <cellStyle name="표준 24 3 2" xfId="3668"/>
    <cellStyle name="표준 24 4" xfId="252"/>
    <cellStyle name="표준 24 4 2" xfId="3680"/>
    <cellStyle name="표준 24 5" xfId="1105"/>
    <cellStyle name="표준 24 5 2" xfId="3590"/>
    <cellStyle name="표준 24 6" xfId="3319"/>
    <cellStyle name="표준 25" xfId="176"/>
    <cellStyle name="표준 25 2" xfId="3161"/>
    <cellStyle name="표준 26" xfId="180"/>
    <cellStyle name="표준 26 10" xfId="3530"/>
    <cellStyle name="표준 26 11" xfId="3598"/>
    <cellStyle name="표준 26 12" xfId="3392"/>
    <cellStyle name="표준 26 2" xfId="232"/>
    <cellStyle name="표준 26 2 2" xfId="3162"/>
    <cellStyle name="표준 26 2 3" xfId="3463"/>
    <cellStyle name="표준 26 3" xfId="243"/>
    <cellStyle name="표준 26 3 2" xfId="3163"/>
    <cellStyle name="표준 26 3 3" xfId="3457"/>
    <cellStyle name="표준 26 4" xfId="253"/>
    <cellStyle name="표준 26 4 2" xfId="3454"/>
    <cellStyle name="표준 26 5" xfId="3421"/>
    <cellStyle name="표준 26 6" xfId="3490"/>
    <cellStyle name="표준 26 7" xfId="3448"/>
    <cellStyle name="표준 26 8" xfId="3474"/>
    <cellStyle name="표준 26 9" xfId="3422"/>
    <cellStyle name="표준 27" xfId="177"/>
    <cellStyle name="표준 27 2" xfId="3164"/>
    <cellStyle name="표준 28" xfId="181"/>
    <cellStyle name="표준 28 2" xfId="233"/>
    <cellStyle name="표준 28 2 2" xfId="3165"/>
    <cellStyle name="표준 28 3" xfId="244"/>
    <cellStyle name="표준 28 4" xfId="254"/>
    <cellStyle name="표준 28 5" xfId="3320"/>
    <cellStyle name="표준 29" xfId="182"/>
    <cellStyle name="표준 29 2" xfId="234"/>
    <cellStyle name="표준 29 2 2" xfId="3166"/>
    <cellStyle name="표준 29 3" xfId="245"/>
    <cellStyle name="표준 29 4" xfId="255"/>
    <cellStyle name="표준 29 5" xfId="3321"/>
    <cellStyle name="표준 3" xfId="2"/>
    <cellStyle name="표준 3 10" xfId="3167"/>
    <cellStyle name="표준 3 11" xfId="3168"/>
    <cellStyle name="표준 3 12" xfId="3169"/>
    <cellStyle name="표준 3 13" xfId="3170"/>
    <cellStyle name="표준 3 14" xfId="3171"/>
    <cellStyle name="표준 3 15" xfId="3172"/>
    <cellStyle name="표준 3 16" xfId="3173"/>
    <cellStyle name="표준 3 2" xfId="119"/>
    <cellStyle name="표준 3 2 2" xfId="1085"/>
    <cellStyle name="표준 3 2 3" xfId="1086"/>
    <cellStyle name="표준 3 2 3 2" xfId="3174"/>
    <cellStyle name="표준 3 2 4" xfId="1084"/>
    <cellStyle name="표준 3 3" xfId="120"/>
    <cellStyle name="표준 3 3 10" xfId="3175"/>
    <cellStyle name="표준 3 3 11" xfId="3176"/>
    <cellStyle name="표준 3 3 12" xfId="3177"/>
    <cellStyle name="표준 3 3 13" xfId="3178"/>
    <cellStyle name="표준 3 3 2" xfId="3179"/>
    <cellStyle name="표준 3 3 3" xfId="3180"/>
    <cellStyle name="표준 3 3 4" xfId="3181"/>
    <cellStyle name="표준 3 3 5" xfId="3182"/>
    <cellStyle name="표준 3 3 6" xfId="3183"/>
    <cellStyle name="표준 3 3 7" xfId="3184"/>
    <cellStyle name="표준 3 3 8" xfId="3185"/>
    <cellStyle name="표준 3 3 9" xfId="3186"/>
    <cellStyle name="표준 3 4" xfId="121"/>
    <cellStyle name="표준 3 4 2" xfId="3187"/>
    <cellStyle name="표준 3 4 3" xfId="3188"/>
    <cellStyle name="표준 3 4 4" xfId="3189"/>
    <cellStyle name="표준 3 4 5" xfId="3190"/>
    <cellStyle name="표준 3 4 6" xfId="3191"/>
    <cellStyle name="표준 3 4 7" xfId="3192"/>
    <cellStyle name="표준 3 5" xfId="122"/>
    <cellStyle name="표준 3 6" xfId="164"/>
    <cellStyle name="표준 3 6 2" xfId="3193"/>
    <cellStyle name="표준 3 6 3" xfId="3194"/>
    <cellStyle name="표준 3 7" xfId="165"/>
    <cellStyle name="표준 3 7 2" xfId="3195"/>
    <cellStyle name="표준 3 7 3" xfId="3196"/>
    <cellStyle name="표준 3 7 3 2" xfId="3531"/>
    <cellStyle name="표준 3 7 3 3" xfId="3431"/>
    <cellStyle name="표준 3 7 4" xfId="3470"/>
    <cellStyle name="표준 3 7 5" xfId="3458"/>
    <cellStyle name="표준 3 8" xfId="3197"/>
    <cellStyle name="표준 3 8 2" xfId="3424"/>
    <cellStyle name="표준 3 8 2 2" xfId="3532"/>
    <cellStyle name="표준 3 8 3" xfId="3432"/>
    <cellStyle name="표준 3 8 4" xfId="3446"/>
    <cellStyle name="표준 3 8 5" xfId="3444"/>
    <cellStyle name="표준 3 9" xfId="3198"/>
    <cellStyle name="표준 3 9 2" xfId="3199"/>
    <cellStyle name="표준 3 9 3" xfId="3533"/>
    <cellStyle name="표준 3 9 4" xfId="3390"/>
    <cellStyle name="표준 30" xfId="183"/>
    <cellStyle name="표준 30 2" xfId="235"/>
    <cellStyle name="표준 30 2 2" xfId="3200"/>
    <cellStyle name="표준 30 3" xfId="246"/>
    <cellStyle name="표준 30 4" xfId="256"/>
    <cellStyle name="표준 30 5" xfId="3325"/>
    <cellStyle name="표준 31" xfId="184"/>
    <cellStyle name="표준 31 10" xfId="3534"/>
    <cellStyle name="표준 31 11" xfId="3581"/>
    <cellStyle name="표준 31 12" xfId="3317"/>
    <cellStyle name="표준 31 2" xfId="236"/>
    <cellStyle name="표준 31 2 2" xfId="3201"/>
    <cellStyle name="표준 31 2 3" xfId="3413"/>
    <cellStyle name="표준 31 3" xfId="247"/>
    <cellStyle name="표준 31 3 2" xfId="3202"/>
    <cellStyle name="표준 31 3 3" xfId="3492"/>
    <cellStyle name="표준 31 4" xfId="257"/>
    <cellStyle name="표준 31 4 2" xfId="3417"/>
    <cellStyle name="표준 31 5" xfId="3498"/>
    <cellStyle name="표준 31 6" xfId="3500"/>
    <cellStyle name="표준 31 7" xfId="3502"/>
    <cellStyle name="표준 31 8" xfId="3505"/>
    <cellStyle name="표준 31 9" xfId="3506"/>
    <cellStyle name="표준 32" xfId="185"/>
    <cellStyle name="표준 32 2" xfId="237"/>
    <cellStyle name="표준 32 2 2" xfId="3204"/>
    <cellStyle name="표준 32 2 2 2" xfId="3681"/>
    <cellStyle name="표준 32 3" xfId="248"/>
    <cellStyle name="표준 32 3 2" xfId="3205"/>
    <cellStyle name="표준 32 3 2 2" xfId="3688"/>
    <cellStyle name="표준 32 4" xfId="258"/>
    <cellStyle name="표준 32 4 2" xfId="3656"/>
    <cellStyle name="표준 32 5" xfId="3203"/>
    <cellStyle name="표준 32 6" xfId="3324"/>
    <cellStyle name="표준 33" xfId="186"/>
    <cellStyle name="표준 33 2" xfId="238"/>
    <cellStyle name="표준 33 2 2" xfId="3207"/>
    <cellStyle name="표준 33 3" xfId="249"/>
    <cellStyle name="표준 33 3 2" xfId="3535"/>
    <cellStyle name="표준 33 4" xfId="259"/>
    <cellStyle name="표준 33 5" xfId="3206"/>
    <cellStyle name="표준 33 6" xfId="3394"/>
    <cellStyle name="표준 34" xfId="347"/>
    <cellStyle name="표준 34 2" xfId="3209"/>
    <cellStyle name="표준 34 3" xfId="3208"/>
    <cellStyle name="표준 34 4" xfId="3397"/>
    <cellStyle name="표준 35" xfId="3210"/>
    <cellStyle name="표준 35 2" xfId="3536"/>
    <cellStyle name="표준 35 3" xfId="3326"/>
    <cellStyle name="표준 36" xfId="3211"/>
    <cellStyle name="표준 36 2" xfId="3537"/>
    <cellStyle name="표준 36 2 2" xfId="3682"/>
    <cellStyle name="표준 36 3" xfId="3689"/>
    <cellStyle name="표준 36 4" xfId="3657"/>
    <cellStyle name="표준 36 5" xfId="3398"/>
    <cellStyle name="표준 37" xfId="3212"/>
    <cellStyle name="표준 37 10" xfId="3538"/>
    <cellStyle name="표준 37 11" xfId="3658"/>
    <cellStyle name="표준 37 12" xfId="3406"/>
    <cellStyle name="표준 37 2" xfId="3475"/>
    <cellStyle name="표준 37 2 2" xfId="3683"/>
    <cellStyle name="표준 37 3" xfId="3409"/>
    <cellStyle name="표준 37 3 2" xfId="3690"/>
    <cellStyle name="표준 37 4" xfId="3479"/>
    <cellStyle name="표준 37 5" xfId="3472"/>
    <cellStyle name="표준 37 6" xfId="3455"/>
    <cellStyle name="표준 37 7" xfId="3412"/>
    <cellStyle name="표준 37 8" xfId="3466"/>
    <cellStyle name="표준 37 9" xfId="3450"/>
    <cellStyle name="표준 38" xfId="3213"/>
    <cellStyle name="표준 38 10" xfId="3539"/>
    <cellStyle name="표준 38 11" xfId="3659"/>
    <cellStyle name="표준 38 12" xfId="3423"/>
    <cellStyle name="표준 38 2" xfId="3484"/>
    <cellStyle name="표준 38 2 2" xfId="3684"/>
    <cellStyle name="표준 38 3" xfId="3481"/>
    <cellStyle name="표준 38 3 2" xfId="3691"/>
    <cellStyle name="표준 38 4" xfId="3453"/>
    <cellStyle name="표준 38 5" xfId="3473"/>
    <cellStyle name="표준 38 6" xfId="3467"/>
    <cellStyle name="표준 38 7" xfId="3499"/>
    <cellStyle name="표준 38 8" xfId="3501"/>
    <cellStyle name="표준 38 9" xfId="3504"/>
    <cellStyle name="표준 39" xfId="3214"/>
    <cellStyle name="표준 39 2" xfId="3540"/>
    <cellStyle name="표준 39 2 2" xfId="3685"/>
    <cellStyle name="표준 39 3" xfId="3692"/>
    <cellStyle name="표준 39 4" xfId="3660"/>
    <cellStyle name="표준 39 5" xfId="3328"/>
    <cellStyle name="표준 4" xfId="4"/>
    <cellStyle name="표준 4 2" xfId="1087"/>
    <cellStyle name="표준 4 2 2" xfId="3216"/>
    <cellStyle name="표준 4 2 3" xfId="3215"/>
    <cellStyle name="표준 4 2 4" xfId="3333"/>
    <cellStyle name="표준 4 3" xfId="1088"/>
    <cellStyle name="표준 4 3 2" xfId="3218"/>
    <cellStyle name="표준 4 3 3" xfId="3217"/>
    <cellStyle name="표준 4 3 4" xfId="3343"/>
    <cellStyle name="표준 4 4" xfId="3219"/>
    <cellStyle name="표준 4 4 2" xfId="3541"/>
    <cellStyle name="표준 4 4 3" xfId="3355"/>
    <cellStyle name="표준 4 5" xfId="3220"/>
    <cellStyle name="표준 4 5 2" xfId="3542"/>
    <cellStyle name="표준 4 5 3" xfId="3363"/>
    <cellStyle name="표준 4 6" xfId="3221"/>
    <cellStyle name="표준 4 6 2" xfId="3543"/>
    <cellStyle name="표준 4 6 3" xfId="3371"/>
    <cellStyle name="표준 4 7" xfId="3222"/>
    <cellStyle name="표준 4 7 2" xfId="3544"/>
    <cellStyle name="표준 4 7 3" xfId="3378"/>
    <cellStyle name="표준 4 8" xfId="3223"/>
    <cellStyle name="표준 4 8 2" xfId="3545"/>
    <cellStyle name="표준 4 8 3" xfId="3385"/>
    <cellStyle name="표준 4 9" xfId="3224"/>
    <cellStyle name="표준 40" xfId="3225"/>
    <cellStyle name="표준 40 2" xfId="3686"/>
    <cellStyle name="표준 40 3" xfId="3693"/>
    <cellStyle name="표준 40 4" xfId="3661"/>
    <cellStyle name="표준 41" xfId="3226"/>
    <cellStyle name="표준 41 2" xfId="3546"/>
    <cellStyle name="표준 41 2 2" xfId="3687"/>
    <cellStyle name="표준 41 3" xfId="3694"/>
    <cellStyle name="표준 41 4" xfId="3662"/>
    <cellStyle name="표준 41 5" xfId="3461"/>
    <cellStyle name="표준 42" xfId="3301"/>
    <cellStyle name="표준 42 2" xfId="3309"/>
    <cellStyle name="표준 42 3" xfId="3696"/>
    <cellStyle name="표준 42 4" xfId="3411"/>
    <cellStyle name="표준 43" xfId="3227"/>
    <cellStyle name="표준 43 2" xfId="3547"/>
    <cellStyle name="표준 43 3" xfId="3672"/>
    <cellStyle name="표준 43 4" xfId="3329"/>
    <cellStyle name="표준 44" xfId="3228"/>
    <cellStyle name="표준 44 2" xfId="3548"/>
    <cellStyle name="표준 44 3" xfId="3670"/>
    <cellStyle name="표준 44 4" xfId="3327"/>
    <cellStyle name="표준 45" xfId="3229"/>
    <cellStyle name="표준 45 2" xfId="3549"/>
    <cellStyle name="표준 45 3" xfId="3330"/>
    <cellStyle name="표준 46" xfId="1106"/>
    <cellStyle name="표준 46 2" xfId="3310"/>
    <cellStyle name="표준 46 3" xfId="3447"/>
    <cellStyle name="표준 47" xfId="3311"/>
    <cellStyle name="표준 47 2" xfId="3550"/>
    <cellStyle name="표준 47 3" xfId="3469"/>
    <cellStyle name="표준 48" xfId="3312"/>
    <cellStyle name="표준 48 2" xfId="3456"/>
    <cellStyle name="표준 49" xfId="3304"/>
    <cellStyle name="표준 49 2" xfId="3414"/>
    <cellStyle name="표준 5" xfId="5"/>
    <cellStyle name="표준 5 2" xfId="3230"/>
    <cellStyle name="표준 5 2 2" xfId="3551"/>
    <cellStyle name="표준 5 2 3" xfId="3334"/>
    <cellStyle name="표준 5 3" xfId="3231"/>
    <cellStyle name="표준 5 3 2" xfId="3552"/>
    <cellStyle name="표준 5 3 3" xfId="3344"/>
    <cellStyle name="표준 5 4" xfId="3232"/>
    <cellStyle name="표준 5 4 2" xfId="3553"/>
    <cellStyle name="표준 5 4 3" xfId="3354"/>
    <cellStyle name="표준 5 5" xfId="3233"/>
    <cellStyle name="표준 5 5 2" xfId="3554"/>
    <cellStyle name="표준 5 5 3" xfId="3362"/>
    <cellStyle name="표준 5 6" xfId="3234"/>
    <cellStyle name="표준 5 6 2" xfId="3555"/>
    <cellStyle name="표준 5 6 3" xfId="3370"/>
    <cellStyle name="표준 5 7" xfId="3235"/>
    <cellStyle name="표준 5 7 2" xfId="3556"/>
    <cellStyle name="표준 5 7 3" xfId="3377"/>
    <cellStyle name="표준 5 8" xfId="3236"/>
    <cellStyle name="표준 5 8 2" xfId="3557"/>
    <cellStyle name="표준 5 8 3" xfId="3384"/>
    <cellStyle name="표준 5 9" xfId="3237"/>
    <cellStyle name="표준 50" xfId="1089"/>
    <cellStyle name="표준 50 2" xfId="3238"/>
    <cellStyle name="표준 50 3" xfId="3599"/>
    <cellStyle name="표준 50 4" xfId="3488"/>
    <cellStyle name="표준 51" xfId="1090"/>
    <cellStyle name="표준 51 2" xfId="3239"/>
    <cellStyle name="표준 51 3" xfId="3600"/>
    <cellStyle name="표준 51 4" xfId="3507"/>
    <cellStyle name="표준 52" xfId="3477"/>
    <cellStyle name="표준 53" xfId="3508"/>
    <cellStyle name="표준 54" xfId="3313"/>
    <cellStyle name="표준 6" xfId="6"/>
    <cellStyle name="표준 6 2" xfId="1091"/>
    <cellStyle name="표준 6 2 2" xfId="3241"/>
    <cellStyle name="표준 6 2 3" xfId="3240"/>
    <cellStyle name="표준 6 2 4" xfId="3336"/>
    <cellStyle name="표준 6 3" xfId="1092"/>
    <cellStyle name="표준 6 3 2" xfId="3243"/>
    <cellStyle name="표준 6 3 3" xfId="3242"/>
    <cellStyle name="표준 6 3 4" xfId="3350"/>
    <cellStyle name="표준 6 4" xfId="3244"/>
    <cellStyle name="표준 6 4 2" xfId="3558"/>
    <cellStyle name="표준 6 4 3" xfId="3347"/>
    <cellStyle name="표준 6 5" xfId="3245"/>
    <cellStyle name="표준 6 5 2" xfId="3559"/>
    <cellStyle name="표준 6 5 3" xfId="3349"/>
    <cellStyle name="표준 6 6" xfId="3246"/>
    <cellStyle name="표준 6 6 2" xfId="3560"/>
    <cellStyle name="표준 6 6 3" xfId="3348"/>
    <cellStyle name="표준 6 7" xfId="3247"/>
    <cellStyle name="표준 6 7 2" xfId="3561"/>
    <cellStyle name="표준 6 7 3" xfId="3351"/>
    <cellStyle name="표준 6 8" xfId="3248"/>
    <cellStyle name="표준 6 8 2" xfId="3562"/>
    <cellStyle name="표준 6 8 3" xfId="3346"/>
    <cellStyle name="표준 6 9" xfId="3249"/>
    <cellStyle name="표준 60" xfId="3250"/>
    <cellStyle name="표준 60 2" xfId="3251"/>
    <cellStyle name="표준 63" xfId="3252"/>
    <cellStyle name="표준 63 2" xfId="3253"/>
    <cellStyle name="표준 64" xfId="3254"/>
    <cellStyle name="표준 7" xfId="10"/>
    <cellStyle name="표준 7 10" xfId="3255"/>
    <cellStyle name="표준 7 10 2" xfId="3256"/>
    <cellStyle name="표준 7 11" xfId="3257"/>
    <cellStyle name="표준 7 12" xfId="3258"/>
    <cellStyle name="표준 7 2" xfId="123"/>
    <cellStyle name="표준 7 2 2" xfId="3259"/>
    <cellStyle name="표준 7 2 2 2" xfId="3563"/>
    <cellStyle name="표준 7 2 2 3" xfId="3400"/>
    <cellStyle name="표준 7 2 3" xfId="3260"/>
    <cellStyle name="표준 7 2 4" xfId="3433"/>
    <cellStyle name="표준 7 2 5" xfId="3460"/>
    <cellStyle name="표준 7 2 6" xfId="3485"/>
    <cellStyle name="표준 7 2 7" xfId="3331"/>
    <cellStyle name="표준 7 3" xfId="124"/>
    <cellStyle name="표준 7 3 2" xfId="3261"/>
    <cellStyle name="표준 7 3 2 2" xfId="3564"/>
    <cellStyle name="표준 7 3 2 3" xfId="3401"/>
    <cellStyle name="표준 7 3 3" xfId="3262"/>
    <cellStyle name="표준 7 3 4" xfId="3434"/>
    <cellStyle name="표준 7 3 5" xfId="3493"/>
    <cellStyle name="표준 7 3 6" xfId="3478"/>
    <cellStyle name="표준 7 3 7" xfId="3341"/>
    <cellStyle name="표준 7 4" xfId="125"/>
    <cellStyle name="표준 7 4 2" xfId="3263"/>
    <cellStyle name="표준 7 4 2 2" xfId="3565"/>
    <cellStyle name="표준 7 4 2 3" xfId="3402"/>
    <cellStyle name="표준 7 4 3" xfId="3264"/>
    <cellStyle name="표준 7 4 4" xfId="3435"/>
    <cellStyle name="표준 7 4 5" xfId="3449"/>
    <cellStyle name="표준 7 4 6" xfId="3494"/>
    <cellStyle name="표준 7 4 7" xfId="3360"/>
    <cellStyle name="표준 7 5" xfId="126"/>
    <cellStyle name="표준 7 5 2" xfId="3265"/>
    <cellStyle name="표준 7 5 3" xfId="3425"/>
    <cellStyle name="표준 7 5 4" xfId="3436"/>
    <cellStyle name="표준 7 5 5" xfId="3452"/>
    <cellStyle name="표준 7 5 6" xfId="3408"/>
    <cellStyle name="표준 7 5 7" xfId="3368"/>
    <cellStyle name="표준 7 6" xfId="3266"/>
    <cellStyle name="표준 7 6 2" xfId="3267"/>
    <cellStyle name="표준 7 6 3" xfId="3426"/>
    <cellStyle name="표준 7 6 4" xfId="3437"/>
    <cellStyle name="표준 7 6 5" xfId="3464"/>
    <cellStyle name="표준 7 6 6" xfId="3445"/>
    <cellStyle name="표준 7 6 7" xfId="3375"/>
    <cellStyle name="표준 7 7" xfId="3268"/>
    <cellStyle name="표준 7 7 2" xfId="3269"/>
    <cellStyle name="표준 7 7 3" xfId="3566"/>
    <cellStyle name="표준 7 7 4" xfId="3382"/>
    <cellStyle name="표준 7 8" xfId="3270"/>
    <cellStyle name="표준 7 8 2" xfId="3271"/>
    <cellStyle name="표준 7 8 3" xfId="3567"/>
    <cellStyle name="표준 7 8 4" xfId="3388"/>
    <cellStyle name="표준 7 9" xfId="3272"/>
    <cellStyle name="표준 8" xfId="7"/>
    <cellStyle name="표준 8 10" xfId="3273"/>
    <cellStyle name="표준 8 10 2" xfId="3274"/>
    <cellStyle name="표준 8 11" xfId="3275"/>
    <cellStyle name="표준 8 12" xfId="3276"/>
    <cellStyle name="표준 8 2" xfId="127"/>
    <cellStyle name="표준 8 2 2" xfId="3277"/>
    <cellStyle name="표준 8 2 2 2" xfId="3568"/>
    <cellStyle name="표준 8 2 2 3" xfId="3403"/>
    <cellStyle name="표준 8 2 3" xfId="3278"/>
    <cellStyle name="표준 8 2 4" xfId="3438"/>
    <cellStyle name="표준 8 2 5" xfId="3487"/>
    <cellStyle name="표준 8 2 6" xfId="3407"/>
    <cellStyle name="표준 8 2 7" xfId="3332"/>
    <cellStyle name="표준 8 3" xfId="128"/>
    <cellStyle name="표준 8 3 2" xfId="3279"/>
    <cellStyle name="표준 8 3 2 2" xfId="3569"/>
    <cellStyle name="표준 8 3 2 3" xfId="3404"/>
    <cellStyle name="표준 8 3 3" xfId="3280"/>
    <cellStyle name="표준 8 3 4" xfId="3439"/>
    <cellStyle name="표준 8 3 5" xfId="3486"/>
    <cellStyle name="표준 8 3 6" xfId="3410"/>
    <cellStyle name="표준 8 3 7" xfId="3340"/>
    <cellStyle name="표준 8 4" xfId="129"/>
    <cellStyle name="표준 8 4 2" xfId="3281"/>
    <cellStyle name="표준 8 4 2 2" xfId="3570"/>
    <cellStyle name="표준 8 4 2 3" xfId="3405"/>
    <cellStyle name="표준 8 4 3" xfId="3282"/>
    <cellStyle name="표준 8 4 4" xfId="3440"/>
    <cellStyle name="표준 8 4 5" xfId="3503"/>
    <cellStyle name="표준 8 4 6" xfId="3497"/>
    <cellStyle name="표준 8 4 7" xfId="3359"/>
    <cellStyle name="표준 8 5" xfId="130"/>
    <cellStyle name="표준 8 5 2" xfId="3283"/>
    <cellStyle name="표준 8 5 3" xfId="3427"/>
    <cellStyle name="표준 8 5 4" xfId="3441"/>
    <cellStyle name="표준 8 5 5" xfId="3430"/>
    <cellStyle name="표준 8 5 6" xfId="3468"/>
    <cellStyle name="표준 8 5 7" xfId="3367"/>
    <cellStyle name="표준 8 6" xfId="3284"/>
    <cellStyle name="표준 8 6 2" xfId="3285"/>
    <cellStyle name="표준 8 6 3" xfId="3428"/>
    <cellStyle name="표준 8 6 4" xfId="3442"/>
    <cellStyle name="표준 8 6 5" xfId="3415"/>
    <cellStyle name="표준 8 6 6" xfId="3489"/>
    <cellStyle name="표준 8 6 7" xfId="3374"/>
    <cellStyle name="표준 8 7" xfId="3286"/>
    <cellStyle name="표준 8 7 2" xfId="3287"/>
    <cellStyle name="표준 8 7 3" xfId="3571"/>
    <cellStyle name="표준 8 7 4" xfId="3381"/>
    <cellStyle name="표준 8 8" xfId="3288"/>
    <cellStyle name="표준 8 8 2" xfId="3289"/>
    <cellStyle name="표준 8 8 3" xfId="3572"/>
    <cellStyle name="표준 8 8 4" xfId="3387"/>
    <cellStyle name="표준 8 9" xfId="3290"/>
    <cellStyle name="표준 9" xfId="26"/>
    <cellStyle name="표준 9 10" xfId="3291"/>
    <cellStyle name="표준 9 2" xfId="1093"/>
    <cellStyle name="표준 9 2 2" xfId="3293"/>
    <cellStyle name="표준 9 2 3" xfId="3292"/>
    <cellStyle name="표준 9 2 4" xfId="3335"/>
    <cellStyle name="표준 9 3" xfId="3294"/>
    <cellStyle name="표준 9 3 2" xfId="3573"/>
    <cellStyle name="표준 9 3 3" xfId="3345"/>
    <cellStyle name="표준 9 4" xfId="3295"/>
    <cellStyle name="표준 9 4 2" xfId="3574"/>
    <cellStyle name="표준 9 4 3" xfId="3353"/>
    <cellStyle name="표준 9 5" xfId="3296"/>
    <cellStyle name="표준 9 5 2" xfId="3575"/>
    <cellStyle name="표준 9 5 3" xfId="3361"/>
    <cellStyle name="표준 9 6" xfId="3297"/>
    <cellStyle name="표준 9 6 2" xfId="3576"/>
    <cellStyle name="표준 9 6 3" xfId="3369"/>
    <cellStyle name="표준 9 7" xfId="3298"/>
    <cellStyle name="표준 9 7 2" xfId="3577"/>
    <cellStyle name="표준 9 7 3" xfId="3376"/>
    <cellStyle name="표준 9 8" xfId="3299"/>
    <cellStyle name="표준 9 8 2" xfId="3578"/>
    <cellStyle name="표준 9 8 3" xfId="3383"/>
    <cellStyle name="표준 9 9" xfId="3300"/>
    <cellStyle name="표준_최근 10년간 주요 지목별 변동 추이" xfId="3"/>
  </cellStyles>
  <dxfs count="0"/>
  <tableStyles count="0" defaultTableStyle="TableStyleMedium9" defaultPivotStyle="PivotStyleLight16"/>
  <colors>
    <mruColors>
      <color rgb="FFF2DCDB"/>
      <color rgb="FFFCD5B5"/>
      <color rgb="FFDBEEF4"/>
      <color rgb="FFCCC1DA"/>
      <color rgb="FFD7E4BD"/>
      <color rgb="FFFFFFCC"/>
      <color rgb="FFB7DEE8"/>
      <color rgb="FFE6B9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916666666666692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433-45FB-920E-ECA5E201302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433-45FB-920E-ECA5E201302A}"/>
              </c:ext>
            </c:extLst>
          </c:dPt>
          <c:dLbls>
            <c:dLbl>
              <c:idx val="0"/>
              <c:tx>
                <c:strRef>
                  <c:f>'2.시군구별 면적 및 지번수 현황'!$Y$5</c:f>
                  <c:strCache>
                    <c:ptCount val="1"/>
                    <c:pt idx="0">
                      <c:v>404.3
(5.5)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{497D3D34-FC1E-439D-AFC3-69FD6E20177A}</c15:txfldGUID>
                      <c15:f>'2.시군구별 면적 및 지번수 현황'!$Y$5</c15:f>
                      <c15:dlblFieldTableCache>
                        <c:ptCount val="1"/>
                        <c:pt idx="0">
                          <c:v>404.3
(5.5)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433-45FB-920E-ECA5E201302A}"/>
                </c:ext>
              </c:extLst>
            </c:dLbl>
            <c:dLbl>
              <c:idx val="1"/>
              <c:tx>
                <c:strRef>
                  <c:f>'2.시군구별 면적 및 지번수 현황'!$Z$5</c:f>
                  <c:strCache>
                    <c:ptCount val="1"/>
                    <c:pt idx="0">
                      <c:v>143.2
(6.0)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{8450C486-A0BC-4771-B531-6C2427E876E5}</c15:txfldGUID>
                      <c15:f>'2.시군구별 면적 및 지번수 현황'!$Z$5</c15:f>
                      <c15:dlblFieldTableCache>
                        <c:ptCount val="1"/>
                        <c:pt idx="0">
                          <c:v>142.0
(6.1)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433-45FB-920E-ECA5E201302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현황'!$D$5,'2.시군구별 면적 및 지번수 현황'!$F$5)</c:f>
              <c:numCache>
                <c:formatCode>#,##0.0_ </c:formatCode>
                <c:ptCount val="2"/>
                <c:pt idx="0">
                  <c:v>404.28267919999996</c:v>
                </c:pt>
                <c:pt idx="1">
                  <c:v>143.155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433-45FB-920E-ECA5E20130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41275648"/>
        <c:axId val="241971968"/>
        <c:axId val="0"/>
      </c:bar3DChart>
      <c:catAx>
        <c:axId val="241275648"/>
        <c:scaling>
          <c:orientation val="minMax"/>
        </c:scaling>
        <c:delete val="1"/>
        <c:axPos val="b"/>
        <c:majorTickMark val="out"/>
        <c:minorTickMark val="none"/>
        <c:tickLblPos val="none"/>
        <c:crossAx val="241971968"/>
        <c:crosses val="autoZero"/>
        <c:auto val="1"/>
        <c:lblAlgn val="ctr"/>
        <c:lblOffset val="100"/>
        <c:noMultiLvlLbl val="0"/>
      </c:catAx>
      <c:valAx>
        <c:axId val="241971968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24127564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77" l="0.70000000000000062" r="0.70000000000000062" t="0.75000000000000377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3888888888889116"/>
          <c:y val="0"/>
          <c:w val="0.16666666666666666"/>
          <c:h val="1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A36-4B36-935C-386A710371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A36-4B36-935C-386A710371B0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현황'!$Y$9</c:f>
                  <c:strCache>
                    <c:ptCount val="1"/>
                    <c:pt idx="0">
                      <c:v>983.7
(13.3)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{FD9DB87F-0836-46D8-A542-75929D5E8C77}</c15:txfldGUID>
                      <c15:f>'2.시군구별 면적 및 지번수 현황'!$Y$9</c15:f>
                      <c15:dlblFieldTableCache>
                        <c:ptCount val="1"/>
                        <c:pt idx="0">
                          <c:v>983.6
(13.3)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A36-4B36-935C-386A710371B0}"/>
                </c:ext>
              </c:extLst>
            </c:dLbl>
            <c:dLbl>
              <c:idx val="1"/>
              <c:layout/>
              <c:tx>
                <c:strRef>
                  <c:f>'2.시군구별 면적 및 지번수 현황'!$Z$9</c:f>
                  <c:strCache>
                    <c:ptCount val="1"/>
                    <c:pt idx="0">
                      <c:v>324.6
(13.7)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{A2F4AFD2-127B-4835-B0E7-EEA805B959C1}</c15:txfldGUID>
                      <c15:f>'2.시군구별 면적 및 지번수 현황'!$Z$9</c15:f>
                      <c15:dlblFieldTableCache>
                        <c:ptCount val="1"/>
                        <c:pt idx="0">
                          <c:v>318.3
(13.6)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A36-4B36-935C-386A710371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현황'!$D$9,'2.시군구별 면적 및 지번수 현황'!$F$9)</c:f>
              <c:numCache>
                <c:formatCode>#,##0.0_ </c:formatCode>
                <c:ptCount val="2"/>
                <c:pt idx="0">
                  <c:v>983.67393119999997</c:v>
                </c:pt>
                <c:pt idx="1">
                  <c:v>324.59100000000001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A36-4B36-935C-386A710371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26992128"/>
        <c:axId val="226995584"/>
        <c:axId val="0"/>
      </c:bar3DChart>
      <c:catAx>
        <c:axId val="226992128"/>
        <c:scaling>
          <c:orientation val="minMax"/>
        </c:scaling>
        <c:delete val="1"/>
        <c:axPos val="b"/>
        <c:majorTickMark val="out"/>
        <c:minorTickMark val="none"/>
        <c:tickLblPos val="none"/>
        <c:crossAx val="226995584"/>
        <c:crosses val="autoZero"/>
        <c:auto val="1"/>
        <c:lblAlgn val="ctr"/>
        <c:lblOffset val="100"/>
        <c:noMultiLvlLbl val="0"/>
      </c:catAx>
      <c:valAx>
        <c:axId val="226995584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22699212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77" l="0.70000000000000062" r="0.70000000000000062" t="0.75000000000000377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0277777777777777"/>
          <c:y val="0.25462962962962982"/>
          <c:w val="0.1611111111111112"/>
          <c:h val="0.67129629629629872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968-4623-AF16-2B50D3D888F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968-4623-AF16-2B50D3D888F1}"/>
              </c:ext>
            </c:extLst>
          </c:dPt>
          <c:dLbls>
            <c:dLbl>
              <c:idx val="0"/>
              <c:tx>
                <c:strRef>
                  <c:f>'2.시군구별 면적 및 지번수 현황'!$Y$8</c:f>
                  <c:strCache>
                    <c:ptCount val="1"/>
                    <c:pt idx="0">
                      <c:v>215.0
(2.9)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{9B8FBCF6-6D35-4BD8-AED7-A13CBF1260B0}</c15:txfldGUID>
                      <c15:f>'2.시군구별 면적 및 지번수 현황'!$Y$8</c15:f>
                      <c15:dlblFieldTableCache>
                        <c:ptCount val="1"/>
                        <c:pt idx="0">
                          <c:v>215.0
(2.9)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968-4623-AF16-2B50D3D888F1}"/>
                </c:ext>
              </c:extLst>
            </c:dLbl>
            <c:dLbl>
              <c:idx val="1"/>
              <c:tx>
                <c:strRef>
                  <c:f>'2.시군구별 면적 및 지번수 현황'!$Z$8</c:f>
                  <c:strCache>
                    <c:ptCount val="1"/>
                    <c:pt idx="0">
                      <c:v>127.1
(5.3)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{99A86846-DB5C-4FD7-8DA7-66C607887A88}</c15:txfldGUID>
                      <c15:f>'2.시군구별 면적 및 지번수 현황'!$Z$8</c15:f>
                      <c15:dlblFieldTableCache>
                        <c:ptCount val="1"/>
                        <c:pt idx="0">
                          <c:v>124.5
(5.3)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968-4623-AF16-2B50D3D888F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현황'!$D$8,'2.시군구별 면적 및 지번수 현황'!$F$8)</c:f>
              <c:numCache>
                <c:formatCode>#,##0.0_ </c:formatCode>
                <c:ptCount val="2"/>
                <c:pt idx="0">
                  <c:v>215.00472309999998</c:v>
                </c:pt>
                <c:pt idx="1">
                  <c:v>127.062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968-4623-AF16-2B50D3D888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27095296"/>
        <c:axId val="227103104"/>
        <c:axId val="0"/>
      </c:bar3DChart>
      <c:catAx>
        <c:axId val="227095296"/>
        <c:scaling>
          <c:orientation val="minMax"/>
        </c:scaling>
        <c:delete val="1"/>
        <c:axPos val="b"/>
        <c:majorTickMark val="out"/>
        <c:minorTickMark val="none"/>
        <c:tickLblPos val="none"/>
        <c:crossAx val="227103104"/>
        <c:crosses val="autoZero"/>
        <c:auto val="1"/>
        <c:lblAlgn val="ctr"/>
        <c:lblOffset val="100"/>
        <c:noMultiLvlLbl val="0"/>
      </c:catAx>
      <c:valAx>
        <c:axId val="227103104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22709529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0277777777777777"/>
          <c:y val="0.25462962962962982"/>
          <c:w val="0.1611111111111112"/>
          <c:h val="0.6712962962962989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85D-44BE-B391-FCEC5EF829A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85D-44BE-B391-FCEC5EF829A7}"/>
              </c:ext>
            </c:extLst>
          </c:dPt>
          <c:dLbls>
            <c:dLbl>
              <c:idx val="0"/>
              <c:tx>
                <c:strRef>
                  <c:f>'2.시군구별 면적 및 지번수 현황'!$Y$7</c:f>
                  <c:strCache>
                    <c:ptCount val="1"/>
                    <c:pt idx="0">
                      <c:v>199.1
(2.7)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{6A358C1E-6136-4058-BD73-5A4A21F1497A}</c15:txfldGUID>
                      <c15:f>'2.시군구별 면적 및 지번수 현황'!$Y$7</c15:f>
                      <c15:dlblFieldTableCache>
                        <c:ptCount val="1"/>
                        <c:pt idx="0">
                          <c:v>198.8
(2.7)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85D-44BE-B391-FCEC5EF829A7}"/>
                </c:ext>
              </c:extLst>
            </c:dLbl>
            <c:dLbl>
              <c:idx val="1"/>
              <c:tx>
                <c:strRef>
                  <c:f>'2.시군구별 면적 및 지번수 현황'!$Z$7</c:f>
                  <c:strCache>
                    <c:ptCount val="1"/>
                    <c:pt idx="0">
                      <c:v>123.8
(5.2)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{E8AD15CD-7B37-4E96-B940-4B6B57FB3D25}</c15:txfldGUID>
                      <c15:f>'2.시군구별 면적 및 지번수 현황'!$Z$7</c15:f>
                      <c15:dlblFieldTableCache>
                        <c:ptCount val="1"/>
                        <c:pt idx="0">
                          <c:v>122.7
(5.2)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85D-44BE-B391-FCEC5EF829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현황'!$D$7,'2.시군구별 면적 및 지번수 현황'!$F$7)</c:f>
              <c:numCache>
                <c:formatCode>#,##0.0_ </c:formatCode>
                <c:ptCount val="2"/>
                <c:pt idx="0">
                  <c:v>199.08286719999998</c:v>
                </c:pt>
                <c:pt idx="1">
                  <c:v>123.806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85D-44BE-B391-FCEC5EF829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27125120"/>
        <c:axId val="228988416"/>
        <c:axId val="0"/>
      </c:bar3DChart>
      <c:catAx>
        <c:axId val="227125120"/>
        <c:scaling>
          <c:orientation val="minMax"/>
        </c:scaling>
        <c:delete val="1"/>
        <c:axPos val="b"/>
        <c:majorTickMark val="out"/>
        <c:minorTickMark val="none"/>
        <c:tickLblPos val="none"/>
        <c:crossAx val="228988416"/>
        <c:crosses val="autoZero"/>
        <c:auto val="1"/>
        <c:lblAlgn val="ctr"/>
        <c:lblOffset val="100"/>
        <c:noMultiLvlLbl val="0"/>
      </c:catAx>
      <c:valAx>
        <c:axId val="228988416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22712512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9166666666666942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2A7-47CA-914D-EE27B3BEEC2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2A7-47CA-914D-EE27B3BEEC21}"/>
              </c:ext>
            </c:extLst>
          </c:dPt>
          <c:dLbls>
            <c:dLbl>
              <c:idx val="0"/>
              <c:tx>
                <c:strRef>
                  <c:f>'2.시군구별 면적 및 지번수 현황'!$Y$11</c:f>
                  <c:strCache>
                    <c:ptCount val="1"/>
                    <c:pt idx="0">
                      <c:v>584.3
(7.9)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{B5C6F9EF-0B64-43B3-AE7A-F30D309B8DA0}</c15:txfldGUID>
                      <c15:f>'2.시군구별 면적 및 지번수 현황'!$Y$11</c15:f>
                      <c15:dlblFieldTableCache>
                        <c:ptCount val="1"/>
                        <c:pt idx="0">
                          <c:v>584.2
(7.9)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2A7-47CA-914D-EE27B3BEEC21}"/>
                </c:ext>
              </c:extLst>
            </c:dLbl>
            <c:dLbl>
              <c:idx val="1"/>
              <c:tx>
                <c:strRef>
                  <c:f>'2.시군구별 면적 및 지번수 현황'!$Z$11</c:f>
                  <c:strCache>
                    <c:ptCount val="1"/>
                    <c:pt idx="0">
                      <c:v>165.6
(7.0)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{2CC83ECA-E5B3-4CA3-A2C9-8218152FFD27}</c15:txfldGUID>
                      <c15:f>'2.시군구별 면적 및 지번수 현황'!$Z$11</c15:f>
                      <c15:dlblFieldTableCache>
                        <c:ptCount val="1"/>
                        <c:pt idx="0">
                          <c:v>164.6
(7.0)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2A7-47CA-914D-EE27B3BEEC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현황'!$D$11,'2.시군구별 면적 및 지번수 현황'!$F$11)</c:f>
              <c:numCache>
                <c:formatCode>#,##0.0_ </c:formatCode>
                <c:ptCount val="2"/>
                <c:pt idx="0">
                  <c:v>584.25774609999996</c:v>
                </c:pt>
                <c:pt idx="1">
                  <c:v>165.56800000000001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2A7-47CA-914D-EE27B3BEEC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29022720"/>
        <c:axId val="229026432"/>
        <c:axId val="0"/>
      </c:bar3DChart>
      <c:catAx>
        <c:axId val="229022720"/>
        <c:scaling>
          <c:orientation val="minMax"/>
        </c:scaling>
        <c:delete val="1"/>
        <c:axPos val="b"/>
        <c:majorTickMark val="out"/>
        <c:minorTickMark val="none"/>
        <c:tickLblPos val="none"/>
        <c:crossAx val="229026432"/>
        <c:crosses val="autoZero"/>
        <c:auto val="1"/>
        <c:lblAlgn val="ctr"/>
        <c:lblOffset val="100"/>
        <c:noMultiLvlLbl val="0"/>
      </c:catAx>
      <c:valAx>
        <c:axId val="229026432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22902272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9166666666666953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6E1-4354-AF48-356FCC2734C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6E1-4354-AF48-356FCC2734C9}"/>
              </c:ext>
            </c:extLst>
          </c:dPt>
          <c:dLbls>
            <c:dLbl>
              <c:idx val="0"/>
              <c:tx>
                <c:strRef>
                  <c:f>'2.시군구별 면적 및 지번수 현황'!$Y$12</c:f>
                  <c:strCache>
                    <c:ptCount val="1"/>
                    <c:pt idx="0">
                      <c:v>537.3
(7.3)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{205E903E-ADBC-4BF5-95D6-03D2B4FAD2D8}</c15:txfldGUID>
                      <c15:f>'2.시군구별 면적 및 지번수 현황'!$Y$12</c15:f>
                      <c15:dlblFieldTableCache>
                        <c:ptCount val="1"/>
                        <c:pt idx="0">
                          <c:v>537.3
(7.3)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6E1-4354-AF48-356FCC2734C9}"/>
                </c:ext>
              </c:extLst>
            </c:dLbl>
            <c:dLbl>
              <c:idx val="1"/>
              <c:tx>
                <c:strRef>
                  <c:f>'2.시군구별 면적 및 지번수 현황'!$Z$12</c:f>
                  <c:strCache>
                    <c:ptCount val="1"/>
                    <c:pt idx="0">
                      <c:v>182.0
(7.7)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{C156F745-D94E-49EE-9DB3-16E49C9ED127}</c15:txfldGUID>
                      <c15:f>'2.시군구별 면적 및 지번수 현황'!$Z$12</c15:f>
                      <c15:dlblFieldTableCache>
                        <c:ptCount val="1"/>
                        <c:pt idx="0">
                          <c:v>180.7
(7.7)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6E1-4354-AF48-356FCC2734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현황'!$D$12,'2.시군구별 면적 및 지번수 현황'!$F$12)</c:f>
              <c:numCache>
                <c:formatCode>#,##0.0_ </c:formatCode>
                <c:ptCount val="2"/>
                <c:pt idx="0">
                  <c:v>537.33889790000001</c:v>
                </c:pt>
                <c:pt idx="1">
                  <c:v>182.023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6E1-4354-AF48-356FCC2734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29060608"/>
        <c:axId val="229064064"/>
        <c:axId val="0"/>
      </c:bar3DChart>
      <c:catAx>
        <c:axId val="229060608"/>
        <c:scaling>
          <c:orientation val="minMax"/>
        </c:scaling>
        <c:delete val="1"/>
        <c:axPos val="b"/>
        <c:majorTickMark val="out"/>
        <c:minorTickMark val="none"/>
        <c:tickLblPos val="none"/>
        <c:crossAx val="229064064"/>
        <c:crosses val="autoZero"/>
        <c:auto val="1"/>
        <c:lblAlgn val="ctr"/>
        <c:lblOffset val="100"/>
        <c:noMultiLvlLbl val="0"/>
      </c:catAx>
      <c:valAx>
        <c:axId val="229064064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22906060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3888888888889149"/>
          <c:y val="0"/>
          <c:w val="0.16666666666666666"/>
          <c:h val="1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0EA-4ABF-BA74-545FF7D524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0EA-4ABF-BA74-545FF7D52407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현황'!$Y$17</c:f>
                  <c:strCache>
                    <c:ptCount val="1"/>
                    <c:pt idx="0">
                      <c:v>520.1
(7.0)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{F13F3308-48AB-48E5-A37B-97701F2B75EF}</c15:txfldGUID>
                      <c15:f>'2.시군구별 면적 및 지번수 현황'!$Y$17</c15:f>
                      <c15:dlblFieldTableCache>
                        <c:ptCount val="1"/>
                        <c:pt idx="0">
                          <c:v>520.2
(7.0)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EA-4ABF-BA74-545FF7D52407}"/>
                </c:ext>
              </c:extLst>
            </c:dLbl>
            <c:dLbl>
              <c:idx val="1"/>
              <c:layout/>
              <c:tx>
                <c:strRef>
                  <c:f>'2.시군구별 면적 및 지번수 현황'!$Z$17</c:f>
                  <c:strCache>
                    <c:ptCount val="1"/>
                    <c:pt idx="0">
                      <c:v>236.5
(10.0)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{A0C75A74-AACC-42BA-B0E8-BACCE207A016}</c15:txfldGUID>
                      <c15:f>'2.시군구별 면적 및 지번수 현황'!$Z$17</c15:f>
                      <c15:dlblFieldTableCache>
                        <c:ptCount val="1"/>
                        <c:pt idx="0">
                          <c:v>232.7
(9.9)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0EA-4ABF-BA74-545FF7D5240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현황'!$D$17,'2.시군구별 면적 및 지번수 현황'!$F$17)</c:f>
              <c:numCache>
                <c:formatCode>#,##0.0_ </c:formatCode>
                <c:ptCount val="2"/>
                <c:pt idx="0">
                  <c:v>520.12174419999997</c:v>
                </c:pt>
                <c:pt idx="1">
                  <c:v>236.52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0EA-4ABF-BA74-545FF7D524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29110528"/>
        <c:axId val="229376384"/>
        <c:axId val="0"/>
      </c:bar3DChart>
      <c:catAx>
        <c:axId val="229110528"/>
        <c:scaling>
          <c:orientation val="minMax"/>
        </c:scaling>
        <c:delete val="1"/>
        <c:axPos val="b"/>
        <c:majorTickMark val="out"/>
        <c:minorTickMark val="none"/>
        <c:tickLblPos val="none"/>
        <c:crossAx val="229376384"/>
        <c:crosses val="autoZero"/>
        <c:auto val="1"/>
        <c:lblAlgn val="ctr"/>
        <c:lblOffset val="100"/>
        <c:noMultiLvlLbl val="0"/>
      </c:catAx>
      <c:valAx>
        <c:axId val="229376384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22911052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300"/>
              <a:t>3-1 </a:t>
            </a:r>
            <a:r>
              <a:rPr lang="ko-KR" altLang="en-US" sz="1300"/>
              <a:t>토지ㆍ임야대장별 지적공부등록지 현황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B7DEE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33B-4E5B-AF6E-F2747B485C55}"/>
              </c:ext>
            </c:extLst>
          </c:dPt>
          <c:dPt>
            <c:idx val="1"/>
            <c:bubble3D val="0"/>
            <c:spPr>
              <a:solidFill>
                <a:srgbClr val="E6B9B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33B-4E5B-AF6E-F2747B485C55}"/>
              </c:ext>
            </c:extLst>
          </c:dPt>
          <c:dLbls>
            <c:dLbl>
              <c:idx val="0"/>
              <c:layout>
                <c:manualLayout>
                  <c:x val="-0.23350010709242286"/>
                  <c:y val="8.4226633832933051E-2"/>
                </c:manualLayout>
              </c:layout>
              <c:tx>
                <c:strRef>
                  <c:f>'3.지적통계체계표'!$G$4</c:f>
                  <c:strCache>
                    <c:ptCount val="1"/>
                    <c:pt idx="0">
                      <c:v>토지대장등록지
2,543,096,489.5㎡
(34.3%)
2,152,797필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{E5B5B05F-4064-4DBF-BB15-12C304A93C19}</c15:txfldGUID>
                      <c15:f>'3.지적통계체계표'!$G$4</c15:f>
                      <c15:dlblFieldTableCache>
                        <c:ptCount val="1"/>
                        <c:pt idx="0">
                          <c:v>토지대장등록지
2,524,103,910.4㎡
(34.1%)
2,122,862필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33B-4E5B-AF6E-F2747B485C55}"/>
                </c:ext>
              </c:extLst>
            </c:dLbl>
            <c:dLbl>
              <c:idx val="1"/>
              <c:layout>
                <c:manualLayout>
                  <c:x val="0.25307514983863533"/>
                  <c:y val="-0.22527163834250447"/>
                </c:manualLayout>
              </c:layout>
              <c:tx>
                <c:strRef>
                  <c:f>'3.지적통계체계표'!$G$5</c:f>
                  <c:strCache>
                    <c:ptCount val="1"/>
                    <c:pt idx="0">
                      <c:v>임야대장등록지
4,864,302,949.0㎡
(65.7%)
223,999필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{33C9DF3A-AB58-446F-8BF5-D95DB09DB16B}</c15:txfldGUID>
                      <c15:f>'3.지적통계체계표'!$G$5</c15:f>
                      <c15:dlblFieldTableCache>
                        <c:ptCount val="1"/>
                        <c:pt idx="0">
                          <c:v>임야대장등록지
4,882,850,935.0㎡
(65.9%)
223,629필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33B-4E5B-AF6E-F2747B485C5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'3.지적통계체계표'!$B$4:$B$5</c:f>
              <c:strCache>
                <c:ptCount val="2"/>
                <c:pt idx="0">
                  <c:v>토지대장등록지</c:v>
                </c:pt>
                <c:pt idx="1">
                  <c:v>임야대장등록지</c:v>
                </c:pt>
              </c:strCache>
            </c:strRef>
          </c:cat>
          <c:val>
            <c:numRef>
              <c:f>'3.지적통계체계표'!$D$4:$D$5</c:f>
              <c:numCache>
                <c:formatCode>_-* #,##0.0_-;\-* #,##0.0_-;_-* "-"_-;_-@_-</c:formatCode>
                <c:ptCount val="2"/>
                <c:pt idx="0">
                  <c:v>2543096489.5000005</c:v>
                </c:pt>
                <c:pt idx="1">
                  <c:v>4864302949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33B-4E5B-AF6E-F2747B485C5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300"/>
              <a:t>3-2 </a:t>
            </a:r>
            <a:r>
              <a:rPr lang="ko-KR" altLang="en-US" sz="1300"/>
              <a:t>소유구분별 지적공부등록지 현황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908612756088554"/>
          <c:y val="0.26835746502560964"/>
          <c:w val="0.81434088726380294"/>
          <c:h val="0.7311944550620492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CC"/>
              </a:solidFill>
              <a:ln>
                <a:solidFill>
                  <a:schemeClr val="accent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349-4F0B-AE3D-43A3A6C148E8}"/>
              </c:ext>
            </c:extLst>
          </c:dPt>
          <c:dPt>
            <c:idx val="1"/>
            <c:bubble3D val="0"/>
            <c:spPr>
              <a:solidFill>
                <a:srgbClr val="F2DCD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349-4F0B-AE3D-43A3A6C148E8}"/>
              </c:ext>
            </c:extLst>
          </c:dPt>
          <c:dPt>
            <c:idx val="2"/>
            <c:bubble3D val="0"/>
            <c:spPr>
              <a:solidFill>
                <a:srgbClr val="D7E4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349-4F0B-AE3D-43A3A6C148E8}"/>
              </c:ext>
            </c:extLst>
          </c:dPt>
          <c:dPt>
            <c:idx val="3"/>
            <c:bubble3D val="0"/>
            <c:spPr>
              <a:solidFill>
                <a:srgbClr val="CCC1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349-4F0B-AE3D-43A3A6C148E8}"/>
              </c:ext>
            </c:extLst>
          </c:dPt>
          <c:dPt>
            <c:idx val="4"/>
            <c:bubble3D val="0"/>
            <c:spPr>
              <a:solidFill>
                <a:srgbClr val="DBEEF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349-4F0B-AE3D-43A3A6C148E8}"/>
              </c:ext>
            </c:extLst>
          </c:dPt>
          <c:dPt>
            <c:idx val="5"/>
            <c:bubble3D val="0"/>
            <c:spPr>
              <a:solidFill>
                <a:srgbClr val="FCD5B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349-4F0B-AE3D-43A3A6C148E8}"/>
              </c:ext>
            </c:extLst>
          </c:dPt>
          <c:dLbls>
            <c:dLbl>
              <c:idx val="0"/>
              <c:layout>
                <c:manualLayout>
                  <c:x val="-0.15868668492470747"/>
                  <c:y val="3.0506536197538386E-2"/>
                </c:manualLayout>
              </c:layout>
              <c:tx>
                <c:strRef>
                  <c:f>'3.지적통계체계표'!$G$6</c:f>
                  <c:strCache>
                    <c:ptCount val="1"/>
                    <c:pt idx="0">
                      <c:v>개인
3,371,999,883.1㎡
(45.5%)
1,438,987필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{EF520140-E60F-463B-B326-A1B6AD420F69}</c15:txfldGUID>
                      <c15:f>'3.지적통계체계표'!$G$6</c15:f>
                      <c15:dlblFieldTableCache>
                        <c:ptCount val="1"/>
                        <c:pt idx="0">
                          <c:v>개인
3,431,655,393.6㎡
(46.3%)
1,436,933필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349-4F0B-AE3D-43A3A6C148E8}"/>
                </c:ext>
              </c:extLst>
            </c:dLbl>
            <c:dLbl>
              <c:idx val="1"/>
              <c:layout>
                <c:manualLayout>
                  <c:x val="0.19702655994870993"/>
                  <c:y val="-0.26407766990291315"/>
                </c:manualLayout>
              </c:layout>
              <c:tx>
                <c:strRef>
                  <c:f>'3.지적통계체계표'!$G$7</c:f>
                  <c:strCache>
                    <c:ptCount val="1"/>
                    <c:pt idx="0">
                      <c:v>국유지
1,716,864,141.7㎡
(23.2%)
386,328필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{200D1E0F-75AD-4802-8A40-21F9BAFF3AEC}</c15:txfldGUID>
                      <c15:f>'3.지적통계체계표'!$G$7</c15:f>
                      <c15:dlblFieldTableCache>
                        <c:ptCount val="1"/>
                        <c:pt idx="0">
                          <c:v>국유지
1,695,295,449.7㎡
(22.9%)
378,980필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349-4F0B-AE3D-43A3A6C148E8}"/>
                </c:ext>
              </c:extLst>
            </c:dLbl>
            <c:dLbl>
              <c:idx val="2"/>
              <c:layout>
                <c:manualLayout>
                  <c:x val="-5.3648134932369664E-3"/>
                  <c:y val="-7.8997222434574313E-2"/>
                </c:manualLayout>
              </c:layout>
              <c:tx>
                <c:strRef>
                  <c:f>'3.지적통계체계표'!$G$8</c:f>
                  <c:strCache>
                    <c:ptCount val="1"/>
                    <c:pt idx="0">
                      <c:v>도유지
313,128,015.9㎡
(4.2%)
79,996필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{2CDE64DB-0453-4E2A-B104-003014604614}</c15:txfldGUID>
                      <c15:f>'3.지적통계체계표'!$G$8</c15:f>
                      <c15:dlblFieldTableCache>
                        <c:ptCount val="1"/>
                        <c:pt idx="0">
                          <c:v>도유지
309,483,493.0㎡
(4.2%)
77,241필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349-4F0B-AE3D-43A3A6C148E8}"/>
                </c:ext>
              </c:extLst>
            </c:dLbl>
            <c:dLbl>
              <c:idx val="3"/>
              <c:layout>
                <c:manualLayout>
                  <c:x val="0.11159254418172519"/>
                  <c:y val="1.641464719822644E-3"/>
                </c:manualLayout>
              </c:layout>
              <c:tx>
                <c:strRef>
                  <c:f>'3.지적통계체계표'!$G$9</c:f>
                  <c:strCache>
                    <c:ptCount val="1"/>
                    <c:pt idx="0">
                      <c:v>군유지
733,406,373.9㎡
(9.9%)
261,037필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{118CEDCC-89A9-443C-B0FB-9FB58CFB036A}</c15:txfldGUID>
                      <c15:f>'3.지적통계체계표'!$G$9</c15:f>
                      <c15:dlblFieldTableCache>
                        <c:ptCount val="1"/>
                        <c:pt idx="0">
                          <c:v>군유지
726,778,074.8㎡
(9.8%)
250,865필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349-4F0B-AE3D-43A3A6C148E8}"/>
                </c:ext>
              </c:extLst>
            </c:dLbl>
            <c:dLbl>
              <c:idx val="4"/>
              <c:layout>
                <c:manualLayout>
                  <c:x val="3.2102133961779953E-3"/>
                  <c:y val="-5.6950182198098984E-2"/>
                </c:manualLayout>
              </c:layout>
              <c:tx>
                <c:strRef>
                  <c:f>'3.지적통계체계표'!$G$10</c:f>
                  <c:strCache>
                    <c:ptCount val="1"/>
                    <c:pt idx="0">
                      <c:v>법인
566,427,499.2㎡
(7.6%)
136,753필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{E2837399-BD2A-490C-A420-32B170BCA979}</c15:txfldGUID>
                      <c15:f>'3.지적통계체계표'!$G$10</c15:f>
                      <c15:dlblFieldTableCache>
                        <c:ptCount val="1"/>
                        <c:pt idx="0">
                          <c:v>법인
537,216,853.5㎡
(7.3%)
128,621필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349-4F0B-AE3D-43A3A6C148E8}"/>
                </c:ext>
              </c:extLst>
            </c:dLbl>
            <c:dLbl>
              <c:idx val="5"/>
              <c:layout>
                <c:manualLayout>
                  <c:x val="3.1622440299323134E-3"/>
                  <c:y val="1.5101801595188975E-3"/>
                </c:manualLayout>
              </c:layout>
              <c:tx>
                <c:strRef>
                  <c:f>'3.지적통계체계표'!$G$11</c:f>
                  <c:strCache>
                    <c:ptCount val="1"/>
                    <c:pt idx="0">
                      <c:v>종중
563,108,661.9㎡
(7.6%)
53,483필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{B50767D5-77AB-41C2-9772-AACB1E7CE21B}</c15:txfldGUID>
                      <c15:f>'3.지적통계체계표'!$G$11</c15:f>
                      <c15:dlblFieldTableCache>
                        <c:ptCount val="1"/>
                        <c:pt idx="0">
                          <c:v>종중
560,048,614.0㎡
(7.6%)
53,782필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349-4F0B-AE3D-43A3A6C148E8}"/>
                </c:ext>
              </c:extLst>
            </c:dLbl>
            <c:dLbl>
              <c:idx val="6"/>
              <c:layout>
                <c:manualLayout>
                  <c:x val="1.4231965205836699E-2"/>
                  <c:y val="-9.2991871161735868E-3"/>
                </c:manualLayout>
              </c:layout>
              <c:tx>
                <c:strRef>
                  <c:f>'3.지적통계체계표'!$G$12</c:f>
                  <c:strCache>
                    <c:ptCount val="1"/>
                    <c:pt idx="0">
                      <c:v>종교단체
61,254,611.4㎡
(0.8%)
5,579필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{B950CA40-22AF-426B-9034-3B33F22015B4}</c15:txfldGUID>
                      <c15:f>'3.지적통계체계표'!$G$12</c15:f>
                      <c15:dlblFieldTableCache>
                        <c:ptCount val="1"/>
                        <c:pt idx="0">
                          <c:v>종교단체
61,407,559.6㎡
(0.8%)
5,407필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349-4F0B-AE3D-43A3A6C148E8}"/>
                </c:ext>
              </c:extLst>
            </c:dLbl>
            <c:dLbl>
              <c:idx val="7"/>
              <c:layout>
                <c:manualLayout>
                  <c:x val="0.11024408795513629"/>
                  <c:y val="-6.3285681522819289E-3"/>
                </c:manualLayout>
              </c:layout>
              <c:tx>
                <c:strRef>
                  <c:f>'3.지적통계체계표'!$G$13</c:f>
                  <c:strCache>
                    <c:ptCount val="1"/>
                    <c:pt idx="0">
                      <c:v>기타단체
69,408,284.0㎡
(0.9%)
10,527필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{35BBA06F-9A24-4159-B031-B46C317FB636}</c15:txfldGUID>
                      <c15:f>'3.지적통계체계표'!$G$13</c15:f>
                      <c15:dlblFieldTableCache>
                        <c:ptCount val="1"/>
                        <c:pt idx="0">
                          <c:v>기타단체
73,401,116.9㎡
(1.0%)
10,386필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E349-4F0B-AE3D-43A3A6C148E8}"/>
                </c:ext>
              </c:extLst>
            </c:dLbl>
            <c:dLbl>
              <c:idx val="8"/>
              <c:layout>
                <c:manualLayout>
                  <c:x val="0.21056426193169783"/>
                  <c:y val="7.8195652727875015E-2"/>
                </c:manualLayout>
              </c:layout>
              <c:tx>
                <c:strRef>
                  <c:f>'3.지적통계체계표'!$G$14</c:f>
                  <c:strCache>
                    <c:ptCount val="1"/>
                    <c:pt idx="0">
                      <c:v>기타
11,801,967.4㎡
(0.2%)
4,106필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{70491C39-6A40-4622-A948-1B6574CDF83E}</c15:txfldGUID>
                      <c15:f>'3.지적통계체계표'!$G$14</c15:f>
                      <c15:dlblFieldTableCache>
                        <c:ptCount val="1"/>
                        <c:pt idx="0">
                          <c:v>기타
11,668,290.3㎡
(0.2%)
4,276필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349-4F0B-AE3D-43A3A6C148E8}"/>
                </c:ext>
              </c:extLst>
            </c:dLbl>
            <c:dLbl>
              <c:idx val="9"/>
              <c:layout>
                <c:manualLayout>
                  <c:x val="0.13452240392016004"/>
                  <c:y val="-1.856779553041308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349-4F0B-AE3D-43A3A6C148E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'3.지적통계체계표'!$C$6:$C$14</c:f>
              <c:strCache>
                <c:ptCount val="9"/>
                <c:pt idx="0">
                  <c:v>개인</c:v>
                </c:pt>
                <c:pt idx="1">
                  <c:v>국유지</c:v>
                </c:pt>
                <c:pt idx="2">
                  <c:v>도유지</c:v>
                </c:pt>
                <c:pt idx="3">
                  <c:v>군유지</c:v>
                </c:pt>
                <c:pt idx="4">
                  <c:v>법인</c:v>
                </c:pt>
                <c:pt idx="5">
                  <c:v>종중</c:v>
                </c:pt>
                <c:pt idx="6">
                  <c:v>종교단체</c:v>
                </c:pt>
                <c:pt idx="7">
                  <c:v>기타단체</c:v>
                </c:pt>
                <c:pt idx="8">
                  <c:v>기타</c:v>
                </c:pt>
              </c:strCache>
            </c:strRef>
          </c:cat>
          <c:val>
            <c:numRef>
              <c:f>'3.지적통계체계표'!$D$6:$D$14</c:f>
              <c:numCache>
                <c:formatCode>_-* #,##0.0_-;\-* #,##0.0_-;_-* "-"_-;_-@_-</c:formatCode>
                <c:ptCount val="9"/>
                <c:pt idx="0">
                  <c:v>3371999883.1000004</c:v>
                </c:pt>
                <c:pt idx="1">
                  <c:v>1716864141.7</c:v>
                </c:pt>
                <c:pt idx="2">
                  <c:v>313128015.89999998</c:v>
                </c:pt>
                <c:pt idx="3">
                  <c:v>733406373.89999998</c:v>
                </c:pt>
                <c:pt idx="4">
                  <c:v>566427499.20000005</c:v>
                </c:pt>
                <c:pt idx="5">
                  <c:v>563108661.89999998</c:v>
                </c:pt>
                <c:pt idx="6">
                  <c:v>61254611.399999999</c:v>
                </c:pt>
                <c:pt idx="7">
                  <c:v>69408284</c:v>
                </c:pt>
                <c:pt idx="8">
                  <c:v>11801967.4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E349-4F0B-AE3D-43A3A6C148E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4. </a:t>
            </a:r>
            <a:r>
              <a:rPr lang="ko-KR" altLang="en-US"/>
              <a:t>지목별 현황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6.484572911100582E-2"/>
                  <c:y val="7.7602874747952674E-2"/>
                </c:manualLayout>
              </c:layout>
              <c:tx>
                <c:strRef>
                  <c:f>'4.지목별현황'!$T$8</c:f>
                  <c:strCache>
                    <c:ptCount val="1"/>
                    <c:pt idx="0">
                      <c:v>전
635.8㎢
(8.6%)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{C47DD002-72A0-4C5C-93DD-FA9FB2D14F84}</c15:txfldGUID>
                      <c15:f>'4.지목별현황'!$T$8</c15:f>
                      <c15:dlblFieldTableCache>
                        <c:ptCount val="1"/>
                        <c:pt idx="0">
                          <c:v>전
639.8㎢
(8.6%)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80B5-4F02-A953-E18B84D2A5B5}"/>
                </c:ext>
              </c:extLst>
            </c:dLbl>
            <c:dLbl>
              <c:idx val="1"/>
              <c:layout>
                <c:manualLayout>
                  <c:x val="-3.1202812196490837E-2"/>
                  <c:y val="-1.1143253016119781E-2"/>
                </c:manualLayout>
              </c:layout>
              <c:tx>
                <c:strRef>
                  <c:f>'4.지목별현황'!$T$9</c:f>
                  <c:strCache>
                    <c:ptCount val="1"/>
                    <c:pt idx="0">
                      <c:v>답
602.0㎢
(8.1%)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{C73BB9B4-B5CF-4CFC-98CF-E8D90BC36999}</c15:txfldGUID>
                      <c15:f>'4.지목별현황'!$T$9</c15:f>
                      <c15:dlblFieldTableCache>
                        <c:ptCount val="1"/>
                        <c:pt idx="0">
                          <c:v>답
609.9㎢
(8.2%)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0B5-4F02-A953-E18B84D2A5B5}"/>
                </c:ext>
              </c:extLst>
            </c:dLbl>
            <c:dLbl>
              <c:idx val="2"/>
              <c:layout>
                <c:manualLayout>
                  <c:x val="5.2174915395498754E-2"/>
                  <c:y val="-0.34038615344755946"/>
                </c:manualLayout>
              </c:layout>
              <c:tx>
                <c:strRef>
                  <c:f>'4.지목별현황'!$T$10</c:f>
                  <c:strCache>
                    <c:ptCount val="1"/>
                    <c:pt idx="0">
                      <c:v>임야
4,909.4㎢
(66.3%)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{1E07F997-2A7F-4F5F-A8E4-5DF4571AD6B2}</c15:txfldGUID>
                      <c15:f>'4.지목별현황'!$T$10</c15:f>
                      <c15:dlblFieldTableCache>
                        <c:ptCount val="1"/>
                        <c:pt idx="0">
                          <c:v>임야
4,919.2㎢
(66.4%)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80B5-4F02-A953-E18B84D2A5B5}"/>
                </c:ext>
              </c:extLst>
            </c:dLbl>
            <c:dLbl>
              <c:idx val="3"/>
              <c:tx>
                <c:strRef>
                  <c:f>'4.지목별현황'!$T$11</c:f>
                  <c:strCache>
                    <c:ptCount val="1"/>
                    <c:pt idx="0">
                      <c:v>대
186.5㎢
(2.5%)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{22B74E87-57B1-4BAC-BAA5-3A0D4140F9F7}</c15:txfldGUID>
                      <c15:f>'4.지목별현황'!$T$11</c15:f>
                      <c15:dlblFieldTableCache>
                        <c:ptCount val="1"/>
                        <c:pt idx="0">
                          <c:v>대
180.3㎢
(2.4%)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0B5-4F02-A953-E18B84D2A5B5}"/>
                </c:ext>
              </c:extLst>
            </c:dLbl>
            <c:dLbl>
              <c:idx val="4"/>
              <c:tx>
                <c:strRef>
                  <c:f>'4.지목별현황'!$T$12</c:f>
                  <c:strCache>
                    <c:ptCount val="1"/>
                    <c:pt idx="0">
                      <c:v>도로
245.8㎢
(3.3%)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{3FF667CA-7EBE-4BB5-9385-0083BF4C35CC}</c15:txfldGUID>
                      <c15:f>'4.지목별현황'!$T$12</c15:f>
                      <c15:dlblFieldTableCache>
                        <c:ptCount val="1"/>
                        <c:pt idx="0">
                          <c:v>도로
241.8㎢
(3.3%)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0B5-4F02-A953-E18B84D2A5B5}"/>
                </c:ext>
              </c:extLst>
            </c:dLbl>
            <c:dLbl>
              <c:idx val="5"/>
              <c:tx>
                <c:strRef>
                  <c:f>'4.지목별현황'!$T$13</c:f>
                  <c:strCache>
                    <c:ptCount val="1"/>
                    <c:pt idx="0">
                      <c:v>하천
208.8㎢
(2.8%)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{59578BEA-1798-4DBA-9E74-C272D76161A2}</c15:txfldGUID>
                      <c15:f>'4.지목별현황'!$T$13</c15:f>
                      <c15:dlblFieldTableCache>
                        <c:ptCount val="1"/>
                        <c:pt idx="0">
                          <c:v>하천
208.5㎢
(2.8%)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0B5-4F02-A953-E18B84D2A5B5}"/>
                </c:ext>
              </c:extLst>
            </c:dLbl>
            <c:dLbl>
              <c:idx val="6"/>
              <c:layout>
                <c:manualLayout>
                  <c:x val="4.7378251854241653E-2"/>
                  <c:y val="5.1077692541651176E-2"/>
                </c:manualLayout>
              </c:layout>
              <c:tx>
                <c:strRef>
                  <c:f>'4.지목별현황'!$T$14</c:f>
                  <c:strCache>
                    <c:ptCount val="1"/>
                    <c:pt idx="0">
                      <c:v>기타
619.1㎢
(8.4%)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{4F59C626-A209-4734-83BE-60A4F1AD0816}</c15:txfldGUID>
                      <c15:f>'4.지목별현황'!$T$14</c15:f>
                      <c15:dlblFieldTableCache>
                        <c:ptCount val="1"/>
                        <c:pt idx="0">
                          <c:v>기타
607.4㎢
(8.2%)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0B5-4F02-A953-E18B84D2A5B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('4.지목별현황'!$C$2,'4.지목별현황'!$E$2,'4.지목별현황'!$G$2,'4.지목별현황'!$I$2,'4.지목별현황'!$K$2,'4.지목별현황'!$M$2,'4.지목별현황'!$O$2)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('4.지목별현황'!$C$4,'4.지목별현황'!$E$4,'4.지목별현황'!$G$4,'4.지목별현황'!$I$4,'4.지목별현황'!$K$4,'4.지목별현황'!$M$4,'4.지목별현황'!$O$4)</c:f>
              <c:numCache>
                <c:formatCode>#,##0.0_);[Red]\(#,##0.0\)</c:formatCode>
                <c:ptCount val="7"/>
                <c:pt idx="0">
                  <c:v>635.82945080000002</c:v>
                </c:pt>
                <c:pt idx="1">
                  <c:v>602.0436181</c:v>
                </c:pt>
                <c:pt idx="2">
                  <c:v>4909.3505799999994</c:v>
                </c:pt>
                <c:pt idx="3">
                  <c:v>186.50658039999999</c:v>
                </c:pt>
                <c:pt idx="4">
                  <c:v>245.76074809999997</c:v>
                </c:pt>
                <c:pt idx="5">
                  <c:v>208.80770820000001</c:v>
                </c:pt>
                <c:pt idx="6">
                  <c:v>619.10075289999997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0B5-4F02-A953-E18B84D2A5B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'4.지목별현황'!$A$37</c:f>
              <c:strCache>
                <c:ptCount val="1"/>
                <c:pt idx="0">
                  <c:v>전</c:v>
                </c:pt>
              </c:strCache>
            </c:strRef>
          </c:tx>
          <c:cat>
            <c:numRef>
              <c:f>'4.지목별현황'!$B$36:$L$36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'4.지목별현황'!$B$37:$L$37</c:f>
              <c:numCache>
                <c:formatCode>#,##0.0_ </c:formatCode>
                <c:ptCount val="11"/>
                <c:pt idx="0">
                  <c:v>100</c:v>
                </c:pt>
                <c:pt idx="1">
                  <c:v>99.45151926007631</c:v>
                </c:pt>
                <c:pt idx="2">
                  <c:v>99.003447305091541</c:v>
                </c:pt>
                <c:pt idx="3">
                  <c:v>98.292988569836695</c:v>
                </c:pt>
                <c:pt idx="4">
                  <c:v>97.638292978344765</c:v>
                </c:pt>
                <c:pt idx="5">
                  <c:v>97.505798540891462</c:v>
                </c:pt>
                <c:pt idx="6">
                  <c:v>97.484564196941577</c:v>
                </c:pt>
                <c:pt idx="7">
                  <c:v>97.137225688831165</c:v>
                </c:pt>
                <c:pt idx="8">
                  <c:v>96.862276649006958</c:v>
                </c:pt>
                <c:pt idx="9">
                  <c:v>96.622776620067015</c:v>
                </c:pt>
                <c:pt idx="10">
                  <c:v>96.260023369155519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FE-4194-AC14-976FE1BEA01D}"/>
            </c:ext>
          </c:extLst>
        </c:ser>
        <c:ser>
          <c:idx val="1"/>
          <c:order val="1"/>
          <c:tx>
            <c:strRef>
              <c:f>'4.지목별현황'!$A$38</c:f>
              <c:strCache>
                <c:ptCount val="1"/>
                <c:pt idx="0">
                  <c:v>답</c:v>
                </c:pt>
              </c:strCache>
            </c:strRef>
          </c:tx>
          <c:cat>
            <c:numRef>
              <c:f>'4.지목별현황'!$B$36:$L$36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'4.지목별현황'!$B$38:$L$38</c:f>
              <c:numCache>
                <c:formatCode>#,##0.0_ </c:formatCode>
                <c:ptCount val="11"/>
                <c:pt idx="0">
                  <c:v>100</c:v>
                </c:pt>
                <c:pt idx="1">
                  <c:v>98.90534658528864</c:v>
                </c:pt>
                <c:pt idx="2">
                  <c:v>98.004840796975515</c:v>
                </c:pt>
                <c:pt idx="3">
                  <c:v>97.048445512056773</c:v>
                </c:pt>
                <c:pt idx="4">
                  <c:v>96.274391098760788</c:v>
                </c:pt>
                <c:pt idx="5">
                  <c:v>95.509011215367835</c:v>
                </c:pt>
                <c:pt idx="6">
                  <c:v>94.91121144265486</c:v>
                </c:pt>
                <c:pt idx="7">
                  <c:v>94.341762494937171</c:v>
                </c:pt>
                <c:pt idx="8">
                  <c:v>93.754199006329785</c:v>
                </c:pt>
                <c:pt idx="9">
                  <c:v>93.092931637237115</c:v>
                </c:pt>
                <c:pt idx="10">
                  <c:v>92.551914114934817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FE-4194-AC14-976FE1BEA01D}"/>
            </c:ext>
          </c:extLst>
        </c:ser>
        <c:ser>
          <c:idx val="2"/>
          <c:order val="2"/>
          <c:tx>
            <c:strRef>
              <c:f>'4.지목별현황'!$A$39</c:f>
              <c:strCache>
                <c:ptCount val="1"/>
                <c:pt idx="0">
                  <c:v>임야</c:v>
                </c:pt>
              </c:strCache>
            </c:strRef>
          </c:tx>
          <c:cat>
            <c:numRef>
              <c:f>'4.지목별현황'!$B$36:$L$36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'4.지목별현황'!$B$39:$L$39</c:f>
              <c:numCache>
                <c:formatCode>#,##0.0_ </c:formatCode>
                <c:ptCount val="11"/>
                <c:pt idx="0">
                  <c:v>100</c:v>
                </c:pt>
                <c:pt idx="1">
                  <c:v>99.862827890226185</c:v>
                </c:pt>
                <c:pt idx="2">
                  <c:v>99.757257087197061</c:v>
                </c:pt>
                <c:pt idx="3">
                  <c:v>99.632732242120142</c:v>
                </c:pt>
                <c:pt idx="4">
                  <c:v>99.431599361679488</c:v>
                </c:pt>
                <c:pt idx="5">
                  <c:v>99.300886842271211</c:v>
                </c:pt>
                <c:pt idx="6">
                  <c:v>99.133482346351059</c:v>
                </c:pt>
                <c:pt idx="7">
                  <c:v>99.005163662906341</c:v>
                </c:pt>
                <c:pt idx="8">
                  <c:v>98.918313429441753</c:v>
                </c:pt>
                <c:pt idx="9">
                  <c:v>98.82020167671331</c:v>
                </c:pt>
                <c:pt idx="10">
                  <c:v>98.719986089697144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FE-4194-AC14-976FE1BEA01D}"/>
            </c:ext>
          </c:extLst>
        </c:ser>
        <c:ser>
          <c:idx val="3"/>
          <c:order val="3"/>
          <c:tx>
            <c:strRef>
              <c:f>'4.지목별현황'!$A$40</c:f>
              <c:strCache>
                <c:ptCount val="1"/>
                <c:pt idx="0">
                  <c:v>대지</c:v>
                </c:pt>
              </c:strCache>
            </c:strRef>
          </c:tx>
          <c:cat>
            <c:numRef>
              <c:f>'4.지목별현황'!$B$36:$L$36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'4.지목별현황'!$B$40:$L$40</c:f>
              <c:numCache>
                <c:formatCode>#,##0.0_ </c:formatCode>
                <c:ptCount val="11"/>
                <c:pt idx="0">
                  <c:v>100</c:v>
                </c:pt>
                <c:pt idx="1">
                  <c:v>101.3069580356502</c:v>
                </c:pt>
                <c:pt idx="2">
                  <c:v>103.41005876025338</c:v>
                </c:pt>
                <c:pt idx="3">
                  <c:v>106.49182120094549</c:v>
                </c:pt>
                <c:pt idx="4">
                  <c:v>108.37505776302385</c:v>
                </c:pt>
                <c:pt idx="5">
                  <c:v>110.93770620417878</c:v>
                </c:pt>
                <c:pt idx="6">
                  <c:v>112.51771958659724</c:v>
                </c:pt>
                <c:pt idx="7">
                  <c:v>115.21162499200572</c:v>
                </c:pt>
                <c:pt idx="8">
                  <c:v>116.72593884495872</c:v>
                </c:pt>
                <c:pt idx="9">
                  <c:v>118.9337720861358</c:v>
                </c:pt>
                <c:pt idx="10">
                  <c:v>120.7361839657154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FFE-4194-AC14-976FE1BEA01D}"/>
            </c:ext>
          </c:extLst>
        </c:ser>
        <c:ser>
          <c:idx val="4"/>
          <c:order val="4"/>
          <c:tx>
            <c:strRef>
              <c:f>'4.지목별현황'!$A$41</c:f>
              <c:strCache>
                <c:ptCount val="1"/>
                <c:pt idx="0">
                  <c:v>도로</c:v>
                </c:pt>
              </c:strCache>
            </c:strRef>
          </c:tx>
          <c:cat>
            <c:numRef>
              <c:f>'4.지목별현황'!$B$36:$L$36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'4.지목별현황'!$B$41:$L$41</c:f>
              <c:numCache>
                <c:formatCode>#,##0.0_ </c:formatCode>
                <c:ptCount val="11"/>
                <c:pt idx="0">
                  <c:v>100</c:v>
                </c:pt>
                <c:pt idx="1">
                  <c:v>103.35846388019418</c:v>
                </c:pt>
                <c:pt idx="2">
                  <c:v>104.34509420270783</c:v>
                </c:pt>
                <c:pt idx="3">
                  <c:v>107.6296485708724</c:v>
                </c:pt>
                <c:pt idx="4">
                  <c:v>108.82429367674224</c:v>
                </c:pt>
                <c:pt idx="5">
                  <c:v>109.9422271256217</c:v>
                </c:pt>
                <c:pt idx="6">
                  <c:v>111.7435246726788</c:v>
                </c:pt>
                <c:pt idx="7">
                  <c:v>112.7591196461549</c:v>
                </c:pt>
                <c:pt idx="8">
                  <c:v>113.69778004551094</c:v>
                </c:pt>
                <c:pt idx="9">
                  <c:v>114.69728285661796</c:v>
                </c:pt>
                <c:pt idx="10">
                  <c:v>115.55427240988855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FFE-4194-AC14-976FE1BEA01D}"/>
            </c:ext>
          </c:extLst>
        </c:ser>
        <c:ser>
          <c:idx val="5"/>
          <c:order val="5"/>
          <c:tx>
            <c:strRef>
              <c:f>'4.지목별현황'!$A$42</c:f>
              <c:strCache>
                <c:ptCount val="1"/>
                <c:pt idx="0">
                  <c:v>하천</c:v>
                </c:pt>
              </c:strCache>
            </c:strRef>
          </c:tx>
          <c:cat>
            <c:numRef>
              <c:f>'4.지목별현황'!$B$36:$L$36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'4.지목별현황'!$B$42:$L$42</c:f>
              <c:numCache>
                <c:formatCode>#,##0.0_ </c:formatCode>
                <c:ptCount val="11"/>
                <c:pt idx="0">
                  <c:v>100</c:v>
                </c:pt>
                <c:pt idx="1">
                  <c:v>100.01563387373196</c:v>
                </c:pt>
                <c:pt idx="2">
                  <c:v>99.943760475173761</c:v>
                </c:pt>
                <c:pt idx="3">
                  <c:v>99.951549364960002</c:v>
                </c:pt>
                <c:pt idx="4">
                  <c:v>99.679910665036147</c:v>
                </c:pt>
                <c:pt idx="5">
                  <c:v>99.931840466290865</c:v>
                </c:pt>
                <c:pt idx="6">
                  <c:v>99.909769380240476</c:v>
                </c:pt>
                <c:pt idx="7">
                  <c:v>99.910655572072315</c:v>
                </c:pt>
                <c:pt idx="8">
                  <c:v>99.963644416386643</c:v>
                </c:pt>
                <c:pt idx="9">
                  <c:v>100.0917912359854</c:v>
                </c:pt>
                <c:pt idx="10">
                  <c:v>100.11019553792566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FFE-4194-AC14-976FE1BEA01D}"/>
            </c:ext>
          </c:extLst>
        </c:ser>
        <c:ser>
          <c:idx val="6"/>
          <c:order val="6"/>
          <c:tx>
            <c:strRef>
              <c:f>'4.지목별현황'!$A$43</c:f>
              <c:strCache>
                <c:ptCount val="1"/>
                <c:pt idx="0">
                  <c:v>기타</c:v>
                </c:pt>
              </c:strCache>
            </c:strRef>
          </c:tx>
          <c:cat>
            <c:numRef>
              <c:f>'4.지목별현황'!$B$36:$L$36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'4.지목별현황'!$B$43:$L$43</c:f>
              <c:numCache>
                <c:formatCode>#,##0.0_ </c:formatCode>
                <c:ptCount val="11"/>
                <c:pt idx="0">
                  <c:v>100</c:v>
                </c:pt>
                <c:pt idx="1">
                  <c:v>101.70673225516084</c:v>
                </c:pt>
                <c:pt idx="2">
                  <c:v>103.31850492768746</c:v>
                </c:pt>
                <c:pt idx="3">
                  <c:v>104.31211498943247</c:v>
                </c:pt>
                <c:pt idx="4">
                  <c:v>106.97546236633949</c:v>
                </c:pt>
                <c:pt idx="5">
                  <c:v>108.04946351330307</c:v>
                </c:pt>
                <c:pt idx="6">
                  <c:v>109.10318388379892</c:v>
                </c:pt>
                <c:pt idx="7">
                  <c:v>110.12374690095513</c:v>
                </c:pt>
                <c:pt idx="8">
                  <c:v>111.15692962990056</c:v>
                </c:pt>
                <c:pt idx="9">
                  <c:v>112.07058030153021</c:v>
                </c:pt>
                <c:pt idx="10">
                  <c:v>113.29013752348096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FFE-4194-AC14-976FE1BEA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18816"/>
        <c:axId val="236820352"/>
      </c:lineChart>
      <c:catAx>
        <c:axId val="23681881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236820352"/>
        <c:crosses val="autoZero"/>
        <c:auto val="1"/>
        <c:lblAlgn val="ctr"/>
        <c:lblOffset val="100"/>
        <c:noMultiLvlLbl val="0"/>
      </c:catAx>
      <c:valAx>
        <c:axId val="236820352"/>
        <c:scaling>
          <c:orientation val="minMax"/>
          <c:max val="130"/>
          <c:min val="80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numFmt formatCode="#,##0.0_ " sourceLinked="1"/>
        <c:majorTickMark val="out"/>
        <c:minorTickMark val="none"/>
        <c:tickLblPos val="nextTo"/>
        <c:crossAx val="236818816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3888888888889083"/>
          <c:y val="0"/>
          <c:w val="0.16666666666666666"/>
          <c:h val="1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24-42F5-A1A1-939E676455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24-42F5-A1A1-939E67645507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현황'!$Y$10</c:f>
                  <c:strCache>
                    <c:ptCount val="1"/>
                    <c:pt idx="0">
                      <c:v>882.8
(11.9)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{594BA18C-34A7-4CF5-8CD0-AC86F7B8236B}</c15:txfldGUID>
                      <c15:f>'2.시군구별 면적 및 지번수 현황'!$Y$10</c15:f>
                      <c15:dlblFieldTableCache>
                        <c:ptCount val="1"/>
                        <c:pt idx="0">
                          <c:v>883.5
(11.9)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E24-42F5-A1A1-939E67645507}"/>
                </c:ext>
              </c:extLst>
            </c:dLbl>
            <c:dLbl>
              <c:idx val="1"/>
              <c:layout/>
              <c:tx>
                <c:strRef>
                  <c:f>'2.시군구별 면적 및 지번수 현황'!$Z$10</c:f>
                  <c:strCache>
                    <c:ptCount val="1"/>
                    <c:pt idx="0">
                      <c:v>215.9
(9.1)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{96884C95-D04E-4974-9C00-C02EFFD0D8C7}</c15:txfldGUID>
                      <c15:f>'2.시군구별 면적 및 지번수 현황'!$Z$10</c15:f>
                      <c15:dlblFieldTableCache>
                        <c:ptCount val="1"/>
                        <c:pt idx="0">
                          <c:v>212.1
(9.0)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E24-42F5-A1A1-939E6764550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현황'!$D$10,'2.시군구별 면적 및 지번수 현황'!$F$10)</c:f>
              <c:numCache>
                <c:formatCode>#,##0.0_ </c:formatCode>
                <c:ptCount val="2"/>
                <c:pt idx="0">
                  <c:v>882.76755309999999</c:v>
                </c:pt>
                <c:pt idx="1">
                  <c:v>215.887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E24-42F5-A1A1-939E676455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5109888"/>
        <c:axId val="209635584"/>
        <c:axId val="0"/>
      </c:bar3DChart>
      <c:catAx>
        <c:axId val="205109888"/>
        <c:scaling>
          <c:orientation val="minMax"/>
        </c:scaling>
        <c:delete val="1"/>
        <c:axPos val="b"/>
        <c:majorTickMark val="out"/>
        <c:minorTickMark val="none"/>
        <c:tickLblPos val="none"/>
        <c:crossAx val="209635584"/>
        <c:crosses val="autoZero"/>
        <c:auto val="1"/>
        <c:lblAlgn val="ctr"/>
        <c:lblOffset val="100"/>
        <c:noMultiLvlLbl val="0"/>
      </c:catAx>
      <c:valAx>
        <c:axId val="209635584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20510988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5-1 </a:t>
            </a:r>
            <a:r>
              <a:rPr lang="ko-KR" altLang="en-US"/>
              <a:t>토지대장등록지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strRef>
                  <c:f>'5.시군구별 지적공부등록지 현황'!$X$5</c:f>
                  <c:strCache>
                    <c:ptCount val="1"/>
                    <c:pt idx="0">
                      <c:v>134.5
(5.3)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{975542CE-3626-46C1-BD2C-821FF96F60C6}</c15:txfldGUID>
                      <c15:f>'5.시군구별 지적공부등록지 현황'!$X$5</c15:f>
                      <c15:dlblFieldTableCache>
                        <c:ptCount val="1"/>
                        <c:pt idx="0">
                          <c:v>133.5
(5.3)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5187-4D1B-9E55-C70D4ED33C88}"/>
                </c:ext>
              </c:extLst>
            </c:dLbl>
            <c:dLbl>
              <c:idx val="1"/>
              <c:tx>
                <c:strRef>
                  <c:f>'5.시군구별 지적공부등록지 현황'!$X$6</c:f>
                  <c:strCache>
                    <c:ptCount val="1"/>
                    <c:pt idx="0">
                      <c:v>63.6
(2.5)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{59503A92-9FEB-4952-8AEF-444CB4971446}</c15:txfldGUID>
                      <c15:f>'5.시군구별 지적공부등록지 현황'!$X$6</c15:f>
                      <c15:dlblFieldTableCache>
                        <c:ptCount val="1"/>
                        <c:pt idx="0">
                          <c:v>62.7
(2.5)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187-4D1B-9E55-C70D4ED33C88}"/>
                </c:ext>
              </c:extLst>
            </c:dLbl>
            <c:dLbl>
              <c:idx val="2"/>
              <c:tx>
                <c:strRef>
                  <c:f>'5.시군구별 지적공부등록지 현황'!$X$7</c:f>
                  <c:strCache>
                    <c:ptCount val="1"/>
                    <c:pt idx="0">
                      <c:v>135.3
(5.3)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{33BEBBF5-1DFB-4238-8F87-A4E9AA835E20}</c15:txfldGUID>
                      <c15:f>'5.시군구별 지적공부등록지 현황'!$X$7</c15:f>
                      <c15:dlblFieldTableCache>
                        <c:ptCount val="1"/>
                        <c:pt idx="0">
                          <c:v>134.3
(5.3)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5187-4D1B-9E55-C70D4ED33C88}"/>
                </c:ext>
              </c:extLst>
            </c:dLbl>
            <c:dLbl>
              <c:idx val="3"/>
              <c:tx>
                <c:strRef>
                  <c:f>'5.시군구별 지적공부등록지 현황'!$X$8</c:f>
                  <c:strCache>
                    <c:ptCount val="1"/>
                    <c:pt idx="0">
                      <c:v>147.4
(5.8)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{37915F28-BAC2-44BE-A240-4BB004868CC2}</c15:txfldGUID>
                      <c15:f>'5.시군구별 지적공부등록지 현황'!$X$8</c15:f>
                      <c15:dlblFieldTableCache>
                        <c:ptCount val="1"/>
                        <c:pt idx="0">
                          <c:v>146.6
(5.8)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187-4D1B-9E55-C70D4ED33C88}"/>
                </c:ext>
              </c:extLst>
            </c:dLbl>
            <c:dLbl>
              <c:idx val="4"/>
              <c:tx>
                <c:strRef>
                  <c:f>'5.시군구별 지적공부등록지 현황'!$X$9</c:f>
                  <c:strCache>
                    <c:ptCount val="1"/>
                    <c:pt idx="0">
                      <c:v>362.1
(14.2)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{7B4E5291-9088-4E74-8BB5-15EE77CFFFDC}</c15:txfldGUID>
                      <c15:f>'5.시군구별 지적공부등록지 현황'!$X$9</c15:f>
                      <c15:dlblFieldTableCache>
                        <c:ptCount val="1"/>
                        <c:pt idx="0">
                          <c:v>359.0
(14.2)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187-4D1B-9E55-C70D4ED33C88}"/>
                </c:ext>
              </c:extLst>
            </c:dLbl>
            <c:dLbl>
              <c:idx val="5"/>
              <c:tx>
                <c:strRef>
                  <c:f>'5.시군구별 지적공부등록지 현황'!$X$10</c:f>
                  <c:strCache>
                    <c:ptCount val="1"/>
                    <c:pt idx="0">
                      <c:v>255.7
(10.1)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{31AB0B02-897D-4844-9370-F17DB0F22B00}</c15:txfldGUID>
                      <c15:f>'5.시군구별 지적공부등록지 현황'!$X$10</c15:f>
                      <c15:dlblFieldTableCache>
                        <c:ptCount val="1"/>
                        <c:pt idx="0">
                          <c:v>253.0
(10.0)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187-4D1B-9E55-C70D4ED33C88}"/>
                </c:ext>
              </c:extLst>
            </c:dLbl>
            <c:dLbl>
              <c:idx val="6"/>
              <c:tx>
                <c:strRef>
                  <c:f>'5.시군구별 지적공부등록지 현황'!$X$11</c:f>
                  <c:strCache>
                    <c:ptCount val="1"/>
                    <c:pt idx="0">
                      <c:v>190.0
(7.5)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{054FF1CC-84BA-440B-BF7F-8F50E743D566}</c15:txfldGUID>
                      <c15:f>'5.시군구별 지적공부등록지 현황'!$X$11</c15:f>
                      <c15:dlblFieldTableCache>
                        <c:ptCount val="1"/>
                        <c:pt idx="0">
                          <c:v>188.7
(7.5)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187-4D1B-9E55-C70D4ED33C88}"/>
                </c:ext>
              </c:extLst>
            </c:dLbl>
            <c:dLbl>
              <c:idx val="7"/>
              <c:tx>
                <c:strRef>
                  <c:f>'5.시군구별 지적공부등록지 현황'!$X$12</c:f>
                  <c:strCache>
                    <c:ptCount val="1"/>
                    <c:pt idx="0">
                      <c:v>193.4
(7.6)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{2F94F005-3528-46C4-8787-F16EDAF4736E}</c15:txfldGUID>
                      <c15:f>'5.시군구별 지적공부등록지 현황'!$X$12</c15:f>
                      <c15:dlblFieldTableCache>
                        <c:ptCount val="1"/>
                        <c:pt idx="0">
                          <c:v>192.7
(7.6)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187-4D1B-9E55-C70D4ED33C88}"/>
                </c:ext>
              </c:extLst>
            </c:dLbl>
            <c:dLbl>
              <c:idx val="8"/>
              <c:tx>
                <c:strRef>
                  <c:f>'5.시군구별 지적공부등록지 현황'!$X$13</c:f>
                  <c:strCache>
                    <c:ptCount val="1"/>
                    <c:pt idx="0">
                      <c:v>196.6
(7.7)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{C52375D0-16C5-47BB-95B1-1BE137292989}</c15:txfldGUID>
                      <c15:f>'5.시군구별 지적공부등록지 현황'!$X$13</c15:f>
                      <c15:dlblFieldTableCache>
                        <c:ptCount val="1"/>
                        <c:pt idx="0">
                          <c:v>196.3
(7.8)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187-4D1B-9E55-C70D4ED33C88}"/>
                </c:ext>
              </c:extLst>
            </c:dLbl>
            <c:dLbl>
              <c:idx val="9"/>
              <c:tx>
                <c:strRef>
                  <c:f>'5.시군구별 지적공부등록지 현황'!$X$14</c:f>
                  <c:strCache>
                    <c:ptCount val="1"/>
                    <c:pt idx="0">
                      <c:v>45.0
(1.8)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{1EB763A4-9048-4616-A361-BF24CED2E4DA}</c15:txfldGUID>
                      <c15:f>'5.시군구별 지적공부등록지 현황'!$X$14</c15:f>
                      <c15:dlblFieldTableCache>
                        <c:ptCount val="1"/>
                        <c:pt idx="0">
                          <c:v>44.9
(1.8)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187-4D1B-9E55-C70D4ED33C88}"/>
                </c:ext>
              </c:extLst>
            </c:dLbl>
            <c:dLbl>
              <c:idx val="10"/>
              <c:tx>
                <c:strRef>
                  <c:f>'5.시군구별 지적공부등록지 현황'!$X$15</c:f>
                  <c:strCache>
                    <c:ptCount val="1"/>
                    <c:pt idx="0">
                      <c:v>182.1
(7.2)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{9A86ABDA-6DEF-4492-B619-1EAF742BA3D1}</c15:txfldGUID>
                      <c15:f>'5.시군구별 지적공부등록지 현황'!$X$15</c15:f>
                      <c15:dlblFieldTableCache>
                        <c:ptCount val="1"/>
                        <c:pt idx="0">
                          <c:v>180.2
(7.1)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187-4D1B-9E55-C70D4ED33C88}"/>
                </c:ext>
              </c:extLst>
            </c:dLbl>
            <c:dLbl>
              <c:idx val="11"/>
              <c:tx>
                <c:strRef>
                  <c:f>'5.시군구별 지적공부등록지 현황'!$X$16</c:f>
                  <c:strCache>
                    <c:ptCount val="1"/>
                    <c:pt idx="0">
                      <c:v>225.9
(8.9)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{5A0D4247-ACB5-492D-8922-FBC2B1C7DEC9}</c15:txfldGUID>
                      <c15:f>'5.시군구별 지적공부등록지 현황'!$X$16</c15:f>
                      <c15:dlblFieldTableCache>
                        <c:ptCount val="1"/>
                        <c:pt idx="0">
                          <c:v>223.8
(8.9)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187-4D1B-9E55-C70D4ED33C88}"/>
                </c:ext>
              </c:extLst>
            </c:dLbl>
            <c:dLbl>
              <c:idx val="12"/>
              <c:tx>
                <c:strRef>
                  <c:f>'5.시군구별 지적공부등록지 현황'!$X$17</c:f>
                  <c:strCache>
                    <c:ptCount val="1"/>
                    <c:pt idx="0">
                      <c:v>277.1
(10.9)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{7787C0BF-15E8-4B9F-9DB6-01189C2C721D}</c15:txfldGUID>
                      <c15:f>'5.시군구별 지적공부등록지 현황'!$X$17</c15:f>
                      <c15:dlblFieldTableCache>
                        <c:ptCount val="1"/>
                        <c:pt idx="0">
                          <c:v>275.5
(10.9)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5187-4D1B-9E55-C70D4ED33C88}"/>
                </c:ext>
              </c:extLst>
            </c:dLbl>
            <c:dLbl>
              <c:idx val="13"/>
              <c:tx>
                <c:strRef>
                  <c:f>'5.시군구별 지적공부등록지 현황'!$X$18</c:f>
                  <c:strCache>
                    <c:ptCount val="1"/>
                    <c:pt idx="0">
                      <c:v>134.3
(5.3)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{C02FD5AA-483B-41EC-8DC1-4FFF097B09B7}</c15:txfldGUID>
                      <c15:f>'5.시군구별 지적공부등록지 현황'!$X$18</c15:f>
                      <c15:dlblFieldTableCache>
                        <c:ptCount val="1"/>
                        <c:pt idx="0">
                          <c:v>132.9
(5.3)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5187-4D1B-9E55-C70D4ED33C8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'5.시군구별 지적공부등록지 현황'!$A$5:$A$18</c:f>
              <c:strCache>
                <c:ptCount val="14"/>
                <c:pt idx="0">
                  <c:v>청주시 상당구</c:v>
                </c:pt>
                <c:pt idx="1">
                  <c:v>청주시 서원구</c:v>
                </c:pt>
                <c:pt idx="2">
                  <c:v>청주시 흥덕구</c:v>
                </c:pt>
                <c:pt idx="3">
                  <c:v>청주시 청원구</c:v>
                </c:pt>
                <c:pt idx="4">
                  <c:v>충주시</c:v>
                </c:pt>
                <c:pt idx="5">
                  <c:v>제천시</c:v>
                </c:pt>
                <c:pt idx="6">
                  <c:v>보은군</c:v>
                </c:pt>
                <c:pt idx="7">
                  <c:v>옥천군</c:v>
                </c:pt>
                <c:pt idx="8">
                  <c:v>영동군</c:v>
                </c:pt>
                <c:pt idx="9">
                  <c:v>증평군</c:v>
                </c:pt>
                <c:pt idx="10">
                  <c:v>진천군</c:v>
                </c:pt>
                <c:pt idx="11">
                  <c:v>괴산군</c:v>
                </c:pt>
                <c:pt idx="12">
                  <c:v>음성군</c:v>
                </c:pt>
                <c:pt idx="13">
                  <c:v>단양군</c:v>
                </c:pt>
              </c:strCache>
            </c:strRef>
          </c:cat>
          <c:val>
            <c:numRef>
              <c:f>'5.시군구별 지적공부등록지 현황'!$C$5:$C$18</c:f>
              <c:numCache>
                <c:formatCode>#,##0.0_ </c:formatCode>
                <c:ptCount val="14"/>
                <c:pt idx="0">
                  <c:v>134.50115819999999</c:v>
                </c:pt>
                <c:pt idx="1">
                  <c:v>63.5687791</c:v>
                </c:pt>
                <c:pt idx="2">
                  <c:v>135.26381919999997</c:v>
                </c:pt>
                <c:pt idx="3">
                  <c:v>147.41339909999999</c:v>
                </c:pt>
                <c:pt idx="4">
                  <c:v>362.05125319999996</c:v>
                </c:pt>
                <c:pt idx="5">
                  <c:v>255.73468709999997</c:v>
                </c:pt>
                <c:pt idx="6">
                  <c:v>190.04228809999998</c:v>
                </c:pt>
                <c:pt idx="7">
                  <c:v>193.41126689999999</c:v>
                </c:pt>
                <c:pt idx="8">
                  <c:v>196.64453209999999</c:v>
                </c:pt>
                <c:pt idx="9">
                  <c:v>45.005075999999995</c:v>
                </c:pt>
                <c:pt idx="10">
                  <c:v>182.08372990000001</c:v>
                </c:pt>
                <c:pt idx="11">
                  <c:v>225.92551309999999</c:v>
                </c:pt>
                <c:pt idx="12">
                  <c:v>277.12959619999998</c:v>
                </c:pt>
                <c:pt idx="13">
                  <c:v>134.32139130000002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187-4D1B-9E55-C70D4ED33C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8706048"/>
        <c:axId val="238745856"/>
        <c:axId val="0"/>
      </c:bar3DChart>
      <c:catAx>
        <c:axId val="23870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8745856"/>
        <c:crosses val="autoZero"/>
        <c:auto val="1"/>
        <c:lblAlgn val="ctr"/>
        <c:lblOffset val="100"/>
        <c:noMultiLvlLbl val="0"/>
      </c:catAx>
      <c:valAx>
        <c:axId val="238745856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23870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5-2 </a:t>
            </a:r>
            <a:r>
              <a:rPr lang="ko-KR" altLang="en-US"/>
              <a:t>임야대장등록지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strRef>
                  <c:f>'5.시군구별 지적공부등록지 현황'!$X$35</c:f>
                  <c:strCache>
                    <c:ptCount val="1"/>
                    <c:pt idx="0">
                      <c:v>269.8
(5.5)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{889AF19D-8D89-4D83-835D-ED1332B956C4}</c15:txfldGUID>
                      <c15:f>'5.시군구별 지적공부등록지 현황'!$X$35</c15:f>
                      <c15:dlblFieldTableCache>
                        <c:ptCount val="1"/>
                        <c:pt idx="0">
                          <c:v>270.9
(5.5)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4E2-4E13-9B5E-00E65DE2E7FD}"/>
                </c:ext>
              </c:extLst>
            </c:dLbl>
            <c:dLbl>
              <c:idx val="1"/>
              <c:tx>
                <c:strRef>
                  <c:f>'5.시군구별 지적공부등록지 현황'!$X$36</c:f>
                  <c:strCache>
                    <c:ptCount val="1"/>
                    <c:pt idx="0">
                      <c:v>59.1
(1.2)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{5F2476F7-9102-498F-8748-87DEB12B582D}</c15:txfldGUID>
                      <c15:f>'5.시군구별 지적공부등록지 현황'!$X$36</c15:f>
                      <c15:dlblFieldTableCache>
                        <c:ptCount val="1"/>
                        <c:pt idx="0">
                          <c:v>60.0
(1.2)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4E2-4E13-9B5E-00E65DE2E7FD}"/>
                </c:ext>
              </c:extLst>
            </c:dLbl>
            <c:dLbl>
              <c:idx val="2"/>
              <c:tx>
                <c:strRef>
                  <c:f>'5.시군구별 지적공부등록지 현황'!$X$37</c:f>
                  <c:strCache>
                    <c:ptCount val="1"/>
                    <c:pt idx="0">
                      <c:v>63.8
(1.3)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{7BE3610D-D320-4629-977E-714636AF702A}</c15:txfldGUID>
                      <c15:f>'5.시군구별 지적공부등록지 현황'!$X$37</c15:f>
                      <c15:dlblFieldTableCache>
                        <c:ptCount val="1"/>
                        <c:pt idx="0">
                          <c:v>64.5
(1.3)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4E2-4E13-9B5E-00E65DE2E7FD}"/>
                </c:ext>
              </c:extLst>
            </c:dLbl>
            <c:dLbl>
              <c:idx val="3"/>
              <c:tx>
                <c:strRef>
                  <c:f>'5.시군구별 지적공부등록지 현황'!$X$38</c:f>
                  <c:strCache>
                    <c:ptCount val="1"/>
                    <c:pt idx="0">
                      <c:v>67.6
(1.4)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{A8581F95-7034-41A1-B893-99003FCC0550}</c15:txfldGUID>
                      <c15:f>'5.시군구별 지적공부등록지 현황'!$X$38</c15:f>
                      <c15:dlblFieldTableCache>
                        <c:ptCount val="1"/>
                        <c:pt idx="0">
                          <c:v>68.5
(1.4)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4E2-4E13-9B5E-00E65DE2E7FD}"/>
                </c:ext>
              </c:extLst>
            </c:dLbl>
            <c:dLbl>
              <c:idx val="4"/>
              <c:tx>
                <c:strRef>
                  <c:f>'5.시군구별 지적공부등록지 현황'!$X$39</c:f>
                  <c:strCache>
                    <c:ptCount val="1"/>
                    <c:pt idx="0">
                      <c:v>621.6
(12.8)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{952E16AD-2F5B-4746-A921-0560FC2F2B71}</c15:txfldGUID>
                      <c15:f>'5.시군구별 지적공부등록지 현황'!$X$39</c15:f>
                      <c15:dlblFieldTableCache>
                        <c:ptCount val="1"/>
                        <c:pt idx="0">
                          <c:v>624.6
(12.8)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4E2-4E13-9B5E-00E65DE2E7FD}"/>
                </c:ext>
              </c:extLst>
            </c:dLbl>
            <c:dLbl>
              <c:idx val="5"/>
              <c:tx>
                <c:strRef>
                  <c:f>'5.시군구별 지적공부등록지 현황'!$X$40</c:f>
                  <c:strCache>
                    <c:ptCount val="1"/>
                    <c:pt idx="0">
                      <c:v>627.0
(12.9)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{E51CAA9F-7537-416E-8346-FA6893CCDA6D}</c15:txfldGUID>
                      <c15:f>'5.시군구별 지적공부등록지 현황'!$X$40</c15:f>
                      <c15:dlblFieldTableCache>
                        <c:ptCount val="1"/>
                        <c:pt idx="0">
                          <c:v>630.5
(12.9)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4E2-4E13-9B5E-00E65DE2E7FD}"/>
                </c:ext>
              </c:extLst>
            </c:dLbl>
            <c:dLbl>
              <c:idx val="6"/>
              <c:tx>
                <c:strRef>
                  <c:f>'5.시군구별 지적공부등록지 현황'!$X$41</c:f>
                  <c:strCache>
                    <c:ptCount val="1"/>
                    <c:pt idx="0">
                      <c:v>394.2
(8.1)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{00073DE8-49A0-4FE2-9AC3-D7463F486BA3}</c15:txfldGUID>
                      <c15:f>'5.시군구별 지적공부등록지 현황'!$X$41</c15:f>
                      <c15:dlblFieldTableCache>
                        <c:ptCount val="1"/>
                        <c:pt idx="0">
                          <c:v>395.5
(8.1)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4E2-4E13-9B5E-00E65DE2E7FD}"/>
                </c:ext>
              </c:extLst>
            </c:dLbl>
            <c:dLbl>
              <c:idx val="7"/>
              <c:tx>
                <c:strRef>
                  <c:f>'5.시군구별 지적공부등록지 현황'!$X$42</c:f>
                  <c:strCache>
                    <c:ptCount val="1"/>
                    <c:pt idx="0">
                      <c:v>343.9
(7.1)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{21451C06-F21F-4D08-93AB-756B40646F11}</c15:txfldGUID>
                      <c15:f>'5.시군구별 지적공부등록지 현황'!$X$42</c15:f>
                      <c15:dlblFieldTableCache>
                        <c:ptCount val="1"/>
                        <c:pt idx="0">
                          <c:v>344.6
(7.1)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4E2-4E13-9B5E-00E65DE2E7FD}"/>
                </c:ext>
              </c:extLst>
            </c:dLbl>
            <c:dLbl>
              <c:idx val="8"/>
              <c:tx>
                <c:strRef>
                  <c:f>'5.시군구별 지적공부등록지 현황'!$X$43</c:f>
                  <c:strCache>
                    <c:ptCount val="1"/>
                    <c:pt idx="0">
                      <c:v>650.2
(13.4)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{D7FE24BF-61D0-4929-BA05-647A57C0A1C5}</c15:txfldGUID>
                      <c15:f>'5.시군구별 지적공부등록지 현황'!$X$43</c15:f>
                      <c15:dlblFieldTableCache>
                        <c:ptCount val="1"/>
                        <c:pt idx="0">
                          <c:v>649.8
(13.3)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4E2-4E13-9B5E-00E65DE2E7FD}"/>
                </c:ext>
              </c:extLst>
            </c:dLbl>
            <c:dLbl>
              <c:idx val="9"/>
              <c:tx>
                <c:strRef>
                  <c:f>'5.시군구별 지적공부등록지 현황'!$X$44</c:f>
                  <c:strCache>
                    <c:ptCount val="1"/>
                    <c:pt idx="0">
                      <c:v>36.8
(0.8)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{7F82E62A-608E-48E4-B87D-FE3AD1131966}</c15:txfldGUID>
                      <c15:f>'5.시군구별 지적공부등록지 현황'!$X$44</c15:f>
                      <c15:dlblFieldTableCache>
                        <c:ptCount val="1"/>
                        <c:pt idx="0">
                          <c:v>36.9
(0.8)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64E2-4E13-9B5E-00E65DE2E7FD}"/>
                </c:ext>
              </c:extLst>
            </c:dLbl>
            <c:dLbl>
              <c:idx val="10"/>
              <c:tx>
                <c:strRef>
                  <c:f>'5.시군구별 지적공부등록지 현황'!$X$45</c:f>
                  <c:strCache>
                    <c:ptCount val="1"/>
                    <c:pt idx="0">
                      <c:v>225.3
(4.6)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{677A6855-7D60-4D5E-80B6-C9ABBE664329}</c15:txfldGUID>
                      <c15:f>'5.시군구별 지적공부등록지 현황'!$X$45</c15:f>
                      <c15:dlblFieldTableCache>
                        <c:ptCount val="1"/>
                        <c:pt idx="0">
                          <c:v>227.1
(4.7)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64E2-4E13-9B5E-00E65DE2E7FD}"/>
                </c:ext>
              </c:extLst>
            </c:dLbl>
            <c:dLbl>
              <c:idx val="11"/>
              <c:tx>
                <c:strRef>
                  <c:f>'5.시군구별 지적공부등록지 현황'!$X$46</c:f>
                  <c:strCache>
                    <c:ptCount val="1"/>
                    <c:pt idx="0">
                      <c:v>616.1
(12.7)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{EA064780-07D1-4CA5-AADF-0EC1FF1E0E76}</c15:txfldGUID>
                      <c15:f>'5.시군구별 지적공부등록지 현황'!$X$46</c15:f>
                      <c15:dlblFieldTableCache>
                        <c:ptCount val="1"/>
                        <c:pt idx="0">
                          <c:v>618.3
(12.7)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64E2-4E13-9B5E-00E65DE2E7FD}"/>
                </c:ext>
              </c:extLst>
            </c:dLbl>
            <c:dLbl>
              <c:idx val="12"/>
              <c:tx>
                <c:strRef>
                  <c:f>'5.시군구별 지적공부등록지 현황'!$X$47</c:f>
                  <c:strCache>
                    <c:ptCount val="1"/>
                    <c:pt idx="0">
                      <c:v>243.0
(5.0)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{21CDECE0-6EBA-4B3D-BC1F-B561A84B921F}</c15:txfldGUID>
                      <c15:f>'5.시군구별 지적공부등록지 현황'!$X$47</c15:f>
                      <c15:dlblFieldTableCache>
                        <c:ptCount val="1"/>
                        <c:pt idx="0">
                          <c:v>244.7
(5.0)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64E2-4E13-9B5E-00E65DE2E7FD}"/>
                </c:ext>
              </c:extLst>
            </c:dLbl>
            <c:dLbl>
              <c:idx val="13"/>
              <c:tx>
                <c:strRef>
                  <c:f>'5.시군구별 지적공부등록지 현황'!$X$48</c:f>
                  <c:strCache>
                    <c:ptCount val="1"/>
                    <c:pt idx="0">
                      <c:v>645.9
(13.3)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{EE68B847-4EDF-433D-8620-348E09A748BE}</c15:txfldGUID>
                      <c15:f>'5.시군구별 지적공부등록지 현황'!$X$48</c15:f>
                      <c15:dlblFieldTableCache>
                        <c:ptCount val="1"/>
                        <c:pt idx="0">
                          <c:v>647.2
(13.3)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64E2-4E13-9B5E-00E65DE2E7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'5.시군구별 지적공부등록지 현황'!$A$35:$A$48</c:f>
              <c:strCache>
                <c:ptCount val="14"/>
                <c:pt idx="0">
                  <c:v>청주시 상당구</c:v>
                </c:pt>
                <c:pt idx="1">
                  <c:v>청주시 서원구</c:v>
                </c:pt>
                <c:pt idx="2">
                  <c:v>청주시 흥덕구</c:v>
                </c:pt>
                <c:pt idx="3">
                  <c:v>청주시 청원구</c:v>
                </c:pt>
                <c:pt idx="4">
                  <c:v>충주시</c:v>
                </c:pt>
                <c:pt idx="5">
                  <c:v>제천시</c:v>
                </c:pt>
                <c:pt idx="6">
                  <c:v>보은군</c:v>
                </c:pt>
                <c:pt idx="7">
                  <c:v>옥천군</c:v>
                </c:pt>
                <c:pt idx="8">
                  <c:v>영동군</c:v>
                </c:pt>
                <c:pt idx="9">
                  <c:v>증평군</c:v>
                </c:pt>
                <c:pt idx="10">
                  <c:v>진천군</c:v>
                </c:pt>
                <c:pt idx="11">
                  <c:v>괴산군</c:v>
                </c:pt>
                <c:pt idx="12">
                  <c:v>음성군</c:v>
                </c:pt>
                <c:pt idx="13">
                  <c:v>단양군</c:v>
                </c:pt>
              </c:strCache>
            </c:strRef>
          </c:cat>
          <c:val>
            <c:numRef>
              <c:f>'5.시군구별 지적공부등록지 현황'!$C$35:$C$48</c:f>
              <c:numCache>
                <c:formatCode>#,##0.0_ </c:formatCode>
                <c:ptCount val="14"/>
                <c:pt idx="0">
                  <c:v>269.781521</c:v>
                </c:pt>
                <c:pt idx="1">
                  <c:v>59.088459</c:v>
                </c:pt>
                <c:pt idx="2">
                  <c:v>63.819047999999995</c:v>
                </c:pt>
                <c:pt idx="3">
                  <c:v>67.591324</c:v>
                </c:pt>
                <c:pt idx="4">
                  <c:v>621.62267799999995</c:v>
                </c:pt>
                <c:pt idx="5">
                  <c:v>627.03286600000001</c:v>
                </c:pt>
                <c:pt idx="6">
                  <c:v>394.21545799999996</c:v>
                </c:pt>
                <c:pt idx="7">
                  <c:v>343.92763099999996</c:v>
                </c:pt>
                <c:pt idx="8">
                  <c:v>650.15456099999994</c:v>
                </c:pt>
                <c:pt idx="9">
                  <c:v>36.799456999999997</c:v>
                </c:pt>
                <c:pt idx="10">
                  <c:v>225.31302399999998</c:v>
                </c:pt>
                <c:pt idx="11">
                  <c:v>616.05845999999997</c:v>
                </c:pt>
                <c:pt idx="12">
                  <c:v>242.99214799999999</c:v>
                </c:pt>
                <c:pt idx="13">
                  <c:v>645.90631399999995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4E2-4E13-9B5E-00E65DE2E7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9964160"/>
        <c:axId val="239966848"/>
        <c:axId val="0"/>
      </c:bar3DChart>
      <c:catAx>
        <c:axId val="23996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9966848"/>
        <c:crosses val="autoZero"/>
        <c:auto val="1"/>
        <c:lblAlgn val="ctr"/>
        <c:lblOffset val="100"/>
        <c:noMultiLvlLbl val="0"/>
      </c:catAx>
      <c:valAx>
        <c:axId val="239966848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239964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922049377974186"/>
          <c:y val="0.22050514177531091"/>
          <c:w val="0.75575955444594201"/>
          <c:h val="0.68327998215909724"/>
        </c:manualLayout>
      </c:layout>
      <c:pie3DChart>
        <c:varyColors val="1"/>
        <c:ser>
          <c:idx val="0"/>
          <c:order val="0"/>
          <c:dLbls>
            <c:dLbl>
              <c:idx val="0"/>
              <c:tx>
                <c:strRef>
                  <c:f>'6.시군구별 지목별 현황'!$L$5</c:f>
                  <c:strCache>
                    <c:ptCount val="1"/>
                    <c:pt idx="0">
                      <c:v>전
635.8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{F4F83611-7168-44AA-A16E-13FA488355D5}</c15:txfldGUID>
                      <c15:f>'6.시군구별 지목별 현황'!$L$5</c15:f>
                      <c15:dlblFieldTableCache>
                        <c:ptCount val="1"/>
                        <c:pt idx="0">
                          <c:v>전
639.8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9DA7-4831-AADC-A08CAE0CA1B2}"/>
                </c:ext>
              </c:extLst>
            </c:dLbl>
            <c:dLbl>
              <c:idx val="1"/>
              <c:tx>
                <c:strRef>
                  <c:f>'6.시군구별 지목별 현황'!$L$6</c:f>
                  <c:strCache>
                    <c:ptCount val="1"/>
                    <c:pt idx="0">
                      <c:v>답
602.0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{21E1E862-F5E1-4F86-A5DF-0AF7E12C6A18}</c15:txfldGUID>
                      <c15:f>'6.시군구별 지목별 현황'!$L$6</c15:f>
                      <c15:dlblFieldTableCache>
                        <c:ptCount val="1"/>
                        <c:pt idx="0">
                          <c:v>답
609.9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DA7-4831-AADC-A08CAE0CA1B2}"/>
                </c:ext>
              </c:extLst>
            </c:dLbl>
            <c:dLbl>
              <c:idx val="2"/>
              <c:tx>
                <c:strRef>
                  <c:f>'6.시군구별 지목별 현황'!$L$7</c:f>
                  <c:strCache>
                    <c:ptCount val="1"/>
                    <c:pt idx="0">
                      <c:v>임야
4,909.4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{61E683E4-9944-441E-9E1C-EBCAEE6E8806}</c15:txfldGUID>
                      <c15:f>'6.시군구별 지목별 현황'!$L$7</c15:f>
                      <c15:dlblFieldTableCache>
                        <c:ptCount val="1"/>
                        <c:pt idx="0">
                          <c:v>임야
4,919.2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DA7-4831-AADC-A08CAE0CA1B2}"/>
                </c:ext>
              </c:extLst>
            </c:dLbl>
            <c:dLbl>
              <c:idx val="3"/>
              <c:layout>
                <c:manualLayout>
                  <c:x val="-0.11271226096737907"/>
                  <c:y val="6.0740931973667228E-2"/>
                </c:manualLayout>
              </c:layout>
              <c:tx>
                <c:strRef>
                  <c:f>'6.시군구별 지목별 현황'!$L$8</c:f>
                  <c:strCache>
                    <c:ptCount val="1"/>
                    <c:pt idx="0">
                      <c:v>대
186.5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{4F0FB7C4-0F88-47E5-8D2D-38223A6D4E97}</c15:txfldGUID>
                      <c15:f>'6.시군구별 지목별 현황'!$L$8</c15:f>
                      <c15:dlblFieldTableCache>
                        <c:ptCount val="1"/>
                        <c:pt idx="0">
                          <c:v>대
180.3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DA7-4831-AADC-A08CAE0CA1B2}"/>
                </c:ext>
              </c:extLst>
            </c:dLbl>
            <c:dLbl>
              <c:idx val="4"/>
              <c:tx>
                <c:strRef>
                  <c:f>'6.시군구별 지목별 현황'!$L$9</c:f>
                  <c:strCache>
                    <c:ptCount val="1"/>
                    <c:pt idx="0">
                      <c:v>도로
245.8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{68D38B2F-79D1-480D-B87A-22CC4C044922}</c15:txfldGUID>
                      <c15:f>'6.시군구별 지목별 현황'!$L$9</c15:f>
                      <c15:dlblFieldTableCache>
                        <c:ptCount val="1"/>
                        <c:pt idx="0">
                          <c:v>도로
241.8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DA7-4831-AADC-A08CAE0CA1B2}"/>
                </c:ext>
              </c:extLst>
            </c:dLbl>
            <c:dLbl>
              <c:idx val="5"/>
              <c:tx>
                <c:strRef>
                  <c:f>'6.시군구별 지목별 현황'!$L$10</c:f>
                  <c:strCache>
                    <c:ptCount val="1"/>
                    <c:pt idx="0">
                      <c:v>하천
208.8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{CFD89617-26D3-4743-BD75-2810372CA643}</c15:txfldGUID>
                      <c15:f>'6.시군구별 지목별 현황'!$L$10</c15:f>
                      <c15:dlblFieldTableCache>
                        <c:ptCount val="1"/>
                        <c:pt idx="0">
                          <c:v>하천
208.5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DA7-4831-AADC-A08CAE0CA1B2}"/>
                </c:ext>
              </c:extLst>
            </c:dLbl>
            <c:dLbl>
              <c:idx val="6"/>
              <c:layout>
                <c:manualLayout>
                  <c:x val="6.0252568428946413E-2"/>
                  <c:y val="1.8214936247723148E-3"/>
                </c:manualLayout>
              </c:layout>
              <c:tx>
                <c:strRef>
                  <c:f>'6.시군구별 지목별 현황'!$L$11</c:f>
                  <c:strCache>
                    <c:ptCount val="1"/>
                    <c:pt idx="0">
                      <c:v>기타
619.1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{D64605A4-115F-4E6B-957E-E648808FCDC1}</c15:txfldGUID>
                      <c15:f>'6.시군구별 지목별 현황'!$L$11</c15:f>
                      <c15:dlblFieldTableCache>
                        <c:ptCount val="1"/>
                        <c:pt idx="0">
                          <c:v>기타
607.4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9DA7-4831-AADC-A08CAE0CA1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'6.시군구별 지목별 현황'!$C$2:$I$2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'6.시군구별 지목별 현황'!$C$4:$I$4</c:f>
              <c:numCache>
                <c:formatCode>#,##0.0_);[Red]\(#,##0.0\)</c:formatCode>
                <c:ptCount val="7"/>
                <c:pt idx="0">
                  <c:v>635.82945080000002</c:v>
                </c:pt>
                <c:pt idx="1">
                  <c:v>602.0436181</c:v>
                </c:pt>
                <c:pt idx="2">
                  <c:v>4909.3505799999994</c:v>
                </c:pt>
                <c:pt idx="3">
                  <c:v>186.50658039999999</c:v>
                </c:pt>
                <c:pt idx="4">
                  <c:v>245.76074809999997</c:v>
                </c:pt>
                <c:pt idx="5">
                  <c:v>208.80770820000001</c:v>
                </c:pt>
                <c:pt idx="6">
                  <c:v>619.10075289999997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DA7-4831-AADC-A08CAE0CA1B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6534880508357495E-2"/>
          <c:y val="0.29295226985516004"/>
          <c:w val="0.88201795828153051"/>
          <c:h val="0.62808722983701049"/>
        </c:manualLayout>
      </c:layout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1437494129023365"/>
                  <c:y val="-0.2145128155276889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BE-486D-B443-80B2D505687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현황'!$C$5:$I$5</c:f>
              <c:numCache>
                <c:formatCode>#,##0.0_);[Red]\(#,##0.0\)</c:formatCode>
                <c:ptCount val="7"/>
                <c:pt idx="0">
                  <c:v>32.226659399999996</c:v>
                </c:pt>
                <c:pt idx="1">
                  <c:v>34.872301999999998</c:v>
                </c:pt>
                <c:pt idx="2">
                  <c:v>268.5034665</c:v>
                </c:pt>
                <c:pt idx="3">
                  <c:v>14.3828399</c:v>
                </c:pt>
                <c:pt idx="4">
                  <c:v>12.539719099999999</c:v>
                </c:pt>
                <c:pt idx="5">
                  <c:v>9.0011264999999998</c:v>
                </c:pt>
                <c:pt idx="6">
                  <c:v>32.756565799999997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BE-486D-B443-80B2D50568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7.5647554390771421E-2"/>
                  <c:y val="9.79157773010477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13-4E76-8BC8-1795295FEE24}"/>
                </c:ext>
              </c:extLst>
            </c:dLbl>
            <c:dLbl>
              <c:idx val="3"/>
              <c:layout>
                <c:manualLayout>
                  <c:x val="2.4876040026827619E-2"/>
                  <c:y val="-6.333183829847031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13-4E76-8BC8-1795295FEE24}"/>
                </c:ext>
              </c:extLst>
            </c:dLbl>
            <c:dLbl>
              <c:idx val="5"/>
              <c:layout>
                <c:manualLayout>
                  <c:x val="9.0307192889480747E-2"/>
                  <c:y val="-0.100419253064113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13-4E76-8BC8-1795295FEE24}"/>
                </c:ext>
              </c:extLst>
            </c:dLbl>
            <c:dLbl>
              <c:idx val="6"/>
              <c:layout>
                <c:manualLayout>
                  <c:x val="0.11972140488155773"/>
                  <c:y val="-2.1860446086495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13-4E76-8BC8-1795295FEE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현황'!$C$7:$I$7</c:f>
              <c:numCache>
                <c:formatCode>#,##0.0_);[Red]\(#,##0.0\)</c:formatCode>
                <c:ptCount val="7"/>
                <c:pt idx="0">
                  <c:v>20.013701600000001</c:v>
                </c:pt>
                <c:pt idx="1">
                  <c:v>36.284819599999999</c:v>
                </c:pt>
                <c:pt idx="2">
                  <c:v>67.180805499999991</c:v>
                </c:pt>
                <c:pt idx="3">
                  <c:v>17.197498399999997</c:v>
                </c:pt>
                <c:pt idx="4">
                  <c:v>14.4231105</c:v>
                </c:pt>
                <c:pt idx="5">
                  <c:v>11.732543699999999</c:v>
                </c:pt>
                <c:pt idx="6">
                  <c:v>32.2503879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413-4E76-8BC8-1795295FEE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510719575894597"/>
          <c:y val="0.29179932126318603"/>
          <c:w val="0.7297856084821126"/>
          <c:h val="0.68816356554156499"/>
        </c:manualLayout>
      </c:layout>
      <c:pie3DChart>
        <c:varyColors val="1"/>
        <c:ser>
          <c:idx val="0"/>
          <c:order val="0"/>
          <c:dLbls>
            <c:dLbl>
              <c:idx val="4"/>
              <c:layout>
                <c:manualLayout>
                  <c:x val="-3.2080369264186802E-2"/>
                  <c:y val="-3.4277310163815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31-4B82-B28F-A29ABDA60B2C}"/>
                </c:ext>
              </c:extLst>
            </c:dLbl>
            <c:dLbl>
              <c:idx val="5"/>
              <c:layout>
                <c:manualLayout>
                  <c:x val="-1.0001086071137661E-2"/>
                  <c:y val="-0.117959996379762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31-4B82-B28F-A29ABDA60B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현황'!$C$9:$I$9</c:f>
              <c:numCache>
                <c:formatCode>#,##0.0_);[Red]\(#,##0.0\)</c:formatCode>
                <c:ptCount val="7"/>
                <c:pt idx="0">
                  <c:v>78.226416299999997</c:v>
                </c:pt>
                <c:pt idx="1">
                  <c:v>77.188262899999998</c:v>
                </c:pt>
                <c:pt idx="2">
                  <c:v>612.57602770000005</c:v>
                </c:pt>
                <c:pt idx="3">
                  <c:v>27.240129899999996</c:v>
                </c:pt>
                <c:pt idx="4">
                  <c:v>39.210224099999998</c:v>
                </c:pt>
                <c:pt idx="5">
                  <c:v>37.961517399999998</c:v>
                </c:pt>
                <c:pt idx="6">
                  <c:v>111.27135289999997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31-4B82-B28F-A29ABDA60B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9.2676492361532092E-3"/>
                  <c:y val="1.34166454999576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98-49DB-BA2E-66839734E354}"/>
                </c:ext>
              </c:extLst>
            </c:dLbl>
            <c:dLbl>
              <c:idx val="3"/>
              <c:layout>
                <c:manualLayout>
                  <c:x val="-4.3167642506225186E-2"/>
                  <c:y val="7.80641774616882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98-49DB-BA2E-66839734E354}"/>
                </c:ext>
              </c:extLst>
            </c:dLbl>
            <c:dLbl>
              <c:idx val="4"/>
              <c:layout>
                <c:manualLayout>
                  <c:x val="-4.1450703277474799E-2"/>
                  <c:y val="2.95588857844382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98-49DB-BA2E-66839734E354}"/>
                </c:ext>
              </c:extLst>
            </c:dLbl>
            <c:dLbl>
              <c:idx val="5"/>
              <c:layout>
                <c:manualLayout>
                  <c:x val="4.4291002086277682E-2"/>
                  <c:y val="-4.9186690373380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98-49DB-BA2E-66839734E35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현황'!$C$10:$I$10</c:f>
              <c:numCache>
                <c:formatCode>#,##0.0_);[Red]\(#,##0.0\)</c:formatCode>
                <c:ptCount val="7"/>
                <c:pt idx="0">
                  <c:v>74.962141000000003</c:v>
                </c:pt>
                <c:pt idx="1">
                  <c:v>32.796808200000001</c:v>
                </c:pt>
                <c:pt idx="2">
                  <c:v>641.3785337999999</c:v>
                </c:pt>
                <c:pt idx="3">
                  <c:v>16.857249699999997</c:v>
                </c:pt>
                <c:pt idx="4">
                  <c:v>24.193509800000001</c:v>
                </c:pt>
                <c:pt idx="5">
                  <c:v>21.243604999999999</c:v>
                </c:pt>
                <c:pt idx="6">
                  <c:v>71.335705600000011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698-49DB-BA2E-66839734E3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27974415819422"/>
          <c:y val="0.28227971503562088"/>
          <c:w val="0.73260556022730172"/>
          <c:h val="0.71382884831703763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8.1919045833556525E-2"/>
                  <c:y val="6.80909886264218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0A-4CB2-9E29-AD0BF5697CBA}"/>
                </c:ext>
              </c:extLst>
            </c:dLbl>
            <c:dLbl>
              <c:idx val="4"/>
              <c:layout>
                <c:manualLayout>
                  <c:x val="-5.3744174835288504E-2"/>
                  <c:y val="-3.3690288713910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0A-4CB2-9E29-AD0BF5697CBA}"/>
                </c:ext>
              </c:extLst>
            </c:dLbl>
            <c:dLbl>
              <c:idx val="5"/>
              <c:layout>
                <c:manualLayout>
                  <c:x val="9.1847447640473548E-3"/>
                  <c:y val="-2.6199825021872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0A-4CB2-9E29-AD0BF5697CB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현황'!$C$11:$I$11</c:f>
              <c:numCache>
                <c:formatCode>#,##0.0_);[Red]\(#,##0.0\)</c:formatCode>
                <c:ptCount val="7"/>
                <c:pt idx="0">
                  <c:v>51.290399700000002</c:v>
                </c:pt>
                <c:pt idx="1">
                  <c:v>58.090095999999996</c:v>
                </c:pt>
                <c:pt idx="2">
                  <c:v>398.42956139999995</c:v>
                </c:pt>
                <c:pt idx="3">
                  <c:v>9.5518795000000001</c:v>
                </c:pt>
                <c:pt idx="4">
                  <c:v>15.931677099999998</c:v>
                </c:pt>
                <c:pt idx="5">
                  <c:v>12.516760199999998</c:v>
                </c:pt>
                <c:pt idx="6">
                  <c:v>38.447372200000004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F0A-4CB2-9E29-AD0BF5697C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3055555555556613E-2"/>
          <c:y val="0.22453703703703806"/>
          <c:w val="0.81388888888889233"/>
          <c:h val="0.77314814814815258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현황'!$C$12:$I$12</c:f>
              <c:numCache>
                <c:formatCode>#,##0.0_);[Red]\(#,##0.0\)</c:formatCode>
                <c:ptCount val="7"/>
                <c:pt idx="0">
                  <c:v>55.273464199999999</c:v>
                </c:pt>
                <c:pt idx="1">
                  <c:v>42.924154600000001</c:v>
                </c:pt>
                <c:pt idx="2">
                  <c:v>344.95774739999996</c:v>
                </c:pt>
                <c:pt idx="3">
                  <c:v>10.927816499999999</c:v>
                </c:pt>
                <c:pt idx="4">
                  <c:v>16.717576300000001</c:v>
                </c:pt>
                <c:pt idx="5">
                  <c:v>14.3756083</c:v>
                </c:pt>
                <c:pt idx="6">
                  <c:v>52.16253059999999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A9-4BD0-A5FB-8FC8183008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138888888888888"/>
          <c:y val="0.21990740740740997"/>
          <c:w val="0.81388888888889233"/>
          <c:h val="0.77314814814815258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5.9243519217632074E-2"/>
                  <c:y val="6.4918440750461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2F9-493A-A32A-1EC939A9C9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현황'!$C$13:$I$13</c:f>
              <c:numCache>
                <c:formatCode>#,##0.0_);[Red]\(#,##0.0\)</c:formatCode>
                <c:ptCount val="7"/>
                <c:pt idx="0">
                  <c:v>50.785065099999997</c:v>
                </c:pt>
                <c:pt idx="1">
                  <c:v>51.908433700000003</c:v>
                </c:pt>
                <c:pt idx="2">
                  <c:v>651.28646709999998</c:v>
                </c:pt>
                <c:pt idx="3">
                  <c:v>10.464098099999999</c:v>
                </c:pt>
                <c:pt idx="4">
                  <c:v>18.903837199999998</c:v>
                </c:pt>
                <c:pt idx="5">
                  <c:v>24.760081799999998</c:v>
                </c:pt>
                <c:pt idx="6">
                  <c:v>38.691110100000003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F9-493A-A32A-1EC939A9C9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194444444444446"/>
          <c:y val="5.0925925925925923E-2"/>
          <c:w val="0.1527777777777777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733-460C-A531-E15DA7D2486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733-460C-A531-E15DA7D2486B}"/>
              </c:ext>
            </c:extLst>
          </c:dPt>
          <c:dLbls>
            <c:dLbl>
              <c:idx val="0"/>
              <c:tx>
                <c:strRef>
                  <c:f>'2.시군구별 면적 및 지번수 현황'!$Y$13</c:f>
                  <c:strCache>
                    <c:ptCount val="1"/>
                    <c:pt idx="0">
                      <c:v>846.8
(11.4)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{D7FF59DF-F30F-488B-B534-192AA6FB5396}</c15:txfldGUID>
                      <c15:f>'2.시군구별 면적 및 지번수 현황'!$Y$13</c15:f>
                      <c15:dlblFieldTableCache>
                        <c:ptCount val="1"/>
                        <c:pt idx="0">
                          <c:v>846.1
(11.4)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733-460C-A531-E15DA7D2486B}"/>
                </c:ext>
              </c:extLst>
            </c:dLbl>
            <c:dLbl>
              <c:idx val="1"/>
              <c:tx>
                <c:strRef>
                  <c:f>'2.시군구별 면적 및 지번수 현황'!$Z$13</c:f>
                  <c:strCache>
                    <c:ptCount val="1"/>
                    <c:pt idx="0">
                      <c:v>226.6
(9.5)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{7CBC5A02-216C-494D-BAA8-8C1201FBEA03}</c15:txfldGUID>
                      <c15:f>'2.시군구별 면적 및 지번수 현황'!$Z$13</c15:f>
                      <c15:dlblFieldTableCache>
                        <c:ptCount val="1"/>
                        <c:pt idx="0">
                          <c:v>224.5
(9.6)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733-460C-A531-E15DA7D2486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현황'!$D$13,'2.시군구별 면적 및 지번수 현황'!$F$13)</c:f>
              <c:numCache>
                <c:formatCode>#,##0.0_ </c:formatCode>
                <c:ptCount val="2"/>
                <c:pt idx="0">
                  <c:v>846.79909309999994</c:v>
                </c:pt>
                <c:pt idx="1">
                  <c:v>226.565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733-460C-A531-E15DA7D248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26499968"/>
        <c:axId val="226520064"/>
        <c:axId val="0"/>
      </c:bar3DChart>
      <c:catAx>
        <c:axId val="226499968"/>
        <c:scaling>
          <c:orientation val="minMax"/>
        </c:scaling>
        <c:delete val="1"/>
        <c:axPos val="b"/>
        <c:majorTickMark val="out"/>
        <c:minorTickMark val="none"/>
        <c:tickLblPos val="none"/>
        <c:crossAx val="226520064"/>
        <c:crosses val="autoZero"/>
        <c:auto val="1"/>
        <c:lblAlgn val="ctr"/>
        <c:lblOffset val="100"/>
        <c:noMultiLvlLbl val="0"/>
      </c:catAx>
      <c:valAx>
        <c:axId val="226520064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22649996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3055555555556613E-2"/>
          <c:y val="0.22453703703703806"/>
          <c:w val="0.81388888888889233"/>
          <c:h val="0.77314814814815258"/>
        </c:manualLayout>
      </c:layout>
      <c:pie3DChart>
        <c:varyColors val="1"/>
        <c:ser>
          <c:idx val="0"/>
          <c:order val="0"/>
          <c:dLbls>
            <c:dLbl>
              <c:idx val="4"/>
              <c:layout>
                <c:manualLayout>
                  <c:x val="-4.5224308499899002E-2"/>
                  <c:y val="-9.1946893470773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9D-46D5-8397-B42A0CB453FC}"/>
                </c:ext>
              </c:extLst>
            </c:dLbl>
            <c:dLbl>
              <c:idx val="6"/>
              <c:layout>
                <c:manualLayout>
                  <c:x val="4.298466132100473E-2"/>
                  <c:y val="1.69656583891856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9D-46D5-8397-B42A0CB453F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현황'!$C$14:$I$14</c:f>
              <c:numCache>
                <c:formatCode>#,##0.0_);[Red]\(#,##0.0\)</c:formatCode>
                <c:ptCount val="7"/>
                <c:pt idx="0">
                  <c:v>9.401899499999999</c:v>
                </c:pt>
                <c:pt idx="1">
                  <c:v>13.030364800000001</c:v>
                </c:pt>
                <c:pt idx="2">
                  <c:v>39.690276899999994</c:v>
                </c:pt>
                <c:pt idx="3">
                  <c:v>4.5544504000000003</c:v>
                </c:pt>
                <c:pt idx="4">
                  <c:v>4.0688465000000003</c:v>
                </c:pt>
                <c:pt idx="5">
                  <c:v>2.1773880999999999</c:v>
                </c:pt>
                <c:pt idx="6">
                  <c:v>8.8813068000000008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9D-46D5-8397-B42A0CB453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5833333333333368E-2"/>
          <c:y val="0.21527777777777779"/>
          <c:w val="0.81388888888889233"/>
          <c:h val="0.77314814814815258"/>
        </c:manualLayout>
      </c:layout>
      <c:pie3DChart>
        <c:varyColors val="1"/>
        <c:ser>
          <c:idx val="0"/>
          <c:order val="0"/>
          <c:dLbls>
            <c:dLbl>
              <c:idx val="4"/>
              <c:layout>
                <c:manualLayout>
                  <c:x val="-2.2641192693552997E-2"/>
                  <c:y val="-3.32005999250093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AE-4048-B5B9-9FA5245E9A46}"/>
                </c:ext>
              </c:extLst>
            </c:dLbl>
            <c:dLbl>
              <c:idx val="5"/>
              <c:layout>
                <c:manualLayout>
                  <c:x val="5.8344191747605162E-2"/>
                  <c:y val="-3.16040494938133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AE-4048-B5B9-9FA5245E9A46}"/>
                </c:ext>
              </c:extLst>
            </c:dLbl>
            <c:dLbl>
              <c:idx val="6"/>
              <c:layout>
                <c:manualLayout>
                  <c:x val="8.0482300118576544E-2"/>
                  <c:y val="3.6751406074240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AE-4048-B5B9-9FA5245E9A4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현황'!$C$15:$I$15</c:f>
              <c:numCache>
                <c:formatCode>#,##0.0_);[Red]\(#,##0.0\)</c:formatCode>
                <c:ptCount val="7"/>
                <c:pt idx="0">
                  <c:v>32.892352799999998</c:v>
                </c:pt>
                <c:pt idx="1">
                  <c:v>57.492658299999995</c:v>
                </c:pt>
                <c:pt idx="2">
                  <c:v>225.7691269</c:v>
                </c:pt>
                <c:pt idx="3">
                  <c:v>12.0137999</c:v>
                </c:pt>
                <c:pt idx="4">
                  <c:v>16.7932913</c:v>
                </c:pt>
                <c:pt idx="5">
                  <c:v>10.9033908</c:v>
                </c:pt>
                <c:pt idx="6">
                  <c:v>51.532133899999998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CAE-4048-B5B9-9FA5245E9A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3055555555556613E-2"/>
          <c:y val="0.22453703703703806"/>
          <c:w val="0.81388888888889233"/>
          <c:h val="0.77314814814815258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7.8854755831577403E-3"/>
                  <c:y val="8.2531350247885946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31-4C16-870A-4659778355F4}"/>
                </c:ext>
              </c:extLst>
            </c:dLbl>
            <c:dLbl>
              <c:idx val="3"/>
              <c:layout>
                <c:manualLayout>
                  <c:x val="-7.023474178403756E-2"/>
                  <c:y val="3.94954797317002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31-4C16-870A-4659778355F4}"/>
                </c:ext>
              </c:extLst>
            </c:dLbl>
            <c:dLbl>
              <c:idx val="4"/>
              <c:layout>
                <c:manualLayout>
                  <c:x val="-4.4279324239399662E-2"/>
                  <c:y val="-7.56270049577138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31-4C16-870A-4659778355F4}"/>
                </c:ext>
              </c:extLst>
            </c:dLbl>
            <c:dLbl>
              <c:idx val="5"/>
              <c:layout>
                <c:manualLayout>
                  <c:x val="1.305164319248826E-2"/>
                  <c:y val="-4.1192038495188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31-4C16-870A-4659778355F4}"/>
                </c:ext>
              </c:extLst>
            </c:dLbl>
            <c:dLbl>
              <c:idx val="6"/>
              <c:layout>
                <c:manualLayout>
                  <c:x val="5.8261986617869875E-2"/>
                  <c:y val="-2.0997375328084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31-4C16-870A-4659778355F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현황'!$C$16:$I$16</c:f>
              <c:numCache>
                <c:formatCode>#,##0.0_);[Red]\(#,##0.0\)</c:formatCode>
                <c:ptCount val="7"/>
                <c:pt idx="0">
                  <c:v>75.296348499999993</c:v>
                </c:pt>
                <c:pt idx="1">
                  <c:v>56.833586599999997</c:v>
                </c:pt>
                <c:pt idx="2">
                  <c:v>621.18410919999997</c:v>
                </c:pt>
                <c:pt idx="3">
                  <c:v>13.5577953</c:v>
                </c:pt>
                <c:pt idx="4">
                  <c:v>21.004717499999998</c:v>
                </c:pt>
                <c:pt idx="5">
                  <c:v>17.7671946</c:v>
                </c:pt>
                <c:pt idx="6">
                  <c:v>36.340221399999997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231-4C16-870A-4659778355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5833333333333368E-2"/>
          <c:y val="0.22453703703703806"/>
          <c:w val="0.81388888888889233"/>
          <c:h val="0.77314814814815258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3.2377651358173583E-3"/>
                  <c:y val="2.26995294227275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32-42E0-AA89-75C534BFEE94}"/>
                </c:ext>
              </c:extLst>
            </c:dLbl>
            <c:dLbl>
              <c:idx val="5"/>
              <c:layout>
                <c:manualLayout>
                  <c:x val="-1.5340391063557271E-2"/>
                  <c:y val="-9.3410986348600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32-42E0-AA89-75C534BFEE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현황'!$C$17:$I$17</c:f>
              <c:numCache>
                <c:formatCode>#,##0.0_);[Red]\(#,##0.0\)</c:formatCode>
                <c:ptCount val="7"/>
                <c:pt idx="0">
                  <c:v>59.533337199999998</c:v>
                </c:pt>
                <c:pt idx="1">
                  <c:v>71.89765899999999</c:v>
                </c:pt>
                <c:pt idx="2">
                  <c:v>265.90501389999997</c:v>
                </c:pt>
                <c:pt idx="3">
                  <c:v>17.3090221</c:v>
                </c:pt>
                <c:pt idx="4">
                  <c:v>23.896376</c:v>
                </c:pt>
                <c:pt idx="5">
                  <c:v>11.225766999999999</c:v>
                </c:pt>
                <c:pt idx="6">
                  <c:v>70.354568999999998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832-42E0-AA89-75C534BFEE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040099154272541"/>
          <c:y val="0.32027716535433376"/>
          <c:w val="0.73919801691455966"/>
          <c:h val="0.67944566929133865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7.4294734569182114E-3"/>
                  <c:y val="3.44349715240795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1C-4062-B5E7-0713F507C507}"/>
                </c:ext>
              </c:extLst>
            </c:dLbl>
            <c:dLbl>
              <c:idx val="3"/>
              <c:layout>
                <c:manualLayout>
                  <c:x val="-9.823656229598679E-2"/>
                  <c:y val="8.6027586332398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1C-4062-B5E7-0713F507C507}"/>
                </c:ext>
              </c:extLst>
            </c:dLbl>
            <c:dLbl>
              <c:idx val="4"/>
              <c:layout>
                <c:manualLayout>
                  <c:x val="-3.8400127532300592E-2"/>
                  <c:y val="-2.18372550570394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1C-4062-B5E7-0713F507C507}"/>
                </c:ext>
              </c:extLst>
            </c:dLbl>
            <c:dLbl>
              <c:idx val="5"/>
              <c:layout>
                <c:manualLayout>
                  <c:x val="2.4672903266075304E-2"/>
                  <c:y val="-5.0470655838561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1C-4062-B5E7-0713F507C507}"/>
                </c:ext>
              </c:extLst>
            </c:dLbl>
            <c:dLbl>
              <c:idx val="6"/>
              <c:layout>
                <c:manualLayout>
                  <c:x val="5.7687490194689189E-2"/>
                  <c:y val="-8.0267310399083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1C-4062-B5E7-0713F507C50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현황'!$C$18:$I$18</c:f>
              <c:numCache>
                <c:formatCode>#,##0.0_);[Red]\(#,##0.0\)</c:formatCode>
                <c:ptCount val="7"/>
                <c:pt idx="0">
                  <c:v>60.428792099999995</c:v>
                </c:pt>
                <c:pt idx="1">
                  <c:v>12.5571901</c:v>
                </c:pt>
                <c:pt idx="2">
                  <c:v>640.17721729999994</c:v>
                </c:pt>
                <c:pt idx="3">
                  <c:v>6.8232208999999999</c:v>
                </c:pt>
                <c:pt idx="4">
                  <c:v>14.6465408</c:v>
                </c:pt>
                <c:pt idx="5">
                  <c:v>20.474396399999996</c:v>
                </c:pt>
                <c:pt idx="6">
                  <c:v>25.120347699999993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A1C-4062-B5E7-0713F507C5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6534880508357495E-2"/>
          <c:y val="0.29295226985516026"/>
          <c:w val="0.88201795828153051"/>
          <c:h val="0.62808722983701049"/>
        </c:manualLayout>
      </c:layout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14374941290233662"/>
                  <c:y val="-0.2145128155276889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1E-46A4-BCB1-A3B2DA861FFD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현황'!$C$6:$I$6</c:f>
              <c:numCache>
                <c:formatCode>#,##0.0_);[Red]\(#,##0.0\)</c:formatCode>
                <c:ptCount val="7"/>
                <c:pt idx="0">
                  <c:v>11.136215699999999</c:v>
                </c:pt>
                <c:pt idx="1">
                  <c:v>15.292736999999999</c:v>
                </c:pt>
                <c:pt idx="2">
                  <c:v>59.427385399999999</c:v>
                </c:pt>
                <c:pt idx="3">
                  <c:v>11.329811899999999</c:v>
                </c:pt>
                <c:pt idx="4">
                  <c:v>8.2664185999999997</c:v>
                </c:pt>
                <c:pt idx="5">
                  <c:v>3.9364756999999999</c:v>
                </c:pt>
                <c:pt idx="6">
                  <c:v>13.268193800000001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1E-46A4-BCB1-A3B2DA861F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6534880508357495E-2"/>
          <c:y val="0.29295226985516043"/>
          <c:w val="0.88201795828153051"/>
          <c:h val="0.62808722983701049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4.7352286016754334E-2"/>
                  <c:y val="6.157524844543688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03-4D1A-8ED8-AE2E1942A855}"/>
                </c:ext>
              </c:extLst>
            </c:dLbl>
            <c:dLbl>
              <c:idx val="1"/>
              <c:layout>
                <c:manualLayout>
                  <c:x val="-8.7655732338337566E-2"/>
                  <c:y val="-1.733537806992891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03-4D1A-8ED8-AE2E1942A855}"/>
                </c:ext>
              </c:extLst>
            </c:dLbl>
            <c:dLbl>
              <c:idx val="2"/>
              <c:layout>
                <c:manualLayout>
                  <c:x val="-0.12198240475239651"/>
                  <c:y val="-0.1456522387425774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03-4D1A-8ED8-AE2E1942A855}"/>
                </c:ext>
              </c:extLst>
            </c:dLbl>
            <c:dLbl>
              <c:idx val="5"/>
              <c:layout>
                <c:manualLayout>
                  <c:x val="2.8036819875237026E-2"/>
                  <c:y val="-2.237341866524012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03-4D1A-8ED8-AE2E1942A855}"/>
                </c:ext>
              </c:extLst>
            </c:dLbl>
            <c:dLbl>
              <c:idx val="6"/>
              <c:layout>
                <c:manualLayout>
                  <c:x val="8.5258224170013247E-2"/>
                  <c:y val="3.076141737477875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03-4D1A-8ED8-AE2E1942A855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현황'!$C$8:$I$8</c:f>
              <c:numCache>
                <c:formatCode>#,##0.0_);[Red]\(#,##0.0\)</c:formatCode>
                <c:ptCount val="7"/>
                <c:pt idx="0">
                  <c:v>24.3626577</c:v>
                </c:pt>
                <c:pt idx="1">
                  <c:v>40.874545299999994</c:v>
                </c:pt>
                <c:pt idx="2">
                  <c:v>72.884840999999994</c:v>
                </c:pt>
                <c:pt idx="3">
                  <c:v>14.2969679</c:v>
                </c:pt>
                <c:pt idx="4">
                  <c:v>15.164903300000001</c:v>
                </c:pt>
                <c:pt idx="5">
                  <c:v>10.731852699999999</c:v>
                </c:pt>
                <c:pt idx="6">
                  <c:v>36.688955199999995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A03-4D1A-8ED8-AE2E1942A8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0833333333333333"/>
          <c:y val="0.71759259259259411"/>
          <c:w val="0.15555555555555556"/>
          <c:h val="0.15277777777777779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CA3-4108-AEEC-D7FA749C56DF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CA3-4108-AEEC-D7FA749C56DF}"/>
              </c:ext>
            </c:extLst>
          </c:dPt>
          <c:dLbls>
            <c:dLbl>
              <c:idx val="0"/>
              <c:tx>
                <c:strRef>
                  <c:f>'2.시군구별 면적 및 지번수 현황'!$Y$14</c:f>
                  <c:strCache>
                    <c:ptCount val="1"/>
                    <c:pt idx="0">
                      <c:v>81.8
(1.1)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{8C57AFFC-5F93-4E1A-BB6C-2620D9C4DA62}</c15:txfldGUID>
                      <c15:f>'2.시군구별 면적 및 지번수 현황'!$Y$14</c15:f>
                      <c15:dlblFieldTableCache>
                        <c:ptCount val="1"/>
                        <c:pt idx="0">
                          <c:v>81.8
(1.1)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CA3-4108-AEEC-D7FA749C56DF}"/>
                </c:ext>
              </c:extLst>
            </c:dLbl>
            <c:dLbl>
              <c:idx val="1"/>
              <c:tx>
                <c:strRef>
                  <c:f>'2.시군구별 면적 및 지번수 현황'!$Z$14</c:f>
                  <c:strCache>
                    <c:ptCount val="1"/>
                    <c:pt idx="0">
                      <c:v>43.4
(1.8)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{98187CEE-85FF-429C-82ED-3608190F0C15}</c15:txfldGUID>
                      <c15:f>'2.시군구별 면적 및 지번수 현황'!$Z$14</c15:f>
                      <c15:dlblFieldTableCache>
                        <c:ptCount val="1"/>
                        <c:pt idx="0">
                          <c:v>42.4
(1.8)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CA3-4108-AEEC-D7FA749C56D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현황'!$D$14,'2.시군구별 면적 및 지번수 현황'!$F$14)</c:f>
              <c:numCache>
                <c:formatCode>#,##0.0_ </c:formatCode>
                <c:ptCount val="2"/>
                <c:pt idx="0">
                  <c:v>81.804532999999992</c:v>
                </c:pt>
                <c:pt idx="1">
                  <c:v>43.402000000000001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CA3-4108-AEEC-D7FA749C56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26636160"/>
        <c:axId val="226643968"/>
        <c:axId val="0"/>
      </c:bar3DChart>
      <c:catAx>
        <c:axId val="226636160"/>
        <c:scaling>
          <c:orientation val="minMax"/>
        </c:scaling>
        <c:delete val="1"/>
        <c:axPos val="b"/>
        <c:numFmt formatCode="#,##0.0_ " sourceLinked="1"/>
        <c:majorTickMark val="out"/>
        <c:minorTickMark val="none"/>
        <c:tickLblPos val="none"/>
        <c:crossAx val="226643968"/>
        <c:crosses val="autoZero"/>
        <c:auto val="1"/>
        <c:lblAlgn val="ctr"/>
        <c:lblOffset val="100"/>
        <c:noMultiLvlLbl val="0"/>
      </c:catAx>
      <c:valAx>
        <c:axId val="226643968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22663616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5"/>
          <c:y val="7.407407407407407E-2"/>
          <c:w val="0.16666666666666666"/>
          <c:h val="0.87962962962963198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60A-4211-A048-4C259D975E3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60A-4211-A048-4C259D975E39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현황'!$Y$15</c:f>
                  <c:strCache>
                    <c:ptCount val="1"/>
                    <c:pt idx="0">
                      <c:v>407.4
(5.5)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{40F14745-66A3-4EBF-86BA-6E967B0AD306}</c15:txfldGUID>
                      <c15:f>'2.시군구별 면적 및 지번수 현황'!$Y$15</c15:f>
                      <c15:dlblFieldTableCache>
                        <c:ptCount val="1"/>
                        <c:pt idx="0">
                          <c:v>407.3
(5.5)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60A-4211-A048-4C259D975E39}"/>
                </c:ext>
              </c:extLst>
            </c:dLbl>
            <c:dLbl>
              <c:idx val="1"/>
              <c:layout/>
              <c:tx>
                <c:strRef>
                  <c:f>'2.시군구별 면적 및 지번수 현황'!$Z$15</c:f>
                  <c:strCache>
                    <c:ptCount val="1"/>
                    <c:pt idx="0">
                      <c:v>168.1
(7.1)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{8766DDF5-23C1-40F6-B797-3A543837698C}</c15:txfldGUID>
                      <c15:f>'2.시군구별 면적 및 지번수 현황'!$Z$15</c15:f>
                      <c15:dlblFieldTableCache>
                        <c:ptCount val="1"/>
                        <c:pt idx="0">
                          <c:v>166.1
(7.1)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60A-4211-A048-4C259D975E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현황'!$D$15,'2.시군구별 면적 및 지번수 현황'!$F$15)</c:f>
              <c:numCache>
                <c:formatCode>#,##0.0_ </c:formatCode>
                <c:ptCount val="2"/>
                <c:pt idx="0">
                  <c:v>407.39675389999996</c:v>
                </c:pt>
                <c:pt idx="1">
                  <c:v>168.14500000000001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60A-4211-A048-4C259D975E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26657792"/>
        <c:axId val="226665600"/>
        <c:axId val="0"/>
      </c:bar3DChart>
      <c:catAx>
        <c:axId val="226657792"/>
        <c:scaling>
          <c:orientation val="minMax"/>
        </c:scaling>
        <c:delete val="1"/>
        <c:axPos val="b"/>
        <c:numFmt formatCode="#,##0.0_ " sourceLinked="1"/>
        <c:majorTickMark val="out"/>
        <c:minorTickMark val="none"/>
        <c:tickLblPos val="none"/>
        <c:crossAx val="226665600"/>
        <c:crosses val="autoZero"/>
        <c:auto val="1"/>
        <c:lblAlgn val="ctr"/>
        <c:lblOffset val="100"/>
        <c:noMultiLvlLbl val="0"/>
      </c:catAx>
      <c:valAx>
        <c:axId val="226665600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22665779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8055555555555581"/>
          <c:y val="5.0925925925925923E-2"/>
          <c:w val="0.1638888888888888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20F-4DB3-9282-958E3DC2CFA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20F-4DB3-9282-958E3DC2CFA4}"/>
              </c:ext>
            </c:extLst>
          </c:dPt>
          <c:dLbls>
            <c:dLbl>
              <c:idx val="0"/>
              <c:tx>
                <c:strRef>
                  <c:f>'2.시군구별 면적 및 지번수 현황'!$Y$16</c:f>
                  <c:strCache>
                    <c:ptCount val="1"/>
                    <c:pt idx="0">
                      <c:v>842.0
(11.4)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{EB57E20D-B480-41ED-BBA9-211FFE0EB450}</c15:txfldGUID>
                      <c15:f>'2.시군구별 면적 및 지번수 현황'!$Y$16</c15:f>
                      <c15:dlblFieldTableCache>
                        <c:ptCount val="1"/>
                        <c:pt idx="0">
                          <c:v>842.1
(11.4)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20F-4DB3-9282-958E3DC2CFA4}"/>
                </c:ext>
              </c:extLst>
            </c:dLbl>
            <c:dLbl>
              <c:idx val="1"/>
              <c:tx>
                <c:strRef>
                  <c:f>'2.시군구별 면적 및 지번수 현황'!$Z$16</c:f>
                  <c:strCache>
                    <c:ptCount val="1"/>
                    <c:pt idx="0">
                      <c:v>201.9
(8.5)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{6FB241AA-2AD2-41C4-9F50-E2891F7061D9}</c15:txfldGUID>
                      <c15:f>'2.시군구별 면적 및 지번수 현황'!$Z$16</c15:f>
                      <c15:dlblFieldTableCache>
                        <c:ptCount val="1"/>
                        <c:pt idx="0">
                          <c:v>200.0
(8.5)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20F-4DB3-9282-958E3DC2CFA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현황'!$D$16,'2.시군구별 면적 및 지번수 현황'!$F$16)</c:f>
              <c:numCache>
                <c:formatCode>#,##0.0_ </c:formatCode>
                <c:ptCount val="2"/>
                <c:pt idx="0">
                  <c:v>841.98397309999996</c:v>
                </c:pt>
                <c:pt idx="1">
                  <c:v>201.94499999999999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20F-4DB3-9282-958E3DC2CF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26683136"/>
        <c:axId val="226686848"/>
        <c:axId val="0"/>
      </c:bar3DChart>
      <c:catAx>
        <c:axId val="226683136"/>
        <c:scaling>
          <c:orientation val="minMax"/>
        </c:scaling>
        <c:delete val="1"/>
        <c:axPos val="b"/>
        <c:numFmt formatCode="#,##0.0_ " sourceLinked="1"/>
        <c:majorTickMark val="out"/>
        <c:minorTickMark val="none"/>
        <c:tickLblPos val="none"/>
        <c:crossAx val="226686848"/>
        <c:crosses val="autoZero"/>
        <c:auto val="1"/>
        <c:lblAlgn val="ctr"/>
        <c:lblOffset val="100"/>
        <c:noMultiLvlLbl val="0"/>
      </c:catAx>
      <c:valAx>
        <c:axId val="226686848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22668313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8888888888888891"/>
          <c:y val="5.0925925925925923E-2"/>
          <c:w val="0.1583333333333347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05B-46B1-94E3-3D67803D3A0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05B-46B1-94E3-3D67803D3A0E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현황'!$Y$18</c:f>
                  <c:strCache>
                    <c:ptCount val="1"/>
                    <c:pt idx="0">
                      <c:v>780.2
(10.5)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{A7A5E250-425E-4F10-A5D0-7C3A80128D81}</c15:txfldGUID>
                      <c15:f>'2.시군구별 면적 및 지번수 현황'!$Y$18</c15:f>
                      <c15:dlblFieldTableCache>
                        <c:ptCount val="1"/>
                        <c:pt idx="0">
                          <c:v>780.1
(10.5)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05B-46B1-94E3-3D67803D3A0E}"/>
                </c:ext>
              </c:extLst>
            </c:dLbl>
            <c:dLbl>
              <c:idx val="1"/>
              <c:layout/>
              <c:tx>
                <c:strRef>
                  <c:f>'2.시군구별 면적 및 지번수 현황'!$Z$18</c:f>
                  <c:strCache>
                    <c:ptCount val="1"/>
                    <c:pt idx="0">
                      <c:v>137.8
(5.8)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{D799F147-A611-4E1D-B022-7C7914341B45}</c15:txfldGUID>
                      <c15:f>'2.시군구별 면적 및 지번수 현황'!$Z$18</c15:f>
                      <c15:dlblFieldTableCache>
                        <c:ptCount val="1"/>
                        <c:pt idx="0">
                          <c:v>135.9
(5.8)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05B-46B1-94E3-3D67803D3A0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현황'!$D$18,'2.시군구별 면적 및 지번수 현황'!$F$18)</c:f>
              <c:numCache>
                <c:formatCode>#,##0.0_ </c:formatCode>
                <c:ptCount val="2"/>
                <c:pt idx="0">
                  <c:v>780.22770529999991</c:v>
                </c:pt>
                <c:pt idx="1">
                  <c:v>137.76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05B-46B1-94E3-3D67803D3A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26716672"/>
        <c:axId val="226753152"/>
        <c:axId val="0"/>
      </c:bar3DChart>
      <c:catAx>
        <c:axId val="226716672"/>
        <c:scaling>
          <c:orientation val="minMax"/>
        </c:scaling>
        <c:delete val="1"/>
        <c:axPos val="b"/>
        <c:majorTickMark val="out"/>
        <c:minorTickMark val="none"/>
        <c:tickLblPos val="none"/>
        <c:crossAx val="226753152"/>
        <c:crosses val="autoZero"/>
        <c:auto val="1"/>
        <c:lblAlgn val="ctr"/>
        <c:lblOffset val="100"/>
        <c:noMultiLvlLbl val="0"/>
      </c:catAx>
      <c:valAx>
        <c:axId val="226753152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22671667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3.0555555555555582E-2"/>
          <c:y val="7.2249589490968796E-2"/>
          <c:w val="0.93888888888889233"/>
          <c:h val="0.724137931034483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E06-46E9-9D47-A1B9867EFD24}"/>
              </c:ext>
            </c:extLst>
          </c:dPt>
          <c:val>
            <c:numRef>
              <c:f>('2.시군구별 면적 및 지번수 현황'!$D$13,'2.시군구별 면적 및 지번수 현황'!$F$13)</c:f>
              <c:numCache>
                <c:formatCode>#,##0.0_ </c:formatCode>
                <c:ptCount val="2"/>
                <c:pt idx="0">
                  <c:v>846.79909309999994</c:v>
                </c:pt>
                <c:pt idx="1">
                  <c:v>226.565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06-46E9-9D47-A1B9867E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26766208"/>
        <c:axId val="226768000"/>
        <c:axId val="0"/>
      </c:bar3DChart>
      <c:catAx>
        <c:axId val="226766208"/>
        <c:scaling>
          <c:orientation val="minMax"/>
        </c:scaling>
        <c:delete val="1"/>
        <c:axPos val="b"/>
        <c:majorTickMark val="out"/>
        <c:minorTickMark val="none"/>
        <c:tickLblPos val="none"/>
        <c:crossAx val="226768000"/>
        <c:crosses val="autoZero"/>
        <c:auto val="1"/>
        <c:lblAlgn val="ctr"/>
        <c:lblOffset val="100"/>
        <c:noMultiLvlLbl val="0"/>
      </c:catAx>
      <c:valAx>
        <c:axId val="226768000"/>
        <c:scaling>
          <c:orientation val="minMax"/>
        </c:scaling>
        <c:delete val="1"/>
        <c:axPos val="l"/>
        <c:numFmt formatCode="#,##0.0_ " sourceLinked="1"/>
        <c:majorTickMark val="out"/>
        <c:minorTickMark val="none"/>
        <c:tickLblPos val="none"/>
        <c:crossAx val="22676620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0277777777777777"/>
          <c:y val="0.25462962962962982"/>
          <c:w val="0.1611111111111112"/>
          <c:h val="0.67129629629629828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A88-4D83-B37C-77433661EFF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A88-4D83-B37C-77433661EFF7}"/>
              </c:ext>
            </c:extLst>
          </c:dPt>
          <c:dLbls>
            <c:dLbl>
              <c:idx val="0"/>
              <c:tx>
                <c:strRef>
                  <c:f>'2.시군구별 면적 및 지번수 현황'!$Y$6</c:f>
                  <c:strCache>
                    <c:ptCount val="1"/>
                    <c:pt idx="0">
                      <c:v>122.7
(1.7)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{F8971DBD-A0AD-481F-88B9-57994554F514}</c15:txfldGUID>
                      <c15:f>'2.시군구별 면적 및 지번수 현황'!$Y$6</c15:f>
                      <c15:dlblFieldTableCache>
                        <c:ptCount val="1"/>
                        <c:pt idx="0">
                          <c:v>122.6
(1.7)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A88-4D83-B37C-77433661EFF7}"/>
                </c:ext>
              </c:extLst>
            </c:dLbl>
            <c:dLbl>
              <c:idx val="1"/>
              <c:tx>
                <c:strRef>
                  <c:f>'2.시군구별 면적 및 지번수 현황'!$Z$6</c:f>
                  <c:strCache>
                    <c:ptCount val="1"/>
                    <c:pt idx="0">
                      <c:v>80.4
(3.4)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{952F2583-A21F-4E74-9604-7969C318512B}</c15:txfldGUID>
                      <c15:f>'2.시군구별 면적 및 지번수 현황'!$Z$6</c15:f>
                      <c15:dlblFieldTableCache>
                        <c:ptCount val="1"/>
                        <c:pt idx="0">
                          <c:v>79.9
(3.4)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A88-4D83-B37C-77433661EF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현황'!$D$6,'2.시군구별 면적 및 지번수 현황'!$F$6)</c:f>
              <c:numCache>
                <c:formatCode>#,##0.0_ </c:formatCode>
                <c:ptCount val="2"/>
                <c:pt idx="0">
                  <c:v>122.65723809999999</c:v>
                </c:pt>
                <c:pt idx="1">
                  <c:v>80.367000000000004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88-4D83-B37C-77433661EF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26818688"/>
        <c:axId val="226953472"/>
        <c:axId val="0"/>
      </c:bar3DChart>
      <c:catAx>
        <c:axId val="226818688"/>
        <c:scaling>
          <c:orientation val="minMax"/>
        </c:scaling>
        <c:delete val="1"/>
        <c:axPos val="b"/>
        <c:majorTickMark val="out"/>
        <c:minorTickMark val="none"/>
        <c:tickLblPos val="none"/>
        <c:crossAx val="226953472"/>
        <c:crosses val="autoZero"/>
        <c:auto val="1"/>
        <c:lblAlgn val="ctr"/>
        <c:lblOffset val="100"/>
        <c:noMultiLvlLbl val="0"/>
      </c:catAx>
      <c:valAx>
        <c:axId val="226953472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22681868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1" Type="http://schemas.openxmlformats.org/officeDocument/2006/relationships/image" Target="../media/image2.png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57150</xdr:rowOff>
    </xdr:from>
    <xdr:to>
      <xdr:col>21</xdr:col>
      <xdr:colOff>544992</xdr:colOff>
      <xdr:row>78</xdr:row>
      <xdr:rowOff>20300</xdr:rowOff>
    </xdr:to>
    <xdr:pic>
      <xdr:nvPicPr>
        <xdr:cNvPr id="26" name="그림 25" descr="충북시군구 경계 수정4.png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952750"/>
          <a:ext cx="14803917" cy="895475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48</xdr:row>
      <xdr:rowOff>38100</xdr:rowOff>
    </xdr:from>
    <xdr:to>
      <xdr:col>6</xdr:col>
      <xdr:colOff>561975</xdr:colOff>
      <xdr:row>51</xdr:row>
      <xdr:rowOff>66675</xdr:rowOff>
    </xdr:to>
    <xdr:sp macro="" textlink="$I$6">
      <xdr:nvSpPr>
        <xdr:cNvPr id="3" name="직사각형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4991100" y="7353300"/>
          <a:ext cx="5619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BA8079C6-B07C-4B6B-8BC9-357771265FB0}" type="TxLink">
            <a:rPr lang="en-US" altLang="ko-KR" sz="1000">
              <a:solidFill>
                <a:schemeClr val="tx1"/>
              </a:solidFill>
            </a:rPr>
            <a:pPr algn="ctr"/>
            <a:t>122.7
(80.4)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523875</xdr:colOff>
      <xdr:row>43</xdr:row>
      <xdr:rowOff>142875</xdr:rowOff>
    </xdr:from>
    <xdr:to>
      <xdr:col>5</xdr:col>
      <xdr:colOff>476250</xdr:colOff>
      <xdr:row>47</xdr:row>
      <xdr:rowOff>19050</xdr:rowOff>
    </xdr:to>
    <xdr:sp macro="" textlink="$I$7">
      <xdr:nvSpPr>
        <xdr:cNvPr id="4" name="직사각형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4295775" y="6696075"/>
          <a:ext cx="5619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7D2ACD6C-69E0-4208-9AB7-468534027811}" type="TxLink">
            <a:rPr lang="en-US" altLang="ko-KR" sz="1000">
              <a:solidFill>
                <a:schemeClr val="tx1"/>
              </a:solidFill>
            </a:rPr>
            <a:pPr algn="ctr"/>
            <a:t>199.1
(123.8)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314325</xdr:colOff>
      <xdr:row>19</xdr:row>
      <xdr:rowOff>85725</xdr:rowOff>
    </xdr:from>
    <xdr:to>
      <xdr:col>21</xdr:col>
      <xdr:colOff>552450</xdr:colOff>
      <xdr:row>22</xdr:row>
      <xdr:rowOff>0</xdr:rowOff>
    </xdr:to>
    <xdr:sp macro="" textlink="">
      <xdr:nvSpPr>
        <xdr:cNvPr id="5" name="TextBox 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30225" y="2981325"/>
          <a:ext cx="1457325" cy="3714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</a:t>
          </a:r>
          <a:r>
            <a:rPr lang="ko-KR" altLang="en-US" sz="1000" b="0"/>
            <a:t>천필</a:t>
          </a:r>
          <a:r>
            <a:rPr lang="en-US" altLang="ko-KR" sz="1000" b="0"/>
            <a:t>)</a:t>
          </a:r>
          <a:endParaRPr lang="ko-KR" altLang="en-US" sz="1000" b="0"/>
        </a:p>
      </xdr:txBody>
    </xdr:sp>
    <xdr:clientData/>
  </xdr:twoCellAnchor>
  <xdr:twoCellAnchor>
    <xdr:from>
      <xdr:col>0</xdr:col>
      <xdr:colOff>247650</xdr:colOff>
      <xdr:row>20</xdr:row>
      <xdr:rowOff>28575</xdr:rowOff>
    </xdr:from>
    <xdr:to>
      <xdr:col>5</xdr:col>
      <xdr:colOff>314027</xdr:colOff>
      <xdr:row>22</xdr:row>
      <xdr:rowOff>30004</xdr:rowOff>
    </xdr:to>
    <xdr:sp macro="" textlink="">
      <xdr:nvSpPr>
        <xdr:cNvPr id="7" name="TextBox 1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47650" y="3076575"/>
          <a:ext cx="4447877" cy="30622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1.</a:t>
          </a:r>
          <a:r>
            <a:rPr lang="ko-KR" altLang="en-US" sz="1300" b="1"/>
            <a:t>시</a:t>
          </a:r>
          <a:r>
            <a:rPr lang="ko-KR" altLang="en-US" sz="1100" b="1">
              <a:latin typeface="+mn-lt"/>
              <a:ea typeface="+mn-ea"/>
              <a:cs typeface="+mn-cs"/>
            </a:rPr>
            <a:t>ㆍ</a:t>
          </a:r>
          <a:r>
            <a:rPr lang="ko-KR" altLang="en-US" sz="1300" b="1"/>
            <a:t>군</a:t>
          </a:r>
          <a:r>
            <a:rPr lang="ko-KR" altLang="en-US" sz="1100" b="1">
              <a:latin typeface="+mn-lt"/>
              <a:ea typeface="+mn-ea"/>
              <a:cs typeface="+mn-cs"/>
            </a:rPr>
            <a:t>ㆍ</a:t>
          </a:r>
          <a:r>
            <a:rPr lang="ko-KR" altLang="en-US" sz="1300" b="1"/>
            <a:t>구별 면적 및 지번수</a:t>
          </a:r>
        </a:p>
      </xdr:txBody>
    </xdr:sp>
    <xdr:clientData/>
  </xdr:twoCellAnchor>
  <xdr:twoCellAnchor>
    <xdr:from>
      <xdr:col>9</xdr:col>
      <xdr:colOff>419100</xdr:colOff>
      <xdr:row>29</xdr:row>
      <xdr:rowOff>114300</xdr:rowOff>
    </xdr:from>
    <xdr:to>
      <xdr:col>10</xdr:col>
      <xdr:colOff>371475</xdr:colOff>
      <xdr:row>32</xdr:row>
      <xdr:rowOff>142875</xdr:rowOff>
    </xdr:to>
    <xdr:sp macro="" textlink="$I$9">
      <xdr:nvSpPr>
        <xdr:cNvPr id="8" name="직사각형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7286625" y="4533900"/>
          <a:ext cx="5619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1C79E86E-E3B1-4AF1-9483-B55ED1432AC4}" type="TxLink">
            <a:rPr lang="en-US" altLang="ko-KR" sz="1000">
              <a:solidFill>
                <a:schemeClr val="tx1"/>
              </a:solidFill>
            </a:rPr>
            <a:pPr algn="ctr"/>
            <a:t>983.7
(324.6)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552450</xdr:colOff>
      <xdr:row>28</xdr:row>
      <xdr:rowOff>66675</xdr:rowOff>
    </xdr:from>
    <xdr:to>
      <xdr:col>12</xdr:col>
      <xdr:colOff>504825</xdr:colOff>
      <xdr:row>31</xdr:row>
      <xdr:rowOff>95250</xdr:rowOff>
    </xdr:to>
    <xdr:sp macro="" textlink="$I$10">
      <xdr:nvSpPr>
        <xdr:cNvPr id="9" name="직사각형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8639175" y="4333875"/>
          <a:ext cx="5619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926E6461-7BDC-4C42-A412-C190232B069B}" type="TxLink">
            <a:rPr lang="en-US" altLang="ko-KR" sz="1000">
              <a:solidFill>
                <a:schemeClr val="tx1"/>
              </a:solidFill>
            </a:rPr>
            <a:pPr algn="ctr"/>
            <a:t>882.8
(215.9)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85725</xdr:colOff>
      <xdr:row>47</xdr:row>
      <xdr:rowOff>38100</xdr:rowOff>
    </xdr:from>
    <xdr:to>
      <xdr:col>8</xdr:col>
      <xdr:colOff>38100</xdr:colOff>
      <xdr:row>50</xdr:row>
      <xdr:rowOff>66675</xdr:rowOff>
    </xdr:to>
    <xdr:sp macro="" textlink="$I$5">
      <xdr:nvSpPr>
        <xdr:cNvPr id="10" name="직사각형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5686425" y="7200900"/>
          <a:ext cx="5619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E1CC1EF1-B310-4503-9133-7F2FAD1F5857}" type="TxLink">
            <a:rPr lang="en-US" altLang="ko-KR" sz="1000">
              <a:solidFill>
                <a:schemeClr val="tx1"/>
              </a:solidFill>
            </a:rPr>
            <a:pPr algn="ctr"/>
            <a:t>404.3
(143.2)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247650</xdr:colOff>
      <xdr:row>51</xdr:row>
      <xdr:rowOff>47625</xdr:rowOff>
    </xdr:from>
    <xdr:to>
      <xdr:col>9</xdr:col>
      <xdr:colOff>200025</xdr:colOff>
      <xdr:row>54</xdr:row>
      <xdr:rowOff>76200</xdr:rowOff>
    </xdr:to>
    <xdr:sp macro="" textlink="$I$11">
      <xdr:nvSpPr>
        <xdr:cNvPr id="11" name="직사각형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/>
      </xdr:nvSpPr>
      <xdr:spPr>
        <a:xfrm>
          <a:off x="6505575" y="7820025"/>
          <a:ext cx="5619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B8F31117-3642-47FE-8625-FE5815FD5EC0}" type="TxLink">
            <a:rPr lang="en-US" altLang="ko-KR" sz="1000">
              <a:solidFill>
                <a:schemeClr val="tx1"/>
              </a:solidFill>
            </a:rPr>
            <a:pPr algn="ctr"/>
            <a:t>584.3
(165.6)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19050</xdr:colOff>
      <xdr:row>57</xdr:row>
      <xdr:rowOff>114300</xdr:rowOff>
    </xdr:from>
    <xdr:to>
      <xdr:col>8</xdr:col>
      <xdr:colOff>581025</xdr:colOff>
      <xdr:row>60</xdr:row>
      <xdr:rowOff>142875</xdr:rowOff>
    </xdr:to>
    <xdr:sp macro="" textlink="$I$12">
      <xdr:nvSpPr>
        <xdr:cNvPr id="12" name="직사각형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6229350" y="8801100"/>
          <a:ext cx="5619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552FB2A3-5DE7-47D5-8659-21E84761AA81}" type="TxLink">
            <a:rPr lang="en-US" altLang="ko-KR" sz="1000">
              <a:solidFill>
                <a:schemeClr val="tx1"/>
              </a:solidFill>
            </a:rPr>
            <a:pPr algn="ctr"/>
            <a:t>537.3
(182.0)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57150</xdr:colOff>
      <xdr:row>64</xdr:row>
      <xdr:rowOff>57150</xdr:rowOff>
    </xdr:from>
    <xdr:to>
      <xdr:col>10</xdr:col>
      <xdr:colOff>9525</xdr:colOff>
      <xdr:row>67</xdr:row>
      <xdr:rowOff>85725</xdr:rowOff>
    </xdr:to>
    <xdr:sp macro="" textlink="$I$13">
      <xdr:nvSpPr>
        <xdr:cNvPr id="13" name="직사각형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/>
      </xdr:nvSpPr>
      <xdr:spPr>
        <a:xfrm>
          <a:off x="6924675" y="9810750"/>
          <a:ext cx="5619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073EE371-00F2-4C75-8C2C-B013471DC051}" type="TxLink">
            <a:rPr lang="en-US" altLang="ko-KR" sz="1000">
              <a:solidFill>
                <a:schemeClr val="tx1"/>
              </a:solidFill>
            </a:rPr>
            <a:pPr algn="ctr"/>
            <a:t>846.8
(226.6)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390525</xdr:colOff>
      <xdr:row>41</xdr:row>
      <xdr:rowOff>123825</xdr:rowOff>
    </xdr:from>
    <xdr:to>
      <xdr:col>7</xdr:col>
      <xdr:colOff>342900</xdr:colOff>
      <xdr:row>45</xdr:row>
      <xdr:rowOff>0</xdr:rowOff>
    </xdr:to>
    <xdr:sp macro="" textlink="$I$8">
      <xdr:nvSpPr>
        <xdr:cNvPr id="14" name="직사각형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/>
      </xdr:nvSpPr>
      <xdr:spPr>
        <a:xfrm>
          <a:off x="5381625" y="6372225"/>
          <a:ext cx="5619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CB1D00D8-ADF1-46FD-ABE2-75C0AD8F7790}" type="TxLink">
            <a:rPr lang="en-US" altLang="ko-KR" sz="1000">
              <a:solidFill>
                <a:schemeClr val="tx1"/>
              </a:solidFill>
            </a:rPr>
            <a:pPr algn="ctr"/>
            <a:t>215.0
(127.1)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95250</xdr:colOff>
      <xdr:row>35</xdr:row>
      <xdr:rowOff>123825</xdr:rowOff>
    </xdr:from>
    <xdr:to>
      <xdr:col>7</xdr:col>
      <xdr:colOff>47625</xdr:colOff>
      <xdr:row>39</xdr:row>
      <xdr:rowOff>0</xdr:rowOff>
    </xdr:to>
    <xdr:sp macro="" textlink="$I$15">
      <xdr:nvSpPr>
        <xdr:cNvPr id="17" name="직사각형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/>
      </xdr:nvSpPr>
      <xdr:spPr>
        <a:xfrm>
          <a:off x="5086350" y="5457825"/>
          <a:ext cx="5619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3EDB57C1-8240-4BF7-9FBD-AF9C771BA012}" type="TxLink">
            <a:rPr lang="en-US" altLang="ko-KR" sz="1000">
              <a:solidFill>
                <a:schemeClr val="tx1"/>
              </a:solidFill>
            </a:rPr>
            <a:pPr algn="ctr"/>
            <a:t>407.4
(168.1)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238125</xdr:colOff>
      <xdr:row>39</xdr:row>
      <xdr:rowOff>104775</xdr:rowOff>
    </xdr:from>
    <xdr:to>
      <xdr:col>10</xdr:col>
      <xdr:colOff>190500</xdr:colOff>
      <xdr:row>42</xdr:row>
      <xdr:rowOff>133350</xdr:rowOff>
    </xdr:to>
    <xdr:sp macro="" textlink="$I$16">
      <xdr:nvSpPr>
        <xdr:cNvPr id="18" name="직사각형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7058025" y="6048375"/>
          <a:ext cx="5619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279AC881-BD0A-4854-B403-F91AC7C1B6F5}" type="TxLink">
            <a:rPr lang="en-US" altLang="ko-KR" sz="1000">
              <a:solidFill>
                <a:schemeClr val="tx1"/>
              </a:solidFill>
            </a:rPr>
            <a:pPr algn="ctr"/>
            <a:t>842.0
(201.9)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85725</xdr:colOff>
      <xdr:row>31</xdr:row>
      <xdr:rowOff>95250</xdr:rowOff>
    </xdr:from>
    <xdr:to>
      <xdr:col>8</xdr:col>
      <xdr:colOff>38100</xdr:colOff>
      <xdr:row>34</xdr:row>
      <xdr:rowOff>123825</xdr:rowOff>
    </xdr:to>
    <xdr:sp macro="" textlink="$I$17">
      <xdr:nvSpPr>
        <xdr:cNvPr id="19" name="직사각형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/>
      </xdr:nvSpPr>
      <xdr:spPr>
        <a:xfrm>
          <a:off x="5686425" y="4819650"/>
          <a:ext cx="5619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73306852-AF40-4EE6-9D64-1E66E3DD78C9}" type="TxLink">
            <a:rPr lang="en-US" altLang="ko-KR" sz="1000">
              <a:solidFill>
                <a:schemeClr val="tx1"/>
              </a:solidFill>
            </a:rPr>
            <a:pPr algn="ctr"/>
            <a:t>520.1
(236.5)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485775</xdr:colOff>
      <xdr:row>31</xdr:row>
      <xdr:rowOff>47625</xdr:rowOff>
    </xdr:from>
    <xdr:to>
      <xdr:col>14</xdr:col>
      <xdr:colOff>438150</xdr:colOff>
      <xdr:row>34</xdr:row>
      <xdr:rowOff>76200</xdr:rowOff>
    </xdr:to>
    <xdr:sp macro="" textlink="$I$18">
      <xdr:nvSpPr>
        <xdr:cNvPr id="20" name="직사각형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/>
      </xdr:nvSpPr>
      <xdr:spPr>
        <a:xfrm>
          <a:off x="9791700" y="4772025"/>
          <a:ext cx="5619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BE7406D5-602D-439A-98F1-9C06F0F7D8EB}" type="TxLink">
            <a:rPr lang="en-US" altLang="ko-KR" sz="1000">
              <a:solidFill>
                <a:schemeClr val="tx1"/>
              </a:solidFill>
            </a:rPr>
            <a:pPr algn="ctr"/>
            <a:t>780.2
(137.8)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257175</xdr:colOff>
      <xdr:row>39</xdr:row>
      <xdr:rowOff>28575</xdr:rowOff>
    </xdr:from>
    <xdr:to>
      <xdr:col>8</xdr:col>
      <xdr:colOff>209550</xdr:colOff>
      <xdr:row>42</xdr:row>
      <xdr:rowOff>57150</xdr:rowOff>
    </xdr:to>
    <xdr:sp macro="" textlink="$I$14">
      <xdr:nvSpPr>
        <xdr:cNvPr id="23" name="직사각형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/>
      </xdr:nvSpPr>
      <xdr:spPr>
        <a:xfrm>
          <a:off x="5857875" y="5972175"/>
          <a:ext cx="5619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C8D0D0EC-5616-4F57-A502-8883AFD526E0}" type="TxLink">
            <a:rPr lang="en-US" altLang="ko-KR" sz="1000">
              <a:solidFill>
                <a:schemeClr val="tx1"/>
              </a:solidFill>
            </a:rPr>
            <a:pPr algn="ctr"/>
            <a:t>81.8
(43.4)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0.04132</cdr:x>
      <cdr:y>0.67488</cdr:y>
    </cdr:from>
    <cdr:to>
      <cdr:x>0.59504</cdr:x>
      <cdr:y>0.8867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47625" y="1304925"/>
          <a:ext cx="638175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면적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0.42975</cdr:x>
      <cdr:y>0.6798</cdr:y>
    </cdr:from>
    <cdr:to>
      <cdr:x>0.98347</cdr:x>
      <cdr:y>0.89163</cdr:y>
    </cdr:to>
    <cdr:sp macro="" textlink="">
      <cdr:nvSpPr>
        <cdr:cNvPr id="3" name="직사각형 2"/>
        <cdr:cNvSpPr/>
      </cdr:nvSpPr>
      <cdr:spPr>
        <a:xfrm xmlns:a="http://schemas.openxmlformats.org/drawingml/2006/main">
          <a:off x="495300" y="1314450"/>
          <a:ext cx="638175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지번수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0.46458</cdr:x>
      <cdr:y>0.80903</cdr:y>
    </cdr:from>
    <cdr:to>
      <cdr:x>0.70833</cdr:x>
      <cdr:y>0.95833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2124074" y="2219325"/>
          <a:ext cx="1114425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청주시 서원구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0.46458</cdr:x>
      <cdr:y>0.80903</cdr:y>
    </cdr:from>
    <cdr:to>
      <cdr:x>0.70833</cdr:x>
      <cdr:y>0.95833</cdr:y>
    </cdr:to>
    <cdr:sp macro="" textlink="">
      <cdr:nvSpPr>
        <cdr:cNvPr id="3" name="직사각형 1"/>
        <cdr:cNvSpPr/>
      </cdr:nvSpPr>
      <cdr:spPr>
        <a:xfrm xmlns:a="http://schemas.openxmlformats.org/drawingml/2006/main">
          <a:off x="2124074" y="2219325"/>
          <a:ext cx="1114425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0.34167</cdr:x>
      <cdr:y>0.59125</cdr:y>
    </cdr:from>
    <cdr:to>
      <cdr:x>0.48125</cdr:x>
      <cdr:y>0.74055</cdr:y>
    </cdr:to>
    <cdr:sp macro="" textlink="">
      <cdr:nvSpPr>
        <cdr:cNvPr id="3" name="직사각형 1"/>
        <cdr:cNvSpPr/>
      </cdr:nvSpPr>
      <cdr:spPr>
        <a:xfrm xmlns:a="http://schemas.openxmlformats.org/drawingml/2006/main">
          <a:off x="1562100" y="1610654"/>
          <a:ext cx="638160" cy="4067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충주시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0.46458</cdr:x>
      <cdr:y>0.80903</cdr:y>
    </cdr:from>
    <cdr:to>
      <cdr:x>0.70833</cdr:x>
      <cdr:y>0.95833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2124074" y="2219325"/>
          <a:ext cx="1114425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청주시 청원구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0.46458</cdr:x>
      <cdr:y>0.80903</cdr:y>
    </cdr:from>
    <cdr:to>
      <cdr:x>0.70833</cdr:x>
      <cdr:y>0.95833</cdr:y>
    </cdr:to>
    <cdr:sp macro="" textlink="">
      <cdr:nvSpPr>
        <cdr:cNvPr id="3" name="직사각형 1"/>
        <cdr:cNvSpPr/>
      </cdr:nvSpPr>
      <cdr:spPr>
        <a:xfrm xmlns:a="http://schemas.openxmlformats.org/drawingml/2006/main">
          <a:off x="2124074" y="2219325"/>
          <a:ext cx="1114425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0.46458</cdr:x>
      <cdr:y>0.80903</cdr:y>
    </cdr:from>
    <cdr:to>
      <cdr:x>0.70833</cdr:x>
      <cdr:y>0.95833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2124074" y="2219325"/>
          <a:ext cx="1114425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청주시 흥덕구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0.46458</cdr:x>
      <cdr:y>0.80903</cdr:y>
    </cdr:from>
    <cdr:to>
      <cdr:x>0.70833</cdr:x>
      <cdr:y>0.95833</cdr:y>
    </cdr:to>
    <cdr:sp macro="" textlink="">
      <cdr:nvSpPr>
        <cdr:cNvPr id="3" name="직사각형 1"/>
        <cdr:cNvSpPr/>
      </cdr:nvSpPr>
      <cdr:spPr>
        <a:xfrm xmlns:a="http://schemas.openxmlformats.org/drawingml/2006/main">
          <a:off x="2124074" y="2219325"/>
          <a:ext cx="1114425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0.34375</cdr:x>
      <cdr:y>0.60764</cdr:y>
    </cdr:from>
    <cdr:to>
      <cdr:x>0.5875</cdr:x>
      <cdr:y>0.75694</cdr:y>
    </cdr:to>
    <cdr:sp macro="" textlink="">
      <cdr:nvSpPr>
        <cdr:cNvPr id="3" name="직사각형 1"/>
        <cdr:cNvSpPr/>
      </cdr:nvSpPr>
      <cdr:spPr>
        <a:xfrm xmlns:a="http://schemas.openxmlformats.org/drawingml/2006/main">
          <a:off x="1571625" y="1666878"/>
          <a:ext cx="1114425" cy="409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보은군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0.34375</cdr:x>
      <cdr:y>0.60764</cdr:y>
    </cdr:from>
    <cdr:to>
      <cdr:x>0.5875</cdr:x>
      <cdr:y>0.75694</cdr:y>
    </cdr:to>
    <cdr:sp macro="" textlink="">
      <cdr:nvSpPr>
        <cdr:cNvPr id="3" name="직사각형 1"/>
        <cdr:cNvSpPr/>
      </cdr:nvSpPr>
      <cdr:spPr>
        <a:xfrm xmlns:a="http://schemas.openxmlformats.org/drawingml/2006/main">
          <a:off x="1571625" y="1666869"/>
          <a:ext cx="1114425" cy="409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옥천군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0.53542</cdr:x>
      <cdr:y>0.8507</cdr:y>
    </cdr:from>
    <cdr:to>
      <cdr:x>0.675</cdr:x>
      <cdr:y>1</cdr:y>
    </cdr:to>
    <cdr:sp macro="" textlink="">
      <cdr:nvSpPr>
        <cdr:cNvPr id="3" name="직사각형 1"/>
        <cdr:cNvSpPr/>
      </cdr:nvSpPr>
      <cdr:spPr>
        <a:xfrm xmlns:a="http://schemas.openxmlformats.org/drawingml/2006/main">
          <a:off x="2447940" y="2344079"/>
          <a:ext cx="638160" cy="4067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음성군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15</xdr:row>
      <xdr:rowOff>47625</xdr:rowOff>
    </xdr:from>
    <xdr:to>
      <xdr:col>9</xdr:col>
      <xdr:colOff>438150</xdr:colOff>
      <xdr:row>47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609597</xdr:colOff>
      <xdr:row>15</xdr:row>
      <xdr:rowOff>57149</xdr:rowOff>
    </xdr:from>
    <xdr:to>
      <xdr:col>21</xdr:col>
      <xdr:colOff>257174</xdr:colOff>
      <xdr:row>47</xdr:row>
      <xdr:rowOff>85724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0.81912</cdr:x>
      <cdr:y>0.01158</cdr:y>
    </cdr:from>
    <cdr:to>
      <cdr:x>0.98823</cdr:x>
      <cdr:y>0.07336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05425" y="57150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  <cdr:relSizeAnchor xmlns:cdr="http://schemas.openxmlformats.org/drawingml/2006/chartDrawing">
    <cdr:from>
      <cdr:x>0.00735</cdr:x>
      <cdr:y>0.79923</cdr:y>
    </cdr:from>
    <cdr:to>
      <cdr:x>0.23089</cdr:x>
      <cdr:y>0.98456</cdr:y>
    </cdr:to>
    <cdr:sp macro="" textlink="'3.지적통계체계표'!$G$15">
      <cdr:nvSpPr>
        <cdr:cNvPr id="3" name="TextBox 1"/>
        <cdr:cNvSpPr txBox="1"/>
      </cdr:nvSpPr>
      <cdr:spPr>
        <a:xfrm xmlns:a="http://schemas.openxmlformats.org/drawingml/2006/main">
          <a:off x="47625" y="3943350"/>
          <a:ext cx="1447825" cy="9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15A3540C-F295-4D70-BD28-FA91A9AAECAB}" type="TxLink">
            <a:rPr lang="ko-KR" altLang="en-US" sz="1000" b="1"/>
            <a:pPr algn="ctr"/>
            <a:t>총계
7,407,399,438.5㎡(100.0%)
2,376,796필</a:t>
          </a:fld>
          <a:endParaRPr lang="ko-KR" altLang="en-US" sz="1000" b="1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18</xdr:row>
      <xdr:rowOff>123825</xdr:rowOff>
    </xdr:from>
    <xdr:to>
      <xdr:col>22</xdr:col>
      <xdr:colOff>254775</xdr:colOff>
      <xdr:row>77</xdr:row>
      <xdr:rowOff>86975</xdr:rowOff>
    </xdr:to>
    <xdr:pic>
      <xdr:nvPicPr>
        <xdr:cNvPr id="23" name="그림 22" descr="시군구명5.png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867025"/>
          <a:ext cx="14904225" cy="8954750"/>
        </a:xfrm>
        <a:prstGeom prst="rect">
          <a:avLst/>
        </a:prstGeom>
      </xdr:spPr>
    </xdr:pic>
    <xdr:clientData/>
  </xdr:twoCellAnchor>
  <xdr:twoCellAnchor>
    <xdr:from>
      <xdr:col>2</xdr:col>
      <xdr:colOff>642657</xdr:colOff>
      <xdr:row>37</xdr:row>
      <xdr:rowOff>103655</xdr:rowOff>
    </xdr:from>
    <xdr:to>
      <xdr:col>10</xdr:col>
      <xdr:colOff>84604</xdr:colOff>
      <xdr:row>55</xdr:row>
      <xdr:rowOff>103656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361950</xdr:colOff>
      <xdr:row>19</xdr:row>
      <xdr:rowOff>123825</xdr:rowOff>
    </xdr:from>
    <xdr:to>
      <xdr:col>16</xdr:col>
      <xdr:colOff>57150</xdr:colOff>
      <xdr:row>37</xdr:row>
      <xdr:rowOff>104775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104774</xdr:colOff>
      <xdr:row>55</xdr:row>
      <xdr:rowOff>0</xdr:rowOff>
    </xdr:from>
    <xdr:to>
      <xdr:col>12</xdr:col>
      <xdr:colOff>438149</xdr:colOff>
      <xdr:row>73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95250</xdr:colOff>
      <xdr:row>25</xdr:row>
      <xdr:rowOff>9525</xdr:rowOff>
    </xdr:from>
    <xdr:to>
      <xdr:col>11</xdr:col>
      <xdr:colOff>400050</xdr:colOff>
      <xdr:row>43</xdr:row>
      <xdr:rowOff>9525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228600</xdr:colOff>
      <xdr:row>20</xdr:row>
      <xdr:rowOff>66675</xdr:rowOff>
    </xdr:from>
    <xdr:to>
      <xdr:col>9</xdr:col>
      <xdr:colOff>409575</xdr:colOff>
      <xdr:row>38</xdr:row>
      <xdr:rowOff>66675</xdr:rowOff>
    </xdr:to>
    <xdr:graphicFrame macro="">
      <xdr:nvGraphicFramePr>
        <xdr:cNvPr id="12" name="차트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30</xdr:row>
      <xdr:rowOff>19050</xdr:rowOff>
    </xdr:from>
    <xdr:to>
      <xdr:col>13</xdr:col>
      <xdr:colOff>504825</xdr:colOff>
      <xdr:row>48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104775</xdr:colOff>
      <xdr:row>19</xdr:row>
      <xdr:rowOff>9525</xdr:rowOff>
    </xdr:from>
    <xdr:to>
      <xdr:col>16</xdr:col>
      <xdr:colOff>409575</xdr:colOff>
      <xdr:row>37</xdr:row>
      <xdr:rowOff>9525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447675</xdr:colOff>
      <xdr:row>20</xdr:row>
      <xdr:rowOff>142875</xdr:rowOff>
    </xdr:from>
    <xdr:to>
      <xdr:col>23</xdr:col>
      <xdr:colOff>85725</xdr:colOff>
      <xdr:row>23</xdr:row>
      <xdr:rowOff>0</xdr:rowOff>
    </xdr:to>
    <xdr:sp macro="" textlink="">
      <xdr:nvSpPr>
        <xdr:cNvPr id="16" name="TextBox 1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287375" y="3190875"/>
          <a:ext cx="1466850" cy="3143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(%), </a:t>
          </a:r>
          <a:r>
            <a:rPr lang="ko-KR" altLang="en-US" sz="1000" b="0"/>
            <a:t>천필</a:t>
          </a:r>
          <a:r>
            <a:rPr lang="en-US" altLang="ko-KR" sz="1000" b="0"/>
            <a:t>(%)</a:t>
          </a:r>
          <a:endParaRPr lang="ko-KR" altLang="en-US" sz="1000" b="0"/>
        </a:p>
      </xdr:txBody>
    </xdr:sp>
    <xdr:clientData/>
  </xdr:twoCellAnchor>
  <xdr:twoCellAnchor>
    <xdr:from>
      <xdr:col>0</xdr:col>
      <xdr:colOff>209549</xdr:colOff>
      <xdr:row>20</xdr:row>
      <xdr:rowOff>133350</xdr:rowOff>
    </xdr:from>
    <xdr:to>
      <xdr:col>4</xdr:col>
      <xdr:colOff>295274</xdr:colOff>
      <xdr:row>23</xdr:row>
      <xdr:rowOff>85725</xdr:rowOff>
    </xdr:to>
    <xdr:sp macro="" textlink="">
      <xdr:nvSpPr>
        <xdr:cNvPr id="17" name="TextBox 1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209549" y="3181350"/>
          <a:ext cx="3171825" cy="4095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2. </a:t>
          </a:r>
          <a:r>
            <a:rPr lang="ko-KR" altLang="en-US" sz="1300" b="1"/>
            <a:t>시</a:t>
          </a:r>
          <a:r>
            <a:rPr lang="ko-KR" altLang="en-US" sz="1100" b="1">
              <a:latin typeface="+mn-lt"/>
              <a:ea typeface="+mn-ea"/>
              <a:cs typeface="+mn-cs"/>
            </a:rPr>
            <a:t>ㆍ</a:t>
          </a:r>
          <a:r>
            <a:rPr lang="ko-KR" altLang="en-US" sz="1300" b="1"/>
            <a:t>군</a:t>
          </a:r>
          <a:r>
            <a:rPr lang="ko-KR" altLang="en-US" sz="1100" b="1">
              <a:latin typeface="+mn-lt"/>
              <a:ea typeface="+mn-ea"/>
              <a:cs typeface="+mn-cs"/>
            </a:rPr>
            <a:t>ㆍ</a:t>
          </a:r>
          <a:r>
            <a:rPr lang="ko-KR" altLang="en-US" sz="1300" b="1"/>
            <a:t>구별 면적 및 지번수 현황</a:t>
          </a:r>
        </a:p>
      </xdr:txBody>
    </xdr:sp>
    <xdr:clientData/>
  </xdr:twoCellAnchor>
  <xdr:twoCellAnchor>
    <xdr:from>
      <xdr:col>0</xdr:col>
      <xdr:colOff>342900</xdr:colOff>
      <xdr:row>24</xdr:row>
      <xdr:rowOff>9524</xdr:rowOff>
    </xdr:from>
    <xdr:to>
      <xdr:col>1</xdr:col>
      <xdr:colOff>885824</xdr:colOff>
      <xdr:row>36</xdr:row>
      <xdr:rowOff>114299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1038225</xdr:colOff>
      <xdr:row>37</xdr:row>
      <xdr:rowOff>28575</xdr:rowOff>
    </xdr:from>
    <xdr:to>
      <xdr:col>9</xdr:col>
      <xdr:colOff>104775</xdr:colOff>
      <xdr:row>55</xdr:row>
      <xdr:rowOff>28575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333375</xdr:colOff>
      <xdr:row>18</xdr:row>
      <xdr:rowOff>95250</xdr:rowOff>
    </xdr:from>
    <xdr:to>
      <xdr:col>14</xdr:col>
      <xdr:colOff>28575</xdr:colOff>
      <xdr:row>36</xdr:row>
      <xdr:rowOff>76200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361950</xdr:colOff>
      <xdr:row>29</xdr:row>
      <xdr:rowOff>0</xdr:rowOff>
    </xdr:from>
    <xdr:to>
      <xdr:col>9</xdr:col>
      <xdr:colOff>542925</xdr:colOff>
      <xdr:row>47</xdr:row>
      <xdr:rowOff>0</xdr:rowOff>
    </xdr:to>
    <xdr:graphicFrame macro="">
      <xdr:nvGraphicFramePr>
        <xdr:cNvPr id="20" name="차트 19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866775</xdr:colOff>
      <xdr:row>30</xdr:row>
      <xdr:rowOff>123825</xdr:rowOff>
    </xdr:from>
    <xdr:to>
      <xdr:col>8</xdr:col>
      <xdr:colOff>523875</xdr:colOff>
      <xdr:row>48</xdr:row>
      <xdr:rowOff>123825</xdr:rowOff>
    </xdr:to>
    <xdr:graphicFrame macro="">
      <xdr:nvGraphicFramePr>
        <xdr:cNvPr id="22" name="차트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114300</xdr:colOff>
      <xdr:row>40</xdr:row>
      <xdr:rowOff>9525</xdr:rowOff>
    </xdr:from>
    <xdr:to>
      <xdr:col>12</xdr:col>
      <xdr:colOff>419100</xdr:colOff>
      <xdr:row>58</xdr:row>
      <xdr:rowOff>9525</xdr:rowOff>
    </xdr:to>
    <xdr:graphicFrame macro="">
      <xdr:nvGraphicFramePr>
        <xdr:cNvPr id="26" name="차트 25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457200</xdr:colOff>
      <xdr:row>48</xdr:row>
      <xdr:rowOff>19050</xdr:rowOff>
    </xdr:from>
    <xdr:to>
      <xdr:col>11</xdr:col>
      <xdr:colOff>152400</xdr:colOff>
      <xdr:row>66</xdr:row>
      <xdr:rowOff>19050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495300</xdr:colOff>
      <xdr:row>19</xdr:row>
      <xdr:rowOff>85725</xdr:rowOff>
    </xdr:from>
    <xdr:to>
      <xdr:col>11</xdr:col>
      <xdr:colOff>190500</xdr:colOff>
      <xdr:row>37</xdr:row>
      <xdr:rowOff>66675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0.8175</cdr:x>
      <cdr:y>0.01359</cdr:y>
    </cdr:from>
    <cdr:to>
      <cdr:x>0.99095</cdr:x>
      <cdr:y>0.07573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62550" y="66675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4</xdr:row>
      <xdr:rowOff>76200</xdr:rowOff>
    </xdr:from>
    <xdr:to>
      <xdr:col>11</xdr:col>
      <xdr:colOff>428624</xdr:colOff>
      <xdr:row>33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43</xdr:row>
      <xdr:rowOff>133349</xdr:rowOff>
    </xdr:from>
    <xdr:to>
      <xdr:col>15</xdr:col>
      <xdr:colOff>552449</xdr:colOff>
      <xdr:row>66</xdr:row>
      <xdr:rowOff>28574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0.86428</cdr:x>
      <cdr:y>0.01717</cdr:y>
    </cdr:from>
    <cdr:to>
      <cdr:x>0.9962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29375" y="76200"/>
          <a:ext cx="981375" cy="2951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133350</xdr:rowOff>
    </xdr:from>
    <xdr:to>
      <xdr:col>19</xdr:col>
      <xdr:colOff>552450</xdr:colOff>
      <xdr:row>28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29</xdr:row>
      <xdr:rowOff>9524</xdr:rowOff>
    </xdr:from>
    <xdr:to>
      <xdr:col>19</xdr:col>
      <xdr:colOff>561975</xdr:colOff>
      <xdr:row>50</xdr:row>
      <xdr:rowOff>133349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0.87824</cdr:x>
      <cdr:y>0.01382</cdr:y>
    </cdr:from>
    <cdr:to>
      <cdr:x>0.99302</cdr:x>
      <cdr:y>0.08756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82000" y="57150"/>
          <a:ext cx="1095473" cy="304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0.88</cdr:x>
      <cdr:y>0.02006</cdr:y>
    </cdr:from>
    <cdr:to>
      <cdr:x>0.99501</cdr:x>
      <cdr:y>0.11175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82000" y="66675"/>
          <a:ext cx="1095473" cy="304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750794</xdr:colOff>
      <xdr:row>18</xdr:row>
      <xdr:rowOff>112059</xdr:rowOff>
    </xdr:from>
    <xdr:to>
      <xdr:col>17</xdr:col>
      <xdr:colOff>23934</xdr:colOff>
      <xdr:row>75</xdr:row>
      <xdr:rowOff>124515</xdr:rowOff>
    </xdr:to>
    <xdr:pic>
      <xdr:nvPicPr>
        <xdr:cNvPr id="36" name="그림 35" descr="시군구명5.png">
          <a:extLst>
            <a:ext uri="{FF2B5EF4-FFF2-40B4-BE49-F238E27FC236}">
              <a16:creationId xmlns="" xmlns:a16="http://schemas.microsoft.com/office/drawing/2014/main" id="{00000000-0008-0000-05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794" y="2702859"/>
          <a:ext cx="15008440" cy="8699256"/>
        </a:xfrm>
        <a:prstGeom prst="rect">
          <a:avLst/>
        </a:prstGeom>
      </xdr:spPr>
    </xdr:pic>
    <xdr:clientData/>
  </xdr:twoCellAnchor>
  <xdr:twoCellAnchor>
    <xdr:from>
      <xdr:col>0</xdr:col>
      <xdr:colOff>971550</xdr:colOff>
      <xdr:row>22</xdr:row>
      <xdr:rowOff>123825</xdr:rowOff>
    </xdr:from>
    <xdr:to>
      <xdr:col>5</xdr:col>
      <xdr:colOff>266700</xdr:colOff>
      <xdr:row>34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304801</xdr:colOff>
      <xdr:row>44</xdr:row>
      <xdr:rowOff>78440</xdr:rowOff>
    </xdr:from>
    <xdr:to>
      <xdr:col>10</xdr:col>
      <xdr:colOff>168089</xdr:colOff>
      <xdr:row>50</xdr:row>
      <xdr:rowOff>120463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541803</xdr:colOff>
      <xdr:row>49</xdr:row>
      <xdr:rowOff>8965</xdr:rowOff>
    </xdr:from>
    <xdr:to>
      <xdr:col>10</xdr:col>
      <xdr:colOff>251010</xdr:colOff>
      <xdr:row>52</xdr:row>
      <xdr:rowOff>75807</xdr:rowOff>
    </xdr:to>
    <xdr:sp macro="" textlink="$J$5">
      <xdr:nvSpPr>
        <xdr:cNvPr id="5" name="TextBox 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5799603" y="7476565"/>
          <a:ext cx="1538007" cy="524042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CCBBA5A-5E4C-457D-BBCA-BA491F9BE874}" type="TxLink">
            <a:rPr lang="ko-KR" altLang="en-US" sz="1050" b="1">
              <a:solidFill>
                <a:srgbClr val="FF0000"/>
              </a:solidFill>
            </a:rPr>
            <a:pPr algn="ctr"/>
            <a:t>청주시상당구
404.3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85726</xdr:colOff>
      <xdr:row>41</xdr:row>
      <xdr:rowOff>1</xdr:rowOff>
    </xdr:from>
    <xdr:to>
      <xdr:col>7</xdr:col>
      <xdr:colOff>47625</xdr:colOff>
      <xdr:row>49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200024</xdr:colOff>
      <xdr:row>47</xdr:row>
      <xdr:rowOff>0</xdr:rowOff>
    </xdr:from>
    <xdr:to>
      <xdr:col>7</xdr:col>
      <xdr:colOff>76199</xdr:colOff>
      <xdr:row>50</xdr:row>
      <xdr:rowOff>62359</xdr:rowOff>
    </xdr:to>
    <xdr:sp macro="" textlink="$J$7">
      <xdr:nvSpPr>
        <xdr:cNvPr id="7" name="TextBox 1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3629024" y="7010400"/>
          <a:ext cx="17049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F4915617-D1A2-42CF-87CB-514A2F8FD1FE}" type="TxLink">
            <a:rPr lang="ko-KR" altLang="en-US" sz="1050" b="1">
              <a:solidFill>
                <a:srgbClr val="FF0000"/>
              </a:solidFill>
            </a:rPr>
            <a:pPr algn="ctr"/>
            <a:t>청주시 흥덕구
199.1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180975</xdr:colOff>
      <xdr:row>26</xdr:row>
      <xdr:rowOff>47625</xdr:rowOff>
    </xdr:from>
    <xdr:to>
      <xdr:col>12</xdr:col>
      <xdr:colOff>276225</xdr:colOff>
      <xdr:row>33</xdr:row>
      <xdr:rowOff>85725</xdr:rowOff>
    </xdr:to>
    <xdr:graphicFrame macro="">
      <xdr:nvGraphicFramePr>
        <xdr:cNvPr id="8" name="차트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25774</xdr:colOff>
      <xdr:row>30</xdr:row>
      <xdr:rowOff>95250</xdr:rowOff>
    </xdr:from>
    <xdr:to>
      <xdr:col>11</xdr:col>
      <xdr:colOff>311523</xdr:colOff>
      <xdr:row>34</xdr:row>
      <xdr:rowOff>5209</xdr:rowOff>
    </xdr:to>
    <xdr:sp macro="" textlink="$J$9">
      <xdr:nvSpPr>
        <xdr:cNvPr id="9" name="TextBox 1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7112374" y="4667250"/>
          <a:ext cx="895349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44B0F838-1AAF-45DB-B8DA-7F20D6DB86F8}" type="TxLink">
            <a:rPr lang="ko-KR" altLang="en-US" sz="1050" b="1">
              <a:solidFill>
                <a:srgbClr val="FF0000"/>
              </a:solidFill>
            </a:rPr>
            <a:pPr algn="ctr"/>
            <a:t>충주시
983.7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742950</xdr:colOff>
      <xdr:row>21</xdr:row>
      <xdr:rowOff>76200</xdr:rowOff>
    </xdr:from>
    <xdr:to>
      <xdr:col>13</xdr:col>
      <xdr:colOff>542925</xdr:colOff>
      <xdr:row>31</xdr:row>
      <xdr:rowOff>28575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1136276</xdr:colOff>
      <xdr:row>28</xdr:row>
      <xdr:rowOff>73398</xdr:rowOff>
    </xdr:from>
    <xdr:to>
      <xdr:col>13</xdr:col>
      <xdr:colOff>7283</xdr:colOff>
      <xdr:row>31</xdr:row>
      <xdr:rowOff>131275</xdr:rowOff>
    </xdr:to>
    <xdr:sp macro="" textlink="$J$10">
      <xdr:nvSpPr>
        <xdr:cNvPr id="11" name="TextBox 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8832476" y="4188198"/>
          <a:ext cx="928407" cy="515077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E83C3A07-10DB-4CA9-8DAA-557A349BD5F9}" type="TxLink">
            <a:rPr lang="ko-KR" altLang="en-US" sz="1050" b="1">
              <a:solidFill>
                <a:srgbClr val="FF0000"/>
              </a:solidFill>
            </a:rPr>
            <a:pPr algn="ctr"/>
            <a:t>제천시
882.8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123825</xdr:colOff>
      <xdr:row>46</xdr:row>
      <xdr:rowOff>9525</xdr:rowOff>
    </xdr:from>
    <xdr:to>
      <xdr:col>12</xdr:col>
      <xdr:colOff>257175</xdr:colOff>
      <xdr:row>55</xdr:row>
      <xdr:rowOff>66675</xdr:rowOff>
    </xdr:to>
    <xdr:graphicFrame macro="">
      <xdr:nvGraphicFramePr>
        <xdr:cNvPr id="22" name="차트 21">
          <a:extLst>
            <a:ext uri="{FF2B5EF4-FFF2-40B4-BE49-F238E27FC236}">
              <a16:creationId xmlns="" xmlns:a16="http://schemas.microsoft.com/office/drawing/2014/main" id="{00000000-0008-0000-05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533400</xdr:colOff>
      <xdr:row>53</xdr:row>
      <xdr:rowOff>95249</xdr:rowOff>
    </xdr:from>
    <xdr:to>
      <xdr:col>11</xdr:col>
      <xdr:colOff>190500</xdr:colOff>
      <xdr:row>62</xdr:row>
      <xdr:rowOff>85724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344581</xdr:colOff>
      <xdr:row>56</xdr:row>
      <xdr:rowOff>126066</xdr:rowOff>
    </xdr:from>
    <xdr:to>
      <xdr:col>11</xdr:col>
      <xdr:colOff>53788</xdr:colOff>
      <xdr:row>60</xdr:row>
      <xdr:rowOff>31542</xdr:rowOff>
    </xdr:to>
    <xdr:sp macro="" textlink="$J$12">
      <xdr:nvSpPr>
        <xdr:cNvPr id="15" name="TextBox 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6787963" y="8754595"/>
          <a:ext cx="919443" cy="533006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DE64C9FF-64DF-4946-9BB6-75495F7830D0}" type="TxLink">
            <a:rPr lang="ko-KR" altLang="en-US" sz="1050" b="1">
              <a:solidFill>
                <a:srgbClr val="FF0000"/>
              </a:solidFill>
            </a:rPr>
            <a:pPr algn="ctr"/>
            <a:t>옥천군
537.3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247650</xdr:colOff>
      <xdr:row>62</xdr:row>
      <xdr:rowOff>47625</xdr:rowOff>
    </xdr:from>
    <xdr:to>
      <xdr:col>12</xdr:col>
      <xdr:colOff>361950</xdr:colOff>
      <xdr:row>70</xdr:row>
      <xdr:rowOff>114300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5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426944</xdr:colOff>
      <xdr:row>35</xdr:row>
      <xdr:rowOff>31936</xdr:rowOff>
    </xdr:from>
    <xdr:to>
      <xdr:col>11</xdr:col>
      <xdr:colOff>64994</xdr:colOff>
      <xdr:row>40</xdr:row>
      <xdr:rowOff>98610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29696</xdr:colOff>
      <xdr:row>37</xdr:row>
      <xdr:rowOff>128308</xdr:rowOff>
    </xdr:from>
    <xdr:to>
      <xdr:col>10</xdr:col>
      <xdr:colOff>344021</xdr:colOff>
      <xdr:row>41</xdr:row>
      <xdr:rowOff>38267</xdr:rowOff>
    </xdr:to>
    <xdr:sp macro="" textlink="$J$14">
      <xdr:nvSpPr>
        <xdr:cNvPr id="17" name="TextBox 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6506696" y="5614708"/>
          <a:ext cx="92392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9E970CFE-3FA5-4FFA-A715-2115E8A79F50}" type="TxLink">
            <a:rPr lang="ko-KR" altLang="en-US" sz="1050" b="1">
              <a:solidFill>
                <a:srgbClr val="FF0000"/>
              </a:solidFill>
            </a:rPr>
            <a:pPr algn="ctr"/>
            <a:t>증평군
81.8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466725</xdr:colOff>
      <xdr:row>30</xdr:row>
      <xdr:rowOff>19050</xdr:rowOff>
    </xdr:from>
    <xdr:to>
      <xdr:col>8</xdr:col>
      <xdr:colOff>514350</xdr:colOff>
      <xdr:row>38</xdr:row>
      <xdr:rowOff>133350</xdr:rowOff>
    </xdr:to>
    <xdr:graphicFrame macro="">
      <xdr:nvGraphicFramePr>
        <xdr:cNvPr id="26" name="차트 25">
          <a:extLst>
            <a:ext uri="{FF2B5EF4-FFF2-40B4-BE49-F238E27FC236}">
              <a16:creationId xmlns="" xmlns:a16="http://schemas.microsoft.com/office/drawing/2014/main" id="{00000000-0008-0000-05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581025</xdr:colOff>
      <xdr:row>33</xdr:row>
      <xdr:rowOff>103094</xdr:rowOff>
    </xdr:from>
    <xdr:to>
      <xdr:col>8</xdr:col>
      <xdr:colOff>290232</xdr:colOff>
      <xdr:row>37</xdr:row>
      <xdr:rowOff>13053</xdr:rowOff>
    </xdr:to>
    <xdr:sp macro="" textlink="$J$15">
      <xdr:nvSpPr>
        <xdr:cNvPr id="18" name="TextBox 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209054" y="5123329"/>
          <a:ext cx="919443" cy="53748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94BF43CA-0202-4E48-8BA5-484B1672A87C}" type="TxLink">
            <a:rPr lang="ko-KR" altLang="en-US" sz="1050" b="1">
              <a:solidFill>
                <a:srgbClr val="FF0000"/>
              </a:solidFill>
            </a:rPr>
            <a:pPr algn="ctr"/>
            <a:t>진천군
407.4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66675</xdr:colOff>
      <xdr:row>36</xdr:row>
      <xdr:rowOff>0</xdr:rowOff>
    </xdr:from>
    <xdr:to>
      <xdr:col>13</xdr:col>
      <xdr:colOff>104775</xdr:colOff>
      <xdr:row>45</xdr:row>
      <xdr:rowOff>0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5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218514</xdr:colOff>
      <xdr:row>39</xdr:row>
      <xdr:rowOff>98052</xdr:rowOff>
    </xdr:from>
    <xdr:to>
      <xdr:col>12</xdr:col>
      <xdr:colOff>532840</xdr:colOff>
      <xdr:row>43</xdr:row>
      <xdr:rowOff>8011</xdr:rowOff>
    </xdr:to>
    <xdr:sp macro="" textlink="$J$16">
      <xdr:nvSpPr>
        <xdr:cNvPr id="19" name="TextBox 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7872132" y="6059581"/>
          <a:ext cx="919443" cy="53748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5C03B1BF-9914-408D-ABFB-2D6EB43E8AF0}" type="TxLink">
            <a:rPr lang="ko-KR" altLang="en-US" sz="1050" b="1">
              <a:solidFill>
                <a:srgbClr val="FF0000"/>
              </a:solidFill>
            </a:rPr>
            <a:pPr algn="ctr"/>
            <a:t>괴산군
842.0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285750</xdr:colOff>
      <xdr:row>21</xdr:row>
      <xdr:rowOff>123824</xdr:rowOff>
    </xdr:from>
    <xdr:to>
      <xdr:col>9</xdr:col>
      <xdr:colOff>447675</xdr:colOff>
      <xdr:row>32</xdr:row>
      <xdr:rowOff>57149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5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362511</xdr:colOff>
      <xdr:row>28</xdr:row>
      <xdr:rowOff>58830</xdr:rowOff>
    </xdr:from>
    <xdr:to>
      <xdr:col>16</xdr:col>
      <xdr:colOff>295275</xdr:colOff>
      <xdr:row>37</xdr:row>
      <xdr:rowOff>115981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209550</xdr:colOff>
      <xdr:row>19</xdr:row>
      <xdr:rowOff>104775</xdr:rowOff>
    </xdr:from>
    <xdr:to>
      <xdr:col>20</xdr:col>
      <xdr:colOff>542921</xdr:colOff>
      <xdr:row>21</xdr:row>
      <xdr:rowOff>47622</xdr:rowOff>
    </xdr:to>
    <xdr:sp macro="" textlink="">
      <xdr:nvSpPr>
        <xdr:cNvPr id="30" name="TextBox 1">
          <a:extLst>
            <a:ext uri="{FF2B5EF4-FFF2-40B4-BE49-F238E27FC236}">
              <a16:creationId xmlns=""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14516100" y="3000375"/>
          <a:ext cx="942971" cy="24764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</a:p>
      </xdr:txBody>
    </xdr:sp>
    <xdr:clientData/>
  </xdr:twoCellAnchor>
  <xdr:twoCellAnchor>
    <xdr:from>
      <xdr:col>0</xdr:col>
      <xdr:colOff>114300</xdr:colOff>
      <xdr:row>18</xdr:row>
      <xdr:rowOff>95250</xdr:rowOff>
    </xdr:from>
    <xdr:to>
      <xdr:col>6</xdr:col>
      <xdr:colOff>9526</xdr:colOff>
      <xdr:row>21</xdr:row>
      <xdr:rowOff>24259</xdr:rowOff>
    </xdr:to>
    <xdr:sp macro="" textlink="">
      <xdr:nvSpPr>
        <xdr:cNvPr id="31" name="TextBox 1">
          <a:extLst>
            <a:ext uri="{FF2B5EF4-FFF2-40B4-BE49-F238E27FC236}">
              <a16:creationId xmlns=""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114300" y="2686050"/>
          <a:ext cx="3552826" cy="38620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1">
              <a:solidFill>
                <a:schemeClr val="tx1"/>
              </a:solidFill>
              <a:latin typeface="+mn-ea"/>
              <a:ea typeface="+mn-ea"/>
            </a:rPr>
            <a:t>6. 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시</a:t>
          </a:r>
          <a:r>
            <a:rPr lang="ko-KR" altLang="en-US" sz="1100" b="1">
              <a:latin typeface="+mn-lt"/>
              <a:ea typeface="+mn-ea"/>
              <a:cs typeface="+mn-cs"/>
            </a:rPr>
            <a:t>ㆍ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군</a:t>
          </a:r>
          <a:r>
            <a:rPr lang="ko-KR" altLang="en-US" sz="1100" b="1">
              <a:latin typeface="+mn-lt"/>
              <a:ea typeface="+mn-ea"/>
              <a:cs typeface="+mn-cs"/>
            </a:rPr>
            <a:t>ㆍ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구별 지목별 면적 현황</a:t>
          </a:r>
        </a:p>
      </xdr:txBody>
    </xdr:sp>
    <xdr:clientData/>
  </xdr:twoCellAnchor>
  <xdr:twoCellAnchor>
    <xdr:from>
      <xdr:col>14</xdr:col>
      <xdr:colOff>235325</xdr:colOff>
      <xdr:row>32</xdr:row>
      <xdr:rowOff>49305</xdr:rowOff>
    </xdr:from>
    <xdr:to>
      <xdr:col>15</xdr:col>
      <xdr:colOff>545168</xdr:colOff>
      <xdr:row>35</xdr:row>
      <xdr:rowOff>111664</xdr:rowOff>
    </xdr:to>
    <xdr:sp macro="" textlink="$J$18">
      <xdr:nvSpPr>
        <xdr:cNvPr id="21" name="TextBox 1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10544737" y="4912658"/>
          <a:ext cx="914960" cy="533006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9ACAF034-88A8-4EC9-85B3-775085DDC613}" type="TxLink">
            <a:rPr lang="ko-KR" altLang="en-US" sz="1050" b="1">
              <a:solidFill>
                <a:srgbClr val="FF0000"/>
              </a:solidFill>
            </a:rPr>
            <a:pPr algn="ctr"/>
            <a:t>단양군
780.2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88527</xdr:colOff>
      <xdr:row>50</xdr:row>
      <xdr:rowOff>58270</xdr:rowOff>
    </xdr:from>
    <xdr:to>
      <xdr:col>11</xdr:col>
      <xdr:colOff>1007969</xdr:colOff>
      <xdr:row>53</xdr:row>
      <xdr:rowOff>125112</xdr:rowOff>
    </xdr:to>
    <xdr:sp macro="" textlink="$J$11">
      <xdr:nvSpPr>
        <xdr:cNvPr id="14" name="TextBox 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7784727" y="7525870"/>
          <a:ext cx="919442" cy="524042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77D60125-B2B0-46DF-BD18-BF01D073E807}" type="TxLink">
            <a:rPr lang="ko-KR" altLang="en-US" sz="1050" b="1">
              <a:solidFill>
                <a:srgbClr val="FF0000"/>
              </a:solidFill>
            </a:rPr>
            <a:pPr algn="ctr"/>
            <a:t>보은군
584.3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513229</xdr:colOff>
      <xdr:row>65</xdr:row>
      <xdr:rowOff>14007</xdr:rowOff>
    </xdr:from>
    <xdr:to>
      <xdr:col>12</xdr:col>
      <xdr:colOff>222436</xdr:colOff>
      <xdr:row>68</xdr:row>
      <xdr:rowOff>76366</xdr:rowOff>
    </xdr:to>
    <xdr:sp macro="" textlink="$J$13">
      <xdr:nvSpPr>
        <xdr:cNvPr id="16" name="TextBox 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7561729" y="10054478"/>
          <a:ext cx="919442" cy="533006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7130B9F6-5386-4ED1-8B63-B4F9B9A2F363}" type="TxLink">
            <a:rPr lang="ko-KR" altLang="en-US" sz="1050" b="1">
              <a:solidFill>
                <a:srgbClr val="FF0000"/>
              </a:solidFill>
            </a:rPr>
            <a:pPr algn="ctr"/>
            <a:t>영동군
846.8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183216</xdr:colOff>
      <xdr:row>28</xdr:row>
      <xdr:rowOff>24653</xdr:rowOff>
    </xdr:from>
    <xdr:to>
      <xdr:col>9</xdr:col>
      <xdr:colOff>493059</xdr:colOff>
      <xdr:row>31</xdr:row>
      <xdr:rowOff>91495</xdr:rowOff>
    </xdr:to>
    <xdr:sp macro="" textlink="$J$17">
      <xdr:nvSpPr>
        <xdr:cNvPr id="20" name="TextBox 1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SpPr txBox="1"/>
      </xdr:nvSpPr>
      <xdr:spPr>
        <a:xfrm>
          <a:off x="6050616" y="4291853"/>
          <a:ext cx="919443" cy="524042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B4EEEECC-6E55-4869-B734-716851E4F2D3}" type="TxLink">
            <a:rPr lang="ko-KR" altLang="en-US" sz="1050" b="1">
              <a:solidFill>
                <a:srgbClr val="FF0000"/>
              </a:solidFill>
            </a:rPr>
            <a:pPr algn="ctr"/>
            <a:t>음성군
520.1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458880</xdr:colOff>
      <xdr:row>48</xdr:row>
      <xdr:rowOff>85164</xdr:rowOff>
    </xdr:from>
    <xdr:to>
      <xdr:col>7</xdr:col>
      <xdr:colOff>604558</xdr:colOff>
      <xdr:row>56</xdr:row>
      <xdr:rowOff>107016</xdr:rowOff>
    </xdr:to>
    <xdr:graphicFrame macro="">
      <xdr:nvGraphicFramePr>
        <xdr:cNvPr id="37" name="차트 36">
          <a:extLst>
            <a:ext uri="{FF2B5EF4-FFF2-40B4-BE49-F238E27FC236}">
              <a16:creationId xmlns="" xmlns:a16="http://schemas.microsoft.com/office/drawing/2014/main" id="{00000000-0008-0000-05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112058</xdr:colOff>
      <xdr:row>55</xdr:row>
      <xdr:rowOff>87406</xdr:rowOff>
    </xdr:from>
    <xdr:to>
      <xdr:col>7</xdr:col>
      <xdr:colOff>430865</xdr:colOff>
      <xdr:row>59</xdr:row>
      <xdr:rowOff>1848</xdr:rowOff>
    </xdr:to>
    <xdr:sp macro="" textlink="$J$6">
      <xdr:nvSpPr>
        <xdr:cNvPr id="38" name="TextBox 1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4150658" y="8317006"/>
          <a:ext cx="1538007" cy="524042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E5454519-70D3-450D-A0DC-9CEE904D576D}" type="TxLink">
            <a:rPr lang="ko-KR" altLang="en-US" sz="1050" b="1">
              <a:solidFill>
                <a:srgbClr val="FF0000"/>
              </a:solidFill>
            </a:rPr>
            <a:pPr algn="ctr"/>
            <a:t>청주시 서원구
122.7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369795</xdr:colOff>
      <xdr:row>37</xdr:row>
      <xdr:rowOff>145676</xdr:rowOff>
    </xdr:from>
    <xdr:to>
      <xdr:col>9</xdr:col>
      <xdr:colOff>291354</xdr:colOff>
      <xdr:row>45</xdr:row>
      <xdr:rowOff>33057</xdr:rowOff>
    </xdr:to>
    <xdr:graphicFrame macro="">
      <xdr:nvGraphicFramePr>
        <xdr:cNvPr id="39" name="차트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491379</xdr:colOff>
      <xdr:row>41</xdr:row>
      <xdr:rowOff>96370</xdr:rowOff>
    </xdr:from>
    <xdr:to>
      <xdr:col>10</xdr:col>
      <xdr:colOff>205068</xdr:colOff>
      <xdr:row>45</xdr:row>
      <xdr:rowOff>6330</xdr:rowOff>
    </xdr:to>
    <xdr:sp macro="" textlink="$J$8">
      <xdr:nvSpPr>
        <xdr:cNvPr id="40" name="TextBox 1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5749179" y="6192370"/>
          <a:ext cx="1542489" cy="51956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8FD74FF2-9EFB-4D0E-A698-039C75C7BB11}" type="TxLink">
            <a:rPr lang="ko-KR" altLang="en-US" sz="1050" b="1">
              <a:solidFill>
                <a:srgbClr val="FF0000"/>
              </a:solidFill>
            </a:rPr>
            <a:pPr algn="ctr"/>
            <a:t>청주시 청원구
215.0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0.00407</cdr:x>
      <cdr:y>0.70193</cdr:y>
    </cdr:from>
    <cdr:to>
      <cdr:x>0.24797</cdr:x>
      <cdr:y>1</cdr:y>
    </cdr:to>
    <cdr:sp macro="" textlink="'6.시군구별 지목별 현황'!$L$4">
      <cdr:nvSpPr>
        <cdr:cNvPr id="2" name="TextBox 1"/>
        <cdr:cNvSpPr txBox="1"/>
      </cdr:nvSpPr>
      <cdr:spPr>
        <a:xfrm xmlns:a="http://schemas.openxmlformats.org/drawingml/2006/main">
          <a:off x="9525" y="1223516"/>
          <a:ext cx="571500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D4F3110F-42EE-4B51-BA13-4CD62AB384DA}" type="TxLink">
            <a:rPr lang="ko-KR" altLang="en-US" sz="1050" b="1">
              <a:solidFill>
                <a:srgbClr val="FF0000"/>
              </a:solidFill>
            </a:rPr>
            <a:pPr algn="ctr"/>
            <a:t>총계
7,407.4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0.55</cdr:x>
      <cdr:y>0.40972</cdr:y>
    </cdr:from>
    <cdr:to>
      <cdr:x>0.79375</cdr:x>
      <cdr:y>0.55902</cdr:y>
    </cdr:to>
    <cdr:sp macro="" textlink="">
      <cdr:nvSpPr>
        <cdr:cNvPr id="3" name="직사각형 1"/>
        <cdr:cNvSpPr/>
      </cdr:nvSpPr>
      <cdr:spPr>
        <a:xfrm xmlns:a="http://schemas.openxmlformats.org/drawingml/2006/main">
          <a:off x="2514585" y="1123956"/>
          <a:ext cx="1114425" cy="409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청주시 상당구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0.50417</cdr:x>
      <cdr:y>0.36014</cdr:y>
    </cdr:from>
    <cdr:to>
      <cdr:x>0.64375</cdr:x>
      <cdr:y>0.50945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2305050" y="981067"/>
          <a:ext cx="638160" cy="406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제천시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0.42083</cdr:x>
      <cdr:y>0.59375</cdr:y>
    </cdr:from>
    <cdr:to>
      <cdr:x>0.56042</cdr:x>
      <cdr:y>0.74306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1924050" y="1628775"/>
          <a:ext cx="638175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영동군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0.40625</cdr:x>
      <cdr:y>0.83333</cdr:y>
    </cdr:from>
    <cdr:to>
      <cdr:x>0.54583</cdr:x>
      <cdr:y>0.98264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1857375" y="2285988"/>
          <a:ext cx="638160" cy="4095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증평군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0.44583</cdr:x>
      <cdr:y>0.8507</cdr:y>
    </cdr:from>
    <cdr:to>
      <cdr:x>0.58542</cdr:x>
      <cdr:y>1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2038335" y="2352678"/>
          <a:ext cx="638205" cy="409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진천군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0.42708</cdr:x>
      <cdr:y>0.43056</cdr:y>
    </cdr:from>
    <cdr:to>
      <cdr:x>0.56667</cdr:x>
      <cdr:y>0.57986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1952625" y="1181100"/>
          <a:ext cx="638175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괴산군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0.73333</cdr:x>
      <cdr:y>0.53125</cdr:y>
    </cdr:from>
    <cdr:to>
      <cdr:x>0.87291</cdr:x>
      <cdr:y>0.68055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3352800" y="1457337"/>
          <a:ext cx="638160" cy="409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단양군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B12" sqref="B12"/>
    </sheetView>
  </sheetViews>
  <sheetFormatPr defaultRowHeight="12" x14ac:dyDescent="0.2"/>
  <cols>
    <col min="1" max="1" width="19.42578125" customWidth="1"/>
    <col min="2" max="2" width="17.5703125" bestFit="1" customWidth="1"/>
    <col min="3" max="3" width="12.28515625" bestFit="1" customWidth="1"/>
    <col min="4" max="5" width="9.140625" style="1"/>
  </cols>
  <sheetData>
    <row r="1" spans="1:10" x14ac:dyDescent="0.2">
      <c r="A1" s="129" t="s">
        <v>0</v>
      </c>
      <c r="B1" s="129"/>
      <c r="C1" s="129"/>
      <c r="D1" s="5"/>
      <c r="E1" s="5"/>
      <c r="I1" s="55"/>
    </row>
    <row r="2" spans="1:10" x14ac:dyDescent="0.2">
      <c r="A2" s="125"/>
      <c r="B2" s="127" t="s">
        <v>2</v>
      </c>
      <c r="C2" s="128"/>
      <c r="D2" s="5"/>
      <c r="E2" s="5"/>
      <c r="F2" s="55"/>
    </row>
    <row r="3" spans="1:10" x14ac:dyDescent="0.2">
      <c r="A3" s="126"/>
      <c r="B3" s="7" t="s">
        <v>3</v>
      </c>
      <c r="C3" s="8" t="s">
        <v>4</v>
      </c>
      <c r="D3" s="5"/>
      <c r="E3" s="5"/>
      <c r="H3" s="130" t="s">
        <v>90</v>
      </c>
      <c r="I3" s="130"/>
    </row>
    <row r="4" spans="1:10" x14ac:dyDescent="0.15">
      <c r="A4" s="9" t="s">
        <v>5</v>
      </c>
      <c r="B4" s="87">
        <f>SUM(B5:B18)</f>
        <v>7407399438.5</v>
      </c>
      <c r="C4" s="122">
        <f>SUM(C5:C18)</f>
        <v>2376796</v>
      </c>
      <c r="D4" s="5">
        <f>B4*0.000001</f>
        <v>7407.3994384999996</v>
      </c>
      <c r="E4" s="5">
        <f>C4*0.001</f>
        <v>2376.7960000000003</v>
      </c>
      <c r="H4" s="9" t="s">
        <v>5</v>
      </c>
      <c r="I4" s="107" t="str">
        <f>FIXED($D4,1)&amp;CHAR(10)&amp;"("&amp;FIXED($E4,1)&amp;")"</f>
        <v>7,407.4
(2,376.8)</v>
      </c>
    </row>
    <row r="5" spans="1:10" x14ac:dyDescent="0.15">
      <c r="A5" s="44" t="s">
        <v>76</v>
      </c>
      <c r="B5" s="99">
        <v>404282679.19999999</v>
      </c>
      <c r="C5" s="98">
        <v>143155</v>
      </c>
      <c r="D5" s="56">
        <f t="shared" ref="D5:D17" si="0">B5*0.000001</f>
        <v>404.28267919999996</v>
      </c>
      <c r="E5" s="56">
        <f t="shared" ref="E5:E17" si="1">C5*0.001</f>
        <v>143.155</v>
      </c>
      <c r="H5" s="44" t="s">
        <v>76</v>
      </c>
      <c r="I5" s="107" t="str">
        <f t="shared" ref="I5:I18" si="2">FIXED($D5,1)&amp;CHAR(10)&amp;"("&amp;FIXED($E5,1)&amp;")"</f>
        <v>404.3
(143.2)</v>
      </c>
      <c r="J5" s="115"/>
    </row>
    <row r="6" spans="1:10" x14ac:dyDescent="0.15">
      <c r="A6" s="44" t="s">
        <v>77</v>
      </c>
      <c r="B6" s="99">
        <v>122657238.09999999</v>
      </c>
      <c r="C6" s="98">
        <v>80367</v>
      </c>
      <c r="D6" s="56">
        <f t="shared" si="0"/>
        <v>122.65723809999999</v>
      </c>
      <c r="E6" s="56">
        <f t="shared" si="1"/>
        <v>80.367000000000004</v>
      </c>
      <c r="H6" s="44" t="s">
        <v>77</v>
      </c>
      <c r="I6" s="107" t="str">
        <f t="shared" si="2"/>
        <v>122.7
(80.4)</v>
      </c>
      <c r="J6" s="115"/>
    </row>
    <row r="7" spans="1:10" x14ac:dyDescent="0.15">
      <c r="A7" s="44" t="s">
        <v>78</v>
      </c>
      <c r="B7" s="99">
        <v>199082867.19999999</v>
      </c>
      <c r="C7" s="98">
        <v>123806</v>
      </c>
      <c r="D7" s="56">
        <f t="shared" si="0"/>
        <v>199.08286719999998</v>
      </c>
      <c r="E7" s="56">
        <f t="shared" si="1"/>
        <v>123.806</v>
      </c>
      <c r="H7" s="44" t="s">
        <v>78</v>
      </c>
      <c r="I7" s="107" t="str">
        <f t="shared" si="2"/>
        <v>199.1
(123.8)</v>
      </c>
      <c r="J7" s="115"/>
    </row>
    <row r="8" spans="1:10" x14ac:dyDescent="0.15">
      <c r="A8" s="44" t="s">
        <v>79</v>
      </c>
      <c r="B8" s="99">
        <v>215004723.09999999</v>
      </c>
      <c r="C8" s="98">
        <v>127062</v>
      </c>
      <c r="D8" s="56">
        <f t="shared" si="0"/>
        <v>215.00472309999998</v>
      </c>
      <c r="E8" s="56">
        <f t="shared" si="1"/>
        <v>127.062</v>
      </c>
      <c r="H8" s="44" t="s">
        <v>79</v>
      </c>
      <c r="I8" s="107" t="str">
        <f t="shared" si="2"/>
        <v>215.0
(127.1)</v>
      </c>
      <c r="J8" s="115"/>
    </row>
    <row r="9" spans="1:10" x14ac:dyDescent="0.15">
      <c r="A9" s="44" t="s">
        <v>8</v>
      </c>
      <c r="B9" s="99">
        <v>983673931.20000005</v>
      </c>
      <c r="C9" s="98">
        <v>324591</v>
      </c>
      <c r="D9" s="56">
        <f t="shared" si="0"/>
        <v>983.67393119999997</v>
      </c>
      <c r="E9" s="56">
        <f t="shared" si="1"/>
        <v>324.59100000000001</v>
      </c>
      <c r="H9" s="44" t="s">
        <v>8</v>
      </c>
      <c r="I9" s="107" t="str">
        <f t="shared" si="2"/>
        <v>983.7
(324.6)</v>
      </c>
      <c r="J9" s="115"/>
    </row>
    <row r="10" spans="1:10" x14ac:dyDescent="0.15">
      <c r="A10" s="44" t="s">
        <v>9</v>
      </c>
      <c r="B10" s="99">
        <v>882767553.10000002</v>
      </c>
      <c r="C10" s="98">
        <v>215887</v>
      </c>
      <c r="D10" s="56">
        <f t="shared" si="0"/>
        <v>882.76755309999999</v>
      </c>
      <c r="E10" s="56">
        <f t="shared" si="1"/>
        <v>215.887</v>
      </c>
      <c r="H10" s="44" t="s">
        <v>9</v>
      </c>
      <c r="I10" s="107" t="str">
        <f t="shared" si="2"/>
        <v>882.8
(215.9)</v>
      </c>
      <c r="J10" s="115"/>
    </row>
    <row r="11" spans="1:10" x14ac:dyDescent="0.15">
      <c r="A11" s="44" t="s">
        <v>10</v>
      </c>
      <c r="B11" s="99">
        <v>584257746.10000002</v>
      </c>
      <c r="C11" s="98">
        <v>165568</v>
      </c>
      <c r="D11" s="56">
        <f t="shared" si="0"/>
        <v>584.25774609999996</v>
      </c>
      <c r="E11" s="56">
        <f t="shared" si="1"/>
        <v>165.56800000000001</v>
      </c>
      <c r="H11" s="44" t="s">
        <v>10</v>
      </c>
      <c r="I11" s="107" t="str">
        <f t="shared" si="2"/>
        <v>584.3
(165.6)</v>
      </c>
      <c r="J11" s="115"/>
    </row>
    <row r="12" spans="1:10" x14ac:dyDescent="0.15">
      <c r="A12" s="44" t="s">
        <v>11</v>
      </c>
      <c r="B12" s="99">
        <v>537338897.89999998</v>
      </c>
      <c r="C12" s="98">
        <v>182023</v>
      </c>
      <c r="D12" s="56">
        <f t="shared" si="0"/>
        <v>537.33889790000001</v>
      </c>
      <c r="E12" s="56">
        <f t="shared" si="1"/>
        <v>182.023</v>
      </c>
      <c r="H12" s="44" t="s">
        <v>11</v>
      </c>
      <c r="I12" s="107" t="str">
        <f t="shared" si="2"/>
        <v>537.3
(182.0)</v>
      </c>
      <c r="J12" s="115"/>
    </row>
    <row r="13" spans="1:10" x14ac:dyDescent="0.15">
      <c r="A13" s="44" t="s">
        <v>12</v>
      </c>
      <c r="B13" s="99">
        <v>846799093.10000002</v>
      </c>
      <c r="C13" s="98">
        <v>226565</v>
      </c>
      <c r="D13" s="56">
        <f t="shared" si="0"/>
        <v>846.79909309999994</v>
      </c>
      <c r="E13" s="56">
        <f t="shared" si="1"/>
        <v>226.565</v>
      </c>
      <c r="H13" s="44" t="s">
        <v>12</v>
      </c>
      <c r="I13" s="107" t="str">
        <f t="shared" si="2"/>
        <v>846.8
(226.6)</v>
      </c>
      <c r="J13" s="115"/>
    </row>
    <row r="14" spans="1:10" x14ac:dyDescent="0.15">
      <c r="A14" s="44" t="s">
        <v>13</v>
      </c>
      <c r="B14" s="99">
        <v>81804533</v>
      </c>
      <c r="C14" s="98">
        <v>43402</v>
      </c>
      <c r="D14" s="56">
        <f t="shared" si="0"/>
        <v>81.804532999999992</v>
      </c>
      <c r="E14" s="56">
        <f t="shared" si="1"/>
        <v>43.402000000000001</v>
      </c>
      <c r="H14" s="44" t="s">
        <v>13</v>
      </c>
      <c r="I14" s="107" t="str">
        <f t="shared" si="2"/>
        <v>81.8
(43.4)</v>
      </c>
      <c r="J14" s="115"/>
    </row>
    <row r="15" spans="1:10" x14ac:dyDescent="0.15">
      <c r="A15" s="44" t="s">
        <v>14</v>
      </c>
      <c r="B15" s="99">
        <v>407396753.89999998</v>
      </c>
      <c r="C15" s="98">
        <v>168145</v>
      </c>
      <c r="D15" s="56">
        <f t="shared" si="0"/>
        <v>407.39675389999996</v>
      </c>
      <c r="E15" s="56">
        <f t="shared" si="1"/>
        <v>168.14500000000001</v>
      </c>
      <c r="H15" s="44" t="s">
        <v>14</v>
      </c>
      <c r="I15" s="107" t="str">
        <f t="shared" si="2"/>
        <v>407.4
(168.1)</v>
      </c>
      <c r="J15" s="115"/>
    </row>
    <row r="16" spans="1:10" x14ac:dyDescent="0.15">
      <c r="A16" s="44" t="s">
        <v>15</v>
      </c>
      <c r="B16" s="99">
        <v>841983973.10000002</v>
      </c>
      <c r="C16" s="98">
        <v>201945</v>
      </c>
      <c r="D16" s="56">
        <f t="shared" si="0"/>
        <v>841.98397309999996</v>
      </c>
      <c r="E16" s="56">
        <f t="shared" si="1"/>
        <v>201.94499999999999</v>
      </c>
      <c r="H16" s="44" t="s">
        <v>15</v>
      </c>
      <c r="I16" s="107" t="str">
        <f t="shared" si="2"/>
        <v>842.0
(201.9)</v>
      </c>
      <c r="J16" s="115"/>
    </row>
    <row r="17" spans="1:10" x14ac:dyDescent="0.15">
      <c r="A17" s="44" t="s">
        <v>16</v>
      </c>
      <c r="B17" s="99">
        <v>520121744.19999999</v>
      </c>
      <c r="C17" s="98">
        <v>236520</v>
      </c>
      <c r="D17" s="56">
        <f t="shared" si="0"/>
        <v>520.12174419999997</v>
      </c>
      <c r="E17" s="56">
        <f t="shared" si="1"/>
        <v>236.52</v>
      </c>
      <c r="H17" s="44" t="s">
        <v>16</v>
      </c>
      <c r="I17" s="107" t="str">
        <f t="shared" si="2"/>
        <v>520.1
(236.5)</v>
      </c>
      <c r="J17" s="115"/>
    </row>
    <row r="18" spans="1:10" x14ac:dyDescent="0.15">
      <c r="A18" s="44" t="s">
        <v>17</v>
      </c>
      <c r="B18" s="99">
        <v>780227705.29999995</v>
      </c>
      <c r="C18" s="98">
        <v>137760</v>
      </c>
      <c r="D18" s="56">
        <f t="shared" ref="D18" si="3">B18*0.000001</f>
        <v>780.22770529999991</v>
      </c>
      <c r="E18" s="56">
        <f t="shared" ref="E18" si="4">C18*0.001</f>
        <v>137.76</v>
      </c>
      <c r="H18" s="44" t="s">
        <v>17</v>
      </c>
      <c r="I18" s="107" t="str">
        <f t="shared" si="2"/>
        <v>780.2
(137.8)</v>
      </c>
      <c r="J18" s="115"/>
    </row>
    <row r="19" spans="1:10" x14ac:dyDescent="0.2">
      <c r="J19" s="115"/>
    </row>
  </sheetData>
  <mergeCells count="4">
    <mergeCell ref="A2:A3"/>
    <mergeCell ref="B2:C2"/>
    <mergeCell ref="A1:C1"/>
    <mergeCell ref="H3:I3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zoomScaleNormal="100" workbookViewId="0">
      <selection activeCell="I15" sqref="I15"/>
    </sheetView>
  </sheetViews>
  <sheetFormatPr defaultRowHeight="12" x14ac:dyDescent="0.2"/>
  <cols>
    <col min="1" max="1" width="13.5703125" style="2" customWidth="1"/>
    <col min="2" max="2" width="20.140625" style="2" bestFit="1" customWidth="1"/>
    <col min="3" max="3" width="12.85546875" style="2" bestFit="1" customWidth="1"/>
    <col min="4" max="7" width="9.140625" style="3"/>
    <col min="8" max="23" width="9.140625" style="2"/>
    <col min="24" max="24" width="12.85546875" style="2" bestFit="1" customWidth="1"/>
    <col min="25" max="26" width="12.42578125" style="2" bestFit="1" customWidth="1"/>
    <col min="27" max="16384" width="9.140625" style="2"/>
  </cols>
  <sheetData>
    <row r="1" spans="1:26" x14ac:dyDescent="0.2">
      <c r="A1" s="10" t="s">
        <v>37</v>
      </c>
      <c r="B1" s="11"/>
      <c r="C1" s="10"/>
      <c r="D1" s="5"/>
      <c r="E1" s="5"/>
      <c r="F1" s="5"/>
      <c r="G1" s="5"/>
    </row>
    <row r="2" spans="1:26" x14ac:dyDescent="0.2">
      <c r="A2" s="125"/>
      <c r="B2" s="131" t="s">
        <v>2</v>
      </c>
      <c r="C2" s="128"/>
      <c r="D2" s="5"/>
      <c r="E2" s="5"/>
      <c r="F2" s="5"/>
      <c r="G2" s="5"/>
      <c r="K2" s="55"/>
      <c r="Y2" s="132" t="s">
        <v>90</v>
      </c>
      <c r="Z2" s="132"/>
    </row>
    <row r="3" spans="1:26" x14ac:dyDescent="0.2">
      <c r="A3" s="126"/>
      <c r="B3" s="7" t="s">
        <v>3</v>
      </c>
      <c r="C3" s="8" t="s">
        <v>4</v>
      </c>
      <c r="D3" s="5"/>
      <c r="E3" s="5"/>
      <c r="F3" s="5"/>
      <c r="G3" s="5"/>
      <c r="Y3" s="7" t="s">
        <v>88</v>
      </c>
      <c r="Z3" s="8" t="s">
        <v>4</v>
      </c>
    </row>
    <row r="4" spans="1:26" x14ac:dyDescent="0.15">
      <c r="A4" s="9" t="s">
        <v>5</v>
      </c>
      <c r="B4" s="87">
        <v>7407399438.5</v>
      </c>
      <c r="C4" s="88">
        <v>2376796</v>
      </c>
      <c r="D4" s="5">
        <f>B4*0.000001</f>
        <v>7407.3994384999996</v>
      </c>
      <c r="E4" s="5">
        <f>SUM(E5:E18)</f>
        <v>100</v>
      </c>
      <c r="F4" s="5">
        <f>C4*0.001</f>
        <v>2376.7960000000003</v>
      </c>
      <c r="G4" s="5">
        <f>SUM(G5:G18)</f>
        <v>100.00000000000001</v>
      </c>
      <c r="X4" s="9" t="s">
        <v>5</v>
      </c>
      <c r="Y4" s="107" t="str">
        <f>FIXED($D4,1)&amp;CHAR(10)&amp;"("&amp;FIXED($E4,1)&amp;")"</f>
        <v>7,407.4
(100.0)</v>
      </c>
      <c r="Z4" s="107" t="str">
        <f>FIXED($F4,1)&amp;CHAR(10)&amp;"("&amp;FIXED($G4,1)&amp;")"</f>
        <v>2,376.8
(100.0)</v>
      </c>
    </row>
    <row r="5" spans="1:26" x14ac:dyDescent="0.15">
      <c r="A5" s="44" t="s">
        <v>76</v>
      </c>
      <c r="B5" s="86">
        <v>404282679.19999999</v>
      </c>
      <c r="C5" s="92">
        <v>143155</v>
      </c>
      <c r="D5" s="5">
        <f t="shared" ref="D5:D17" si="0">B5*0.000001</f>
        <v>404.28267919999996</v>
      </c>
      <c r="E5" s="5">
        <f>B5/B4*100</f>
        <v>5.4578220407385958</v>
      </c>
      <c r="F5" s="5">
        <f t="shared" ref="F5:F17" si="1">C5*0.001</f>
        <v>143.155</v>
      </c>
      <c r="G5" s="5">
        <f>C5/C4*100</f>
        <v>6.0230242730129131</v>
      </c>
      <c r="H5" s="78"/>
      <c r="W5" s="102"/>
      <c r="X5" s="44" t="s">
        <v>76</v>
      </c>
      <c r="Y5" s="107" t="str">
        <f t="shared" ref="Y5:Y18" si="2">FIXED($D5,1)&amp;CHAR(10)&amp;"("&amp;FIXED($E5,1)&amp;")"</f>
        <v>404.3
(5.5)</v>
      </c>
      <c r="Z5" s="107" t="str">
        <f t="shared" ref="Z5:Z18" si="3">FIXED($F5,1)&amp;CHAR(10)&amp;"("&amp;FIXED($G5,1)&amp;")"</f>
        <v>143.2
(6.0)</v>
      </c>
    </row>
    <row r="6" spans="1:26" x14ac:dyDescent="0.15">
      <c r="A6" s="44" t="s">
        <v>77</v>
      </c>
      <c r="B6" s="86">
        <v>122657238.09999999</v>
      </c>
      <c r="C6" s="92">
        <v>80367</v>
      </c>
      <c r="D6" s="5">
        <f t="shared" si="0"/>
        <v>122.65723809999999</v>
      </c>
      <c r="E6" s="5">
        <f>B6/B4*100</f>
        <v>1.6558744957439222</v>
      </c>
      <c r="F6" s="5">
        <f t="shared" si="1"/>
        <v>80.367000000000004</v>
      </c>
      <c r="G6" s="5">
        <f>C6/C4*100</f>
        <v>3.3813166969314996</v>
      </c>
      <c r="H6" s="78"/>
      <c r="I6" s="55"/>
      <c r="W6" s="102"/>
      <c r="X6" s="44" t="s">
        <v>77</v>
      </c>
      <c r="Y6" s="107" t="str">
        <f t="shared" si="2"/>
        <v>122.7
(1.7)</v>
      </c>
      <c r="Z6" s="107" t="str">
        <f t="shared" si="3"/>
        <v>80.4
(3.4)</v>
      </c>
    </row>
    <row r="7" spans="1:26" x14ac:dyDescent="0.15">
      <c r="A7" s="44" t="s">
        <v>78</v>
      </c>
      <c r="B7" s="86">
        <v>199082867.19999999</v>
      </c>
      <c r="C7" s="92">
        <v>123806</v>
      </c>
      <c r="D7" s="5">
        <f t="shared" si="0"/>
        <v>199.08286719999998</v>
      </c>
      <c r="E7" s="5">
        <f>B7/B4*100</f>
        <v>2.6876215985500345</v>
      </c>
      <c r="F7" s="5">
        <f t="shared" si="1"/>
        <v>123.806</v>
      </c>
      <c r="G7" s="5">
        <f>C7/C4*100</f>
        <v>5.2089451513718465</v>
      </c>
      <c r="H7" s="78"/>
      <c r="W7" s="102"/>
      <c r="X7" s="44" t="s">
        <v>78</v>
      </c>
      <c r="Y7" s="107" t="str">
        <f t="shared" si="2"/>
        <v>199.1
(2.7)</v>
      </c>
      <c r="Z7" s="107" t="str">
        <f t="shared" si="3"/>
        <v>123.8
(5.2)</v>
      </c>
    </row>
    <row r="8" spans="1:26" x14ac:dyDescent="0.15">
      <c r="A8" s="44" t="s">
        <v>79</v>
      </c>
      <c r="B8" s="86">
        <v>215004723.09999999</v>
      </c>
      <c r="C8" s="92">
        <v>127062</v>
      </c>
      <c r="D8" s="5">
        <f t="shared" si="0"/>
        <v>215.00472309999998</v>
      </c>
      <c r="E8" s="5">
        <f>B8/B4*100</f>
        <v>2.9025668844387105</v>
      </c>
      <c r="F8" s="5">
        <f t="shared" si="1"/>
        <v>127.062</v>
      </c>
      <c r="G8" s="5">
        <f>C8/C4*100</f>
        <v>5.3459362940698325</v>
      </c>
      <c r="H8" s="78"/>
      <c r="W8" s="102"/>
      <c r="X8" s="44" t="s">
        <v>79</v>
      </c>
      <c r="Y8" s="107" t="str">
        <f t="shared" si="2"/>
        <v>215.0
(2.9)</v>
      </c>
      <c r="Z8" s="107" t="str">
        <f t="shared" si="3"/>
        <v>127.1
(5.3)</v>
      </c>
    </row>
    <row r="9" spans="1:26" x14ac:dyDescent="0.15">
      <c r="A9" s="44" t="s">
        <v>8</v>
      </c>
      <c r="B9" s="86">
        <v>983673931.20000005</v>
      </c>
      <c r="C9" s="92">
        <v>324591</v>
      </c>
      <c r="D9" s="5">
        <f t="shared" si="0"/>
        <v>983.67393119999997</v>
      </c>
      <c r="E9" s="5">
        <f>B9/B4*100</f>
        <v>13.279612357440174</v>
      </c>
      <c r="F9" s="5">
        <f t="shared" si="1"/>
        <v>324.59100000000001</v>
      </c>
      <c r="G9" s="5">
        <f>C9/C4*100</f>
        <v>13.656662162002966</v>
      </c>
      <c r="H9" s="78"/>
      <c r="W9" s="102"/>
      <c r="X9" s="44" t="s">
        <v>8</v>
      </c>
      <c r="Y9" s="107" t="str">
        <f t="shared" si="2"/>
        <v>983.7
(13.3)</v>
      </c>
      <c r="Z9" s="107" t="str">
        <f t="shared" si="3"/>
        <v>324.6
(13.7)</v>
      </c>
    </row>
    <row r="10" spans="1:26" x14ac:dyDescent="0.15">
      <c r="A10" s="44" t="s">
        <v>9</v>
      </c>
      <c r="B10" s="86">
        <v>882767553.10000002</v>
      </c>
      <c r="C10" s="92">
        <v>215887</v>
      </c>
      <c r="D10" s="5">
        <f t="shared" si="0"/>
        <v>882.76755309999999</v>
      </c>
      <c r="E10" s="5">
        <f>B10/B4*100</f>
        <v>11.917374787591591</v>
      </c>
      <c r="F10" s="5">
        <f t="shared" si="1"/>
        <v>215.887</v>
      </c>
      <c r="G10" s="5">
        <f>C10/C4*100</f>
        <v>9.0831102038206062</v>
      </c>
      <c r="H10" s="78"/>
      <c r="L10" s="100"/>
      <c r="W10" s="102"/>
      <c r="X10" s="44" t="s">
        <v>9</v>
      </c>
      <c r="Y10" s="107" t="str">
        <f t="shared" si="2"/>
        <v>882.8
(11.9)</v>
      </c>
      <c r="Z10" s="107" t="str">
        <f t="shared" si="3"/>
        <v>215.9
(9.1)</v>
      </c>
    </row>
    <row r="11" spans="1:26" x14ac:dyDescent="0.15">
      <c r="A11" s="44" t="s">
        <v>10</v>
      </c>
      <c r="B11" s="86">
        <v>584257746.10000002</v>
      </c>
      <c r="C11" s="92">
        <v>165568</v>
      </c>
      <c r="D11" s="5">
        <f t="shared" si="0"/>
        <v>584.25774609999996</v>
      </c>
      <c r="E11" s="5">
        <f>B11/B4*100</f>
        <v>7.8874880577293718</v>
      </c>
      <c r="F11" s="5">
        <f t="shared" si="1"/>
        <v>165.56800000000001</v>
      </c>
      <c r="G11" s="5">
        <f>C11/C4*100</f>
        <v>6.9660164355712482</v>
      </c>
      <c r="H11" s="78"/>
      <c r="W11" s="102"/>
      <c r="X11" s="44" t="s">
        <v>10</v>
      </c>
      <c r="Y11" s="107" t="str">
        <f t="shared" si="2"/>
        <v>584.3
(7.9)</v>
      </c>
      <c r="Z11" s="107" t="str">
        <f t="shared" si="3"/>
        <v>165.6
(7.0)</v>
      </c>
    </row>
    <row r="12" spans="1:26" x14ac:dyDescent="0.15">
      <c r="A12" s="44" t="s">
        <v>11</v>
      </c>
      <c r="B12" s="86">
        <v>537338897.89999998</v>
      </c>
      <c r="C12" s="92">
        <v>182023</v>
      </c>
      <c r="D12" s="5">
        <f t="shared" si="0"/>
        <v>537.33889790000001</v>
      </c>
      <c r="E12" s="5">
        <f>B12/B4*100</f>
        <v>7.2540829256105459</v>
      </c>
      <c r="F12" s="5">
        <f t="shared" si="1"/>
        <v>182.023</v>
      </c>
      <c r="G12" s="5">
        <f>C12/C4*100</f>
        <v>7.658335002246722</v>
      </c>
      <c r="H12" s="78"/>
      <c r="W12" s="102"/>
      <c r="X12" s="44" t="s">
        <v>11</v>
      </c>
      <c r="Y12" s="107" t="str">
        <f t="shared" si="2"/>
        <v>537.3
(7.3)</v>
      </c>
      <c r="Z12" s="107" t="str">
        <f t="shared" si="3"/>
        <v>182.0
(7.7)</v>
      </c>
    </row>
    <row r="13" spans="1:26" x14ac:dyDescent="0.15">
      <c r="A13" s="44" t="s">
        <v>12</v>
      </c>
      <c r="B13" s="86">
        <v>846799093.10000002</v>
      </c>
      <c r="C13" s="92">
        <v>226565</v>
      </c>
      <c r="D13" s="5">
        <f t="shared" si="0"/>
        <v>846.79909309999994</v>
      </c>
      <c r="E13" s="5">
        <f>B13/B4*100</f>
        <v>11.431800055209079</v>
      </c>
      <c r="F13" s="5">
        <f t="shared" si="1"/>
        <v>226.565</v>
      </c>
      <c r="G13" s="5">
        <f>C13/C4*100</f>
        <v>9.5323704684794155</v>
      </c>
      <c r="H13" s="78"/>
      <c r="W13" s="102"/>
      <c r="X13" s="44" t="s">
        <v>12</v>
      </c>
      <c r="Y13" s="107" t="str">
        <f t="shared" si="2"/>
        <v>846.8
(11.4)</v>
      </c>
      <c r="Z13" s="107" t="str">
        <f t="shared" si="3"/>
        <v>226.6
(9.5)</v>
      </c>
    </row>
    <row r="14" spans="1:26" x14ac:dyDescent="0.15">
      <c r="A14" s="44" t="s">
        <v>13</v>
      </c>
      <c r="B14" s="86">
        <v>81804533</v>
      </c>
      <c r="C14" s="92">
        <v>43402</v>
      </c>
      <c r="D14" s="5">
        <f t="shared" si="0"/>
        <v>81.804532999999992</v>
      </c>
      <c r="E14" s="5">
        <f>B14/B4*100</f>
        <v>1.1043623835758132</v>
      </c>
      <c r="F14" s="5">
        <f t="shared" si="1"/>
        <v>43.402000000000001</v>
      </c>
      <c r="G14" s="5">
        <f>C14/C4*100</f>
        <v>1.8260717369096884</v>
      </c>
      <c r="H14" s="78"/>
      <c r="W14" s="102"/>
      <c r="X14" s="44" t="s">
        <v>13</v>
      </c>
      <c r="Y14" s="107" t="str">
        <f t="shared" si="2"/>
        <v>81.8
(1.1)</v>
      </c>
      <c r="Z14" s="107" t="str">
        <f t="shared" si="3"/>
        <v>43.4
(1.8)</v>
      </c>
    </row>
    <row r="15" spans="1:26" x14ac:dyDescent="0.15">
      <c r="A15" s="44" t="s">
        <v>14</v>
      </c>
      <c r="B15" s="86">
        <v>407396753.89999998</v>
      </c>
      <c r="C15" s="92">
        <v>168145</v>
      </c>
      <c r="D15" s="5">
        <f t="shared" si="0"/>
        <v>407.39675389999996</v>
      </c>
      <c r="E15" s="5">
        <f>B15/B4*100</f>
        <v>5.4998620944153904</v>
      </c>
      <c r="F15" s="5">
        <f t="shared" si="1"/>
        <v>168.14500000000001</v>
      </c>
      <c r="G15" s="5">
        <f>C15/C4*100</f>
        <v>7.0744397079093027</v>
      </c>
      <c r="H15" s="78"/>
      <c r="W15" s="102"/>
      <c r="X15" s="44" t="s">
        <v>14</v>
      </c>
      <c r="Y15" s="107" t="str">
        <f t="shared" si="2"/>
        <v>407.4
(5.5)</v>
      </c>
      <c r="Z15" s="107" t="str">
        <f t="shared" si="3"/>
        <v>168.1
(7.1)</v>
      </c>
    </row>
    <row r="16" spans="1:26" x14ac:dyDescent="0.15">
      <c r="A16" s="44" t="s">
        <v>15</v>
      </c>
      <c r="B16" s="86">
        <v>841983973.10000002</v>
      </c>
      <c r="C16" s="92">
        <v>201945</v>
      </c>
      <c r="D16" s="5">
        <f t="shared" si="0"/>
        <v>841.98397309999996</v>
      </c>
      <c r="E16" s="5">
        <f>B16/B4*100</f>
        <v>11.36679586527741</v>
      </c>
      <c r="F16" s="5">
        <f t="shared" si="1"/>
        <v>201.94499999999999</v>
      </c>
      <c r="G16" s="5">
        <f>C16/C4*100</f>
        <v>8.4965222088896155</v>
      </c>
      <c r="H16" s="78"/>
      <c r="W16" s="102"/>
      <c r="X16" s="44" t="s">
        <v>15</v>
      </c>
      <c r="Y16" s="107" t="str">
        <f t="shared" si="2"/>
        <v>842.0
(11.4)</v>
      </c>
      <c r="Z16" s="107" t="str">
        <f t="shared" si="3"/>
        <v>201.9
(8.5)</v>
      </c>
    </row>
    <row r="17" spans="1:26" x14ac:dyDescent="0.15">
      <c r="A17" s="44" t="s">
        <v>16</v>
      </c>
      <c r="B17" s="86">
        <v>520121744.19999999</v>
      </c>
      <c r="C17" s="92">
        <v>236520</v>
      </c>
      <c r="D17" s="5">
        <f t="shared" si="0"/>
        <v>520.12174419999997</v>
      </c>
      <c r="E17" s="5">
        <f>B17/B4*100</f>
        <v>7.0216511006098079</v>
      </c>
      <c r="F17" s="5">
        <f t="shared" si="1"/>
        <v>236.52</v>
      </c>
      <c r="G17" s="5">
        <f>C17/C4*100</f>
        <v>9.9512116311202146</v>
      </c>
      <c r="H17" s="78"/>
      <c r="W17" s="102"/>
      <c r="X17" s="44" t="s">
        <v>16</v>
      </c>
      <c r="Y17" s="107" t="str">
        <f t="shared" si="2"/>
        <v>520.1
(7.0)</v>
      </c>
      <c r="Z17" s="107" t="str">
        <f t="shared" si="3"/>
        <v>236.5
(10.0)</v>
      </c>
    </row>
    <row r="18" spans="1:26" x14ac:dyDescent="0.15">
      <c r="A18" s="44" t="s">
        <v>17</v>
      </c>
      <c r="B18" s="86">
        <v>780227705.29999995</v>
      </c>
      <c r="C18" s="92">
        <v>137760</v>
      </c>
      <c r="D18" s="5">
        <f t="shared" ref="D18" si="4">B18*0.000001</f>
        <v>780.22770529999991</v>
      </c>
      <c r="E18" s="5">
        <f>B18/B4*100</f>
        <v>10.533085353069554</v>
      </c>
      <c r="F18" s="5">
        <f t="shared" ref="F18" si="5">C18*0.001</f>
        <v>137.76</v>
      </c>
      <c r="G18" s="5">
        <f>C18/C4*100</f>
        <v>5.7960380276641326</v>
      </c>
      <c r="H18" s="78"/>
      <c r="W18" s="102"/>
      <c r="X18" s="44" t="s">
        <v>17</v>
      </c>
      <c r="Y18" s="107" t="str">
        <f t="shared" si="2"/>
        <v>780.2
(10.5)</v>
      </c>
      <c r="Z18" s="107" t="str">
        <f t="shared" si="3"/>
        <v>137.8
(5.8)</v>
      </c>
    </row>
    <row r="19" spans="1:26" x14ac:dyDescent="0.2">
      <c r="W19" s="102"/>
    </row>
  </sheetData>
  <mergeCells count="3">
    <mergeCell ref="A2:A3"/>
    <mergeCell ref="B2:C2"/>
    <mergeCell ref="Y2:Z2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Normal="100" workbookViewId="0">
      <selection activeCell="E13" sqref="E13"/>
    </sheetView>
  </sheetViews>
  <sheetFormatPr defaultRowHeight="12" x14ac:dyDescent="0.2"/>
  <cols>
    <col min="4" max="4" width="18.42578125" bestFit="1" customWidth="1"/>
    <col min="5" max="5" width="15.7109375" customWidth="1"/>
    <col min="6" max="7" width="9.140625" style="1"/>
  </cols>
  <sheetData>
    <row r="1" spans="1:13" x14ac:dyDescent="0.2">
      <c r="A1" s="10" t="s">
        <v>38</v>
      </c>
      <c r="B1" s="10"/>
      <c r="C1" s="10"/>
      <c r="D1" s="10"/>
      <c r="E1" s="10"/>
      <c r="F1" s="5"/>
    </row>
    <row r="2" spans="1:13" x14ac:dyDescent="0.2">
      <c r="A2" s="133"/>
      <c r="B2" s="134"/>
      <c r="C2" s="135"/>
      <c r="D2" s="127" t="s">
        <v>5</v>
      </c>
      <c r="E2" s="128"/>
      <c r="F2" s="5"/>
    </row>
    <row r="3" spans="1:13" x14ac:dyDescent="0.2">
      <c r="A3" s="136"/>
      <c r="B3" s="137"/>
      <c r="C3" s="138"/>
      <c r="D3" s="7" t="s">
        <v>3</v>
      </c>
      <c r="E3" s="8" t="s">
        <v>4</v>
      </c>
      <c r="F3" s="5"/>
      <c r="G3" s="108" t="s">
        <v>90</v>
      </c>
      <c r="H3" s="108"/>
    </row>
    <row r="4" spans="1:13" ht="21" x14ac:dyDescent="0.15">
      <c r="A4" s="142"/>
      <c r="B4" s="12" t="s">
        <v>62</v>
      </c>
      <c r="C4" s="13" t="s">
        <v>63</v>
      </c>
      <c r="D4" s="74">
        <v>2543096489.5000005</v>
      </c>
      <c r="E4" s="52">
        <v>2152797</v>
      </c>
      <c r="F4" s="5">
        <f>D4/(D4+D5)*100</f>
        <v>34.331839542528812</v>
      </c>
      <c r="G4" s="114" t="str">
        <f>B4&amp;CHAR(10)&amp;FIXED(D4,1)&amp;"㎡"&amp;CHAR(10)&amp;"("&amp;FIXED(F4,1)&amp;"%)"&amp;CHAR(10)&amp;FIXED(E4,0)&amp;"필"</f>
        <v>토지대장등록지
2,543,096,489.5㎡
(34.3%)
2,152,797필</v>
      </c>
      <c r="J4" s="55"/>
      <c r="M4" s="55"/>
    </row>
    <row r="5" spans="1:13" ht="21" x14ac:dyDescent="0.15">
      <c r="A5" s="142"/>
      <c r="B5" s="12" t="s">
        <v>64</v>
      </c>
      <c r="C5" s="13" t="s">
        <v>23</v>
      </c>
      <c r="D5" s="74">
        <v>4864302949</v>
      </c>
      <c r="E5" s="52">
        <v>223999</v>
      </c>
      <c r="F5" s="5">
        <f>D5/(D4+D5)*100</f>
        <v>65.668160457471188</v>
      </c>
      <c r="G5" s="114" t="str">
        <f t="shared" ref="G5" si="0">B5&amp;CHAR(10)&amp;FIXED(D5,1)&amp;"㎡"&amp;CHAR(10)&amp;"("&amp;FIXED(F5,1)&amp;"%)"&amp;CHAR(10)&amp;FIXED(E5,0)&amp;"필"</f>
        <v>임야대장등록지
4,864,302,949.0㎡
(65.7%)
223,999필</v>
      </c>
      <c r="H5" s="55"/>
    </row>
    <row r="6" spans="1:13" x14ac:dyDescent="0.15">
      <c r="A6" s="142"/>
      <c r="B6" s="143" t="s">
        <v>23</v>
      </c>
      <c r="C6" s="54" t="s">
        <v>83</v>
      </c>
      <c r="D6" s="75">
        <v>3371999883.1000004</v>
      </c>
      <c r="E6" s="76">
        <v>1438987</v>
      </c>
      <c r="F6" s="56">
        <f>D6/D15*100</f>
        <v>45.522047394582408</v>
      </c>
      <c r="G6" s="114" t="str">
        <f>C6&amp;CHAR(10)&amp;FIXED(D6,1)&amp;"㎡"&amp;CHAR(10)&amp;"("&amp;FIXED(F6,1)&amp;"%)"&amp;CHAR(10)&amp;FIXED(E6,0)&amp;"필"</f>
        <v>개인
3,371,999,883.1㎡
(45.5%)
1,438,987필</v>
      </c>
    </row>
    <row r="7" spans="1:13" x14ac:dyDescent="0.15">
      <c r="A7" s="142"/>
      <c r="B7" s="144"/>
      <c r="C7" s="54" t="s">
        <v>18</v>
      </c>
      <c r="D7" s="75">
        <v>1716864141.7</v>
      </c>
      <c r="E7" s="76">
        <v>386328</v>
      </c>
      <c r="F7" s="56">
        <f>D7/D15*100</f>
        <v>23.177690847567764</v>
      </c>
      <c r="G7" s="114" t="str">
        <f t="shared" ref="G7:G14" si="1">C7&amp;CHAR(10)&amp;FIXED(D7,1)&amp;"㎡"&amp;CHAR(10)&amp;"("&amp;FIXED(F7,1)&amp;"%)"&amp;CHAR(10)&amp;FIXED(E7,0)&amp;"필"</f>
        <v>국유지
1,716,864,141.7㎡
(23.2%)
386,328필</v>
      </c>
      <c r="L7" s="100"/>
    </row>
    <row r="8" spans="1:13" x14ac:dyDescent="0.15">
      <c r="A8" s="142"/>
      <c r="B8" s="144"/>
      <c r="C8" s="54" t="s">
        <v>19</v>
      </c>
      <c r="D8" s="75">
        <v>313128015.89999998</v>
      </c>
      <c r="E8" s="76">
        <v>79996</v>
      </c>
      <c r="F8" s="56">
        <f>D8/D15*100</f>
        <v>4.2272327623175743</v>
      </c>
      <c r="G8" s="114" t="str">
        <f t="shared" si="1"/>
        <v>도유지
313,128,015.9㎡
(4.2%)
79,996필</v>
      </c>
    </row>
    <row r="9" spans="1:13" x14ac:dyDescent="0.15">
      <c r="A9" s="142"/>
      <c r="B9" s="144"/>
      <c r="C9" s="54" t="s">
        <v>20</v>
      </c>
      <c r="D9" s="75">
        <v>733406373.89999998</v>
      </c>
      <c r="E9" s="76">
        <v>261037</v>
      </c>
      <c r="F9" s="56">
        <f>D9/D15*100</f>
        <v>9.9009966991670044</v>
      </c>
      <c r="G9" s="114" t="str">
        <f t="shared" si="1"/>
        <v>군유지
733,406,373.9㎡
(9.9%)
261,037필</v>
      </c>
    </row>
    <row r="10" spans="1:13" x14ac:dyDescent="0.15">
      <c r="A10" s="142"/>
      <c r="B10" s="144"/>
      <c r="C10" s="54" t="s">
        <v>21</v>
      </c>
      <c r="D10" s="75">
        <v>566427499.20000005</v>
      </c>
      <c r="E10" s="76">
        <v>136753</v>
      </c>
      <c r="F10" s="56">
        <f>D10/D15*100</f>
        <v>7.6467794656244692</v>
      </c>
      <c r="G10" s="114" t="str">
        <f t="shared" si="1"/>
        <v>법인
566,427,499.2㎡
(7.6%)
136,753필</v>
      </c>
    </row>
    <row r="11" spans="1:13" x14ac:dyDescent="0.15">
      <c r="A11" s="142"/>
      <c r="B11" s="144"/>
      <c r="C11" s="54" t="s">
        <v>84</v>
      </c>
      <c r="D11" s="75">
        <v>563108661.89999998</v>
      </c>
      <c r="E11" s="76">
        <v>53483</v>
      </c>
      <c r="F11" s="56">
        <f>D11/D15*100</f>
        <v>7.6019751138738334</v>
      </c>
      <c r="G11" s="114" t="str">
        <f t="shared" si="1"/>
        <v>종중
563,108,661.9㎡
(7.6%)
53,483필</v>
      </c>
    </row>
    <row r="12" spans="1:13" x14ac:dyDescent="0.15">
      <c r="A12" s="142"/>
      <c r="B12" s="144"/>
      <c r="C12" s="54" t="s">
        <v>85</v>
      </c>
      <c r="D12" s="75">
        <v>61254611.399999999</v>
      </c>
      <c r="E12" s="76">
        <v>5579</v>
      </c>
      <c r="F12" s="56">
        <f>D12/D15*100</f>
        <v>0.82693814352212225</v>
      </c>
      <c r="G12" s="114" t="str">
        <f t="shared" si="1"/>
        <v>종교단체
61,254,611.4㎡
(0.8%)
5,579필</v>
      </c>
    </row>
    <row r="13" spans="1:13" x14ac:dyDescent="0.15">
      <c r="A13" s="142"/>
      <c r="B13" s="144"/>
      <c r="C13" s="54" t="s">
        <v>86</v>
      </c>
      <c r="D13" s="75">
        <v>69408284</v>
      </c>
      <c r="E13" s="76">
        <v>10527</v>
      </c>
      <c r="F13" s="56">
        <f>D13/D15*100</f>
        <v>0.93701284204075819</v>
      </c>
      <c r="G13" s="114" t="str">
        <f t="shared" si="1"/>
        <v>기타단체
69,408,284.0㎡
(0.9%)
10,527필</v>
      </c>
    </row>
    <row r="14" spans="1:13" x14ac:dyDescent="0.15">
      <c r="A14" s="142"/>
      <c r="B14" s="144"/>
      <c r="C14" s="54" t="s">
        <v>22</v>
      </c>
      <c r="D14" s="75">
        <v>11801967.4</v>
      </c>
      <c r="E14" s="76">
        <v>4106</v>
      </c>
      <c r="F14" s="56">
        <f>D14/D15*100</f>
        <v>0.15932673130409591</v>
      </c>
      <c r="G14" s="114" t="str">
        <f t="shared" si="1"/>
        <v>기타
11,801,967.4㎡
(0.2%)
4,106필</v>
      </c>
    </row>
    <row r="15" spans="1:13" x14ac:dyDescent="0.15">
      <c r="A15" s="139" t="s">
        <v>24</v>
      </c>
      <c r="B15" s="140"/>
      <c r="C15" s="141"/>
      <c r="D15" s="73">
        <f>SUM(D6:D14)</f>
        <v>7407399438.4999981</v>
      </c>
      <c r="E15" s="73">
        <f>SUM(E6:E14)</f>
        <v>2376796</v>
      </c>
      <c r="F15" s="5">
        <f>SUM(F6:F14)</f>
        <v>100.00000000000003</v>
      </c>
      <c r="G15" s="114" t="str">
        <f>"총계"&amp;CHAR(10)&amp;FIXED(D15,1)&amp;"㎡"&amp;"("&amp;FIXED(F15,1)&amp;"%)"&amp;CHAR(10)&amp;FIXED(E15,0)&amp;"필"</f>
        <v>총계
7,407,399,438.5㎡(100.0%)
2,376,796필</v>
      </c>
    </row>
    <row r="50" spans="5:5" x14ac:dyDescent="0.2">
      <c r="E50" s="96"/>
    </row>
  </sheetData>
  <mergeCells count="5">
    <mergeCell ref="A2:C3"/>
    <mergeCell ref="A15:C15"/>
    <mergeCell ref="D2:E2"/>
    <mergeCell ref="A4:A14"/>
    <mergeCell ref="B6:B14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selection activeCell="N4" sqref="N4"/>
    </sheetView>
  </sheetViews>
  <sheetFormatPr defaultRowHeight="12" x14ac:dyDescent="0.2"/>
  <cols>
    <col min="2" max="2" width="17" bestFit="1" customWidth="1"/>
    <col min="3" max="10" width="9.140625" customWidth="1"/>
    <col min="11" max="11" width="7.140625" bestFit="1" customWidth="1"/>
    <col min="12" max="14" width="9.140625" customWidth="1"/>
    <col min="15" max="15" width="14" style="1" customWidth="1"/>
    <col min="16" max="16" width="9.140625" customWidth="1"/>
    <col min="20" max="20" width="17" bestFit="1" customWidth="1"/>
    <col min="21" max="22" width="15.140625" bestFit="1" customWidth="1"/>
    <col min="23" max="23" width="17" bestFit="1" customWidth="1"/>
    <col min="24" max="27" width="15.140625" bestFit="1" customWidth="1"/>
  </cols>
  <sheetData>
    <row r="1" spans="1:27" s="21" customFormat="1" ht="10.5" x14ac:dyDescent="0.15">
      <c r="A1" s="129" t="s">
        <v>74</v>
      </c>
      <c r="B1" s="145"/>
      <c r="C1" s="145"/>
      <c r="D1" s="145"/>
      <c r="E1" s="24"/>
      <c r="F1" s="24"/>
      <c r="G1" s="20"/>
      <c r="H1" s="20"/>
      <c r="I1" s="20"/>
      <c r="J1" s="20"/>
      <c r="K1" s="20"/>
      <c r="L1" s="20"/>
      <c r="M1" s="20"/>
      <c r="N1" s="20"/>
      <c r="O1" s="5"/>
      <c r="P1" s="20"/>
    </row>
    <row r="2" spans="1:27" s="21" customFormat="1" ht="10.5" x14ac:dyDescent="0.2">
      <c r="A2" s="146"/>
      <c r="B2" s="25" t="s">
        <v>2</v>
      </c>
      <c r="C2" s="25" t="s">
        <v>25</v>
      </c>
      <c r="D2" s="25"/>
      <c r="E2" s="25" t="s">
        <v>26</v>
      </c>
      <c r="F2" s="25"/>
      <c r="G2" s="25" t="s">
        <v>27</v>
      </c>
      <c r="H2" s="25"/>
      <c r="I2" s="25" t="s">
        <v>28</v>
      </c>
      <c r="J2" s="25"/>
      <c r="K2" s="25" t="s">
        <v>29</v>
      </c>
      <c r="L2" s="25"/>
      <c r="M2" s="25" t="s">
        <v>30</v>
      </c>
      <c r="N2" s="25"/>
      <c r="O2" s="25" t="s">
        <v>31</v>
      </c>
      <c r="P2" s="25"/>
      <c r="S2" s="147" t="s">
        <v>1</v>
      </c>
      <c r="T2" s="26" t="s">
        <v>2</v>
      </c>
      <c r="U2" s="26" t="s">
        <v>25</v>
      </c>
      <c r="V2" s="26" t="s">
        <v>26</v>
      </c>
      <c r="W2" s="26" t="s">
        <v>27</v>
      </c>
      <c r="X2" s="26" t="s">
        <v>28</v>
      </c>
      <c r="Y2" s="26" t="s">
        <v>29</v>
      </c>
      <c r="Z2" s="26" t="s">
        <v>30</v>
      </c>
      <c r="AA2" s="26" t="s">
        <v>31</v>
      </c>
    </row>
    <row r="3" spans="1:27" s="21" customFormat="1" ht="10.5" x14ac:dyDescent="0.2">
      <c r="A3" s="146"/>
      <c r="B3" s="7" t="s">
        <v>3</v>
      </c>
      <c r="C3" s="7" t="s">
        <v>3</v>
      </c>
      <c r="D3" s="7" t="s">
        <v>32</v>
      </c>
      <c r="E3" s="7" t="s">
        <v>3</v>
      </c>
      <c r="F3" s="7" t="s">
        <v>32</v>
      </c>
      <c r="G3" s="7" t="s">
        <v>3</v>
      </c>
      <c r="H3" s="7" t="s">
        <v>32</v>
      </c>
      <c r="I3" s="7" t="s">
        <v>3</v>
      </c>
      <c r="J3" s="7" t="s">
        <v>32</v>
      </c>
      <c r="K3" s="7" t="s">
        <v>3</v>
      </c>
      <c r="L3" s="7" t="s">
        <v>32</v>
      </c>
      <c r="M3" s="7" t="s">
        <v>3</v>
      </c>
      <c r="N3" s="7" t="s">
        <v>32</v>
      </c>
      <c r="O3" s="7" t="s">
        <v>3</v>
      </c>
      <c r="P3" s="7" t="s">
        <v>32</v>
      </c>
      <c r="S3" s="147"/>
      <c r="T3" s="27" t="s">
        <v>3</v>
      </c>
      <c r="U3" s="27" t="s">
        <v>3</v>
      </c>
      <c r="V3" s="27" t="s">
        <v>3</v>
      </c>
      <c r="W3" s="27" t="s">
        <v>3</v>
      </c>
      <c r="X3" s="27" t="s">
        <v>3</v>
      </c>
      <c r="Y3" s="27" t="s">
        <v>3</v>
      </c>
      <c r="Z3" s="27" t="s">
        <v>3</v>
      </c>
      <c r="AA3" s="27" t="s">
        <v>3</v>
      </c>
    </row>
    <row r="4" spans="1:27" s="23" customFormat="1" x14ac:dyDescent="0.15">
      <c r="A4" s="9" t="s">
        <v>5</v>
      </c>
      <c r="B4" s="22">
        <f>T4*0.000001</f>
        <v>7407.3994384999996</v>
      </c>
      <c r="C4" s="22">
        <f>U4*0.000001</f>
        <v>635.82945080000002</v>
      </c>
      <c r="D4" s="22">
        <f>U4/T4*100</f>
        <v>8.5837068201732585</v>
      </c>
      <c r="E4" s="22">
        <f>V4*0.000001</f>
        <v>602.0436181</v>
      </c>
      <c r="F4" s="22">
        <f>V4/T4*100</f>
        <v>8.127597588039805</v>
      </c>
      <c r="G4" s="22">
        <f>W4*0.000001</f>
        <v>4909.3505799999994</v>
      </c>
      <c r="H4" s="22">
        <f>W4/T4*100</f>
        <v>66.276304130213674</v>
      </c>
      <c r="I4" s="22">
        <f>X4*0.000001</f>
        <v>186.50658039999999</v>
      </c>
      <c r="J4" s="22">
        <f>X4/T4*100</f>
        <v>2.5178415441002278</v>
      </c>
      <c r="K4" s="22">
        <f>Y4*0.000001</f>
        <v>245.76074809999997</v>
      </c>
      <c r="L4" s="22">
        <f>Y4/T4*100</f>
        <v>3.317773668619207</v>
      </c>
      <c r="M4" s="22">
        <f>Z4*0.000001</f>
        <v>208.80770820000001</v>
      </c>
      <c r="N4" s="22">
        <f>Z4/T4*100</f>
        <v>2.8189070932872982</v>
      </c>
      <c r="O4" s="22">
        <f>AA4*0.000001</f>
        <v>619.10075289999997</v>
      </c>
      <c r="P4" s="22">
        <f>AA4/T4*100</f>
        <v>8.3578691555665312</v>
      </c>
      <c r="S4" s="29" t="s">
        <v>5</v>
      </c>
      <c r="T4" s="90">
        <v>7407399438.5</v>
      </c>
      <c r="U4" s="90">
        <v>635829450.80000007</v>
      </c>
      <c r="V4" s="90">
        <v>602043618.10000002</v>
      </c>
      <c r="W4" s="90">
        <v>4909350580</v>
      </c>
      <c r="X4" s="90">
        <v>186506580.40000001</v>
      </c>
      <c r="Y4" s="90">
        <v>245760748.09999999</v>
      </c>
      <c r="Z4" s="90">
        <v>208807708.20000002</v>
      </c>
      <c r="AA4" s="91">
        <v>619100752.89999998</v>
      </c>
    </row>
    <row r="6" spans="1:27" x14ac:dyDescent="0.2">
      <c r="Q6" s="55"/>
    </row>
    <row r="7" spans="1:27" x14ac:dyDescent="0.2">
      <c r="S7" s="148" t="s">
        <v>90</v>
      </c>
      <c r="T7" s="148"/>
    </row>
    <row r="8" spans="1:27" x14ac:dyDescent="0.2">
      <c r="R8" s="115"/>
      <c r="S8" s="109" t="s">
        <v>25</v>
      </c>
      <c r="T8" t="str">
        <f>S8&amp;CHAR(10)&amp;FIXED($C4,1)&amp;"㎢"&amp;CHAR(10)&amp;"("&amp;FIXED($D4,1)&amp;"%"&amp;")"</f>
        <v>전
635.8㎢
(8.6%)</v>
      </c>
    </row>
    <row r="9" spans="1:27" x14ac:dyDescent="0.2">
      <c r="R9" s="115"/>
      <c r="S9" s="109" t="s">
        <v>26</v>
      </c>
      <c r="T9" t="str">
        <f>S9&amp;CHAR(10)&amp;FIXED($E4,1)&amp;"㎢"&amp;CHAR(10)&amp;"("&amp;FIXED($F4,1)&amp;"%"&amp;")"</f>
        <v>답
602.0㎢
(8.1%)</v>
      </c>
    </row>
    <row r="10" spans="1:27" x14ac:dyDescent="0.2">
      <c r="R10" s="115"/>
      <c r="S10" s="109" t="s">
        <v>27</v>
      </c>
      <c r="T10" s="111" t="str">
        <f>S10&amp;CHAR(10)&amp;FIXED($G4,1)&amp;"㎢"&amp;CHAR(10)&amp;"("&amp;FIXED($H4,1)&amp;"%"&amp;")"</f>
        <v>임야
4,909.4㎢
(66.3%)</v>
      </c>
    </row>
    <row r="11" spans="1:27" x14ac:dyDescent="0.2">
      <c r="R11" s="115"/>
      <c r="S11" s="109" t="s">
        <v>28</v>
      </c>
      <c r="T11" t="str">
        <f>S11&amp;CHAR(10)&amp;FIXED($I4,1)&amp;"㎢"&amp;CHAR(10)&amp;"("&amp;FIXED($J4,1)&amp;"%"&amp;")"</f>
        <v>대
186.5㎢
(2.5%)</v>
      </c>
    </row>
    <row r="12" spans="1:27" x14ac:dyDescent="0.2">
      <c r="N12" s="55"/>
      <c r="R12" s="115"/>
      <c r="S12" s="109" t="s">
        <v>29</v>
      </c>
      <c r="T12" t="str">
        <f>S12&amp;CHAR(10)&amp;FIXED($K4,1)&amp;"㎢"&amp;CHAR(10)&amp;"("&amp;FIXED($L4,1)&amp;"%"&amp;")"</f>
        <v>도로
245.8㎢
(3.3%)</v>
      </c>
    </row>
    <row r="13" spans="1:27" x14ac:dyDescent="0.2">
      <c r="R13" s="115"/>
      <c r="S13" s="109" t="s">
        <v>30</v>
      </c>
      <c r="T13" t="str">
        <f>S13&amp;CHAR(10)&amp;FIXED($M4,1)&amp;"㎢"&amp;CHAR(10)&amp;"("&amp;FIXED($N4,1)&amp;"%"&amp;")"</f>
        <v>하천
208.8㎢
(2.8%)</v>
      </c>
    </row>
    <row r="14" spans="1:27" x14ac:dyDescent="0.2">
      <c r="O14" s="101"/>
      <c r="R14" s="115"/>
      <c r="S14" s="109" t="s">
        <v>22</v>
      </c>
      <c r="T14" t="str">
        <f>S14&amp;CHAR(10)&amp;FIXED($O4,1)&amp;"㎢"&amp;CHAR(10)&amp;"("&amp;FIXED($P4,1)&amp;"%"&amp;")"</f>
        <v>기타
619.1㎢
(8.4%)</v>
      </c>
    </row>
    <row r="35" spans="1:21" s="21" customFormat="1" ht="10.5" x14ac:dyDescent="0.2">
      <c r="A35" s="21" t="s">
        <v>75</v>
      </c>
      <c r="O35" s="5"/>
    </row>
    <row r="36" spans="1:21" x14ac:dyDescent="0.2">
      <c r="A36" s="17" t="s">
        <v>36</v>
      </c>
      <c r="B36" s="16">
        <v>2012</v>
      </c>
      <c r="C36" s="16">
        <v>2013</v>
      </c>
      <c r="D36" s="16">
        <v>2014</v>
      </c>
      <c r="E36" s="16">
        <v>2015</v>
      </c>
      <c r="F36" s="16">
        <v>2016</v>
      </c>
      <c r="G36" s="16">
        <v>2017</v>
      </c>
      <c r="H36" s="16">
        <v>2018</v>
      </c>
      <c r="I36" s="16">
        <v>2019</v>
      </c>
      <c r="J36" s="16">
        <v>2020</v>
      </c>
      <c r="K36" s="16">
        <v>2021</v>
      </c>
      <c r="L36" s="16">
        <v>2022</v>
      </c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2">
      <c r="A37" s="18" t="s">
        <v>25</v>
      </c>
      <c r="B37" s="14">
        <v>100</v>
      </c>
      <c r="C37" s="14">
        <v>99.45151926007631</v>
      </c>
      <c r="D37" s="14">
        <v>99.003447305091541</v>
      </c>
      <c r="E37" s="14">
        <v>98.292988569836695</v>
      </c>
      <c r="F37" s="14">
        <v>97.638292978344765</v>
      </c>
      <c r="G37" s="14">
        <v>97.505798540891462</v>
      </c>
      <c r="H37" s="14">
        <v>97.484564196941577</v>
      </c>
      <c r="I37" s="14">
        <v>97.137225688831165</v>
      </c>
      <c r="J37" s="14">
        <v>96.862276649006958</v>
      </c>
      <c r="K37" s="14">
        <v>96.622776620067015</v>
      </c>
      <c r="L37" s="14">
        <v>96.260023369155519</v>
      </c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2">
      <c r="A38" s="18" t="s">
        <v>26</v>
      </c>
      <c r="B38" s="14">
        <v>100</v>
      </c>
      <c r="C38" s="14">
        <v>98.90534658528864</v>
      </c>
      <c r="D38" s="15">
        <v>98.004840796975515</v>
      </c>
      <c r="E38" s="15">
        <v>97.048445512056773</v>
      </c>
      <c r="F38" s="15">
        <v>96.274391098760788</v>
      </c>
      <c r="G38" s="15">
        <v>95.509011215367835</v>
      </c>
      <c r="H38" s="15">
        <v>94.91121144265486</v>
      </c>
      <c r="I38" s="15">
        <v>94.341762494937171</v>
      </c>
      <c r="J38" s="15">
        <v>93.754199006329785</v>
      </c>
      <c r="K38" s="15">
        <v>93.092931637237115</v>
      </c>
      <c r="L38" s="15">
        <v>92.551914114934817</v>
      </c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">
      <c r="A39" s="18" t="s">
        <v>27</v>
      </c>
      <c r="B39" s="14">
        <v>100</v>
      </c>
      <c r="C39" s="14">
        <v>99.862827890226185</v>
      </c>
      <c r="D39" s="15">
        <v>99.757257087197061</v>
      </c>
      <c r="E39" s="15">
        <v>99.632732242120142</v>
      </c>
      <c r="F39" s="15">
        <v>99.431599361679488</v>
      </c>
      <c r="G39" s="15">
        <v>99.300886842271211</v>
      </c>
      <c r="H39" s="15">
        <v>99.133482346351059</v>
      </c>
      <c r="I39" s="15">
        <v>99.005163662906341</v>
      </c>
      <c r="J39" s="15">
        <v>98.918313429441753</v>
      </c>
      <c r="K39" s="15">
        <v>98.82020167671331</v>
      </c>
      <c r="L39" s="15">
        <v>98.719986089697144</v>
      </c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">
      <c r="A40" s="18" t="s">
        <v>35</v>
      </c>
      <c r="B40" s="14">
        <v>100</v>
      </c>
      <c r="C40" s="14">
        <v>101.3069580356502</v>
      </c>
      <c r="D40" s="15">
        <v>103.41005876025338</v>
      </c>
      <c r="E40" s="15">
        <v>106.49182120094549</v>
      </c>
      <c r="F40" s="15">
        <v>108.37505776302385</v>
      </c>
      <c r="G40" s="15">
        <v>110.93770620417878</v>
      </c>
      <c r="H40" s="15">
        <v>112.51771958659724</v>
      </c>
      <c r="I40" s="15">
        <v>115.21162499200572</v>
      </c>
      <c r="J40" s="15">
        <v>116.72593884495872</v>
      </c>
      <c r="K40" s="15">
        <v>118.9337720861358</v>
      </c>
      <c r="L40" s="15">
        <v>120.7361839657154</v>
      </c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">
      <c r="A41" s="18" t="s">
        <v>29</v>
      </c>
      <c r="B41" s="14">
        <v>100</v>
      </c>
      <c r="C41" s="14">
        <v>103.35846388019418</v>
      </c>
      <c r="D41" s="15">
        <v>104.34509420270783</v>
      </c>
      <c r="E41" s="15">
        <v>107.6296485708724</v>
      </c>
      <c r="F41" s="15">
        <v>108.82429367674224</v>
      </c>
      <c r="G41" s="15">
        <v>109.9422271256217</v>
      </c>
      <c r="H41" s="15">
        <v>111.7435246726788</v>
      </c>
      <c r="I41" s="15">
        <v>112.7591196461549</v>
      </c>
      <c r="J41" s="15">
        <v>113.69778004551094</v>
      </c>
      <c r="K41" s="15">
        <v>114.69728285661796</v>
      </c>
      <c r="L41" s="15">
        <v>115.55427240988855</v>
      </c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">
      <c r="A42" s="18" t="s">
        <v>30</v>
      </c>
      <c r="B42" s="14">
        <v>100</v>
      </c>
      <c r="C42" s="14">
        <v>100.01563387373196</v>
      </c>
      <c r="D42" s="15">
        <v>99.943760475173761</v>
      </c>
      <c r="E42" s="15">
        <v>99.951549364960002</v>
      </c>
      <c r="F42" s="15">
        <v>99.679910665036147</v>
      </c>
      <c r="G42" s="15">
        <v>99.931840466290865</v>
      </c>
      <c r="H42" s="15">
        <v>99.909769380240476</v>
      </c>
      <c r="I42" s="15">
        <v>99.910655572072315</v>
      </c>
      <c r="J42" s="15">
        <v>99.963644416386643</v>
      </c>
      <c r="K42" s="15">
        <v>100.0917912359854</v>
      </c>
      <c r="L42" s="15">
        <v>100.11019553792566</v>
      </c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">
      <c r="A43" s="19" t="s">
        <v>22</v>
      </c>
      <c r="B43" s="14">
        <v>100</v>
      </c>
      <c r="C43" s="14">
        <v>101.70673225516084</v>
      </c>
      <c r="D43" s="15">
        <v>103.31850492768746</v>
      </c>
      <c r="E43" s="15">
        <v>104.31211498943247</v>
      </c>
      <c r="F43" s="15">
        <v>106.97546236633949</v>
      </c>
      <c r="G43" s="15">
        <v>108.04946351330307</v>
      </c>
      <c r="H43" s="15">
        <v>109.10318388379892</v>
      </c>
      <c r="I43" s="15">
        <v>110.12374690095513</v>
      </c>
      <c r="J43" s="15">
        <v>111.15692962990056</v>
      </c>
      <c r="K43" s="15">
        <v>112.07058030153021</v>
      </c>
      <c r="L43" s="15">
        <v>113.29013752348096</v>
      </c>
      <c r="M43" s="2"/>
      <c r="N43" s="2"/>
      <c r="O43" s="2"/>
      <c r="P43" s="2"/>
      <c r="Q43" s="2"/>
      <c r="R43" s="2"/>
      <c r="S43" s="2"/>
      <c r="T43" s="2"/>
      <c r="U43" s="2"/>
    </row>
  </sheetData>
  <mergeCells count="4">
    <mergeCell ref="A1:D1"/>
    <mergeCell ref="A2:A3"/>
    <mergeCell ref="S2:S3"/>
    <mergeCell ref="S7:T7"/>
  </mergeCells>
  <phoneticPr fontId="1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workbookViewId="0">
      <selection activeCell="B10" sqref="B10"/>
    </sheetView>
  </sheetViews>
  <sheetFormatPr defaultRowHeight="12" x14ac:dyDescent="0.2"/>
  <cols>
    <col min="1" max="1" width="11.7109375" style="2" customWidth="1"/>
    <col min="2" max="2" width="17.5703125" style="2" bestFit="1" customWidth="1"/>
    <col min="3" max="4" width="9.140625" style="3"/>
    <col min="5" max="21" width="9.140625" style="2"/>
    <col min="22" max="22" width="9.140625" style="102"/>
    <col min="23" max="23" width="12.85546875" style="2" bestFit="1" customWidth="1"/>
    <col min="24" max="24" width="13.5703125" style="2" bestFit="1" customWidth="1"/>
    <col min="25" max="16384" width="9.140625" style="2"/>
  </cols>
  <sheetData>
    <row r="1" spans="1:24" x14ac:dyDescent="0.2">
      <c r="A1" s="10" t="s">
        <v>67</v>
      </c>
      <c r="B1" s="11"/>
      <c r="C1" s="5"/>
      <c r="D1" s="5"/>
    </row>
    <row r="2" spans="1:24" x14ac:dyDescent="0.2">
      <c r="A2" s="125"/>
      <c r="B2" s="25" t="s">
        <v>2</v>
      </c>
      <c r="C2" s="5"/>
      <c r="D2" s="5"/>
      <c r="V2" s="103"/>
    </row>
    <row r="3" spans="1:24" x14ac:dyDescent="0.2">
      <c r="A3" s="126"/>
      <c r="B3" s="7" t="s">
        <v>3</v>
      </c>
      <c r="C3" s="5"/>
      <c r="D3" s="5"/>
      <c r="W3" s="149" t="s">
        <v>90</v>
      </c>
      <c r="X3" s="149"/>
    </row>
    <row r="4" spans="1:24" x14ac:dyDescent="0.15">
      <c r="A4" s="9" t="s">
        <v>5</v>
      </c>
      <c r="B4" s="87">
        <f>SUM(B5:B18)</f>
        <v>2543096489.5</v>
      </c>
      <c r="C4" s="5">
        <f>B4*0.000001</f>
        <v>2543.0964894999997</v>
      </c>
      <c r="D4" s="5">
        <f>SUM(D5:D18)</f>
        <v>100</v>
      </c>
      <c r="W4" s="112" t="s">
        <v>5</v>
      </c>
      <c r="X4" s="2" t="str">
        <f>FIXED($C4,1)&amp;CHAR(10)&amp;"("&amp;FIXED($D4,1)&amp;")"</f>
        <v>2,543.1
(100.0)</v>
      </c>
    </row>
    <row r="5" spans="1:24" x14ac:dyDescent="0.15">
      <c r="A5" s="45" t="s">
        <v>76</v>
      </c>
      <c r="B5" s="86">
        <v>134501158.19999999</v>
      </c>
      <c r="C5" s="56">
        <f t="shared" ref="C5:C18" si="0">B5*0.000001</f>
        <v>134.50115819999999</v>
      </c>
      <c r="D5" s="56">
        <f>B5/B4*100</f>
        <v>5.2888735742167752</v>
      </c>
      <c r="W5" s="45" t="s">
        <v>76</v>
      </c>
      <c r="X5" s="2" t="str">
        <f t="shared" ref="X5:X18" si="1">FIXED($C5,1)&amp;CHAR(10)&amp;"("&amp;FIXED($D5,1)&amp;")"</f>
        <v>134.5
(5.3)</v>
      </c>
    </row>
    <row r="6" spans="1:24" x14ac:dyDescent="0.15">
      <c r="A6" s="45" t="s">
        <v>77</v>
      </c>
      <c r="B6" s="86">
        <v>63568779.100000001</v>
      </c>
      <c r="C6" s="56">
        <f t="shared" si="0"/>
        <v>63.5687791</v>
      </c>
      <c r="D6" s="56">
        <f>B6/B4*100</f>
        <v>2.499660526545664</v>
      </c>
      <c r="W6" s="45" t="s">
        <v>77</v>
      </c>
      <c r="X6" s="2" t="str">
        <f t="shared" si="1"/>
        <v>63.6
(2.5)</v>
      </c>
    </row>
    <row r="7" spans="1:24" x14ac:dyDescent="0.15">
      <c r="A7" s="45" t="s">
        <v>78</v>
      </c>
      <c r="B7" s="86">
        <v>135263819.19999999</v>
      </c>
      <c r="C7" s="56">
        <f t="shared" si="0"/>
        <v>135.26381919999997</v>
      </c>
      <c r="D7" s="56">
        <f>B7/B4*100</f>
        <v>5.3188630379728252</v>
      </c>
      <c r="W7" s="45" t="s">
        <v>78</v>
      </c>
      <c r="X7" s="2" t="str">
        <f t="shared" si="1"/>
        <v>135.3
(5.3)</v>
      </c>
    </row>
    <row r="8" spans="1:24" x14ac:dyDescent="0.15">
      <c r="A8" s="45" t="s">
        <v>79</v>
      </c>
      <c r="B8" s="86">
        <v>147413399.09999999</v>
      </c>
      <c r="C8" s="56">
        <f t="shared" si="0"/>
        <v>147.41339909999999</v>
      </c>
      <c r="D8" s="56">
        <f>B8/B4*100</f>
        <v>5.7966105379266617</v>
      </c>
      <c r="W8" s="45" t="s">
        <v>79</v>
      </c>
      <c r="X8" s="2" t="str">
        <f t="shared" si="1"/>
        <v>147.4
(5.8)</v>
      </c>
    </row>
    <row r="9" spans="1:24" x14ac:dyDescent="0.15">
      <c r="A9" s="45" t="s">
        <v>8</v>
      </c>
      <c r="B9" s="86">
        <v>362051253.19999999</v>
      </c>
      <c r="C9" s="56">
        <f t="shared" si="0"/>
        <v>362.05125319999996</v>
      </c>
      <c r="D9" s="56">
        <f>B9/B4*100</f>
        <v>14.236630607405035</v>
      </c>
      <c r="W9" s="45" t="s">
        <v>8</v>
      </c>
      <c r="X9" s="2" t="str">
        <f t="shared" si="1"/>
        <v>362.1
(14.2)</v>
      </c>
    </row>
    <row r="10" spans="1:24" x14ac:dyDescent="0.15">
      <c r="A10" s="45" t="s">
        <v>9</v>
      </c>
      <c r="B10" s="86">
        <v>255734687.09999999</v>
      </c>
      <c r="C10" s="56">
        <f t="shared" si="0"/>
        <v>255.73468709999997</v>
      </c>
      <c r="D10" s="56">
        <f>B10/B4*100</f>
        <v>10.056035551772563</v>
      </c>
      <c r="W10" s="45" t="s">
        <v>9</v>
      </c>
      <c r="X10" s="2" t="str">
        <f t="shared" si="1"/>
        <v>255.7
(10.1)</v>
      </c>
    </row>
    <row r="11" spans="1:24" x14ac:dyDescent="0.15">
      <c r="A11" s="45" t="s">
        <v>10</v>
      </c>
      <c r="B11" s="86">
        <v>190042288.09999999</v>
      </c>
      <c r="C11" s="56">
        <f t="shared" si="0"/>
        <v>190.04228809999998</v>
      </c>
      <c r="D11" s="56">
        <f>B11/B4*100</f>
        <v>7.4728697430337903</v>
      </c>
      <c r="W11" s="45" t="s">
        <v>10</v>
      </c>
      <c r="X11" s="2" t="str">
        <f t="shared" si="1"/>
        <v>190.0
(7.5)</v>
      </c>
    </row>
    <row r="12" spans="1:24" x14ac:dyDescent="0.15">
      <c r="A12" s="45" t="s">
        <v>11</v>
      </c>
      <c r="B12" s="86">
        <v>193411266.90000001</v>
      </c>
      <c r="C12" s="56">
        <f t="shared" si="0"/>
        <v>193.41126689999999</v>
      </c>
      <c r="D12" s="56">
        <f>B12/B4*100</f>
        <v>7.605345204106932</v>
      </c>
      <c r="W12" s="45" t="s">
        <v>11</v>
      </c>
      <c r="X12" s="2" t="str">
        <f t="shared" si="1"/>
        <v>193.4
(7.6)</v>
      </c>
    </row>
    <row r="13" spans="1:24" x14ac:dyDescent="0.15">
      <c r="A13" s="45" t="s">
        <v>12</v>
      </c>
      <c r="B13" s="86">
        <v>196644532.09999999</v>
      </c>
      <c r="C13" s="56">
        <f t="shared" si="0"/>
        <v>196.64453209999999</v>
      </c>
      <c r="D13" s="56">
        <f>B13/B4*100</f>
        <v>7.7324841157978401</v>
      </c>
      <c r="W13" s="45" t="s">
        <v>12</v>
      </c>
      <c r="X13" s="2" t="str">
        <f t="shared" si="1"/>
        <v>196.6
(7.7)</v>
      </c>
    </row>
    <row r="14" spans="1:24" x14ac:dyDescent="0.15">
      <c r="A14" s="45" t="s">
        <v>13</v>
      </c>
      <c r="B14" s="86">
        <v>45005076</v>
      </c>
      <c r="C14" s="56">
        <f t="shared" si="0"/>
        <v>45.005075999999995</v>
      </c>
      <c r="D14" s="56">
        <f>B14/B4*100</f>
        <v>1.7696959665438601</v>
      </c>
      <c r="W14" s="45" t="s">
        <v>13</v>
      </c>
      <c r="X14" s="2" t="str">
        <f t="shared" si="1"/>
        <v>45.0
(1.8)</v>
      </c>
    </row>
    <row r="15" spans="1:24" x14ac:dyDescent="0.15">
      <c r="A15" s="45" t="s">
        <v>14</v>
      </c>
      <c r="B15" s="86">
        <v>182083729.90000001</v>
      </c>
      <c r="C15" s="56">
        <f t="shared" si="0"/>
        <v>182.08372990000001</v>
      </c>
      <c r="D15" s="56">
        <f>B15/B4*100</f>
        <v>7.1599221913832931</v>
      </c>
      <c r="V15" s="100"/>
      <c r="W15" s="45" t="s">
        <v>14</v>
      </c>
      <c r="X15" s="2" t="str">
        <f t="shared" si="1"/>
        <v>182.1
(7.2)</v>
      </c>
    </row>
    <row r="16" spans="1:24" x14ac:dyDescent="0.15">
      <c r="A16" s="45" t="s">
        <v>15</v>
      </c>
      <c r="B16" s="86">
        <v>225925513.09999999</v>
      </c>
      <c r="C16" s="56">
        <f t="shared" si="0"/>
        <v>225.92551309999999</v>
      </c>
      <c r="D16" s="56">
        <f>B16/B4*100</f>
        <v>8.8838749938434063</v>
      </c>
      <c r="W16" s="45" t="s">
        <v>15</v>
      </c>
      <c r="X16" s="2" t="str">
        <f t="shared" si="1"/>
        <v>225.9
(8.9)</v>
      </c>
    </row>
    <row r="17" spans="1:24" x14ac:dyDescent="0.15">
      <c r="A17" s="45" t="s">
        <v>16</v>
      </c>
      <c r="B17" s="86">
        <v>277129596.19999999</v>
      </c>
      <c r="C17" s="56">
        <f t="shared" si="0"/>
        <v>277.12959619999998</v>
      </c>
      <c r="D17" s="56">
        <f>B17/B4*100</f>
        <v>10.897329194712805</v>
      </c>
      <c r="W17" s="45" t="s">
        <v>16</v>
      </c>
      <c r="X17" s="2" t="str">
        <f t="shared" si="1"/>
        <v>277.1
(10.9)</v>
      </c>
    </row>
    <row r="18" spans="1:24" x14ac:dyDescent="0.15">
      <c r="A18" s="45" t="s">
        <v>17</v>
      </c>
      <c r="B18" s="86">
        <v>134321391.30000001</v>
      </c>
      <c r="C18" s="56">
        <f t="shared" si="0"/>
        <v>134.32139130000002</v>
      </c>
      <c r="D18" s="56">
        <f>B18/B4*100</f>
        <v>5.2818047547385438</v>
      </c>
      <c r="W18" s="45" t="s">
        <v>17</v>
      </c>
      <c r="X18" s="2" t="str">
        <f t="shared" si="1"/>
        <v>134.3
(5.3)</v>
      </c>
    </row>
    <row r="19" spans="1:24" x14ac:dyDescent="0.2">
      <c r="A19" s="21"/>
      <c r="B19" s="21"/>
      <c r="C19" s="56"/>
      <c r="D19" s="56"/>
    </row>
    <row r="20" spans="1:24" x14ac:dyDescent="0.2">
      <c r="A20" s="21"/>
      <c r="B20" s="21"/>
      <c r="C20" s="56"/>
      <c r="D20" s="56"/>
    </row>
    <row r="21" spans="1:24" x14ac:dyDescent="0.2">
      <c r="A21" s="57"/>
      <c r="B21" s="21"/>
      <c r="C21" s="56"/>
      <c r="D21" s="56"/>
    </row>
    <row r="22" spans="1:24" x14ac:dyDescent="0.2">
      <c r="A22" s="21"/>
      <c r="B22" s="21"/>
      <c r="C22" s="56"/>
      <c r="D22" s="56"/>
    </row>
    <row r="23" spans="1:24" x14ac:dyDescent="0.2">
      <c r="A23" s="21"/>
      <c r="B23" s="21"/>
      <c r="C23" s="56"/>
      <c r="D23" s="56"/>
    </row>
    <row r="24" spans="1:24" x14ac:dyDescent="0.2">
      <c r="A24" s="21"/>
      <c r="B24" s="21"/>
      <c r="C24" s="56"/>
      <c r="D24" s="56"/>
    </row>
    <row r="25" spans="1:24" x14ac:dyDescent="0.2">
      <c r="A25" s="21"/>
      <c r="B25" s="5"/>
      <c r="C25" s="56"/>
      <c r="D25" s="56"/>
    </row>
    <row r="26" spans="1:24" x14ac:dyDescent="0.2">
      <c r="A26" s="21"/>
      <c r="B26" s="5"/>
      <c r="C26" s="56"/>
      <c r="D26" s="56"/>
    </row>
    <row r="27" spans="1:24" x14ac:dyDescent="0.2">
      <c r="A27" s="21"/>
      <c r="B27" s="21"/>
      <c r="C27" s="56"/>
      <c r="D27" s="56"/>
    </row>
    <row r="28" spans="1:24" x14ac:dyDescent="0.2">
      <c r="A28" s="21"/>
      <c r="B28" s="21"/>
      <c r="C28" s="56"/>
      <c r="D28" s="56"/>
    </row>
    <row r="29" spans="1:24" x14ac:dyDescent="0.2">
      <c r="A29" s="21"/>
      <c r="B29" s="21"/>
      <c r="C29" s="56"/>
      <c r="D29" s="56"/>
    </row>
    <row r="30" spans="1:24" x14ac:dyDescent="0.2">
      <c r="A30" s="21"/>
      <c r="B30" s="21"/>
      <c r="C30" s="56"/>
      <c r="D30" s="56"/>
    </row>
    <row r="31" spans="1:24" x14ac:dyDescent="0.2">
      <c r="A31" s="21" t="s">
        <v>66</v>
      </c>
      <c r="C31" s="56"/>
      <c r="D31" s="56"/>
    </row>
    <row r="32" spans="1:24" x14ac:dyDescent="0.2">
      <c r="A32" s="125"/>
      <c r="B32" s="25" t="s">
        <v>2</v>
      </c>
      <c r="C32" s="56"/>
      <c r="D32" s="56"/>
    </row>
    <row r="33" spans="1:24" x14ac:dyDescent="0.2">
      <c r="A33" s="126"/>
      <c r="B33" s="7" t="s">
        <v>3</v>
      </c>
      <c r="C33" s="56"/>
      <c r="D33" s="56"/>
      <c r="W33" s="149" t="s">
        <v>90</v>
      </c>
      <c r="X33" s="149"/>
    </row>
    <row r="34" spans="1:24" x14ac:dyDescent="0.15">
      <c r="A34" s="9" t="s">
        <v>5</v>
      </c>
      <c r="B34" s="79">
        <f>SUM(B35:B48)</f>
        <v>4864302949</v>
      </c>
      <c r="C34" s="56">
        <f>B34*0.000001</f>
        <v>4864.3029489999999</v>
      </c>
      <c r="D34" s="56">
        <v>99.999999999999986</v>
      </c>
      <c r="W34" s="112" t="s">
        <v>5</v>
      </c>
      <c r="X34" s="2" t="str">
        <f>FIXED($C34,1)&amp;CHAR(10)&amp;"("&amp;FIXED($D34,1)&amp;")"</f>
        <v>4,864.3
(100.0)</v>
      </c>
    </row>
    <row r="35" spans="1:24" x14ac:dyDescent="0.15">
      <c r="A35" s="45" t="s">
        <v>76</v>
      </c>
      <c r="B35" s="86">
        <v>269781521</v>
      </c>
      <c r="C35" s="56">
        <f t="shared" ref="C35:C47" si="2">B35*0.000001</f>
        <v>269.781521</v>
      </c>
      <c r="D35" s="56">
        <f>B35/B34*100</f>
        <v>5.5461496503925911</v>
      </c>
      <c r="W35" s="45" t="s">
        <v>76</v>
      </c>
      <c r="X35" s="2" t="str">
        <f t="shared" ref="X35:X48" si="3">FIXED($C35,1)&amp;CHAR(10)&amp;"("&amp;FIXED($D35,1)&amp;")"</f>
        <v>269.8
(5.5)</v>
      </c>
    </row>
    <row r="36" spans="1:24" x14ac:dyDescent="0.15">
      <c r="A36" s="45" t="s">
        <v>77</v>
      </c>
      <c r="B36" s="86">
        <v>59088459</v>
      </c>
      <c r="C36" s="56">
        <f t="shared" si="2"/>
        <v>59.088459</v>
      </c>
      <c r="D36" s="56">
        <f>B36/B34*100</f>
        <v>1.2147364097079389</v>
      </c>
      <c r="W36" s="45" t="s">
        <v>77</v>
      </c>
      <c r="X36" s="2" t="str">
        <f t="shared" si="3"/>
        <v>59.1
(1.2)</v>
      </c>
    </row>
    <row r="37" spans="1:24" x14ac:dyDescent="0.15">
      <c r="A37" s="45" t="s">
        <v>78</v>
      </c>
      <c r="B37" s="86">
        <v>63819048</v>
      </c>
      <c r="C37" s="56">
        <f t="shared" si="2"/>
        <v>63.819047999999995</v>
      </c>
      <c r="D37" s="56">
        <f>B37/B34*100</f>
        <v>1.311987527691298</v>
      </c>
      <c r="W37" s="45" t="s">
        <v>78</v>
      </c>
      <c r="X37" s="2" t="str">
        <f t="shared" si="3"/>
        <v>63.8
(1.3)</v>
      </c>
    </row>
    <row r="38" spans="1:24" x14ac:dyDescent="0.15">
      <c r="A38" s="45" t="s">
        <v>79</v>
      </c>
      <c r="B38" s="86">
        <v>67591324</v>
      </c>
      <c r="C38" s="56">
        <f t="shared" si="2"/>
        <v>67.591324</v>
      </c>
      <c r="D38" s="56">
        <f>B38/B34*100</f>
        <v>1.3895377140088567</v>
      </c>
      <c r="V38" s="100"/>
      <c r="W38" s="45" t="s">
        <v>79</v>
      </c>
      <c r="X38" s="2" t="str">
        <f t="shared" si="3"/>
        <v>67.6
(1.4)</v>
      </c>
    </row>
    <row r="39" spans="1:24" x14ac:dyDescent="0.15">
      <c r="A39" s="45" t="s">
        <v>8</v>
      </c>
      <c r="B39" s="86">
        <v>621622678</v>
      </c>
      <c r="C39" s="56">
        <f t="shared" si="2"/>
        <v>621.62267799999995</v>
      </c>
      <c r="D39" s="56">
        <f>B39/B34*100</f>
        <v>12.779275561523008</v>
      </c>
      <c r="W39" s="45" t="s">
        <v>8</v>
      </c>
      <c r="X39" s="2" t="str">
        <f t="shared" si="3"/>
        <v>621.6
(12.8)</v>
      </c>
    </row>
    <row r="40" spans="1:24" x14ac:dyDescent="0.15">
      <c r="A40" s="45" t="s">
        <v>9</v>
      </c>
      <c r="B40" s="86">
        <v>627032866</v>
      </c>
      <c r="C40" s="56">
        <f t="shared" si="2"/>
        <v>627.03286600000001</v>
      </c>
      <c r="D40" s="56">
        <f>B40/B34*100</f>
        <v>12.890497828242891</v>
      </c>
      <c r="W40" s="45" t="s">
        <v>9</v>
      </c>
      <c r="X40" s="2" t="str">
        <f t="shared" si="3"/>
        <v>627.0
(12.9)</v>
      </c>
    </row>
    <row r="41" spans="1:24" x14ac:dyDescent="0.15">
      <c r="A41" s="45" t="s">
        <v>10</v>
      </c>
      <c r="B41" s="86">
        <v>394215458</v>
      </c>
      <c r="C41" s="56">
        <f t="shared" si="2"/>
        <v>394.21545799999996</v>
      </c>
      <c r="D41" s="56">
        <f>B41/B34*100</f>
        <v>8.1042538290309931</v>
      </c>
      <c r="W41" s="45" t="s">
        <v>10</v>
      </c>
      <c r="X41" s="2" t="str">
        <f t="shared" si="3"/>
        <v>394.2
(8.1)</v>
      </c>
    </row>
    <row r="42" spans="1:24" x14ac:dyDescent="0.15">
      <c r="A42" s="45" t="s">
        <v>11</v>
      </c>
      <c r="B42" s="86">
        <v>343927631</v>
      </c>
      <c r="C42" s="56">
        <f t="shared" si="2"/>
        <v>343.92763099999996</v>
      </c>
      <c r="D42" s="56">
        <f>B42/B34*100</f>
        <v>7.0704401967953991</v>
      </c>
      <c r="W42" s="45" t="s">
        <v>11</v>
      </c>
      <c r="X42" s="2" t="str">
        <f t="shared" si="3"/>
        <v>343.9
(7.1)</v>
      </c>
    </row>
    <row r="43" spans="1:24" x14ac:dyDescent="0.15">
      <c r="A43" s="45" t="s">
        <v>12</v>
      </c>
      <c r="B43" s="86">
        <v>650154561</v>
      </c>
      <c r="C43" s="56">
        <f t="shared" si="2"/>
        <v>650.15456099999994</v>
      </c>
      <c r="D43" s="56">
        <f>B43/B34*100</f>
        <v>13.36583201779524</v>
      </c>
      <c r="W43" s="45" t="s">
        <v>12</v>
      </c>
      <c r="X43" s="2" t="str">
        <f t="shared" si="3"/>
        <v>650.2
(13.4)</v>
      </c>
    </row>
    <row r="44" spans="1:24" x14ac:dyDescent="0.15">
      <c r="A44" s="45" t="s">
        <v>13</v>
      </c>
      <c r="B44" s="86">
        <v>36799457</v>
      </c>
      <c r="C44" s="56">
        <f t="shared" si="2"/>
        <v>36.799456999999997</v>
      </c>
      <c r="D44" s="56">
        <f>B44/B34*100</f>
        <v>0.75652066464250967</v>
      </c>
      <c r="W44" s="45" t="s">
        <v>13</v>
      </c>
      <c r="X44" s="2" t="str">
        <f t="shared" si="3"/>
        <v>36.8
(0.8)</v>
      </c>
    </row>
    <row r="45" spans="1:24" x14ac:dyDescent="0.15">
      <c r="A45" s="45" t="s">
        <v>14</v>
      </c>
      <c r="B45" s="86">
        <v>225313024</v>
      </c>
      <c r="C45" s="56">
        <f t="shared" si="2"/>
        <v>225.31302399999998</v>
      </c>
      <c r="D45" s="56">
        <f>B45/B34*100</f>
        <v>4.6319693975129503</v>
      </c>
      <c r="W45" s="45" t="s">
        <v>14</v>
      </c>
      <c r="X45" s="2" t="str">
        <f t="shared" si="3"/>
        <v>225.3
(4.6)</v>
      </c>
    </row>
    <row r="46" spans="1:24" x14ac:dyDescent="0.15">
      <c r="A46" s="45" t="s">
        <v>15</v>
      </c>
      <c r="B46" s="86">
        <v>616058460</v>
      </c>
      <c r="C46" s="56">
        <f t="shared" si="2"/>
        <v>616.05845999999997</v>
      </c>
      <c r="D46" s="56">
        <f>B46/B34*100</f>
        <v>12.664886756830162</v>
      </c>
      <c r="W46" s="45" t="s">
        <v>15</v>
      </c>
      <c r="X46" s="2" t="str">
        <f t="shared" si="3"/>
        <v>616.1
(12.7)</v>
      </c>
    </row>
    <row r="47" spans="1:24" x14ac:dyDescent="0.15">
      <c r="A47" s="45" t="s">
        <v>16</v>
      </c>
      <c r="B47" s="86">
        <v>242992148</v>
      </c>
      <c r="C47" s="56">
        <f t="shared" si="2"/>
        <v>242.99214799999999</v>
      </c>
      <c r="D47" s="56">
        <f>B47/B34*100</f>
        <v>4.9954155928950552</v>
      </c>
      <c r="W47" s="45" t="s">
        <v>16</v>
      </c>
      <c r="X47" s="2" t="str">
        <f t="shared" si="3"/>
        <v>243.0
(5.0)</v>
      </c>
    </row>
    <row r="48" spans="1:24" x14ac:dyDescent="0.15">
      <c r="A48" s="45" t="s">
        <v>17</v>
      </c>
      <c r="B48" s="86">
        <v>645906314</v>
      </c>
      <c r="C48" s="56">
        <f t="shared" ref="C48" si="4">B48*0.000001</f>
        <v>645.90631399999995</v>
      </c>
      <c r="D48" s="56">
        <f>B48/B34*100</f>
        <v>13.278496852931108</v>
      </c>
      <c r="W48" s="45" t="s">
        <v>17</v>
      </c>
      <c r="X48" s="2" t="str">
        <f t="shared" si="3"/>
        <v>645.9
(13.3)</v>
      </c>
    </row>
    <row r="49" spans="3:4" x14ac:dyDescent="0.2">
      <c r="C49" s="77"/>
      <c r="D49" s="77"/>
    </row>
  </sheetData>
  <mergeCells count="4">
    <mergeCell ref="A2:A3"/>
    <mergeCell ref="A32:A33"/>
    <mergeCell ref="W3:X3"/>
    <mergeCell ref="W33:X33"/>
  </mergeCells>
  <phoneticPr fontId="1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1"/>
  <sheetViews>
    <sheetView workbookViewId="0">
      <selection activeCell="D15" sqref="D15"/>
    </sheetView>
  </sheetViews>
  <sheetFormatPr defaultRowHeight="12" x14ac:dyDescent="0.2"/>
  <cols>
    <col min="1" max="1" width="16" customWidth="1"/>
    <col min="2" max="2" width="17.140625" customWidth="1"/>
    <col min="3" max="3" width="14" bestFit="1" customWidth="1"/>
    <col min="5" max="5" width="17" bestFit="1" customWidth="1"/>
    <col min="6" max="8" width="15.140625" bestFit="1" customWidth="1"/>
    <col min="9" max="9" width="11" bestFit="1" customWidth="1"/>
    <col min="10" max="10" width="15.140625" bestFit="1" customWidth="1"/>
    <col min="11" max="11" width="10.28515625" bestFit="1" customWidth="1"/>
    <col min="12" max="12" width="21.7109375" bestFit="1" customWidth="1"/>
    <col min="14" max="14" width="15.140625" bestFit="1" customWidth="1"/>
    <col min="16" max="16" width="11.85546875" bestFit="1" customWidth="1"/>
    <col min="17" max="17" width="13.85546875" bestFit="1" customWidth="1"/>
    <col min="25" max="25" width="12.42578125" bestFit="1" customWidth="1"/>
    <col min="46" max="46" width="18.28515625" bestFit="1" customWidth="1"/>
  </cols>
  <sheetData>
    <row r="1" spans="1:18" x14ac:dyDescent="0.15">
      <c r="A1" s="129" t="s">
        <v>68</v>
      </c>
      <c r="B1" s="145"/>
      <c r="C1" s="145"/>
      <c r="D1" s="24"/>
      <c r="E1" s="20"/>
      <c r="F1" s="20"/>
      <c r="G1" s="20"/>
      <c r="H1" s="20"/>
      <c r="I1" s="5"/>
    </row>
    <row r="2" spans="1:18" x14ac:dyDescent="0.2">
      <c r="A2" s="146"/>
      <c r="B2" s="25"/>
      <c r="C2" s="25" t="s">
        <v>25</v>
      </c>
      <c r="D2" s="25" t="s">
        <v>26</v>
      </c>
      <c r="E2" s="25" t="s">
        <v>27</v>
      </c>
      <c r="F2" s="25" t="s">
        <v>28</v>
      </c>
      <c r="G2" s="25" t="s">
        <v>29</v>
      </c>
      <c r="H2" s="25" t="s">
        <v>30</v>
      </c>
      <c r="I2" s="25" t="s">
        <v>65</v>
      </c>
      <c r="J2" s="80"/>
      <c r="K2" s="81"/>
      <c r="L2" s="85"/>
      <c r="M2" s="85"/>
      <c r="N2" s="81"/>
      <c r="O2" s="81"/>
      <c r="P2" s="81"/>
      <c r="Q2" s="81"/>
      <c r="R2" s="81"/>
    </row>
    <row r="3" spans="1:18" x14ac:dyDescent="0.2">
      <c r="A3" s="146"/>
      <c r="B3" s="7"/>
      <c r="C3" s="7" t="s">
        <v>3</v>
      </c>
      <c r="D3" s="7" t="s">
        <v>3</v>
      </c>
      <c r="E3" s="7" t="s">
        <v>3</v>
      </c>
      <c r="F3" s="7" t="s">
        <v>3</v>
      </c>
      <c r="G3" s="7" t="s">
        <v>3</v>
      </c>
      <c r="H3" s="7" t="s">
        <v>69</v>
      </c>
      <c r="I3" s="7" t="s">
        <v>3</v>
      </c>
      <c r="J3" s="118" t="s">
        <v>90</v>
      </c>
      <c r="K3" s="82"/>
      <c r="L3" s="118" t="s">
        <v>90</v>
      </c>
      <c r="M3" s="82"/>
      <c r="N3" s="82"/>
      <c r="O3" s="82"/>
      <c r="P3" s="82"/>
      <c r="Q3" s="82"/>
      <c r="R3" s="82"/>
    </row>
    <row r="4" spans="1:18" s="30" customFormat="1" x14ac:dyDescent="0.15">
      <c r="A4" s="9" t="s">
        <v>5</v>
      </c>
      <c r="B4" s="22">
        <f t="shared" ref="B4:H4" si="0">B79*0.000001</f>
        <v>7407.3994384999996</v>
      </c>
      <c r="C4" s="22">
        <f t="shared" si="0"/>
        <v>635.82945080000002</v>
      </c>
      <c r="D4" s="22">
        <f t="shared" si="0"/>
        <v>602.0436181</v>
      </c>
      <c r="E4" s="22">
        <f t="shared" si="0"/>
        <v>4909.3505799999994</v>
      </c>
      <c r="F4" s="22">
        <f t="shared" si="0"/>
        <v>186.50658039999999</v>
      </c>
      <c r="G4" s="22">
        <f t="shared" si="0"/>
        <v>245.76074809999997</v>
      </c>
      <c r="H4" s="22">
        <f t="shared" si="0"/>
        <v>208.80770820000001</v>
      </c>
      <c r="I4" s="22">
        <f>Y99*0.000001</f>
        <v>619.10075289999997</v>
      </c>
      <c r="J4" s="110" t="str">
        <f>A4&amp;CHAR(10)&amp;FIXED($B4,1)</f>
        <v>합계
7,407.4</v>
      </c>
      <c r="K4" s="83"/>
      <c r="L4" s="84" t="str">
        <f>"총계"&amp;CHAR(10)&amp;FIXED($B4,1)</f>
        <v>총계
7,407.4</v>
      </c>
      <c r="M4" s="84"/>
      <c r="N4" s="84"/>
      <c r="O4" s="84"/>
      <c r="P4" s="84"/>
      <c r="Q4" s="84"/>
      <c r="R4" s="84"/>
    </row>
    <row r="5" spans="1:18" s="30" customFormat="1" x14ac:dyDescent="0.15">
      <c r="A5" s="6" t="s">
        <v>6</v>
      </c>
      <c r="B5" s="22">
        <f t="shared" ref="B5:B18" si="1">B80*0.000001</f>
        <v>404.28267919999996</v>
      </c>
      <c r="C5" s="22">
        <f t="shared" ref="C5:C18" si="2">C80*0.000001</f>
        <v>32.226659399999996</v>
      </c>
      <c r="D5" s="22">
        <f t="shared" ref="D5:D18" si="3">D80*0.000001</f>
        <v>34.872301999999998</v>
      </c>
      <c r="E5" s="22">
        <f t="shared" ref="E5:E18" si="4">E80*0.000001</f>
        <v>268.5034665</v>
      </c>
      <c r="F5" s="22">
        <f t="shared" ref="F5:F18" si="5">F80*0.000001</f>
        <v>14.3828399</v>
      </c>
      <c r="G5" s="22">
        <f t="shared" ref="G5:G18" si="6">G80*0.000001</f>
        <v>12.539719099999999</v>
      </c>
      <c r="H5" s="22">
        <f t="shared" ref="H5:H18" si="7">H80*0.000001</f>
        <v>9.0011264999999998</v>
      </c>
      <c r="I5" s="22">
        <f t="shared" ref="I5:I18" si="8">Y100*0.000001</f>
        <v>32.756565799999997</v>
      </c>
      <c r="J5" s="110" t="str">
        <f t="shared" ref="J5:J18" si="9">A5&amp;CHAR(10)&amp;FIXED($B5,1)</f>
        <v>청주시상당구
404.3</v>
      </c>
      <c r="K5" s="84"/>
      <c r="L5" s="84" t="str">
        <f>C2&amp;CHAR(10)&amp;FIXED($C4,1)</f>
        <v>전
635.8</v>
      </c>
      <c r="M5" s="84"/>
      <c r="N5" s="84"/>
      <c r="O5" s="84"/>
      <c r="P5" s="84"/>
      <c r="Q5" s="84"/>
      <c r="R5" s="84"/>
    </row>
    <row r="6" spans="1:18" s="30" customFormat="1" x14ac:dyDescent="0.15">
      <c r="A6" s="31" t="s">
        <v>80</v>
      </c>
      <c r="B6" s="22">
        <f t="shared" si="1"/>
        <v>122.65723809999999</v>
      </c>
      <c r="C6" s="22">
        <f t="shared" si="2"/>
        <v>11.136215699999999</v>
      </c>
      <c r="D6" s="22">
        <f t="shared" si="3"/>
        <v>15.292736999999999</v>
      </c>
      <c r="E6" s="22">
        <f t="shared" si="4"/>
        <v>59.427385399999999</v>
      </c>
      <c r="F6" s="22">
        <f t="shared" si="5"/>
        <v>11.329811899999999</v>
      </c>
      <c r="G6" s="22">
        <f t="shared" si="6"/>
        <v>8.2664185999999997</v>
      </c>
      <c r="H6" s="22">
        <f t="shared" si="7"/>
        <v>3.9364756999999999</v>
      </c>
      <c r="I6" s="22">
        <f t="shared" si="8"/>
        <v>13.268193800000001</v>
      </c>
      <c r="J6" s="110" t="str">
        <f t="shared" si="9"/>
        <v>청주시 서원구
122.7</v>
      </c>
      <c r="K6" s="84"/>
      <c r="L6" s="84" t="str">
        <f>D2&amp;CHAR(10)&amp;FIXED($D4,1)</f>
        <v>답
602.0</v>
      </c>
      <c r="M6" s="84"/>
      <c r="N6" s="84"/>
      <c r="O6" s="84"/>
      <c r="P6" s="84"/>
      <c r="Q6" s="84"/>
      <c r="R6" s="84"/>
    </row>
    <row r="7" spans="1:18" s="30" customFormat="1" x14ac:dyDescent="0.15">
      <c r="A7" s="6" t="s">
        <v>89</v>
      </c>
      <c r="B7" s="22">
        <f t="shared" si="1"/>
        <v>199.08286719999998</v>
      </c>
      <c r="C7" s="22">
        <f t="shared" si="2"/>
        <v>20.013701600000001</v>
      </c>
      <c r="D7" s="22">
        <f t="shared" si="3"/>
        <v>36.284819599999999</v>
      </c>
      <c r="E7" s="22">
        <f t="shared" si="4"/>
        <v>67.180805499999991</v>
      </c>
      <c r="F7" s="22">
        <f t="shared" si="5"/>
        <v>17.197498399999997</v>
      </c>
      <c r="G7" s="22">
        <f t="shared" si="6"/>
        <v>14.4231105</v>
      </c>
      <c r="H7" s="22">
        <f t="shared" si="7"/>
        <v>11.732543699999999</v>
      </c>
      <c r="I7" s="22">
        <f t="shared" si="8"/>
        <v>32.2503879</v>
      </c>
      <c r="J7" s="110" t="str">
        <f t="shared" si="9"/>
        <v>청주시 흥덕구
199.1</v>
      </c>
      <c r="K7" s="83"/>
      <c r="L7" s="84" t="str">
        <f>E2&amp;CHAR(10)&amp;FIXED($E4,1)</f>
        <v>임야
4,909.4</v>
      </c>
      <c r="M7" s="84"/>
      <c r="N7" s="84"/>
      <c r="O7" s="84"/>
      <c r="P7" s="84"/>
      <c r="Q7" s="84"/>
      <c r="R7" s="84"/>
    </row>
    <row r="8" spans="1:18" s="30" customFormat="1" x14ac:dyDescent="0.15">
      <c r="A8" s="31" t="s">
        <v>81</v>
      </c>
      <c r="B8" s="22">
        <f t="shared" si="1"/>
        <v>215.00472309999998</v>
      </c>
      <c r="C8" s="22">
        <f t="shared" si="2"/>
        <v>24.3626577</v>
      </c>
      <c r="D8" s="22">
        <f t="shared" si="3"/>
        <v>40.874545299999994</v>
      </c>
      <c r="E8" s="22">
        <f t="shared" si="4"/>
        <v>72.884840999999994</v>
      </c>
      <c r="F8" s="22">
        <f t="shared" si="5"/>
        <v>14.2969679</v>
      </c>
      <c r="G8" s="22">
        <f t="shared" si="6"/>
        <v>15.164903300000001</v>
      </c>
      <c r="H8" s="22">
        <f t="shared" si="7"/>
        <v>10.731852699999999</v>
      </c>
      <c r="I8" s="22">
        <f t="shared" si="8"/>
        <v>36.688955199999995</v>
      </c>
      <c r="J8" s="110" t="str">
        <f t="shared" si="9"/>
        <v>청주시 청원구
215.0</v>
      </c>
      <c r="K8" s="83"/>
      <c r="L8" s="84" t="str">
        <f>F2&amp;CHAR(10)&amp;FIXED($F4,1)</f>
        <v>대
186.5</v>
      </c>
      <c r="M8" s="84"/>
      <c r="N8" s="84"/>
      <c r="O8" s="84"/>
      <c r="P8" s="84"/>
      <c r="Q8" s="84"/>
      <c r="R8" s="84"/>
    </row>
    <row r="9" spans="1:18" s="30" customFormat="1" x14ac:dyDescent="0.15">
      <c r="A9" s="6" t="s">
        <v>8</v>
      </c>
      <c r="B9" s="22">
        <f t="shared" si="1"/>
        <v>983.67393119999997</v>
      </c>
      <c r="C9" s="22">
        <f t="shared" si="2"/>
        <v>78.226416299999997</v>
      </c>
      <c r="D9" s="22">
        <f t="shared" si="3"/>
        <v>77.188262899999998</v>
      </c>
      <c r="E9" s="22">
        <f t="shared" si="4"/>
        <v>612.57602770000005</v>
      </c>
      <c r="F9" s="22">
        <f t="shared" si="5"/>
        <v>27.240129899999996</v>
      </c>
      <c r="G9" s="22">
        <f t="shared" si="6"/>
        <v>39.210224099999998</v>
      </c>
      <c r="H9" s="22">
        <f t="shared" si="7"/>
        <v>37.961517399999998</v>
      </c>
      <c r="I9" s="22">
        <f t="shared" si="8"/>
        <v>111.27135289999997</v>
      </c>
      <c r="J9" s="110" t="str">
        <f t="shared" si="9"/>
        <v>충주시
983.7</v>
      </c>
      <c r="K9" s="116"/>
      <c r="L9" s="84" t="str">
        <f>G2&amp;CHAR(10)&amp;FIXED($G4,1)</f>
        <v>도로
245.8</v>
      </c>
      <c r="M9" s="84"/>
    </row>
    <row r="10" spans="1:18" s="30" customFormat="1" x14ac:dyDescent="0.15">
      <c r="A10" s="6" t="s">
        <v>9</v>
      </c>
      <c r="B10" s="22">
        <f t="shared" si="1"/>
        <v>882.76755309999999</v>
      </c>
      <c r="C10" s="22">
        <f t="shared" si="2"/>
        <v>74.962141000000003</v>
      </c>
      <c r="D10" s="22">
        <f t="shared" si="3"/>
        <v>32.796808200000001</v>
      </c>
      <c r="E10" s="22">
        <f t="shared" si="4"/>
        <v>641.3785337999999</v>
      </c>
      <c r="F10" s="22">
        <f t="shared" si="5"/>
        <v>16.857249699999997</v>
      </c>
      <c r="G10" s="22">
        <f t="shared" si="6"/>
        <v>24.193509800000001</v>
      </c>
      <c r="H10" s="22">
        <f t="shared" si="7"/>
        <v>21.243604999999999</v>
      </c>
      <c r="I10" s="22">
        <f t="shared" si="8"/>
        <v>71.335705600000011</v>
      </c>
      <c r="J10" s="110" t="str">
        <f t="shared" si="9"/>
        <v>제천시
882.8</v>
      </c>
      <c r="K10" s="117"/>
      <c r="L10" s="84" t="str">
        <f>H2&amp;CHAR(10)&amp;FIXED($H4,1)</f>
        <v>하천
208.8</v>
      </c>
      <c r="M10" s="84"/>
    </row>
    <row r="11" spans="1:18" s="30" customFormat="1" x14ac:dyDescent="0.15">
      <c r="A11" s="6" t="s">
        <v>10</v>
      </c>
      <c r="B11" s="22">
        <f t="shared" si="1"/>
        <v>584.25774609999996</v>
      </c>
      <c r="C11" s="22">
        <f t="shared" si="2"/>
        <v>51.290399700000002</v>
      </c>
      <c r="D11" s="22">
        <f t="shared" si="3"/>
        <v>58.090095999999996</v>
      </c>
      <c r="E11" s="22">
        <f t="shared" si="4"/>
        <v>398.42956139999995</v>
      </c>
      <c r="F11" s="22">
        <f t="shared" si="5"/>
        <v>9.5518795000000001</v>
      </c>
      <c r="G11" s="22">
        <f t="shared" si="6"/>
        <v>15.931677099999998</v>
      </c>
      <c r="H11" s="22">
        <f t="shared" si="7"/>
        <v>12.516760199999998</v>
      </c>
      <c r="I11" s="22">
        <f t="shared" si="8"/>
        <v>38.447372200000004</v>
      </c>
      <c r="J11" s="110" t="str">
        <f t="shared" si="9"/>
        <v>보은군
584.3</v>
      </c>
      <c r="K11" s="84"/>
      <c r="L11" s="84" t="str">
        <f>I2&amp;CHAR(10)&amp;FIXED($I4,1)</f>
        <v>기타
619.1</v>
      </c>
      <c r="M11" s="84"/>
    </row>
    <row r="12" spans="1:18" s="30" customFormat="1" x14ac:dyDescent="0.15">
      <c r="A12" s="6" t="s">
        <v>11</v>
      </c>
      <c r="B12" s="22">
        <f t="shared" si="1"/>
        <v>537.33889790000001</v>
      </c>
      <c r="C12" s="22">
        <f t="shared" si="2"/>
        <v>55.273464199999999</v>
      </c>
      <c r="D12" s="22">
        <f t="shared" si="3"/>
        <v>42.924154600000001</v>
      </c>
      <c r="E12" s="22">
        <f t="shared" si="4"/>
        <v>344.95774739999996</v>
      </c>
      <c r="F12" s="22">
        <f t="shared" si="5"/>
        <v>10.927816499999999</v>
      </c>
      <c r="G12" s="22">
        <f t="shared" si="6"/>
        <v>16.717576300000001</v>
      </c>
      <c r="H12" s="22">
        <f t="shared" si="7"/>
        <v>14.3756083</v>
      </c>
      <c r="I12" s="22">
        <f t="shared" si="8"/>
        <v>52.16253059999999</v>
      </c>
      <c r="J12" s="110" t="str">
        <f t="shared" si="9"/>
        <v>옥천군
537.3</v>
      </c>
      <c r="K12" s="84"/>
      <c r="L12" s="84"/>
      <c r="M12" s="84"/>
    </row>
    <row r="13" spans="1:18" s="30" customFormat="1" x14ac:dyDescent="0.15">
      <c r="A13" s="6" t="s">
        <v>12</v>
      </c>
      <c r="B13" s="22">
        <f t="shared" si="1"/>
        <v>846.79909309999994</v>
      </c>
      <c r="C13" s="22">
        <f t="shared" si="2"/>
        <v>50.785065099999997</v>
      </c>
      <c r="D13" s="22">
        <f t="shared" si="3"/>
        <v>51.908433700000003</v>
      </c>
      <c r="E13" s="22">
        <f t="shared" si="4"/>
        <v>651.28646709999998</v>
      </c>
      <c r="F13" s="22">
        <f t="shared" si="5"/>
        <v>10.464098099999999</v>
      </c>
      <c r="G13" s="22">
        <f t="shared" si="6"/>
        <v>18.903837199999998</v>
      </c>
      <c r="H13" s="22">
        <f t="shared" si="7"/>
        <v>24.760081799999998</v>
      </c>
      <c r="I13" s="22">
        <f t="shared" si="8"/>
        <v>38.691110100000003</v>
      </c>
      <c r="J13" s="110" t="str">
        <f t="shared" si="9"/>
        <v>영동군
846.8</v>
      </c>
      <c r="K13" s="84"/>
    </row>
    <row r="14" spans="1:18" s="30" customFormat="1" x14ac:dyDescent="0.15">
      <c r="A14" s="6" t="s">
        <v>13</v>
      </c>
      <c r="B14" s="22">
        <f t="shared" si="1"/>
        <v>81.804532999999992</v>
      </c>
      <c r="C14" s="22">
        <f t="shared" si="2"/>
        <v>9.401899499999999</v>
      </c>
      <c r="D14" s="22">
        <f t="shared" si="3"/>
        <v>13.030364800000001</v>
      </c>
      <c r="E14" s="22">
        <f t="shared" si="4"/>
        <v>39.690276899999994</v>
      </c>
      <c r="F14" s="22">
        <f t="shared" si="5"/>
        <v>4.5544504000000003</v>
      </c>
      <c r="G14" s="22">
        <f t="shared" si="6"/>
        <v>4.0688465000000003</v>
      </c>
      <c r="H14" s="22">
        <f t="shared" si="7"/>
        <v>2.1773880999999999</v>
      </c>
      <c r="I14" s="22">
        <f t="shared" si="8"/>
        <v>8.8813068000000008</v>
      </c>
      <c r="J14" s="110" t="str">
        <f t="shared" si="9"/>
        <v>증평군
81.8</v>
      </c>
      <c r="K14" s="84"/>
      <c r="L14" s="104"/>
    </row>
    <row r="15" spans="1:18" s="30" customFormat="1" x14ac:dyDescent="0.15">
      <c r="A15" s="6" t="s">
        <v>14</v>
      </c>
      <c r="B15" s="22">
        <f t="shared" si="1"/>
        <v>407.39675389999996</v>
      </c>
      <c r="C15" s="22">
        <f t="shared" si="2"/>
        <v>32.892352799999998</v>
      </c>
      <c r="D15" s="22">
        <f t="shared" si="3"/>
        <v>57.492658299999995</v>
      </c>
      <c r="E15" s="22">
        <f t="shared" si="4"/>
        <v>225.7691269</v>
      </c>
      <c r="F15" s="22">
        <f t="shared" si="5"/>
        <v>12.0137999</v>
      </c>
      <c r="G15" s="22">
        <f t="shared" si="6"/>
        <v>16.7932913</v>
      </c>
      <c r="H15" s="22">
        <f t="shared" si="7"/>
        <v>10.9033908</v>
      </c>
      <c r="I15" s="22">
        <f t="shared" si="8"/>
        <v>51.532133899999998</v>
      </c>
      <c r="J15" s="110" t="str">
        <f t="shared" si="9"/>
        <v>진천군
407.4</v>
      </c>
      <c r="K15" s="84"/>
    </row>
    <row r="16" spans="1:18" s="30" customFormat="1" x14ac:dyDescent="0.15">
      <c r="A16" s="6" t="s">
        <v>15</v>
      </c>
      <c r="B16" s="22">
        <f t="shared" si="1"/>
        <v>841.98397309999996</v>
      </c>
      <c r="C16" s="22">
        <f t="shared" si="2"/>
        <v>75.296348499999993</v>
      </c>
      <c r="D16" s="22">
        <f t="shared" si="3"/>
        <v>56.833586599999997</v>
      </c>
      <c r="E16" s="22">
        <f t="shared" si="4"/>
        <v>621.18410919999997</v>
      </c>
      <c r="F16" s="22">
        <f t="shared" si="5"/>
        <v>13.5577953</v>
      </c>
      <c r="G16" s="22">
        <f t="shared" si="6"/>
        <v>21.004717499999998</v>
      </c>
      <c r="H16" s="22">
        <f t="shared" si="7"/>
        <v>17.7671946</v>
      </c>
      <c r="I16" s="22">
        <f t="shared" si="8"/>
        <v>36.340221399999997</v>
      </c>
      <c r="J16" s="110" t="str">
        <f t="shared" si="9"/>
        <v>괴산군
842.0</v>
      </c>
      <c r="K16" s="84"/>
    </row>
    <row r="17" spans="1:11" s="30" customFormat="1" x14ac:dyDescent="0.15">
      <c r="A17" s="6" t="s">
        <v>16</v>
      </c>
      <c r="B17" s="22">
        <f t="shared" si="1"/>
        <v>520.12174419999997</v>
      </c>
      <c r="C17" s="22">
        <f t="shared" si="2"/>
        <v>59.533337199999998</v>
      </c>
      <c r="D17" s="22">
        <f t="shared" si="3"/>
        <v>71.89765899999999</v>
      </c>
      <c r="E17" s="22">
        <f t="shared" si="4"/>
        <v>265.90501389999997</v>
      </c>
      <c r="F17" s="22">
        <f t="shared" si="5"/>
        <v>17.3090221</v>
      </c>
      <c r="G17" s="22">
        <f t="shared" si="6"/>
        <v>23.896376</v>
      </c>
      <c r="H17" s="22">
        <f t="shared" si="7"/>
        <v>11.225766999999999</v>
      </c>
      <c r="I17" s="22">
        <f t="shared" si="8"/>
        <v>70.354568999999998</v>
      </c>
      <c r="J17" s="110" t="str">
        <f t="shared" si="9"/>
        <v>음성군
520.1</v>
      </c>
      <c r="K17" s="84"/>
    </row>
    <row r="18" spans="1:11" s="30" customFormat="1" x14ac:dyDescent="0.15">
      <c r="A18" s="6" t="s">
        <v>17</v>
      </c>
      <c r="B18" s="22">
        <f t="shared" si="1"/>
        <v>780.22770529999991</v>
      </c>
      <c r="C18" s="22">
        <f t="shared" si="2"/>
        <v>60.428792099999995</v>
      </c>
      <c r="D18" s="22">
        <f t="shared" si="3"/>
        <v>12.5571901</v>
      </c>
      <c r="E18" s="22">
        <f t="shared" si="4"/>
        <v>640.17721729999994</v>
      </c>
      <c r="F18" s="22">
        <f t="shared" si="5"/>
        <v>6.8232208999999999</v>
      </c>
      <c r="G18" s="22">
        <f t="shared" si="6"/>
        <v>14.6465408</v>
      </c>
      <c r="H18" s="22">
        <f t="shared" si="7"/>
        <v>20.474396399999996</v>
      </c>
      <c r="I18" s="22">
        <f t="shared" si="8"/>
        <v>25.120347699999993</v>
      </c>
      <c r="J18" s="110" t="str">
        <f t="shared" si="9"/>
        <v>단양군
780.2</v>
      </c>
      <c r="K18" s="84"/>
    </row>
    <row r="19" spans="1:11" x14ac:dyDescent="0.2">
      <c r="I19" s="22"/>
    </row>
    <row r="77" spans="1:11" s="21" customFormat="1" ht="10.5" x14ac:dyDescent="0.2">
      <c r="A77" s="157"/>
      <c r="B77" s="89" t="s">
        <v>2</v>
      </c>
      <c r="C77" s="89" t="s">
        <v>25</v>
      </c>
      <c r="D77" s="89" t="s">
        <v>26</v>
      </c>
      <c r="E77" s="89" t="s">
        <v>27</v>
      </c>
      <c r="F77" s="89" t="s">
        <v>28</v>
      </c>
      <c r="G77" s="89" t="s">
        <v>29</v>
      </c>
      <c r="H77" s="89" t="s">
        <v>30</v>
      </c>
      <c r="I77" s="32" t="s">
        <v>70</v>
      </c>
    </row>
    <row r="78" spans="1:11" s="21" customFormat="1" ht="10.5" x14ac:dyDescent="0.2">
      <c r="A78" s="158"/>
      <c r="B78" s="27" t="s">
        <v>3</v>
      </c>
      <c r="C78" s="27" t="s">
        <v>3</v>
      </c>
      <c r="D78" s="27" t="s">
        <v>3</v>
      </c>
      <c r="E78" s="27" t="s">
        <v>3</v>
      </c>
      <c r="F78" s="27" t="s">
        <v>3</v>
      </c>
      <c r="G78" s="27" t="s">
        <v>3</v>
      </c>
      <c r="H78" s="27" t="s">
        <v>3</v>
      </c>
      <c r="I78" s="32" t="s">
        <v>71</v>
      </c>
    </row>
    <row r="79" spans="1:11" s="21" customFormat="1" x14ac:dyDescent="0.15">
      <c r="A79" s="29" t="s">
        <v>5</v>
      </c>
      <c r="B79" s="94">
        <f t="shared" ref="B79:D80" si="10">B117</f>
        <v>7407399438.5</v>
      </c>
      <c r="C79" s="94">
        <f t="shared" si="10"/>
        <v>635829450.80000007</v>
      </c>
      <c r="D79" s="94">
        <f t="shared" si="10"/>
        <v>602043618.10000002</v>
      </c>
      <c r="E79" s="94">
        <f>G117</f>
        <v>4909350580</v>
      </c>
      <c r="F79" s="94">
        <f>J117</f>
        <v>186506580.40000001</v>
      </c>
      <c r="G79" s="94">
        <f>P117</f>
        <v>245760748.09999999</v>
      </c>
      <c r="H79" s="94">
        <f>S117</f>
        <v>208807708.20000002</v>
      </c>
      <c r="I79" s="71">
        <f>Y99</f>
        <v>619100752.89999998</v>
      </c>
      <c r="J79" s="48">
        <f>SUM(C79,D79,E79,F79,G79,H79,I79)</f>
        <v>7407399438.499999</v>
      </c>
    </row>
    <row r="80" spans="1:11" s="21" customFormat="1" x14ac:dyDescent="0.15">
      <c r="A80" s="31" t="s">
        <v>82</v>
      </c>
      <c r="B80" s="95">
        <f t="shared" si="10"/>
        <v>404282679.19999999</v>
      </c>
      <c r="C80" s="95">
        <f t="shared" si="10"/>
        <v>32226659.399999999</v>
      </c>
      <c r="D80" s="95">
        <f t="shared" si="10"/>
        <v>34872302</v>
      </c>
      <c r="E80" s="95">
        <f>G118</f>
        <v>268503466.5</v>
      </c>
      <c r="F80" s="95">
        <f>J118</f>
        <v>14382839.9</v>
      </c>
      <c r="G80" s="95">
        <f>P118</f>
        <v>12539719.1</v>
      </c>
      <c r="H80" s="95">
        <f>S118</f>
        <v>9001126.5</v>
      </c>
      <c r="J80" s="121">
        <f>'1.시군구별 면적 및 지번수'!B4</f>
        <v>7407399438.5</v>
      </c>
      <c r="K80" s="21" t="s">
        <v>91</v>
      </c>
    </row>
    <row r="81" spans="1:46" s="21" customFormat="1" x14ac:dyDescent="0.15">
      <c r="A81" s="31" t="s">
        <v>80</v>
      </c>
      <c r="B81" s="95">
        <f t="shared" ref="B81:C93" si="11">B119</f>
        <v>122657238.09999999</v>
      </c>
      <c r="C81" s="95">
        <f t="shared" si="11"/>
        <v>11136215.699999999</v>
      </c>
      <c r="D81" s="95">
        <f t="shared" ref="D81" si="12">D119</f>
        <v>15292737</v>
      </c>
      <c r="E81" s="95">
        <f t="shared" ref="E81:E93" si="13">G119</f>
        <v>59427385.399999999</v>
      </c>
      <c r="F81" s="95">
        <f t="shared" ref="F81:F93" si="14">J119</f>
        <v>11329811.9</v>
      </c>
      <c r="G81" s="95">
        <f t="shared" ref="G81:G93" si="15">P119</f>
        <v>8266418.5999999996</v>
      </c>
      <c r="H81" s="95">
        <f t="shared" ref="H81:H93" si="16">S119</f>
        <v>3936475.7</v>
      </c>
    </row>
    <row r="82" spans="1:46" s="21" customFormat="1" x14ac:dyDescent="0.15">
      <c r="A82" s="31" t="s">
        <v>7</v>
      </c>
      <c r="B82" s="95">
        <f t="shared" si="11"/>
        <v>199082867.19999999</v>
      </c>
      <c r="C82" s="95">
        <f t="shared" si="11"/>
        <v>20013701.600000001</v>
      </c>
      <c r="D82" s="95">
        <f t="shared" ref="D82" si="17">D120</f>
        <v>36284819.600000001</v>
      </c>
      <c r="E82" s="95">
        <f t="shared" si="13"/>
        <v>67180805.5</v>
      </c>
      <c r="F82" s="95">
        <f t="shared" si="14"/>
        <v>17197498.399999999</v>
      </c>
      <c r="G82" s="95">
        <f t="shared" si="15"/>
        <v>14423110.5</v>
      </c>
      <c r="H82" s="95">
        <f t="shared" si="16"/>
        <v>11732543.699999999</v>
      </c>
    </row>
    <row r="83" spans="1:46" s="21" customFormat="1" x14ac:dyDescent="0.15">
      <c r="A83" s="31" t="s">
        <v>81</v>
      </c>
      <c r="B83" s="95">
        <f t="shared" si="11"/>
        <v>215004723.09999999</v>
      </c>
      <c r="C83" s="95">
        <f t="shared" si="11"/>
        <v>24362657.699999999</v>
      </c>
      <c r="D83" s="95">
        <f t="shared" ref="D83" si="18">D121</f>
        <v>40874545.299999997</v>
      </c>
      <c r="E83" s="95">
        <f t="shared" si="13"/>
        <v>72884841</v>
      </c>
      <c r="F83" s="95">
        <f t="shared" si="14"/>
        <v>14296967.9</v>
      </c>
      <c r="G83" s="95">
        <f t="shared" si="15"/>
        <v>15164903.300000001</v>
      </c>
      <c r="H83" s="95">
        <f t="shared" si="16"/>
        <v>10731852.699999999</v>
      </c>
    </row>
    <row r="84" spans="1:46" s="21" customFormat="1" x14ac:dyDescent="0.15">
      <c r="A84" s="31" t="s">
        <v>8</v>
      </c>
      <c r="B84" s="95">
        <f t="shared" si="11"/>
        <v>983673931.20000005</v>
      </c>
      <c r="C84" s="95">
        <f t="shared" si="11"/>
        <v>78226416.299999997</v>
      </c>
      <c r="D84" s="95">
        <f t="shared" ref="D84" si="19">D122</f>
        <v>77188262.900000006</v>
      </c>
      <c r="E84" s="95">
        <f t="shared" si="13"/>
        <v>612576027.70000005</v>
      </c>
      <c r="F84" s="95">
        <f t="shared" si="14"/>
        <v>27240129.899999999</v>
      </c>
      <c r="G84" s="95">
        <f t="shared" si="15"/>
        <v>39210224.100000001</v>
      </c>
      <c r="H84" s="95">
        <f t="shared" si="16"/>
        <v>37961517.399999999</v>
      </c>
    </row>
    <row r="85" spans="1:46" s="21" customFormat="1" x14ac:dyDescent="0.15">
      <c r="A85" s="31" t="s">
        <v>61</v>
      </c>
      <c r="B85" s="95">
        <f t="shared" si="11"/>
        <v>882767553.10000002</v>
      </c>
      <c r="C85" s="95">
        <f t="shared" si="11"/>
        <v>74962141</v>
      </c>
      <c r="D85" s="95">
        <f t="shared" ref="D85" si="20">D123</f>
        <v>32796808.199999999</v>
      </c>
      <c r="E85" s="95">
        <f t="shared" si="13"/>
        <v>641378533.79999995</v>
      </c>
      <c r="F85" s="95">
        <f t="shared" si="14"/>
        <v>16857249.699999999</v>
      </c>
      <c r="G85" s="95">
        <f t="shared" si="15"/>
        <v>24193509.800000001</v>
      </c>
      <c r="H85" s="95">
        <f t="shared" si="16"/>
        <v>21243605</v>
      </c>
    </row>
    <row r="86" spans="1:46" s="21" customFormat="1" x14ac:dyDescent="0.15">
      <c r="A86" s="31" t="s">
        <v>10</v>
      </c>
      <c r="B86" s="95">
        <f t="shared" si="11"/>
        <v>584257746.10000002</v>
      </c>
      <c r="C86" s="95">
        <f t="shared" si="11"/>
        <v>51290399.700000003</v>
      </c>
      <c r="D86" s="95">
        <f t="shared" ref="D86" si="21">D124</f>
        <v>58090096</v>
      </c>
      <c r="E86" s="95">
        <f t="shared" si="13"/>
        <v>398429561.39999998</v>
      </c>
      <c r="F86" s="95">
        <f t="shared" si="14"/>
        <v>9551879.5</v>
      </c>
      <c r="G86" s="95">
        <f t="shared" si="15"/>
        <v>15931677.1</v>
      </c>
      <c r="H86" s="95">
        <f t="shared" si="16"/>
        <v>12516760.199999999</v>
      </c>
    </row>
    <row r="87" spans="1:46" s="21" customFormat="1" x14ac:dyDescent="0.15">
      <c r="A87" s="31" t="s">
        <v>11</v>
      </c>
      <c r="B87" s="95">
        <f t="shared" si="11"/>
        <v>537338897.89999998</v>
      </c>
      <c r="C87" s="95">
        <f t="shared" si="11"/>
        <v>55273464.200000003</v>
      </c>
      <c r="D87" s="95">
        <f t="shared" ref="D87" si="22">D125</f>
        <v>42924154.600000001</v>
      </c>
      <c r="E87" s="95">
        <f t="shared" si="13"/>
        <v>344957747.39999998</v>
      </c>
      <c r="F87" s="95">
        <f t="shared" si="14"/>
        <v>10927816.5</v>
      </c>
      <c r="G87" s="95">
        <f t="shared" si="15"/>
        <v>16717576.300000001</v>
      </c>
      <c r="H87" s="95">
        <f t="shared" si="16"/>
        <v>14375608.300000001</v>
      </c>
    </row>
    <row r="88" spans="1:46" s="21" customFormat="1" x14ac:dyDescent="0.15">
      <c r="A88" s="31" t="s">
        <v>12</v>
      </c>
      <c r="B88" s="95">
        <f t="shared" si="11"/>
        <v>846799093.10000002</v>
      </c>
      <c r="C88" s="95">
        <f t="shared" si="11"/>
        <v>50785065.100000001</v>
      </c>
      <c r="D88" s="95">
        <f t="shared" ref="D88" si="23">D126</f>
        <v>51908433.700000003</v>
      </c>
      <c r="E88" s="95">
        <f t="shared" si="13"/>
        <v>651286467.10000002</v>
      </c>
      <c r="F88" s="95">
        <f t="shared" si="14"/>
        <v>10464098.1</v>
      </c>
      <c r="G88" s="95">
        <f t="shared" si="15"/>
        <v>18903837.199999999</v>
      </c>
      <c r="H88" s="95">
        <f t="shared" si="16"/>
        <v>24760081.800000001</v>
      </c>
    </row>
    <row r="89" spans="1:46" s="21" customFormat="1" x14ac:dyDescent="0.15">
      <c r="A89" s="31" t="s">
        <v>13</v>
      </c>
      <c r="B89" s="95">
        <f t="shared" si="11"/>
        <v>81804533</v>
      </c>
      <c r="C89" s="95">
        <f t="shared" si="11"/>
        <v>9401899.5</v>
      </c>
      <c r="D89" s="95">
        <f t="shared" ref="D89" si="24">D127</f>
        <v>13030364.800000001</v>
      </c>
      <c r="E89" s="95">
        <f t="shared" si="13"/>
        <v>39690276.899999999</v>
      </c>
      <c r="F89" s="95">
        <f t="shared" si="14"/>
        <v>4554450.4000000004</v>
      </c>
      <c r="G89" s="95">
        <f t="shared" si="15"/>
        <v>4068846.5</v>
      </c>
      <c r="H89" s="95">
        <f t="shared" si="16"/>
        <v>2177388.1</v>
      </c>
    </row>
    <row r="90" spans="1:46" s="21" customFormat="1" x14ac:dyDescent="0.15">
      <c r="A90" s="31" t="s">
        <v>14</v>
      </c>
      <c r="B90" s="95">
        <f t="shared" si="11"/>
        <v>407396753.89999998</v>
      </c>
      <c r="C90" s="95">
        <f t="shared" si="11"/>
        <v>32892352.800000001</v>
      </c>
      <c r="D90" s="95">
        <f t="shared" ref="D90" si="25">D128</f>
        <v>57492658.299999997</v>
      </c>
      <c r="E90" s="95">
        <f t="shared" si="13"/>
        <v>225769126.90000001</v>
      </c>
      <c r="F90" s="95">
        <f t="shared" si="14"/>
        <v>12013799.9</v>
      </c>
      <c r="G90" s="95">
        <f t="shared" si="15"/>
        <v>16793291.300000001</v>
      </c>
      <c r="H90" s="95">
        <f t="shared" si="16"/>
        <v>10903390.800000001</v>
      </c>
    </row>
    <row r="91" spans="1:46" s="21" customFormat="1" x14ac:dyDescent="0.15">
      <c r="A91" s="31" t="s">
        <v>15</v>
      </c>
      <c r="B91" s="95">
        <f t="shared" si="11"/>
        <v>841983973.10000002</v>
      </c>
      <c r="C91" s="95">
        <f t="shared" si="11"/>
        <v>75296348.5</v>
      </c>
      <c r="D91" s="95">
        <f t="shared" ref="D91" si="26">D129</f>
        <v>56833586.600000001</v>
      </c>
      <c r="E91" s="95">
        <f t="shared" si="13"/>
        <v>621184109.20000005</v>
      </c>
      <c r="F91" s="95">
        <f t="shared" si="14"/>
        <v>13557795.300000001</v>
      </c>
      <c r="G91" s="95">
        <f t="shared" si="15"/>
        <v>21004717.5</v>
      </c>
      <c r="H91" s="95">
        <f t="shared" si="16"/>
        <v>17767194.600000001</v>
      </c>
    </row>
    <row r="92" spans="1:46" s="21" customFormat="1" x14ac:dyDescent="0.15">
      <c r="A92" s="31" t="s">
        <v>16</v>
      </c>
      <c r="B92" s="95">
        <f t="shared" si="11"/>
        <v>520121744.19999999</v>
      </c>
      <c r="C92" s="95">
        <f t="shared" si="11"/>
        <v>59533337.200000003</v>
      </c>
      <c r="D92" s="95">
        <f t="shared" ref="D92" si="27">D130</f>
        <v>71897659</v>
      </c>
      <c r="E92" s="95">
        <f t="shared" si="13"/>
        <v>265905013.90000001</v>
      </c>
      <c r="F92" s="95">
        <f t="shared" si="14"/>
        <v>17309022.100000001</v>
      </c>
      <c r="G92" s="95">
        <f t="shared" si="15"/>
        <v>23896376</v>
      </c>
      <c r="H92" s="95">
        <f t="shared" si="16"/>
        <v>11225767</v>
      </c>
    </row>
    <row r="93" spans="1:46" s="21" customFormat="1" x14ac:dyDescent="0.15">
      <c r="A93" s="31" t="s">
        <v>17</v>
      </c>
      <c r="B93" s="95">
        <f t="shared" si="11"/>
        <v>780227705.29999995</v>
      </c>
      <c r="C93" s="95">
        <f t="shared" si="11"/>
        <v>60428792.100000001</v>
      </c>
      <c r="D93" s="95">
        <f t="shared" ref="D93" si="28">D131</f>
        <v>12557190.1</v>
      </c>
      <c r="E93" s="95">
        <f t="shared" si="13"/>
        <v>640177217.29999995</v>
      </c>
      <c r="F93" s="95">
        <f t="shared" si="14"/>
        <v>6823220.9000000004</v>
      </c>
      <c r="G93" s="95">
        <f t="shared" si="15"/>
        <v>14646540.800000001</v>
      </c>
      <c r="H93" s="95">
        <f t="shared" si="16"/>
        <v>20474396.399999999</v>
      </c>
    </row>
    <row r="94" spans="1:46" s="21" customFormat="1" x14ac:dyDescent="0.2">
      <c r="E94"/>
    </row>
    <row r="95" spans="1:46" s="21" customFormat="1" ht="10.5" x14ac:dyDescent="0.2"/>
    <row r="96" spans="1:46" s="59" customFormat="1" ht="10.5" x14ac:dyDescent="0.2">
      <c r="A96" s="156"/>
      <c r="B96" s="152"/>
      <c r="C96" s="153"/>
      <c r="D96" s="152"/>
      <c r="E96" s="153"/>
      <c r="F96" s="152"/>
      <c r="G96" s="153"/>
      <c r="H96" s="152"/>
      <c r="I96" s="153"/>
      <c r="J96" s="152"/>
      <c r="K96" s="153"/>
      <c r="L96" s="152"/>
      <c r="M96" s="153"/>
      <c r="N96" s="152"/>
      <c r="O96" s="153"/>
      <c r="P96" s="152"/>
      <c r="Q96" s="153"/>
      <c r="R96" s="152"/>
      <c r="S96" s="153"/>
      <c r="T96" s="152"/>
      <c r="U96" s="153"/>
      <c r="V96" s="152"/>
      <c r="W96" s="153"/>
      <c r="X96" s="152"/>
      <c r="Y96" s="153"/>
      <c r="Z96" s="152"/>
      <c r="AA96" s="153"/>
      <c r="AB96" s="152"/>
      <c r="AC96" s="153"/>
      <c r="AD96" s="152"/>
      <c r="AE96" s="153"/>
      <c r="AF96" s="152"/>
      <c r="AG96" s="153"/>
      <c r="AH96" s="152"/>
      <c r="AI96" s="153"/>
      <c r="AJ96" s="152"/>
      <c r="AK96" s="153"/>
      <c r="AL96" s="152"/>
      <c r="AM96" s="153"/>
      <c r="AN96" s="152"/>
      <c r="AO96" s="153"/>
      <c r="AP96" s="152"/>
      <c r="AQ96" s="153"/>
      <c r="AR96" s="152"/>
      <c r="AS96" s="153"/>
      <c r="AT96" s="58"/>
    </row>
    <row r="97" spans="1:46" s="59" customFormat="1" ht="10.5" x14ac:dyDescent="0.2">
      <c r="A97" s="156"/>
      <c r="B97" s="154" t="s">
        <v>1</v>
      </c>
      <c r="C97" s="70" t="s">
        <v>39</v>
      </c>
      <c r="D97" s="70" t="s">
        <v>40</v>
      </c>
      <c r="E97" s="70" t="s">
        <v>41</v>
      </c>
      <c r="F97" s="70" t="s">
        <v>42</v>
      </c>
      <c r="G97" s="70" t="s">
        <v>43</v>
      </c>
      <c r="H97" s="70" t="s">
        <v>44</v>
      </c>
      <c r="I97" s="70" t="s">
        <v>45</v>
      </c>
      <c r="J97" s="70" t="s">
        <v>46</v>
      </c>
      <c r="K97" s="70" t="s">
        <v>47</v>
      </c>
      <c r="L97" s="70" t="s">
        <v>48</v>
      </c>
      <c r="M97" s="70" t="s">
        <v>49</v>
      </c>
      <c r="N97" s="70" t="s">
        <v>50</v>
      </c>
      <c r="O97" s="70" t="s">
        <v>51</v>
      </c>
      <c r="P97" s="70" t="s">
        <v>52</v>
      </c>
      <c r="Q97" s="70" t="s">
        <v>53</v>
      </c>
      <c r="R97" s="70" t="s">
        <v>54</v>
      </c>
      <c r="S97" s="70" t="s">
        <v>55</v>
      </c>
      <c r="T97" s="70" t="s">
        <v>56</v>
      </c>
      <c r="U97" s="70" t="s">
        <v>57</v>
      </c>
      <c r="V97" s="70" t="s">
        <v>58</v>
      </c>
      <c r="W97" s="70" t="s">
        <v>59</v>
      </c>
      <c r="X97" s="70" t="s">
        <v>60</v>
      </c>
      <c r="Y97" s="61"/>
      <c r="Z97" s="60"/>
      <c r="AA97" s="61"/>
      <c r="AB97" s="60"/>
      <c r="AC97" s="61"/>
      <c r="AD97" s="60"/>
      <c r="AE97" s="61"/>
      <c r="AF97" s="60"/>
      <c r="AG97" s="61"/>
      <c r="AH97" s="60"/>
      <c r="AI97" s="61"/>
      <c r="AJ97" s="60"/>
      <c r="AK97" s="61"/>
      <c r="AL97" s="60"/>
      <c r="AM97" s="61"/>
      <c r="AN97" s="60"/>
      <c r="AO97" s="61"/>
      <c r="AP97" s="60"/>
      <c r="AQ97" s="61"/>
      <c r="AR97" s="60"/>
      <c r="AS97" s="61"/>
      <c r="AT97" s="58"/>
    </row>
    <row r="98" spans="1:46" s="59" customFormat="1" ht="11.25" x14ac:dyDescent="0.15">
      <c r="A98" s="62"/>
      <c r="B98" s="155"/>
      <c r="C98" s="67" t="s">
        <v>3</v>
      </c>
      <c r="D98" s="67" t="s">
        <v>3</v>
      </c>
      <c r="E98" s="67" t="s">
        <v>3</v>
      </c>
      <c r="F98" s="67" t="s">
        <v>3</v>
      </c>
      <c r="G98" s="67" t="s">
        <v>3</v>
      </c>
      <c r="H98" s="67" t="s">
        <v>3</v>
      </c>
      <c r="I98" s="67" t="s">
        <v>3</v>
      </c>
      <c r="J98" s="67" t="s">
        <v>3</v>
      </c>
      <c r="K98" s="67" t="s">
        <v>3</v>
      </c>
      <c r="L98" s="67" t="s">
        <v>3</v>
      </c>
      <c r="M98" s="67" t="s">
        <v>3</v>
      </c>
      <c r="N98" s="67" t="s">
        <v>3</v>
      </c>
      <c r="O98" s="67" t="s">
        <v>3</v>
      </c>
      <c r="P98" s="67" t="s">
        <v>3</v>
      </c>
      <c r="Q98" s="67" t="s">
        <v>3</v>
      </c>
      <c r="R98" s="67" t="s">
        <v>3</v>
      </c>
      <c r="S98" s="67" t="s">
        <v>3</v>
      </c>
      <c r="T98" s="67" t="s">
        <v>3</v>
      </c>
      <c r="U98" s="67" t="s">
        <v>3</v>
      </c>
      <c r="V98" s="67" t="s">
        <v>3</v>
      </c>
      <c r="W98" s="67" t="s">
        <v>3</v>
      </c>
      <c r="X98" s="67" t="s">
        <v>3</v>
      </c>
      <c r="Y98" s="67" t="s">
        <v>87</v>
      </c>
      <c r="Z98" s="63"/>
      <c r="AA98" s="64"/>
      <c r="AB98" s="63"/>
      <c r="AC98" s="64"/>
      <c r="AD98" s="63"/>
      <c r="AE98" s="64"/>
      <c r="AF98" s="63"/>
      <c r="AG98" s="64"/>
      <c r="AH98" s="63"/>
      <c r="AI98" s="64"/>
      <c r="AJ98" s="63"/>
      <c r="AK98" s="64"/>
      <c r="AL98" s="63"/>
      <c r="AM98" s="64"/>
      <c r="AN98" s="63"/>
      <c r="AO98" s="64"/>
      <c r="AP98" s="63"/>
      <c r="AQ98" s="64"/>
      <c r="AR98" s="63"/>
      <c r="AT98" s="64"/>
    </row>
    <row r="99" spans="1:46" s="59" customFormat="1" x14ac:dyDescent="0.15">
      <c r="A99" s="65"/>
      <c r="B99" s="68" t="s">
        <v>5</v>
      </c>
      <c r="C99" s="94">
        <f>E117</f>
        <v>50275541</v>
      </c>
      <c r="D99" s="94">
        <f>F117</f>
        <v>27516502.300000001</v>
      </c>
      <c r="E99" s="94">
        <f>H117</f>
        <v>52</v>
      </c>
      <c r="F99" s="94">
        <f>I117</f>
        <v>0</v>
      </c>
      <c r="G99" s="94">
        <f>K117</f>
        <v>93338967.699999988</v>
      </c>
      <c r="H99" s="94">
        <f t="shared" ref="H99:K99" si="29">L117</f>
        <v>20123355.499999996</v>
      </c>
      <c r="I99" s="94">
        <f t="shared" si="29"/>
        <v>2754834.6999999997</v>
      </c>
      <c r="J99" s="94">
        <f t="shared" si="29"/>
        <v>1531247.0000000002</v>
      </c>
      <c r="K99" s="94">
        <f t="shared" si="29"/>
        <v>10053754.600000001</v>
      </c>
      <c r="L99" s="94">
        <f>Q117</f>
        <v>14161729.300000001</v>
      </c>
      <c r="M99" s="94">
        <f>R117</f>
        <v>13075751.299999999</v>
      </c>
      <c r="N99" s="94">
        <f>T117</f>
        <v>119598731.39999999</v>
      </c>
      <c r="O99" s="94">
        <f t="shared" ref="O99:X99" si="30">U117</f>
        <v>143052866.90000001</v>
      </c>
      <c r="P99" s="94">
        <f t="shared" si="30"/>
        <v>842115.10000000009</v>
      </c>
      <c r="Q99" s="94">
        <f t="shared" si="30"/>
        <v>2548544.1999999997</v>
      </c>
      <c r="R99" s="94">
        <f t="shared" si="30"/>
        <v>14432179.199999999</v>
      </c>
      <c r="S99" s="94">
        <f t="shared" si="30"/>
        <v>18238153.399999999</v>
      </c>
      <c r="T99" s="94">
        <f t="shared" si="30"/>
        <v>2617535.7999999998</v>
      </c>
      <c r="U99" s="94">
        <f t="shared" si="30"/>
        <v>4259594.5</v>
      </c>
      <c r="V99" s="94">
        <f t="shared" si="30"/>
        <v>443211.4</v>
      </c>
      <c r="W99" s="94">
        <f t="shared" si="30"/>
        <v>19450998.800000001</v>
      </c>
      <c r="X99" s="94">
        <f t="shared" si="30"/>
        <v>60785086.800000004</v>
      </c>
      <c r="Y99" s="91">
        <f>SUM(C99:X99)</f>
        <v>619100752.89999998</v>
      </c>
      <c r="Z99" s="66"/>
      <c r="AA99" s="64"/>
      <c r="AB99" s="66"/>
      <c r="AC99" s="64"/>
      <c r="AD99" s="66"/>
      <c r="AE99" s="64"/>
      <c r="AF99" s="66"/>
      <c r="AG99" s="64"/>
      <c r="AH99" s="66"/>
      <c r="AI99" s="64"/>
      <c r="AJ99" s="66"/>
      <c r="AK99" s="64"/>
      <c r="AL99" s="66"/>
      <c r="AM99" s="64"/>
      <c r="AN99" s="66"/>
      <c r="AO99" s="64"/>
      <c r="AP99" s="66"/>
      <c r="AQ99" s="64"/>
      <c r="AR99" s="66"/>
      <c r="AT99" s="64"/>
    </row>
    <row r="100" spans="1:46" s="59" customFormat="1" ht="12.75" x14ac:dyDescent="0.2">
      <c r="A100" s="65"/>
      <c r="B100" s="69" t="s">
        <v>76</v>
      </c>
      <c r="C100" s="120">
        <f t="shared" ref="C100:D100" si="31">E118</f>
        <v>696247.1</v>
      </c>
      <c r="D100" s="120">
        <f t="shared" si="31"/>
        <v>1491604</v>
      </c>
      <c r="E100" s="120">
        <f t="shared" ref="E100:F100" si="32">H118</f>
        <v>7</v>
      </c>
      <c r="F100" s="120">
        <f t="shared" si="32"/>
        <v>0</v>
      </c>
      <c r="G100" s="120">
        <f t="shared" ref="G100:G113" si="33">K118</f>
        <v>920530.4</v>
      </c>
      <c r="H100" s="120">
        <f t="shared" ref="H100:H113" si="34">L118</f>
        <v>3084690.6</v>
      </c>
      <c r="I100" s="120">
        <f t="shared" ref="I100:I113" si="35">M118</f>
        <v>153603.70000000001</v>
      </c>
      <c r="J100" s="120">
        <f t="shared" ref="J100:J113" si="36">N118</f>
        <v>82789.3</v>
      </c>
      <c r="K100" s="120">
        <f t="shared" ref="K100:K113" si="37">O118</f>
        <v>372116.3</v>
      </c>
      <c r="L100" s="120">
        <f t="shared" ref="L100:M100" si="38">Q118</f>
        <v>13.2</v>
      </c>
      <c r="M100" s="120">
        <f t="shared" si="38"/>
        <v>568794.6</v>
      </c>
      <c r="N100" s="120">
        <f t="shared" ref="N100:N113" si="39">T118</f>
        <v>7224409.7000000002</v>
      </c>
      <c r="O100" s="120">
        <f t="shared" ref="O100:O113" si="40">U118</f>
        <v>12373411.9</v>
      </c>
      <c r="P100" s="120">
        <f t="shared" ref="P100:P113" si="41">V118</f>
        <v>42569.8</v>
      </c>
      <c r="Q100" s="120">
        <f t="shared" ref="Q100:Q113" si="42">W118</f>
        <v>125943.5</v>
      </c>
      <c r="R100" s="120">
        <f t="shared" ref="R100:R113" si="43">X118</f>
        <v>756236.6</v>
      </c>
      <c r="S100" s="120">
        <f t="shared" ref="S100:S113" si="44">Y118</f>
        <v>577726</v>
      </c>
      <c r="T100" s="120">
        <f t="shared" ref="T100:T113" si="45">Z118</f>
        <v>163559</v>
      </c>
      <c r="U100" s="120">
        <f t="shared" ref="U100:U113" si="46">AA118</f>
        <v>345004.2</v>
      </c>
      <c r="V100" s="120">
        <f t="shared" ref="V100:V113" si="47">AB118</f>
        <v>42953.9</v>
      </c>
      <c r="W100" s="120">
        <f t="shared" ref="W100:W113" si="48">AC118</f>
        <v>1287187.7</v>
      </c>
      <c r="X100" s="120">
        <f t="shared" ref="X100:X113" si="49">AD118</f>
        <v>2447167.2999999998</v>
      </c>
      <c r="Y100" s="71">
        <f t="shared" ref="Y100:Y113" si="50">SUM(C100:X100)</f>
        <v>32756565.799999997</v>
      </c>
      <c r="Z100" s="66"/>
      <c r="AA100" s="64"/>
      <c r="AB100" s="66"/>
      <c r="AC100" s="64"/>
      <c r="AD100" s="66"/>
      <c r="AE100" s="64"/>
      <c r="AF100" s="66"/>
      <c r="AG100" s="64"/>
      <c r="AH100" s="66"/>
      <c r="AI100" s="64"/>
      <c r="AJ100" s="66"/>
      <c r="AK100" s="64"/>
      <c r="AL100" s="66"/>
      <c r="AM100" s="64"/>
      <c r="AN100" s="66"/>
      <c r="AO100" s="64"/>
      <c r="AP100" s="66"/>
      <c r="AQ100" s="64"/>
      <c r="AR100" s="66"/>
      <c r="AT100" s="64"/>
    </row>
    <row r="101" spans="1:46" s="59" customFormat="1" ht="12.75" x14ac:dyDescent="0.2">
      <c r="A101" s="65"/>
      <c r="B101" s="69" t="s">
        <v>77</v>
      </c>
      <c r="C101" s="120">
        <f t="shared" ref="C101:D101" si="51">E119</f>
        <v>207243.7</v>
      </c>
      <c r="D101" s="120">
        <f t="shared" si="51"/>
        <v>299512.7</v>
      </c>
      <c r="E101" s="120">
        <f t="shared" ref="E101:F101" si="52">H119</f>
        <v>0</v>
      </c>
      <c r="F101" s="120">
        <f t="shared" si="52"/>
        <v>0</v>
      </c>
      <c r="G101" s="120">
        <f t="shared" si="33"/>
        <v>3025613.6</v>
      </c>
      <c r="H101" s="120">
        <f t="shared" si="34"/>
        <v>1736858.5</v>
      </c>
      <c r="I101" s="120">
        <f t="shared" si="35"/>
        <v>105748.1</v>
      </c>
      <c r="J101" s="120">
        <f t="shared" si="36"/>
        <v>88218.5</v>
      </c>
      <c r="K101" s="120">
        <f t="shared" si="37"/>
        <v>757235.1</v>
      </c>
      <c r="L101" s="120">
        <f t="shared" ref="L101:M101" si="53">Q119</f>
        <v>572787</v>
      </c>
      <c r="M101" s="120">
        <f t="shared" si="53"/>
        <v>94948.6</v>
      </c>
      <c r="N101" s="120">
        <f t="shared" si="39"/>
        <v>2890611.9</v>
      </c>
      <c r="O101" s="120">
        <f t="shared" si="40"/>
        <v>145006.29999999999</v>
      </c>
      <c r="P101" s="120">
        <f t="shared" si="41"/>
        <v>7179</v>
      </c>
      <c r="Q101" s="120">
        <f t="shared" si="42"/>
        <v>707089.1</v>
      </c>
      <c r="R101" s="120">
        <f t="shared" si="43"/>
        <v>686144.5</v>
      </c>
      <c r="S101" s="120">
        <f t="shared" si="44"/>
        <v>341598.9</v>
      </c>
      <c r="T101" s="120">
        <f t="shared" si="45"/>
        <v>8581</v>
      </c>
      <c r="U101" s="120">
        <f t="shared" si="46"/>
        <v>240723.4</v>
      </c>
      <c r="V101" s="120">
        <f t="shared" si="47"/>
        <v>0</v>
      </c>
      <c r="W101" s="120">
        <f t="shared" si="48"/>
        <v>336979.8</v>
      </c>
      <c r="X101" s="120">
        <f t="shared" si="49"/>
        <v>1016114.1</v>
      </c>
      <c r="Y101" s="71">
        <f t="shared" si="50"/>
        <v>13268193.800000001</v>
      </c>
      <c r="Z101" s="66"/>
      <c r="AA101" s="64"/>
      <c r="AB101" s="66"/>
      <c r="AC101" s="64"/>
      <c r="AD101" s="66"/>
      <c r="AE101" s="64"/>
      <c r="AF101" s="66"/>
      <c r="AG101" s="64"/>
      <c r="AH101" s="66"/>
      <c r="AI101" s="64"/>
      <c r="AJ101" s="66"/>
      <c r="AK101" s="64"/>
      <c r="AL101" s="66"/>
      <c r="AM101" s="64"/>
      <c r="AN101" s="66"/>
      <c r="AO101" s="64"/>
      <c r="AP101" s="66"/>
      <c r="AQ101" s="64"/>
      <c r="AR101" s="66"/>
      <c r="AT101" s="64"/>
    </row>
    <row r="102" spans="1:46" s="59" customFormat="1" ht="12.75" x14ac:dyDescent="0.2">
      <c r="A102" s="65"/>
      <c r="B102" s="69" t="s">
        <v>78</v>
      </c>
      <c r="C102" s="120">
        <f t="shared" ref="C102:D102" si="54">E120</f>
        <v>746655.4</v>
      </c>
      <c r="D102" s="120">
        <f t="shared" si="54"/>
        <v>716494.5</v>
      </c>
      <c r="E102" s="120">
        <f t="shared" ref="E102:F102" si="55">H120</f>
        <v>0</v>
      </c>
      <c r="F102" s="120">
        <f t="shared" si="55"/>
        <v>0</v>
      </c>
      <c r="G102" s="120">
        <f t="shared" si="33"/>
        <v>12248940.5</v>
      </c>
      <c r="H102" s="120">
        <f t="shared" si="34"/>
        <v>1828402.8</v>
      </c>
      <c r="I102" s="120">
        <f t="shared" si="35"/>
        <v>227429.5</v>
      </c>
      <c r="J102" s="120">
        <f t="shared" si="36"/>
        <v>122386</v>
      </c>
      <c r="K102" s="120">
        <f t="shared" si="37"/>
        <v>723196.1</v>
      </c>
      <c r="L102" s="120">
        <f t="shared" ref="L102:M102" si="56">Q120</f>
        <v>1629267.6</v>
      </c>
      <c r="M102" s="120">
        <f t="shared" si="56"/>
        <v>1099138.2</v>
      </c>
      <c r="N102" s="120">
        <f t="shared" si="39"/>
        <v>5972231.7999999998</v>
      </c>
      <c r="O102" s="120">
        <f t="shared" si="40"/>
        <v>879180.80000000005</v>
      </c>
      <c r="P102" s="120">
        <f t="shared" si="41"/>
        <v>46358</v>
      </c>
      <c r="Q102" s="120">
        <f t="shared" si="42"/>
        <v>349546.3</v>
      </c>
      <c r="R102" s="120">
        <f t="shared" si="43"/>
        <v>2566301.5</v>
      </c>
      <c r="S102" s="120">
        <f t="shared" si="44"/>
        <v>180686.3</v>
      </c>
      <c r="T102" s="120">
        <f t="shared" si="45"/>
        <v>5400</v>
      </c>
      <c r="U102" s="120">
        <f t="shared" si="46"/>
        <v>179211.9</v>
      </c>
      <c r="V102" s="120">
        <f t="shared" si="47"/>
        <v>59449.5</v>
      </c>
      <c r="W102" s="120">
        <f t="shared" si="48"/>
        <v>409566.8</v>
      </c>
      <c r="X102" s="120">
        <f t="shared" si="49"/>
        <v>2260544.4</v>
      </c>
      <c r="Y102" s="71">
        <f t="shared" si="50"/>
        <v>32250387.900000002</v>
      </c>
      <c r="Z102" s="66"/>
      <c r="AA102" s="64"/>
      <c r="AB102" s="66"/>
      <c r="AC102" s="64"/>
      <c r="AD102" s="66"/>
      <c r="AE102" s="64"/>
      <c r="AF102" s="66"/>
      <c r="AG102" s="64"/>
      <c r="AH102" s="66"/>
      <c r="AI102" s="64"/>
      <c r="AJ102" s="66"/>
      <c r="AK102" s="64"/>
      <c r="AL102" s="66"/>
      <c r="AM102" s="64"/>
      <c r="AN102" s="66"/>
      <c r="AO102" s="64"/>
      <c r="AP102" s="66"/>
      <c r="AQ102" s="64"/>
      <c r="AR102" s="66"/>
      <c r="AT102" s="64"/>
    </row>
    <row r="103" spans="1:46" s="59" customFormat="1" ht="12.75" x14ac:dyDescent="0.2">
      <c r="A103" s="65"/>
      <c r="B103" s="69" t="s">
        <v>79</v>
      </c>
      <c r="C103" s="120">
        <f t="shared" ref="C103:D103" si="57">E121</f>
        <v>786790.2</v>
      </c>
      <c r="D103" s="120">
        <f t="shared" si="57"/>
        <v>1516323.9</v>
      </c>
      <c r="E103" s="120">
        <f t="shared" ref="E103:F103" si="58">H121</f>
        <v>42</v>
      </c>
      <c r="F103" s="120">
        <f t="shared" si="58"/>
        <v>0</v>
      </c>
      <c r="G103" s="120">
        <f t="shared" si="33"/>
        <v>8396182.5</v>
      </c>
      <c r="H103" s="120">
        <f t="shared" si="34"/>
        <v>2128860.1</v>
      </c>
      <c r="I103" s="120">
        <f t="shared" si="35"/>
        <v>190751.1</v>
      </c>
      <c r="J103" s="120">
        <f t="shared" si="36"/>
        <v>124963.5</v>
      </c>
      <c r="K103" s="120">
        <f t="shared" si="37"/>
        <v>783402</v>
      </c>
      <c r="L103" s="120">
        <f t="shared" ref="L103:M103" si="59">Q121</f>
        <v>576879.19999999995</v>
      </c>
      <c r="M103" s="120">
        <f t="shared" si="59"/>
        <v>986490</v>
      </c>
      <c r="N103" s="120">
        <f t="shared" si="39"/>
        <v>6670524.2999999998</v>
      </c>
      <c r="O103" s="120">
        <f t="shared" si="40"/>
        <v>1280000.3999999999</v>
      </c>
      <c r="P103" s="120">
        <f t="shared" si="41"/>
        <v>12707</v>
      </c>
      <c r="Q103" s="120">
        <f t="shared" si="42"/>
        <v>59791.7</v>
      </c>
      <c r="R103" s="120">
        <f t="shared" si="43"/>
        <v>2443691.2999999998</v>
      </c>
      <c r="S103" s="120">
        <f t="shared" si="44"/>
        <v>1057054</v>
      </c>
      <c r="T103" s="120">
        <f t="shared" si="45"/>
        <v>70009</v>
      </c>
      <c r="U103" s="120">
        <f t="shared" si="46"/>
        <v>265744.2</v>
      </c>
      <c r="V103" s="120">
        <f t="shared" si="47"/>
        <v>2425</v>
      </c>
      <c r="W103" s="120">
        <f t="shared" si="48"/>
        <v>328028</v>
      </c>
      <c r="X103" s="120">
        <f t="shared" si="49"/>
        <v>9008295.8000000007</v>
      </c>
      <c r="Y103" s="71">
        <f t="shared" si="50"/>
        <v>36688955.199999996</v>
      </c>
      <c r="Z103" s="66"/>
      <c r="AA103" s="64"/>
      <c r="AB103" s="66"/>
      <c r="AC103" s="64"/>
      <c r="AD103" s="66"/>
      <c r="AE103" s="64"/>
      <c r="AF103" s="66"/>
      <c r="AG103" s="64"/>
      <c r="AH103" s="66"/>
      <c r="AI103" s="64"/>
      <c r="AJ103" s="66"/>
      <c r="AK103" s="64"/>
      <c r="AL103" s="66"/>
      <c r="AM103" s="64"/>
      <c r="AN103" s="66"/>
      <c r="AO103" s="64"/>
      <c r="AP103" s="66"/>
      <c r="AQ103" s="64"/>
      <c r="AR103" s="66"/>
      <c r="AT103" s="64"/>
    </row>
    <row r="104" spans="1:46" s="59" customFormat="1" ht="12.75" x14ac:dyDescent="0.2">
      <c r="A104" s="65"/>
      <c r="B104" s="69" t="s">
        <v>8</v>
      </c>
      <c r="C104" s="120">
        <f t="shared" ref="C104:D104" si="60">E122</f>
        <v>16043984.6</v>
      </c>
      <c r="D104" s="120">
        <f t="shared" si="60"/>
        <v>3258577.6</v>
      </c>
      <c r="E104" s="120">
        <f t="shared" ref="E104:F104" si="61">H122</f>
        <v>3</v>
      </c>
      <c r="F104" s="120">
        <f t="shared" si="61"/>
        <v>0</v>
      </c>
      <c r="G104" s="120">
        <f t="shared" si="33"/>
        <v>10756188.1</v>
      </c>
      <c r="H104" s="120">
        <f t="shared" si="34"/>
        <v>2868029.2</v>
      </c>
      <c r="I104" s="120">
        <f t="shared" si="35"/>
        <v>354168.4</v>
      </c>
      <c r="J104" s="120">
        <f t="shared" si="36"/>
        <v>217360.2</v>
      </c>
      <c r="K104" s="120">
        <f t="shared" si="37"/>
        <v>1176100.3</v>
      </c>
      <c r="L104" s="120">
        <f t="shared" ref="L104:M104" si="62">Q122</f>
        <v>1405559.8</v>
      </c>
      <c r="M104" s="120">
        <f t="shared" si="62"/>
        <v>2114396</v>
      </c>
      <c r="N104" s="120">
        <f t="shared" si="39"/>
        <v>14409696.5</v>
      </c>
      <c r="O104" s="120">
        <f t="shared" si="40"/>
        <v>32157128.100000001</v>
      </c>
      <c r="P104" s="120">
        <f t="shared" si="41"/>
        <v>252329</v>
      </c>
      <c r="Q104" s="120">
        <f t="shared" si="42"/>
        <v>534883.6</v>
      </c>
      <c r="R104" s="120">
        <f t="shared" si="43"/>
        <v>1519804.3</v>
      </c>
      <c r="S104" s="120">
        <f t="shared" si="44"/>
        <v>4363123.9000000004</v>
      </c>
      <c r="T104" s="120">
        <f t="shared" si="45"/>
        <v>511238.2</v>
      </c>
      <c r="U104" s="120">
        <f t="shared" si="46"/>
        <v>571569.30000000005</v>
      </c>
      <c r="V104" s="120">
        <f t="shared" si="47"/>
        <v>39587.300000000003</v>
      </c>
      <c r="W104" s="120">
        <f t="shared" si="48"/>
        <v>2580202.9</v>
      </c>
      <c r="X104" s="120">
        <f t="shared" si="49"/>
        <v>16137422.6</v>
      </c>
      <c r="Y104" s="71">
        <f t="shared" si="50"/>
        <v>111271352.89999998</v>
      </c>
      <c r="Z104" s="66"/>
      <c r="AA104" s="64"/>
      <c r="AB104" s="66"/>
      <c r="AC104" s="64"/>
      <c r="AD104" s="66"/>
      <c r="AE104" s="64"/>
      <c r="AF104" s="66"/>
      <c r="AG104" s="64"/>
      <c r="AH104" s="66"/>
      <c r="AI104" s="64"/>
      <c r="AJ104" s="66"/>
      <c r="AK104" s="64"/>
      <c r="AL104" s="66"/>
      <c r="AM104" s="64"/>
      <c r="AN104" s="66"/>
      <c r="AO104" s="64"/>
      <c r="AP104" s="66"/>
      <c r="AQ104" s="64"/>
      <c r="AR104" s="66"/>
      <c r="AT104" s="64"/>
    </row>
    <row r="105" spans="1:46" s="59" customFormat="1" ht="12.75" x14ac:dyDescent="0.2">
      <c r="A105" s="65"/>
      <c r="B105" s="69" t="s">
        <v>9</v>
      </c>
      <c r="C105" s="120">
        <f t="shared" ref="C105:D105" si="63">E123</f>
        <v>4120408.7</v>
      </c>
      <c r="D105" s="120">
        <f t="shared" si="63"/>
        <v>3475805.2</v>
      </c>
      <c r="E105" s="120">
        <f t="shared" ref="E105:F105" si="64">H123</f>
        <v>0</v>
      </c>
      <c r="F105" s="120">
        <f t="shared" si="64"/>
        <v>0</v>
      </c>
      <c r="G105" s="120">
        <f t="shared" si="33"/>
        <v>3971368.5</v>
      </c>
      <c r="H105" s="120">
        <f t="shared" si="34"/>
        <v>2118162.1</v>
      </c>
      <c r="I105" s="120">
        <f t="shared" si="35"/>
        <v>461006.9</v>
      </c>
      <c r="J105" s="120">
        <f t="shared" si="36"/>
        <v>273216.40000000002</v>
      </c>
      <c r="K105" s="120">
        <f t="shared" si="37"/>
        <v>1153022.2</v>
      </c>
      <c r="L105" s="120">
        <f t="shared" ref="L105:M105" si="65">Q123</f>
        <v>2531774.2000000002</v>
      </c>
      <c r="M105" s="120">
        <f t="shared" si="65"/>
        <v>1020927.3</v>
      </c>
      <c r="N105" s="120">
        <f t="shared" si="39"/>
        <v>6529765.2000000002</v>
      </c>
      <c r="O105" s="120">
        <f t="shared" si="40"/>
        <v>35380443.200000003</v>
      </c>
      <c r="P105" s="120">
        <f t="shared" si="41"/>
        <v>28235</v>
      </c>
      <c r="Q105" s="120">
        <f t="shared" si="42"/>
        <v>139499.9</v>
      </c>
      <c r="R105" s="120">
        <f t="shared" si="43"/>
        <v>860945.9</v>
      </c>
      <c r="S105" s="120">
        <f t="shared" si="44"/>
        <v>865621.2</v>
      </c>
      <c r="T105" s="120">
        <f t="shared" si="45"/>
        <v>609820.1</v>
      </c>
      <c r="U105" s="120">
        <f t="shared" si="46"/>
        <v>491478.5</v>
      </c>
      <c r="V105" s="120">
        <f t="shared" si="47"/>
        <v>8635.6</v>
      </c>
      <c r="W105" s="120">
        <f t="shared" si="48"/>
        <v>2027024.8</v>
      </c>
      <c r="X105" s="120">
        <f t="shared" si="49"/>
        <v>5268544.7</v>
      </c>
      <c r="Y105" s="71">
        <f t="shared" si="50"/>
        <v>71335705.600000009</v>
      </c>
      <c r="Z105" s="66"/>
      <c r="AA105" s="64"/>
      <c r="AB105" s="66"/>
      <c r="AC105" s="64"/>
      <c r="AD105" s="66"/>
      <c r="AE105" s="64"/>
      <c r="AF105" s="66"/>
      <c r="AG105" s="64"/>
      <c r="AH105" s="66"/>
      <c r="AI105" s="64"/>
      <c r="AJ105" s="66"/>
      <c r="AK105" s="64"/>
      <c r="AL105" s="66"/>
      <c r="AM105" s="64"/>
      <c r="AN105" s="66"/>
      <c r="AO105" s="64"/>
      <c r="AP105" s="66"/>
      <c r="AQ105" s="64"/>
      <c r="AR105" s="66"/>
      <c r="AT105" s="64"/>
    </row>
    <row r="106" spans="1:46" s="59" customFormat="1" ht="12.75" x14ac:dyDescent="0.2">
      <c r="A106" s="65"/>
      <c r="B106" s="69" t="s">
        <v>10</v>
      </c>
      <c r="C106" s="120">
        <f t="shared" ref="C106:D106" si="66">E124</f>
        <v>2306899.2999999998</v>
      </c>
      <c r="D106" s="120">
        <f t="shared" si="66"/>
        <v>2017035.5</v>
      </c>
      <c r="E106" s="120">
        <f t="shared" ref="E106:F106" si="67">H124</f>
        <v>0</v>
      </c>
      <c r="F106" s="120">
        <f t="shared" si="67"/>
        <v>0</v>
      </c>
      <c r="G106" s="120">
        <f t="shared" si="33"/>
        <v>2222819.5</v>
      </c>
      <c r="H106" s="120">
        <f t="shared" si="34"/>
        <v>742235.2</v>
      </c>
      <c r="I106" s="120">
        <f t="shared" si="35"/>
        <v>60178</v>
      </c>
      <c r="J106" s="120">
        <f t="shared" si="36"/>
        <v>50401.8</v>
      </c>
      <c r="K106" s="120">
        <f t="shared" si="37"/>
        <v>461233.3</v>
      </c>
      <c r="L106" s="120">
        <f t="shared" ref="L106:M106" si="68">Q124</f>
        <v>0</v>
      </c>
      <c r="M106" s="120">
        <f t="shared" si="68"/>
        <v>1856816.9</v>
      </c>
      <c r="N106" s="120">
        <f t="shared" si="39"/>
        <v>10999408.5</v>
      </c>
      <c r="O106" s="120">
        <f t="shared" si="40"/>
        <v>13072662.300000001</v>
      </c>
      <c r="P106" s="120">
        <f t="shared" si="41"/>
        <v>43939</v>
      </c>
      <c r="Q106" s="120">
        <f t="shared" si="42"/>
        <v>64677.1</v>
      </c>
      <c r="R106" s="120">
        <f t="shared" si="43"/>
        <v>248145.5</v>
      </c>
      <c r="S106" s="120">
        <f t="shared" si="44"/>
        <v>847523</v>
      </c>
      <c r="T106" s="120">
        <f t="shared" si="45"/>
        <v>124198.5</v>
      </c>
      <c r="U106" s="120">
        <f t="shared" si="46"/>
        <v>232791.9</v>
      </c>
      <c r="V106" s="120">
        <f t="shared" si="47"/>
        <v>187909</v>
      </c>
      <c r="W106" s="120">
        <f t="shared" si="48"/>
        <v>1467180.2</v>
      </c>
      <c r="X106" s="120">
        <f t="shared" si="49"/>
        <v>1441317.7</v>
      </c>
      <c r="Y106" s="71">
        <f t="shared" si="50"/>
        <v>38447372.200000003</v>
      </c>
      <c r="Z106" s="66"/>
      <c r="AA106" s="64"/>
      <c r="AB106" s="66"/>
      <c r="AC106" s="64"/>
      <c r="AD106" s="66"/>
      <c r="AE106" s="64"/>
      <c r="AF106" s="66"/>
      <c r="AG106" s="64"/>
      <c r="AH106" s="66"/>
      <c r="AI106" s="64"/>
      <c r="AJ106" s="66"/>
      <c r="AK106" s="64"/>
      <c r="AL106" s="66"/>
      <c r="AM106" s="64"/>
      <c r="AN106" s="66"/>
      <c r="AO106" s="64"/>
      <c r="AP106" s="66"/>
      <c r="AQ106" s="64"/>
      <c r="AR106" s="66"/>
      <c r="AT106" s="64"/>
    </row>
    <row r="107" spans="1:46" s="59" customFormat="1" ht="12.75" x14ac:dyDescent="0.2">
      <c r="A107" s="65"/>
      <c r="B107" s="69" t="s">
        <v>11</v>
      </c>
      <c r="C107" s="120">
        <f t="shared" ref="C107:D107" si="69">E125</f>
        <v>3521740.7</v>
      </c>
      <c r="D107" s="120">
        <f t="shared" si="69"/>
        <v>1278389</v>
      </c>
      <c r="E107" s="120">
        <f t="shared" ref="E107:F107" si="70">H125</f>
        <v>0</v>
      </c>
      <c r="F107" s="120">
        <f t="shared" si="70"/>
        <v>0</v>
      </c>
      <c r="G107" s="120">
        <f t="shared" si="33"/>
        <v>2887625.3</v>
      </c>
      <c r="H107" s="120">
        <f t="shared" si="34"/>
        <v>680422.1</v>
      </c>
      <c r="I107" s="120">
        <f t="shared" si="35"/>
        <v>165768.70000000001</v>
      </c>
      <c r="J107" s="120">
        <f t="shared" si="36"/>
        <v>55669.4</v>
      </c>
      <c r="K107" s="120">
        <f t="shared" si="37"/>
        <v>779807.8</v>
      </c>
      <c r="L107" s="120">
        <f t="shared" ref="L107:M107" si="71">Q125</f>
        <v>1633125.4</v>
      </c>
      <c r="M107" s="120">
        <f t="shared" si="71"/>
        <v>516619.6</v>
      </c>
      <c r="N107" s="120">
        <f t="shared" si="39"/>
        <v>10280393</v>
      </c>
      <c r="O107" s="120">
        <f t="shared" si="40"/>
        <v>25956487.600000001</v>
      </c>
      <c r="P107" s="120">
        <f t="shared" si="41"/>
        <v>56061.9</v>
      </c>
      <c r="Q107" s="120">
        <f t="shared" si="42"/>
        <v>50431.1</v>
      </c>
      <c r="R107" s="120">
        <f t="shared" si="43"/>
        <v>200194.8</v>
      </c>
      <c r="S107" s="120">
        <f t="shared" si="44"/>
        <v>195005</v>
      </c>
      <c r="T107" s="120">
        <f t="shared" si="45"/>
        <v>141102</v>
      </c>
      <c r="U107" s="120">
        <f t="shared" si="46"/>
        <v>243426.8</v>
      </c>
      <c r="V107" s="120">
        <f t="shared" si="47"/>
        <v>3697</v>
      </c>
      <c r="W107" s="120">
        <f t="shared" si="48"/>
        <v>1670260.4</v>
      </c>
      <c r="X107" s="120">
        <f t="shared" si="49"/>
        <v>1846303</v>
      </c>
      <c r="Y107" s="71">
        <f t="shared" si="50"/>
        <v>52162530.599999994</v>
      </c>
      <c r="Z107" s="66"/>
      <c r="AA107" s="64"/>
      <c r="AB107" s="66"/>
      <c r="AC107" s="64"/>
      <c r="AD107" s="66"/>
      <c r="AE107" s="64"/>
      <c r="AF107" s="66"/>
      <c r="AG107" s="64"/>
      <c r="AH107" s="66"/>
      <c r="AI107" s="64"/>
      <c r="AJ107" s="66"/>
      <c r="AK107" s="64"/>
      <c r="AL107" s="66"/>
      <c r="AM107" s="64"/>
      <c r="AN107" s="66"/>
      <c r="AO107" s="64"/>
      <c r="AP107" s="66"/>
      <c r="AQ107" s="64"/>
      <c r="AR107" s="66"/>
      <c r="AT107" s="64"/>
    </row>
    <row r="108" spans="1:46" s="59" customFormat="1" ht="12.75" x14ac:dyDescent="0.2">
      <c r="A108" s="65"/>
      <c r="B108" s="69" t="s">
        <v>12</v>
      </c>
      <c r="C108" s="120">
        <f t="shared" ref="C108:D108" si="72">E126</f>
        <v>7495394</v>
      </c>
      <c r="D108" s="120">
        <f t="shared" si="72"/>
        <v>1937585.5</v>
      </c>
      <c r="E108" s="120">
        <f t="shared" ref="E108:F108" si="73">H126</f>
        <v>0</v>
      </c>
      <c r="F108" s="120">
        <f t="shared" si="73"/>
        <v>0</v>
      </c>
      <c r="G108" s="120">
        <f t="shared" si="33"/>
        <v>2092243.5</v>
      </c>
      <c r="H108" s="120">
        <f t="shared" si="34"/>
        <v>806841.8</v>
      </c>
      <c r="I108" s="120">
        <f t="shared" si="35"/>
        <v>93071.8</v>
      </c>
      <c r="J108" s="120">
        <f t="shared" si="36"/>
        <v>49243</v>
      </c>
      <c r="K108" s="120">
        <f t="shared" si="37"/>
        <v>832386.7</v>
      </c>
      <c r="L108" s="120">
        <f t="shared" ref="L108:M108" si="74">Q126</f>
        <v>2663970</v>
      </c>
      <c r="M108" s="120">
        <f t="shared" si="74"/>
        <v>713897.4</v>
      </c>
      <c r="N108" s="120">
        <f t="shared" si="39"/>
        <v>11872515.1</v>
      </c>
      <c r="O108" s="120">
        <f t="shared" si="40"/>
        <v>1450157</v>
      </c>
      <c r="P108" s="120">
        <f t="shared" si="41"/>
        <v>27997</v>
      </c>
      <c r="Q108" s="120">
        <f t="shared" si="42"/>
        <v>97145.1</v>
      </c>
      <c r="R108" s="120">
        <f t="shared" si="43"/>
        <v>440812.9</v>
      </c>
      <c r="S108" s="120">
        <f t="shared" si="44"/>
        <v>157398.70000000001</v>
      </c>
      <c r="T108" s="120">
        <f t="shared" si="45"/>
        <v>261344</v>
      </c>
      <c r="U108" s="120">
        <f t="shared" si="46"/>
        <v>240188.1</v>
      </c>
      <c r="V108" s="120">
        <f t="shared" si="47"/>
        <v>30864</v>
      </c>
      <c r="W108" s="120">
        <f t="shared" si="48"/>
        <v>1639591.8</v>
      </c>
      <c r="X108" s="120">
        <f t="shared" si="49"/>
        <v>5788462.7000000002</v>
      </c>
      <c r="Y108" s="71">
        <f t="shared" si="50"/>
        <v>38691110.100000001</v>
      </c>
      <c r="Z108" s="66"/>
      <c r="AA108" s="64"/>
      <c r="AB108" s="66"/>
      <c r="AC108" s="64"/>
      <c r="AD108" s="66"/>
      <c r="AE108" s="64"/>
      <c r="AF108" s="66"/>
      <c r="AG108" s="64"/>
      <c r="AH108" s="66"/>
      <c r="AI108" s="64"/>
      <c r="AJ108" s="66"/>
      <c r="AK108" s="64"/>
      <c r="AL108" s="66"/>
      <c r="AM108" s="64"/>
      <c r="AN108" s="66"/>
      <c r="AO108" s="64"/>
      <c r="AP108" s="66"/>
      <c r="AQ108" s="64"/>
      <c r="AR108" s="66"/>
      <c r="AT108" s="64"/>
    </row>
    <row r="109" spans="1:46" s="59" customFormat="1" ht="12.75" x14ac:dyDescent="0.2">
      <c r="A109" s="65"/>
      <c r="B109" s="69" t="s">
        <v>13</v>
      </c>
      <c r="C109" s="120">
        <f t="shared" ref="C109:D109" si="75">E127</f>
        <v>329400.40000000002</v>
      </c>
      <c r="D109" s="120">
        <f t="shared" si="75"/>
        <v>299552.3</v>
      </c>
      <c r="E109" s="120">
        <f t="shared" ref="E109:F109" si="76">H127</f>
        <v>0</v>
      </c>
      <c r="F109" s="120">
        <f t="shared" si="76"/>
        <v>0</v>
      </c>
      <c r="G109" s="120">
        <f t="shared" si="33"/>
        <v>1996937.9</v>
      </c>
      <c r="H109" s="120">
        <f t="shared" si="34"/>
        <v>480187</v>
      </c>
      <c r="I109" s="120">
        <f t="shared" si="35"/>
        <v>47646.2</v>
      </c>
      <c r="J109" s="120">
        <f t="shared" si="36"/>
        <v>35885</v>
      </c>
      <c r="K109" s="120">
        <f t="shared" si="37"/>
        <v>195567.2</v>
      </c>
      <c r="L109" s="120">
        <f t="shared" ref="L109:M109" si="77">Q127</f>
        <v>414245</v>
      </c>
      <c r="M109" s="120">
        <f t="shared" si="77"/>
        <v>198861.1</v>
      </c>
      <c r="N109" s="120">
        <f t="shared" si="39"/>
        <v>2262834.2000000002</v>
      </c>
      <c r="O109" s="120">
        <f t="shared" si="40"/>
        <v>760561.4</v>
      </c>
      <c r="P109" s="120">
        <f t="shared" si="41"/>
        <v>7985</v>
      </c>
      <c r="Q109" s="120">
        <f t="shared" si="42"/>
        <v>38077</v>
      </c>
      <c r="R109" s="120">
        <f t="shared" si="43"/>
        <v>426824.2</v>
      </c>
      <c r="S109" s="120">
        <f t="shared" si="44"/>
        <v>119098</v>
      </c>
      <c r="T109" s="120">
        <f t="shared" si="45"/>
        <v>11638</v>
      </c>
      <c r="U109" s="120">
        <f t="shared" si="46"/>
        <v>80533.5</v>
      </c>
      <c r="V109" s="120">
        <f t="shared" si="47"/>
        <v>0</v>
      </c>
      <c r="W109" s="120">
        <f t="shared" si="48"/>
        <v>143572.79999999999</v>
      </c>
      <c r="X109" s="120">
        <f t="shared" si="49"/>
        <v>1031900.6</v>
      </c>
      <c r="Y109" s="71">
        <f t="shared" si="50"/>
        <v>8881306.8000000007</v>
      </c>
      <c r="Z109" s="66"/>
      <c r="AA109" s="64"/>
      <c r="AB109" s="66"/>
      <c r="AC109" s="64"/>
      <c r="AD109" s="66"/>
      <c r="AE109" s="64"/>
      <c r="AF109" s="66"/>
      <c r="AG109" s="64"/>
      <c r="AH109" s="66"/>
      <c r="AI109" s="64"/>
      <c r="AJ109" s="66"/>
      <c r="AK109" s="64"/>
      <c r="AL109" s="66"/>
      <c r="AM109" s="64"/>
      <c r="AN109" s="66"/>
      <c r="AO109" s="64"/>
      <c r="AP109" s="66"/>
      <c r="AQ109" s="64"/>
      <c r="AR109" s="66"/>
      <c r="AT109" s="64"/>
    </row>
    <row r="110" spans="1:46" s="59" customFormat="1" ht="12.75" x14ac:dyDescent="0.2">
      <c r="A110" s="65"/>
      <c r="B110" s="69" t="s">
        <v>14</v>
      </c>
      <c r="C110" s="120">
        <f t="shared" ref="C110:D110" si="78">E128</f>
        <v>1673512.1</v>
      </c>
      <c r="D110" s="120">
        <f t="shared" si="78"/>
        <v>2146364.4</v>
      </c>
      <c r="E110" s="120">
        <f t="shared" ref="E110:F110" si="79">H128</f>
        <v>0</v>
      </c>
      <c r="F110" s="120">
        <f t="shared" si="79"/>
        <v>0</v>
      </c>
      <c r="G110" s="120">
        <f t="shared" si="33"/>
        <v>14687357</v>
      </c>
      <c r="H110" s="120">
        <f t="shared" si="34"/>
        <v>932901.7</v>
      </c>
      <c r="I110" s="120">
        <f t="shared" si="35"/>
        <v>304878.2</v>
      </c>
      <c r="J110" s="120">
        <f t="shared" si="36"/>
        <v>91502.6</v>
      </c>
      <c r="K110" s="120">
        <f t="shared" si="37"/>
        <v>744634.4</v>
      </c>
      <c r="L110" s="120">
        <f t="shared" ref="L110:M110" si="80">Q128</f>
        <v>0</v>
      </c>
      <c r="M110" s="120">
        <f t="shared" si="80"/>
        <v>1392230.6</v>
      </c>
      <c r="N110" s="120">
        <f t="shared" si="39"/>
        <v>10754882.1</v>
      </c>
      <c r="O110" s="120">
        <f t="shared" si="40"/>
        <v>6383528.4000000004</v>
      </c>
      <c r="P110" s="120">
        <f t="shared" si="41"/>
        <v>146977.29999999999</v>
      </c>
      <c r="Q110" s="120">
        <f t="shared" si="42"/>
        <v>108474.3</v>
      </c>
      <c r="R110" s="120">
        <f t="shared" si="43"/>
        <v>1969688.7</v>
      </c>
      <c r="S110" s="120">
        <f t="shared" si="44"/>
        <v>5671416.2000000002</v>
      </c>
      <c r="T110" s="120">
        <f t="shared" si="45"/>
        <v>148152</v>
      </c>
      <c r="U110" s="120">
        <f t="shared" si="46"/>
        <v>381239.3</v>
      </c>
      <c r="V110" s="120">
        <f t="shared" si="47"/>
        <v>27910.1</v>
      </c>
      <c r="W110" s="120">
        <f t="shared" si="48"/>
        <v>925654.2</v>
      </c>
      <c r="X110" s="120">
        <f t="shared" si="49"/>
        <v>3040830.3</v>
      </c>
      <c r="Y110" s="71">
        <f t="shared" si="50"/>
        <v>51532133.899999999</v>
      </c>
      <c r="Z110" s="66"/>
      <c r="AA110" s="64"/>
      <c r="AB110" s="66"/>
      <c r="AC110" s="64"/>
      <c r="AD110" s="66"/>
      <c r="AE110" s="64"/>
      <c r="AF110" s="66"/>
      <c r="AG110" s="64"/>
      <c r="AH110" s="66"/>
      <c r="AI110" s="64"/>
      <c r="AJ110" s="66"/>
      <c r="AK110" s="64"/>
      <c r="AL110" s="66"/>
      <c r="AM110" s="64"/>
      <c r="AN110" s="66"/>
      <c r="AO110" s="64"/>
      <c r="AP110" s="66"/>
      <c r="AQ110" s="64"/>
      <c r="AR110" s="66"/>
      <c r="AT110" s="64"/>
    </row>
    <row r="111" spans="1:46" s="59" customFormat="1" ht="12.75" x14ac:dyDescent="0.2">
      <c r="A111" s="65"/>
      <c r="B111" s="69" t="s">
        <v>15</v>
      </c>
      <c r="C111" s="120">
        <f t="shared" ref="C111:D111" si="81">E129</f>
        <v>2896990.9</v>
      </c>
      <c r="D111" s="120">
        <f t="shared" si="81"/>
        <v>3477613.8</v>
      </c>
      <c r="E111" s="120">
        <f t="shared" ref="E111:F111" si="82">H129</f>
        <v>0</v>
      </c>
      <c r="F111" s="120">
        <f t="shared" si="82"/>
        <v>0</v>
      </c>
      <c r="G111" s="120">
        <f t="shared" si="33"/>
        <v>3628763</v>
      </c>
      <c r="H111" s="120">
        <f t="shared" si="34"/>
        <v>1033361.9</v>
      </c>
      <c r="I111" s="120">
        <f t="shared" si="35"/>
        <v>114607.4</v>
      </c>
      <c r="J111" s="120">
        <f t="shared" si="36"/>
        <v>93372.6</v>
      </c>
      <c r="K111" s="120">
        <f t="shared" si="37"/>
        <v>617286.40000000002</v>
      </c>
      <c r="L111" s="120">
        <f t="shared" ref="L111:M111" si="83">Q129</f>
        <v>0</v>
      </c>
      <c r="M111" s="120">
        <f t="shared" si="83"/>
        <v>1054975.7</v>
      </c>
      <c r="N111" s="120">
        <f t="shared" si="39"/>
        <v>13681672.800000001</v>
      </c>
      <c r="O111" s="120">
        <f t="shared" si="40"/>
        <v>2864525.5</v>
      </c>
      <c r="P111" s="120">
        <f t="shared" si="41"/>
        <v>102975.3</v>
      </c>
      <c r="Q111" s="120">
        <f t="shared" si="42"/>
        <v>44085.9</v>
      </c>
      <c r="R111" s="120">
        <f t="shared" si="43"/>
        <v>297451.09999999998</v>
      </c>
      <c r="S111" s="120">
        <f t="shared" si="44"/>
        <v>199760.4</v>
      </c>
      <c r="T111" s="120">
        <f t="shared" si="45"/>
        <v>281016</v>
      </c>
      <c r="U111" s="120">
        <f t="shared" si="46"/>
        <v>259145.4</v>
      </c>
      <c r="V111" s="120">
        <f t="shared" si="47"/>
        <v>34651</v>
      </c>
      <c r="W111" s="120">
        <f t="shared" si="48"/>
        <v>1528949.9</v>
      </c>
      <c r="X111" s="120">
        <f t="shared" si="49"/>
        <v>4129016.4</v>
      </c>
      <c r="Y111" s="71">
        <f t="shared" si="50"/>
        <v>36340221.399999999</v>
      </c>
      <c r="Z111" s="66"/>
      <c r="AA111" s="64"/>
      <c r="AB111" s="66"/>
      <c r="AC111" s="64"/>
      <c r="AD111" s="66"/>
      <c r="AE111" s="64"/>
      <c r="AF111" s="66"/>
      <c r="AG111" s="64"/>
      <c r="AH111" s="66"/>
      <c r="AI111" s="64"/>
      <c r="AJ111" s="66"/>
      <c r="AK111" s="64"/>
      <c r="AL111" s="66"/>
      <c r="AM111" s="64"/>
      <c r="AN111" s="66"/>
      <c r="AO111" s="64"/>
      <c r="AP111" s="66"/>
      <c r="AQ111" s="64"/>
      <c r="AR111" s="66"/>
      <c r="AT111" s="64"/>
    </row>
    <row r="112" spans="1:46" s="59" customFormat="1" ht="12.75" x14ac:dyDescent="0.2">
      <c r="A112" s="65"/>
      <c r="B112" s="69" t="s">
        <v>16</v>
      </c>
      <c r="C112" s="120">
        <f t="shared" ref="C112:D112" si="84">E130</f>
        <v>8376877.4000000004</v>
      </c>
      <c r="D112" s="120">
        <f t="shared" si="84"/>
        <v>3544085.9</v>
      </c>
      <c r="E112" s="120">
        <f t="shared" ref="E112:F112" si="85">H130</f>
        <v>0</v>
      </c>
      <c r="F112" s="120">
        <f t="shared" si="85"/>
        <v>0</v>
      </c>
      <c r="G112" s="120">
        <f t="shared" si="33"/>
        <v>24223649.399999999</v>
      </c>
      <c r="H112" s="120">
        <f t="shared" si="34"/>
        <v>1126978.2</v>
      </c>
      <c r="I112" s="120">
        <f t="shared" si="35"/>
        <v>385203.4</v>
      </c>
      <c r="J112" s="120">
        <f t="shared" si="36"/>
        <v>213669.5</v>
      </c>
      <c r="K112" s="120">
        <f t="shared" si="37"/>
        <v>1220334.3</v>
      </c>
      <c r="L112" s="120">
        <f t="shared" ref="L112:M112" si="86">Q130</f>
        <v>848406</v>
      </c>
      <c r="M112" s="120">
        <f t="shared" si="86"/>
        <v>1188037.3</v>
      </c>
      <c r="N112" s="120">
        <f t="shared" si="39"/>
        <v>11137536.699999999</v>
      </c>
      <c r="O112" s="120">
        <f t="shared" si="40"/>
        <v>6407073.2000000002</v>
      </c>
      <c r="P112" s="120">
        <f t="shared" si="41"/>
        <v>58707.8</v>
      </c>
      <c r="Q112" s="120">
        <f t="shared" si="42"/>
        <v>207551</v>
      </c>
      <c r="R112" s="120">
        <f t="shared" si="43"/>
        <v>1801946.5</v>
      </c>
      <c r="S112" s="120">
        <f t="shared" si="44"/>
        <v>2736935.6</v>
      </c>
      <c r="T112" s="120">
        <f t="shared" si="45"/>
        <v>59547</v>
      </c>
      <c r="U112" s="120">
        <f t="shared" si="46"/>
        <v>469264.1</v>
      </c>
      <c r="V112" s="120">
        <f t="shared" si="47"/>
        <v>357</v>
      </c>
      <c r="W112" s="120">
        <f t="shared" si="48"/>
        <v>2093474.8</v>
      </c>
      <c r="X112" s="120">
        <f t="shared" si="49"/>
        <v>4254933.9000000004</v>
      </c>
      <c r="Y112" s="71">
        <f t="shared" si="50"/>
        <v>70354569</v>
      </c>
      <c r="Z112" s="66"/>
      <c r="AA112" s="64"/>
      <c r="AB112" s="66"/>
      <c r="AC112" s="64"/>
      <c r="AD112" s="66"/>
      <c r="AE112" s="64"/>
      <c r="AF112" s="66"/>
      <c r="AG112" s="64"/>
      <c r="AH112" s="66"/>
      <c r="AI112" s="64"/>
      <c r="AJ112" s="66"/>
      <c r="AK112" s="64"/>
      <c r="AL112" s="66"/>
      <c r="AM112" s="64"/>
      <c r="AN112" s="66"/>
      <c r="AO112" s="64"/>
      <c r="AP112" s="66"/>
      <c r="AQ112" s="64"/>
      <c r="AR112" s="66"/>
      <c r="AT112" s="64"/>
    </row>
    <row r="113" spans="1:46" ht="12.75" x14ac:dyDescent="0.2">
      <c r="B113" s="69" t="s">
        <v>17</v>
      </c>
      <c r="C113" s="120">
        <f t="shared" ref="C113:D113" si="87">E131</f>
        <v>1073396.5</v>
      </c>
      <c r="D113" s="120">
        <f t="shared" si="87"/>
        <v>2057558</v>
      </c>
      <c r="E113" s="120">
        <f t="shared" ref="E113:F113" si="88">H131</f>
        <v>0</v>
      </c>
      <c r="F113" s="120">
        <f t="shared" si="88"/>
        <v>0</v>
      </c>
      <c r="G113" s="120">
        <f t="shared" si="33"/>
        <v>2280748.5</v>
      </c>
      <c r="H113" s="120">
        <f t="shared" si="34"/>
        <v>555424.30000000005</v>
      </c>
      <c r="I113" s="120">
        <f t="shared" si="35"/>
        <v>90773.3</v>
      </c>
      <c r="J113" s="120">
        <f t="shared" si="36"/>
        <v>32569.200000000001</v>
      </c>
      <c r="K113" s="120">
        <f t="shared" si="37"/>
        <v>237432.5</v>
      </c>
      <c r="L113" s="120">
        <f t="shared" ref="L113:M113" si="89">Q131</f>
        <v>1885701.9</v>
      </c>
      <c r="M113" s="120">
        <f t="shared" si="89"/>
        <v>269618</v>
      </c>
      <c r="N113" s="120">
        <f t="shared" si="39"/>
        <v>4912249.5999999996</v>
      </c>
      <c r="O113" s="120">
        <f t="shared" si="40"/>
        <v>3942700.8</v>
      </c>
      <c r="P113" s="120">
        <f t="shared" si="41"/>
        <v>8094</v>
      </c>
      <c r="Q113" s="120">
        <f t="shared" si="42"/>
        <v>21348.6</v>
      </c>
      <c r="R113" s="120">
        <f t="shared" si="43"/>
        <v>213991.4</v>
      </c>
      <c r="S113" s="120">
        <f t="shared" si="44"/>
        <v>925206.2</v>
      </c>
      <c r="T113" s="120">
        <f t="shared" si="45"/>
        <v>221931</v>
      </c>
      <c r="U113" s="120">
        <f t="shared" si="46"/>
        <v>259273.9</v>
      </c>
      <c r="V113" s="120">
        <f t="shared" si="47"/>
        <v>4772</v>
      </c>
      <c r="W113" s="120">
        <f t="shared" si="48"/>
        <v>3013324.7</v>
      </c>
      <c r="X113" s="120">
        <f t="shared" si="49"/>
        <v>3114233.3</v>
      </c>
      <c r="Y113" s="71">
        <f t="shared" si="50"/>
        <v>25120347.699999996</v>
      </c>
      <c r="AT113" s="53"/>
    </row>
    <row r="115" spans="1:46" x14ac:dyDescent="0.2">
      <c r="A115" s="150" t="s">
        <v>1</v>
      </c>
      <c r="B115" s="46" t="s">
        <v>2</v>
      </c>
      <c r="C115" s="46" t="s">
        <v>25</v>
      </c>
      <c r="D115" s="46" t="s">
        <v>26</v>
      </c>
      <c r="E115" s="46" t="s">
        <v>39</v>
      </c>
      <c r="F115" s="46" t="s">
        <v>40</v>
      </c>
      <c r="G115" s="46" t="s">
        <v>27</v>
      </c>
      <c r="H115" s="46" t="s">
        <v>41</v>
      </c>
      <c r="I115" s="46" t="s">
        <v>42</v>
      </c>
      <c r="J115" s="46" t="s">
        <v>28</v>
      </c>
      <c r="K115" s="46" t="s">
        <v>43</v>
      </c>
      <c r="L115" s="46" t="s">
        <v>44</v>
      </c>
      <c r="M115" s="46" t="s">
        <v>45</v>
      </c>
      <c r="N115" s="46" t="s">
        <v>46</v>
      </c>
      <c r="O115" s="46" t="s">
        <v>47</v>
      </c>
      <c r="P115" s="46" t="s">
        <v>29</v>
      </c>
      <c r="Q115" s="46" t="s">
        <v>48</v>
      </c>
      <c r="R115" s="46" t="s">
        <v>49</v>
      </c>
      <c r="S115" s="46" t="s">
        <v>30</v>
      </c>
      <c r="T115" s="46" t="s">
        <v>50</v>
      </c>
      <c r="U115" s="46" t="s">
        <v>51</v>
      </c>
      <c r="V115" s="46" t="s">
        <v>52</v>
      </c>
      <c r="W115" s="46" t="s">
        <v>53</v>
      </c>
      <c r="X115" s="46" t="s">
        <v>54</v>
      </c>
      <c r="Y115" s="46" t="s">
        <v>55</v>
      </c>
      <c r="Z115" s="46" t="s">
        <v>56</v>
      </c>
      <c r="AA115" s="46" t="s">
        <v>57</v>
      </c>
      <c r="AB115" s="46" t="s">
        <v>58</v>
      </c>
      <c r="AC115" s="46" t="s">
        <v>59</v>
      </c>
      <c r="AD115" s="46" t="s">
        <v>60</v>
      </c>
    </row>
    <row r="116" spans="1:46" x14ac:dyDescent="0.2">
      <c r="A116" s="151"/>
      <c r="B116" s="47" t="s">
        <v>3</v>
      </c>
      <c r="C116" s="47" t="s">
        <v>3</v>
      </c>
      <c r="D116" s="47" t="s">
        <v>3</v>
      </c>
      <c r="E116" s="47" t="s">
        <v>3</v>
      </c>
      <c r="F116" s="47" t="s">
        <v>3</v>
      </c>
      <c r="G116" s="47" t="s">
        <v>3</v>
      </c>
      <c r="H116" s="47" t="s">
        <v>3</v>
      </c>
      <c r="I116" s="47" t="s">
        <v>3</v>
      </c>
      <c r="J116" s="47" t="s">
        <v>3</v>
      </c>
      <c r="K116" s="47" t="s">
        <v>3</v>
      </c>
      <c r="L116" s="47" t="s">
        <v>3</v>
      </c>
      <c r="M116" s="47" t="s">
        <v>3</v>
      </c>
      <c r="N116" s="47" t="s">
        <v>3</v>
      </c>
      <c r="O116" s="47" t="s">
        <v>3</v>
      </c>
      <c r="P116" s="47" t="s">
        <v>3</v>
      </c>
      <c r="Q116" s="47" t="s">
        <v>3</v>
      </c>
      <c r="R116" s="47" t="s">
        <v>3</v>
      </c>
      <c r="S116" s="47" t="s">
        <v>3</v>
      </c>
      <c r="T116" s="47" t="s">
        <v>3</v>
      </c>
      <c r="U116" s="47" t="s">
        <v>3</v>
      </c>
      <c r="V116" s="47" t="s">
        <v>3</v>
      </c>
      <c r="W116" s="47" t="s">
        <v>3</v>
      </c>
      <c r="X116" s="47" t="s">
        <v>3</v>
      </c>
      <c r="Y116" s="47" t="s">
        <v>3</v>
      </c>
      <c r="Z116" s="47" t="s">
        <v>3</v>
      </c>
      <c r="AA116" s="47" t="s">
        <v>3</v>
      </c>
      <c r="AB116" s="47" t="s">
        <v>3</v>
      </c>
      <c r="AC116" s="47" t="s">
        <v>3</v>
      </c>
      <c r="AD116" s="47" t="s">
        <v>3</v>
      </c>
    </row>
    <row r="117" spans="1:46" x14ac:dyDescent="0.15">
      <c r="A117" s="49" t="s">
        <v>5</v>
      </c>
      <c r="B117" s="94">
        <f>SUM(B118:B131)</f>
        <v>7407399438.5</v>
      </c>
      <c r="C117" s="94">
        <f t="shared" ref="C117:AD117" si="90">SUM(C118:C131)</f>
        <v>635829450.80000007</v>
      </c>
      <c r="D117" s="94">
        <f t="shared" si="90"/>
        <v>602043618.10000002</v>
      </c>
      <c r="E117" s="94">
        <f t="shared" si="90"/>
        <v>50275541</v>
      </c>
      <c r="F117" s="94">
        <f t="shared" si="90"/>
        <v>27516502.300000001</v>
      </c>
      <c r="G117" s="94">
        <f t="shared" si="90"/>
        <v>4909350580</v>
      </c>
      <c r="H117" s="94">
        <f t="shared" si="90"/>
        <v>52</v>
      </c>
      <c r="I117" s="94">
        <f t="shared" si="90"/>
        <v>0</v>
      </c>
      <c r="J117" s="94">
        <f t="shared" si="90"/>
        <v>186506580.40000001</v>
      </c>
      <c r="K117" s="94">
        <f t="shared" si="90"/>
        <v>93338967.699999988</v>
      </c>
      <c r="L117" s="94">
        <f t="shared" si="90"/>
        <v>20123355.499999996</v>
      </c>
      <c r="M117" s="94">
        <f t="shared" si="90"/>
        <v>2754834.6999999997</v>
      </c>
      <c r="N117" s="94">
        <f t="shared" si="90"/>
        <v>1531247.0000000002</v>
      </c>
      <c r="O117" s="94">
        <f t="shared" si="90"/>
        <v>10053754.600000001</v>
      </c>
      <c r="P117" s="94">
        <f t="shared" si="90"/>
        <v>245760748.09999999</v>
      </c>
      <c r="Q117" s="94">
        <f t="shared" si="90"/>
        <v>14161729.300000001</v>
      </c>
      <c r="R117" s="94">
        <f t="shared" si="90"/>
        <v>13075751.299999999</v>
      </c>
      <c r="S117" s="94">
        <f t="shared" si="90"/>
        <v>208807708.20000002</v>
      </c>
      <c r="T117" s="94">
        <f t="shared" si="90"/>
        <v>119598731.39999999</v>
      </c>
      <c r="U117" s="94">
        <f t="shared" si="90"/>
        <v>143052866.90000001</v>
      </c>
      <c r="V117" s="94">
        <f t="shared" si="90"/>
        <v>842115.10000000009</v>
      </c>
      <c r="W117" s="94">
        <f t="shared" si="90"/>
        <v>2548544.1999999997</v>
      </c>
      <c r="X117" s="94">
        <f t="shared" si="90"/>
        <v>14432179.199999999</v>
      </c>
      <c r="Y117" s="94">
        <f t="shared" si="90"/>
        <v>18238153.399999999</v>
      </c>
      <c r="Z117" s="94">
        <f t="shared" si="90"/>
        <v>2617535.7999999998</v>
      </c>
      <c r="AA117" s="94">
        <f t="shared" si="90"/>
        <v>4259594.5</v>
      </c>
      <c r="AB117" s="94">
        <f t="shared" si="90"/>
        <v>443211.4</v>
      </c>
      <c r="AC117" s="94">
        <f t="shared" si="90"/>
        <v>19450998.800000001</v>
      </c>
      <c r="AD117" s="94">
        <f t="shared" si="90"/>
        <v>60785086.800000004</v>
      </c>
    </row>
    <row r="118" spans="1:46" x14ac:dyDescent="0.15">
      <c r="A118" s="50" t="s">
        <v>76</v>
      </c>
      <c r="B118" s="95">
        <v>404282679.19999999</v>
      </c>
      <c r="C118" s="95">
        <v>32226659.399999999</v>
      </c>
      <c r="D118" s="95">
        <v>34872302</v>
      </c>
      <c r="E118" s="95">
        <v>696247.1</v>
      </c>
      <c r="F118" s="95">
        <v>1491604</v>
      </c>
      <c r="G118" s="95">
        <v>268503466.5</v>
      </c>
      <c r="H118" s="95">
        <v>7</v>
      </c>
      <c r="I118" s="95">
        <v>0</v>
      </c>
      <c r="J118" s="95">
        <v>14382839.9</v>
      </c>
      <c r="K118" s="95">
        <v>920530.4</v>
      </c>
      <c r="L118" s="95">
        <v>3084690.6</v>
      </c>
      <c r="M118" s="95">
        <v>153603.70000000001</v>
      </c>
      <c r="N118" s="95">
        <v>82789.3</v>
      </c>
      <c r="O118" s="95">
        <v>372116.3</v>
      </c>
      <c r="P118" s="95">
        <v>12539719.1</v>
      </c>
      <c r="Q118" s="95">
        <v>13.2</v>
      </c>
      <c r="R118" s="95">
        <v>568794.6</v>
      </c>
      <c r="S118" s="95">
        <v>9001126.5</v>
      </c>
      <c r="T118" s="95">
        <v>7224409.7000000002</v>
      </c>
      <c r="U118" s="95">
        <v>12373411.9</v>
      </c>
      <c r="V118" s="95">
        <v>42569.8</v>
      </c>
      <c r="W118" s="95">
        <v>125943.5</v>
      </c>
      <c r="X118" s="95">
        <v>756236.6</v>
      </c>
      <c r="Y118" s="95">
        <v>577726</v>
      </c>
      <c r="Z118" s="95">
        <v>163559</v>
      </c>
      <c r="AA118" s="95">
        <v>345004.2</v>
      </c>
      <c r="AB118" s="95">
        <v>42953.9</v>
      </c>
      <c r="AC118" s="95">
        <v>1287187.7</v>
      </c>
      <c r="AD118" s="95">
        <v>2447167.2999999998</v>
      </c>
    </row>
    <row r="119" spans="1:46" x14ac:dyDescent="0.15">
      <c r="A119" s="50" t="s">
        <v>77</v>
      </c>
      <c r="B119" s="95">
        <v>122657238.09999999</v>
      </c>
      <c r="C119" s="95">
        <v>11136215.699999999</v>
      </c>
      <c r="D119" s="95">
        <v>15292737</v>
      </c>
      <c r="E119" s="95">
        <v>207243.7</v>
      </c>
      <c r="F119" s="95">
        <v>299512.7</v>
      </c>
      <c r="G119" s="95">
        <v>59427385.399999999</v>
      </c>
      <c r="H119" s="95">
        <v>0</v>
      </c>
      <c r="I119" s="95">
        <v>0</v>
      </c>
      <c r="J119" s="95">
        <v>11329811.9</v>
      </c>
      <c r="K119" s="95">
        <v>3025613.6</v>
      </c>
      <c r="L119" s="95">
        <v>1736858.5</v>
      </c>
      <c r="M119" s="95">
        <v>105748.1</v>
      </c>
      <c r="N119" s="95">
        <v>88218.5</v>
      </c>
      <c r="O119" s="95">
        <v>757235.1</v>
      </c>
      <c r="P119" s="95">
        <v>8266418.5999999996</v>
      </c>
      <c r="Q119" s="95">
        <v>572787</v>
      </c>
      <c r="R119" s="95">
        <v>94948.6</v>
      </c>
      <c r="S119" s="95">
        <v>3936475.7</v>
      </c>
      <c r="T119" s="95">
        <v>2890611.9</v>
      </c>
      <c r="U119" s="95">
        <v>145006.29999999999</v>
      </c>
      <c r="V119" s="95">
        <v>7179</v>
      </c>
      <c r="W119" s="95">
        <v>707089.1</v>
      </c>
      <c r="X119" s="95">
        <v>686144.5</v>
      </c>
      <c r="Y119" s="95">
        <v>341598.9</v>
      </c>
      <c r="Z119" s="95">
        <v>8581</v>
      </c>
      <c r="AA119" s="95">
        <v>240723.4</v>
      </c>
      <c r="AB119" s="95">
        <v>0</v>
      </c>
      <c r="AC119" s="95">
        <v>336979.8</v>
      </c>
      <c r="AD119" s="95">
        <v>1016114.1</v>
      </c>
    </row>
    <row r="120" spans="1:46" x14ac:dyDescent="0.15">
      <c r="A120" s="50" t="s">
        <v>78</v>
      </c>
      <c r="B120" s="95">
        <v>199082867.19999999</v>
      </c>
      <c r="C120" s="95">
        <v>20013701.600000001</v>
      </c>
      <c r="D120" s="95">
        <v>36284819.600000001</v>
      </c>
      <c r="E120" s="95">
        <v>746655.4</v>
      </c>
      <c r="F120" s="95">
        <v>716494.5</v>
      </c>
      <c r="G120" s="95">
        <v>67180805.5</v>
      </c>
      <c r="H120" s="95">
        <v>0</v>
      </c>
      <c r="I120" s="95">
        <v>0</v>
      </c>
      <c r="J120" s="95">
        <v>17197498.399999999</v>
      </c>
      <c r="K120" s="95">
        <v>12248940.5</v>
      </c>
      <c r="L120" s="95">
        <v>1828402.8</v>
      </c>
      <c r="M120" s="95">
        <v>227429.5</v>
      </c>
      <c r="N120" s="95">
        <v>122386</v>
      </c>
      <c r="O120" s="95">
        <v>723196.1</v>
      </c>
      <c r="P120" s="95">
        <v>14423110.5</v>
      </c>
      <c r="Q120" s="95">
        <v>1629267.6</v>
      </c>
      <c r="R120" s="95">
        <v>1099138.2</v>
      </c>
      <c r="S120" s="95">
        <v>11732543.699999999</v>
      </c>
      <c r="T120" s="95">
        <v>5972231.7999999998</v>
      </c>
      <c r="U120" s="95">
        <v>879180.80000000005</v>
      </c>
      <c r="V120" s="95">
        <v>46358</v>
      </c>
      <c r="W120" s="95">
        <v>349546.3</v>
      </c>
      <c r="X120" s="95">
        <v>2566301.5</v>
      </c>
      <c r="Y120" s="95">
        <v>180686.3</v>
      </c>
      <c r="Z120" s="95">
        <v>5400</v>
      </c>
      <c r="AA120" s="95">
        <v>179211.9</v>
      </c>
      <c r="AB120" s="95">
        <v>59449.5</v>
      </c>
      <c r="AC120" s="95">
        <v>409566.8</v>
      </c>
      <c r="AD120" s="95">
        <v>2260544.4</v>
      </c>
    </row>
    <row r="121" spans="1:46" x14ac:dyDescent="0.15">
      <c r="A121" s="50" t="s">
        <v>79</v>
      </c>
      <c r="B121" s="95">
        <v>215004723.09999999</v>
      </c>
      <c r="C121" s="95">
        <v>24362657.699999999</v>
      </c>
      <c r="D121" s="95">
        <v>40874545.299999997</v>
      </c>
      <c r="E121" s="95">
        <v>786790.2</v>
      </c>
      <c r="F121" s="95">
        <v>1516323.9</v>
      </c>
      <c r="G121" s="95">
        <v>72884841</v>
      </c>
      <c r="H121" s="95">
        <v>42</v>
      </c>
      <c r="I121" s="95">
        <v>0</v>
      </c>
      <c r="J121" s="95">
        <v>14296967.9</v>
      </c>
      <c r="K121" s="95">
        <v>8396182.5</v>
      </c>
      <c r="L121" s="95">
        <v>2128860.1</v>
      </c>
      <c r="M121" s="95">
        <v>190751.1</v>
      </c>
      <c r="N121" s="95">
        <v>124963.5</v>
      </c>
      <c r="O121" s="95">
        <v>783402</v>
      </c>
      <c r="P121" s="95">
        <v>15164903.300000001</v>
      </c>
      <c r="Q121" s="95">
        <v>576879.19999999995</v>
      </c>
      <c r="R121" s="95">
        <v>986490</v>
      </c>
      <c r="S121" s="95">
        <v>10731852.699999999</v>
      </c>
      <c r="T121" s="95">
        <v>6670524.2999999998</v>
      </c>
      <c r="U121" s="95">
        <v>1280000.3999999999</v>
      </c>
      <c r="V121" s="95">
        <v>12707</v>
      </c>
      <c r="W121" s="95">
        <v>59791.7</v>
      </c>
      <c r="X121" s="95">
        <v>2443691.2999999998</v>
      </c>
      <c r="Y121" s="95">
        <v>1057054</v>
      </c>
      <c r="Z121" s="95">
        <v>70009</v>
      </c>
      <c r="AA121" s="95">
        <v>265744.2</v>
      </c>
      <c r="AB121" s="95">
        <v>2425</v>
      </c>
      <c r="AC121" s="95">
        <v>328028</v>
      </c>
      <c r="AD121" s="95">
        <v>9008295.8000000007</v>
      </c>
    </row>
    <row r="122" spans="1:46" x14ac:dyDescent="0.15">
      <c r="A122" s="50" t="s">
        <v>8</v>
      </c>
      <c r="B122" s="95">
        <v>983673931.20000005</v>
      </c>
      <c r="C122" s="95">
        <v>78226416.299999997</v>
      </c>
      <c r="D122" s="95">
        <v>77188262.900000006</v>
      </c>
      <c r="E122" s="95">
        <v>16043984.6</v>
      </c>
      <c r="F122" s="95">
        <v>3258577.6</v>
      </c>
      <c r="G122" s="95">
        <v>612576027.70000005</v>
      </c>
      <c r="H122" s="95">
        <v>3</v>
      </c>
      <c r="I122" s="95">
        <v>0</v>
      </c>
      <c r="J122" s="95">
        <v>27240129.899999999</v>
      </c>
      <c r="K122" s="95">
        <v>10756188.1</v>
      </c>
      <c r="L122" s="95">
        <v>2868029.2</v>
      </c>
      <c r="M122" s="95">
        <v>354168.4</v>
      </c>
      <c r="N122" s="95">
        <v>217360.2</v>
      </c>
      <c r="O122" s="95">
        <v>1176100.3</v>
      </c>
      <c r="P122" s="95">
        <v>39210224.100000001</v>
      </c>
      <c r="Q122" s="95">
        <v>1405559.8</v>
      </c>
      <c r="R122" s="95">
        <v>2114396</v>
      </c>
      <c r="S122" s="95">
        <v>37961517.399999999</v>
      </c>
      <c r="T122" s="95">
        <v>14409696.5</v>
      </c>
      <c r="U122" s="95">
        <v>32157128.100000001</v>
      </c>
      <c r="V122" s="95">
        <v>252329</v>
      </c>
      <c r="W122" s="95">
        <v>534883.6</v>
      </c>
      <c r="X122" s="95">
        <v>1519804.3</v>
      </c>
      <c r="Y122" s="95">
        <v>4363123.9000000004</v>
      </c>
      <c r="Z122" s="95">
        <v>511238.2</v>
      </c>
      <c r="AA122" s="95">
        <v>571569.30000000005</v>
      </c>
      <c r="AB122" s="95">
        <v>39587.300000000003</v>
      </c>
      <c r="AC122" s="95">
        <v>2580202.9</v>
      </c>
      <c r="AD122" s="95">
        <v>16137422.6</v>
      </c>
    </row>
    <row r="123" spans="1:46" x14ac:dyDescent="0.15">
      <c r="A123" s="50" t="s">
        <v>9</v>
      </c>
      <c r="B123" s="95">
        <v>882767553.10000002</v>
      </c>
      <c r="C123" s="95">
        <v>74962141</v>
      </c>
      <c r="D123" s="95">
        <v>32796808.199999999</v>
      </c>
      <c r="E123" s="95">
        <v>4120408.7</v>
      </c>
      <c r="F123" s="95">
        <v>3475805.2</v>
      </c>
      <c r="G123" s="95">
        <v>641378533.79999995</v>
      </c>
      <c r="H123" s="95">
        <v>0</v>
      </c>
      <c r="I123" s="95">
        <v>0</v>
      </c>
      <c r="J123" s="95">
        <v>16857249.699999999</v>
      </c>
      <c r="K123" s="95">
        <v>3971368.5</v>
      </c>
      <c r="L123" s="95">
        <v>2118162.1</v>
      </c>
      <c r="M123" s="95">
        <v>461006.9</v>
      </c>
      <c r="N123" s="95">
        <v>273216.40000000002</v>
      </c>
      <c r="O123" s="95">
        <v>1153022.2</v>
      </c>
      <c r="P123" s="95">
        <v>24193509.800000001</v>
      </c>
      <c r="Q123" s="95">
        <v>2531774.2000000002</v>
      </c>
      <c r="R123" s="95">
        <v>1020927.3</v>
      </c>
      <c r="S123" s="95">
        <v>21243605</v>
      </c>
      <c r="T123" s="95">
        <v>6529765.2000000002</v>
      </c>
      <c r="U123" s="95">
        <v>35380443.200000003</v>
      </c>
      <c r="V123" s="95">
        <v>28235</v>
      </c>
      <c r="W123" s="95">
        <v>139499.9</v>
      </c>
      <c r="X123" s="95">
        <v>860945.9</v>
      </c>
      <c r="Y123" s="95">
        <v>865621.2</v>
      </c>
      <c r="Z123" s="95">
        <v>609820.1</v>
      </c>
      <c r="AA123" s="95">
        <v>491478.5</v>
      </c>
      <c r="AB123" s="95">
        <v>8635.6</v>
      </c>
      <c r="AC123" s="95">
        <v>2027024.8</v>
      </c>
      <c r="AD123" s="95">
        <v>5268544.7</v>
      </c>
    </row>
    <row r="124" spans="1:46" x14ac:dyDescent="0.15">
      <c r="A124" s="50" t="s">
        <v>10</v>
      </c>
      <c r="B124" s="95">
        <v>584257746.10000002</v>
      </c>
      <c r="C124" s="95">
        <v>51290399.700000003</v>
      </c>
      <c r="D124" s="95">
        <v>58090096</v>
      </c>
      <c r="E124" s="95">
        <v>2306899.2999999998</v>
      </c>
      <c r="F124" s="95">
        <v>2017035.5</v>
      </c>
      <c r="G124" s="95">
        <v>398429561.39999998</v>
      </c>
      <c r="H124" s="95">
        <v>0</v>
      </c>
      <c r="I124" s="95">
        <v>0</v>
      </c>
      <c r="J124" s="95">
        <v>9551879.5</v>
      </c>
      <c r="K124" s="95">
        <v>2222819.5</v>
      </c>
      <c r="L124" s="95">
        <v>742235.2</v>
      </c>
      <c r="M124" s="95">
        <v>60178</v>
      </c>
      <c r="N124" s="95">
        <v>50401.8</v>
      </c>
      <c r="O124" s="95">
        <v>461233.3</v>
      </c>
      <c r="P124" s="95">
        <v>15931677.1</v>
      </c>
      <c r="Q124" s="95">
        <v>0</v>
      </c>
      <c r="R124" s="95">
        <v>1856816.9</v>
      </c>
      <c r="S124" s="95">
        <v>12516760.199999999</v>
      </c>
      <c r="T124" s="95">
        <v>10999408.5</v>
      </c>
      <c r="U124" s="95">
        <v>13072662.300000001</v>
      </c>
      <c r="V124" s="95">
        <v>43939</v>
      </c>
      <c r="W124" s="95">
        <v>64677.1</v>
      </c>
      <c r="X124" s="95">
        <v>248145.5</v>
      </c>
      <c r="Y124" s="95">
        <v>847523</v>
      </c>
      <c r="Z124" s="95">
        <v>124198.5</v>
      </c>
      <c r="AA124" s="95">
        <v>232791.9</v>
      </c>
      <c r="AB124" s="95">
        <v>187909</v>
      </c>
      <c r="AC124" s="95">
        <v>1467180.2</v>
      </c>
      <c r="AD124" s="95">
        <v>1441317.7</v>
      </c>
    </row>
    <row r="125" spans="1:46" x14ac:dyDescent="0.15">
      <c r="A125" s="50" t="s">
        <v>11</v>
      </c>
      <c r="B125" s="95">
        <v>537338897.89999998</v>
      </c>
      <c r="C125" s="95">
        <v>55273464.200000003</v>
      </c>
      <c r="D125" s="95">
        <v>42924154.600000001</v>
      </c>
      <c r="E125" s="95">
        <v>3521740.7</v>
      </c>
      <c r="F125" s="95">
        <v>1278389</v>
      </c>
      <c r="G125" s="95">
        <v>344957747.39999998</v>
      </c>
      <c r="H125" s="95">
        <v>0</v>
      </c>
      <c r="I125" s="95">
        <v>0</v>
      </c>
      <c r="J125" s="95">
        <v>10927816.5</v>
      </c>
      <c r="K125" s="95">
        <v>2887625.3</v>
      </c>
      <c r="L125" s="95">
        <v>680422.1</v>
      </c>
      <c r="M125" s="95">
        <v>165768.70000000001</v>
      </c>
      <c r="N125" s="95">
        <v>55669.4</v>
      </c>
      <c r="O125" s="95">
        <v>779807.8</v>
      </c>
      <c r="P125" s="95">
        <v>16717576.300000001</v>
      </c>
      <c r="Q125" s="95">
        <v>1633125.4</v>
      </c>
      <c r="R125" s="95">
        <v>516619.6</v>
      </c>
      <c r="S125" s="95">
        <v>14375608.300000001</v>
      </c>
      <c r="T125" s="95">
        <v>10280393</v>
      </c>
      <c r="U125" s="95">
        <v>25956487.600000001</v>
      </c>
      <c r="V125" s="95">
        <v>56061.9</v>
      </c>
      <c r="W125" s="95">
        <v>50431.1</v>
      </c>
      <c r="X125" s="95">
        <v>200194.8</v>
      </c>
      <c r="Y125" s="95">
        <v>195005</v>
      </c>
      <c r="Z125" s="95">
        <v>141102</v>
      </c>
      <c r="AA125" s="95">
        <v>243426.8</v>
      </c>
      <c r="AB125" s="95">
        <v>3697</v>
      </c>
      <c r="AC125" s="95">
        <v>1670260.4</v>
      </c>
      <c r="AD125" s="95">
        <v>1846303</v>
      </c>
    </row>
    <row r="126" spans="1:46" x14ac:dyDescent="0.15">
      <c r="A126" s="50" t="s">
        <v>12</v>
      </c>
      <c r="B126" s="95">
        <v>846799093.10000002</v>
      </c>
      <c r="C126" s="95">
        <v>50785065.100000001</v>
      </c>
      <c r="D126" s="95">
        <v>51908433.700000003</v>
      </c>
      <c r="E126" s="95">
        <v>7495394</v>
      </c>
      <c r="F126" s="95">
        <v>1937585.5</v>
      </c>
      <c r="G126" s="95">
        <v>651286467.10000002</v>
      </c>
      <c r="H126" s="95">
        <v>0</v>
      </c>
      <c r="I126" s="95">
        <v>0</v>
      </c>
      <c r="J126" s="95">
        <v>10464098.1</v>
      </c>
      <c r="K126" s="95">
        <v>2092243.5</v>
      </c>
      <c r="L126" s="95">
        <v>806841.8</v>
      </c>
      <c r="M126" s="95">
        <v>93071.8</v>
      </c>
      <c r="N126" s="95">
        <v>49243</v>
      </c>
      <c r="O126" s="95">
        <v>832386.7</v>
      </c>
      <c r="P126" s="95">
        <v>18903837.199999999</v>
      </c>
      <c r="Q126" s="95">
        <v>2663970</v>
      </c>
      <c r="R126" s="95">
        <v>713897.4</v>
      </c>
      <c r="S126" s="95">
        <v>24760081.800000001</v>
      </c>
      <c r="T126" s="95">
        <v>11872515.1</v>
      </c>
      <c r="U126" s="95">
        <v>1450157</v>
      </c>
      <c r="V126" s="95">
        <v>27997</v>
      </c>
      <c r="W126" s="95">
        <v>97145.1</v>
      </c>
      <c r="X126" s="95">
        <v>440812.9</v>
      </c>
      <c r="Y126" s="95">
        <v>157398.70000000001</v>
      </c>
      <c r="Z126" s="95">
        <v>261344</v>
      </c>
      <c r="AA126" s="95">
        <v>240188.1</v>
      </c>
      <c r="AB126" s="95">
        <v>30864</v>
      </c>
      <c r="AC126" s="95">
        <v>1639591.8</v>
      </c>
      <c r="AD126" s="95">
        <v>5788462.7000000002</v>
      </c>
    </row>
    <row r="127" spans="1:46" x14ac:dyDescent="0.15">
      <c r="A127" s="50" t="s">
        <v>13</v>
      </c>
      <c r="B127" s="95">
        <v>81804533</v>
      </c>
      <c r="C127" s="95">
        <v>9401899.5</v>
      </c>
      <c r="D127" s="95">
        <v>13030364.800000001</v>
      </c>
      <c r="E127" s="95">
        <v>329400.40000000002</v>
      </c>
      <c r="F127" s="95">
        <v>299552.3</v>
      </c>
      <c r="G127" s="95">
        <v>39690276.899999999</v>
      </c>
      <c r="H127" s="95">
        <v>0</v>
      </c>
      <c r="I127" s="95">
        <v>0</v>
      </c>
      <c r="J127" s="95">
        <v>4554450.4000000004</v>
      </c>
      <c r="K127" s="95">
        <v>1996937.9</v>
      </c>
      <c r="L127" s="95">
        <v>480187</v>
      </c>
      <c r="M127" s="95">
        <v>47646.2</v>
      </c>
      <c r="N127" s="95">
        <v>35885</v>
      </c>
      <c r="O127" s="95">
        <v>195567.2</v>
      </c>
      <c r="P127" s="95">
        <v>4068846.5</v>
      </c>
      <c r="Q127" s="95">
        <v>414245</v>
      </c>
      <c r="R127" s="95">
        <v>198861.1</v>
      </c>
      <c r="S127" s="95">
        <v>2177388.1</v>
      </c>
      <c r="T127" s="95">
        <v>2262834.2000000002</v>
      </c>
      <c r="U127" s="95">
        <v>760561.4</v>
      </c>
      <c r="V127" s="95">
        <v>7985</v>
      </c>
      <c r="W127" s="95">
        <v>38077</v>
      </c>
      <c r="X127" s="95">
        <v>426824.2</v>
      </c>
      <c r="Y127" s="95">
        <v>119098</v>
      </c>
      <c r="Z127" s="95">
        <v>11638</v>
      </c>
      <c r="AA127" s="95">
        <v>80533.5</v>
      </c>
      <c r="AB127" s="95">
        <v>0</v>
      </c>
      <c r="AC127" s="95">
        <v>143572.79999999999</v>
      </c>
      <c r="AD127" s="95">
        <v>1031900.6</v>
      </c>
    </row>
    <row r="128" spans="1:46" x14ac:dyDescent="0.15">
      <c r="A128" s="50" t="s">
        <v>14</v>
      </c>
      <c r="B128" s="95">
        <v>407396753.89999998</v>
      </c>
      <c r="C128" s="95">
        <v>32892352.800000001</v>
      </c>
      <c r="D128" s="95">
        <v>57492658.299999997</v>
      </c>
      <c r="E128" s="95">
        <v>1673512.1</v>
      </c>
      <c r="F128" s="95">
        <v>2146364.4</v>
      </c>
      <c r="G128" s="95">
        <v>225769126.90000001</v>
      </c>
      <c r="H128" s="95">
        <v>0</v>
      </c>
      <c r="I128" s="95">
        <v>0</v>
      </c>
      <c r="J128" s="95">
        <v>12013799.9</v>
      </c>
      <c r="K128" s="95">
        <v>14687357</v>
      </c>
      <c r="L128" s="95">
        <v>932901.7</v>
      </c>
      <c r="M128" s="95">
        <v>304878.2</v>
      </c>
      <c r="N128" s="95">
        <v>91502.6</v>
      </c>
      <c r="O128" s="95">
        <v>744634.4</v>
      </c>
      <c r="P128" s="95">
        <v>16793291.300000001</v>
      </c>
      <c r="Q128" s="95">
        <v>0</v>
      </c>
      <c r="R128" s="95">
        <v>1392230.6</v>
      </c>
      <c r="S128" s="95">
        <v>10903390.800000001</v>
      </c>
      <c r="T128" s="95">
        <v>10754882.1</v>
      </c>
      <c r="U128" s="95">
        <v>6383528.4000000004</v>
      </c>
      <c r="V128" s="95">
        <v>146977.29999999999</v>
      </c>
      <c r="W128" s="95">
        <v>108474.3</v>
      </c>
      <c r="X128" s="95">
        <v>1969688.7</v>
      </c>
      <c r="Y128" s="95">
        <v>5671416.2000000002</v>
      </c>
      <c r="Z128" s="95">
        <v>148152</v>
      </c>
      <c r="AA128" s="95">
        <v>381239.3</v>
      </c>
      <c r="AB128" s="95">
        <v>27910.1</v>
      </c>
      <c r="AC128" s="95">
        <v>925654.2</v>
      </c>
      <c r="AD128" s="95">
        <v>3040830.3</v>
      </c>
    </row>
    <row r="129" spans="1:30" x14ac:dyDescent="0.15">
      <c r="A129" s="50" t="s">
        <v>15</v>
      </c>
      <c r="B129" s="95">
        <v>841983973.10000002</v>
      </c>
      <c r="C129" s="95">
        <v>75296348.5</v>
      </c>
      <c r="D129" s="95">
        <v>56833586.600000001</v>
      </c>
      <c r="E129" s="95">
        <v>2896990.9</v>
      </c>
      <c r="F129" s="95">
        <v>3477613.8</v>
      </c>
      <c r="G129" s="95">
        <v>621184109.20000005</v>
      </c>
      <c r="H129" s="95">
        <v>0</v>
      </c>
      <c r="I129" s="95">
        <v>0</v>
      </c>
      <c r="J129" s="95">
        <v>13557795.300000001</v>
      </c>
      <c r="K129" s="95">
        <v>3628763</v>
      </c>
      <c r="L129" s="95">
        <v>1033361.9</v>
      </c>
      <c r="M129" s="95">
        <v>114607.4</v>
      </c>
      <c r="N129" s="95">
        <v>93372.6</v>
      </c>
      <c r="O129" s="95">
        <v>617286.40000000002</v>
      </c>
      <c r="P129" s="95">
        <v>21004717.5</v>
      </c>
      <c r="Q129" s="95">
        <v>0</v>
      </c>
      <c r="R129" s="95">
        <v>1054975.7</v>
      </c>
      <c r="S129" s="95">
        <v>17767194.600000001</v>
      </c>
      <c r="T129" s="95">
        <v>13681672.800000001</v>
      </c>
      <c r="U129" s="95">
        <v>2864525.5</v>
      </c>
      <c r="V129" s="95">
        <v>102975.3</v>
      </c>
      <c r="W129" s="95">
        <v>44085.9</v>
      </c>
      <c r="X129" s="95">
        <v>297451.09999999998</v>
      </c>
      <c r="Y129" s="95">
        <v>199760.4</v>
      </c>
      <c r="Z129" s="95">
        <v>281016</v>
      </c>
      <c r="AA129" s="95">
        <v>259145.4</v>
      </c>
      <c r="AB129" s="95">
        <v>34651</v>
      </c>
      <c r="AC129" s="95">
        <v>1528949.9</v>
      </c>
      <c r="AD129" s="95">
        <v>4129016.4</v>
      </c>
    </row>
    <row r="130" spans="1:30" x14ac:dyDescent="0.15">
      <c r="A130" s="50" t="s">
        <v>16</v>
      </c>
      <c r="B130" s="95">
        <v>520121744.19999999</v>
      </c>
      <c r="C130" s="95">
        <v>59533337.200000003</v>
      </c>
      <c r="D130" s="95">
        <v>71897659</v>
      </c>
      <c r="E130" s="95">
        <v>8376877.4000000004</v>
      </c>
      <c r="F130" s="95">
        <v>3544085.9</v>
      </c>
      <c r="G130" s="95">
        <v>265905013.90000001</v>
      </c>
      <c r="H130" s="95">
        <v>0</v>
      </c>
      <c r="I130" s="95">
        <v>0</v>
      </c>
      <c r="J130" s="95">
        <v>17309022.100000001</v>
      </c>
      <c r="K130" s="95">
        <v>24223649.399999999</v>
      </c>
      <c r="L130" s="95">
        <v>1126978.2</v>
      </c>
      <c r="M130" s="95">
        <v>385203.4</v>
      </c>
      <c r="N130" s="95">
        <v>213669.5</v>
      </c>
      <c r="O130" s="95">
        <v>1220334.3</v>
      </c>
      <c r="P130" s="95">
        <v>23896376</v>
      </c>
      <c r="Q130" s="95">
        <v>848406</v>
      </c>
      <c r="R130" s="95">
        <v>1188037.3</v>
      </c>
      <c r="S130" s="95">
        <v>11225767</v>
      </c>
      <c r="T130" s="95">
        <v>11137536.699999999</v>
      </c>
      <c r="U130" s="95">
        <v>6407073.2000000002</v>
      </c>
      <c r="V130" s="95">
        <v>58707.8</v>
      </c>
      <c r="W130" s="95">
        <v>207551</v>
      </c>
      <c r="X130" s="95">
        <v>1801946.5</v>
      </c>
      <c r="Y130" s="95">
        <v>2736935.6</v>
      </c>
      <c r="Z130" s="95">
        <v>59547</v>
      </c>
      <c r="AA130" s="95">
        <v>469264.1</v>
      </c>
      <c r="AB130" s="95">
        <v>357</v>
      </c>
      <c r="AC130" s="95">
        <v>2093474.8</v>
      </c>
      <c r="AD130" s="95">
        <v>4254933.9000000004</v>
      </c>
    </row>
    <row r="131" spans="1:30" x14ac:dyDescent="0.15">
      <c r="A131" s="50" t="s">
        <v>17</v>
      </c>
      <c r="B131" s="95">
        <v>780227705.29999995</v>
      </c>
      <c r="C131" s="95">
        <v>60428792.100000001</v>
      </c>
      <c r="D131" s="95">
        <v>12557190.1</v>
      </c>
      <c r="E131" s="95">
        <v>1073396.5</v>
      </c>
      <c r="F131" s="95">
        <v>2057558</v>
      </c>
      <c r="G131" s="95">
        <v>640177217.29999995</v>
      </c>
      <c r="H131" s="95">
        <v>0</v>
      </c>
      <c r="I131" s="95">
        <v>0</v>
      </c>
      <c r="J131" s="95">
        <v>6823220.9000000004</v>
      </c>
      <c r="K131" s="95">
        <v>2280748.5</v>
      </c>
      <c r="L131" s="95">
        <v>555424.30000000005</v>
      </c>
      <c r="M131" s="95">
        <v>90773.3</v>
      </c>
      <c r="N131" s="95">
        <v>32569.200000000001</v>
      </c>
      <c r="O131" s="95">
        <v>237432.5</v>
      </c>
      <c r="P131" s="95">
        <v>14646540.800000001</v>
      </c>
      <c r="Q131" s="95">
        <v>1885701.9</v>
      </c>
      <c r="R131" s="95">
        <v>269618</v>
      </c>
      <c r="S131" s="95">
        <v>20474396.399999999</v>
      </c>
      <c r="T131" s="95">
        <v>4912249.5999999996</v>
      </c>
      <c r="U131" s="95">
        <v>3942700.8</v>
      </c>
      <c r="V131" s="95">
        <v>8094</v>
      </c>
      <c r="W131" s="95">
        <v>21348.6</v>
      </c>
      <c r="X131" s="95">
        <v>213991.4</v>
      </c>
      <c r="Y131" s="95">
        <v>925206.2</v>
      </c>
      <c r="Z131" s="95">
        <v>221931</v>
      </c>
      <c r="AA131" s="95">
        <v>259273.9</v>
      </c>
      <c r="AB131" s="95">
        <v>4772</v>
      </c>
      <c r="AC131" s="95">
        <v>3013324.7</v>
      </c>
      <c r="AD131" s="95">
        <v>3114233.3</v>
      </c>
    </row>
  </sheetData>
  <mergeCells count="28">
    <mergeCell ref="N96:O96"/>
    <mergeCell ref="A1:C1"/>
    <mergeCell ref="A2:A3"/>
    <mergeCell ref="P96:Q96"/>
    <mergeCell ref="R96:S96"/>
    <mergeCell ref="J96:K96"/>
    <mergeCell ref="L96:M96"/>
    <mergeCell ref="B96:C96"/>
    <mergeCell ref="D96:E96"/>
    <mergeCell ref="F96:G96"/>
    <mergeCell ref="A77:A78"/>
    <mergeCell ref="H96:I96"/>
    <mergeCell ref="A115:A116"/>
    <mergeCell ref="AR96:AS96"/>
    <mergeCell ref="AJ96:AK96"/>
    <mergeCell ref="AL96:AM96"/>
    <mergeCell ref="AN96:AO96"/>
    <mergeCell ref="AP96:AQ96"/>
    <mergeCell ref="B97:B98"/>
    <mergeCell ref="AH96:AI96"/>
    <mergeCell ref="Z96:AA96"/>
    <mergeCell ref="A96:A97"/>
    <mergeCell ref="AB96:AC96"/>
    <mergeCell ref="AD96:AE96"/>
    <mergeCell ref="AF96:AG96"/>
    <mergeCell ref="T96:U96"/>
    <mergeCell ref="V96:W96"/>
    <mergeCell ref="X96:Y96"/>
  </mergeCells>
  <phoneticPr fontId="1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opLeftCell="A16" zoomScaleNormal="100" workbookViewId="0">
      <selection activeCell="L37" sqref="B30:L37"/>
    </sheetView>
  </sheetViews>
  <sheetFormatPr defaultRowHeight="10.5" x14ac:dyDescent="0.2"/>
  <cols>
    <col min="1" max="1" width="9.140625" style="21"/>
    <col min="2" max="2" width="14.7109375" style="21" bestFit="1" customWidth="1"/>
    <col min="3" max="3" width="13" style="21" customWidth="1"/>
    <col min="4" max="6" width="11.85546875" style="21" customWidth="1"/>
    <col min="7" max="8" width="13.140625" style="21" customWidth="1"/>
    <col min="9" max="9" width="14.85546875" style="21" bestFit="1" customWidth="1"/>
    <col min="10" max="10" width="14.42578125" style="21" bestFit="1" customWidth="1"/>
    <col min="11" max="11" width="9.140625" style="21"/>
    <col min="12" max="12" width="14.42578125" style="21" bestFit="1" customWidth="1"/>
    <col min="13" max="13" width="9.140625" style="21"/>
    <col min="14" max="14" width="14.42578125" style="21" bestFit="1" customWidth="1"/>
    <col min="15" max="15" width="9.140625" style="21"/>
    <col min="16" max="16" width="14.42578125" style="21" bestFit="1" customWidth="1"/>
    <col min="17" max="17" width="9.140625" style="21"/>
    <col min="18" max="18" width="14.42578125" style="21" bestFit="1" customWidth="1"/>
    <col min="19" max="19" width="9.140625" style="21"/>
    <col min="20" max="20" width="14.42578125" style="21" bestFit="1" customWidth="1"/>
    <col min="21" max="21" width="9.140625" style="21"/>
    <col min="22" max="22" width="14.42578125" style="21" bestFit="1" customWidth="1"/>
    <col min="23" max="23" width="9.140625" style="21"/>
    <col min="24" max="24" width="13.85546875" style="21" bestFit="1" customWidth="1"/>
    <col min="25" max="16384" width="9.140625" style="21"/>
  </cols>
  <sheetData>
    <row r="1" spans="1:11" x14ac:dyDescent="0.2">
      <c r="A1" s="33"/>
      <c r="B1" s="33"/>
      <c r="C1" s="34"/>
      <c r="D1" s="34"/>
      <c r="E1" s="34"/>
      <c r="F1" s="34"/>
      <c r="G1" s="34"/>
      <c r="H1" s="34"/>
      <c r="I1" s="34"/>
      <c r="J1" s="34"/>
    </row>
    <row r="2" spans="1:11" x14ac:dyDescent="0.2">
      <c r="A2" s="37" t="s">
        <v>73</v>
      </c>
      <c r="B2" s="33"/>
      <c r="C2" s="34"/>
      <c r="D2" s="34"/>
      <c r="E2" s="34"/>
      <c r="F2" s="34"/>
      <c r="G2" s="34"/>
      <c r="H2" s="34"/>
      <c r="I2" s="34"/>
      <c r="J2" s="34"/>
      <c r="K2" s="57"/>
    </row>
    <row r="3" spans="1:11" x14ac:dyDescent="0.2">
      <c r="A3" s="34"/>
      <c r="B3" s="33"/>
      <c r="C3" s="34"/>
      <c r="D3" s="34"/>
      <c r="E3" s="34"/>
      <c r="F3" s="35"/>
      <c r="G3" s="35"/>
      <c r="H3" s="35"/>
      <c r="I3" s="35"/>
      <c r="J3" s="34"/>
    </row>
    <row r="4" spans="1:11" x14ac:dyDescent="0.2">
      <c r="A4" s="161" t="s">
        <v>72</v>
      </c>
      <c r="B4" s="162"/>
      <c r="C4" s="34"/>
      <c r="D4" s="34"/>
      <c r="E4" s="34"/>
      <c r="F4" s="39"/>
      <c r="G4" s="39"/>
      <c r="H4" s="39"/>
      <c r="I4" s="39"/>
      <c r="J4" s="34"/>
    </row>
    <row r="5" spans="1:11" x14ac:dyDescent="0.2">
      <c r="A5" s="159" t="s">
        <v>33</v>
      </c>
      <c r="B5" s="41" t="s">
        <v>25</v>
      </c>
      <c r="C5" s="41" t="s">
        <v>26</v>
      </c>
      <c r="D5" s="42" t="s">
        <v>27</v>
      </c>
      <c r="E5" s="42" t="s">
        <v>28</v>
      </c>
      <c r="F5" s="42" t="s">
        <v>29</v>
      </c>
      <c r="G5" s="42" t="s">
        <v>30</v>
      </c>
      <c r="H5" s="41" t="s">
        <v>22</v>
      </c>
      <c r="I5" s="40"/>
    </row>
    <row r="6" spans="1:11" x14ac:dyDescent="0.15">
      <c r="A6" s="159"/>
      <c r="B6" s="41" t="s">
        <v>3</v>
      </c>
      <c r="C6" s="41" t="s">
        <v>3</v>
      </c>
      <c r="D6" s="41" t="s">
        <v>3</v>
      </c>
      <c r="E6" s="41" t="s">
        <v>3</v>
      </c>
      <c r="F6" s="41" t="s">
        <v>3</v>
      </c>
      <c r="G6" s="41" t="s">
        <v>3</v>
      </c>
      <c r="H6" s="41" t="s">
        <v>3</v>
      </c>
      <c r="J6" s="43"/>
    </row>
    <row r="7" spans="1:11" x14ac:dyDescent="0.15">
      <c r="A7" s="124">
        <v>2022</v>
      </c>
      <c r="B7" s="93">
        <v>635829450.80000007</v>
      </c>
      <c r="C7" s="93">
        <v>602043618.10000002</v>
      </c>
      <c r="D7" s="93">
        <v>4909350580</v>
      </c>
      <c r="E7" s="93">
        <v>186506580.40000001</v>
      </c>
      <c r="F7" s="93">
        <v>245760748.09999999</v>
      </c>
      <c r="G7" s="93">
        <v>208807708.20000002</v>
      </c>
      <c r="H7" s="93">
        <v>619100752.89999998</v>
      </c>
      <c r="J7" s="43"/>
    </row>
    <row r="8" spans="1:11" s="105" customFormat="1" x14ac:dyDescent="0.15">
      <c r="A8" s="119">
        <v>2021</v>
      </c>
      <c r="B8" s="93">
        <v>638225556.60000002</v>
      </c>
      <c r="C8" s="93">
        <v>605562898.60000002</v>
      </c>
      <c r="D8" s="93">
        <v>4914334306.8999996</v>
      </c>
      <c r="E8" s="93">
        <v>183722314.19999999</v>
      </c>
      <c r="F8" s="93">
        <v>243938103.30000001</v>
      </c>
      <c r="G8" s="93">
        <v>208769320.90000007</v>
      </c>
      <c r="H8" s="93">
        <v>612436194</v>
      </c>
      <c r="J8" s="106"/>
    </row>
    <row r="9" spans="1:11" x14ac:dyDescent="0.15">
      <c r="A9" s="113">
        <v>2020</v>
      </c>
      <c r="B9" s="93">
        <v>639807533.89999998</v>
      </c>
      <c r="C9" s="93">
        <v>609864395.79999995</v>
      </c>
      <c r="D9" s="93">
        <v>4919213410</v>
      </c>
      <c r="E9" s="93">
        <v>180311775.50000003</v>
      </c>
      <c r="F9" s="93">
        <v>241812361.40000004</v>
      </c>
      <c r="G9" s="93">
        <v>208502035.00000003</v>
      </c>
      <c r="H9" s="93">
        <v>607443333.79999995</v>
      </c>
      <c r="J9" s="43"/>
    </row>
    <row r="10" spans="1:11" x14ac:dyDescent="0.15">
      <c r="A10" s="97">
        <v>2019</v>
      </c>
      <c r="B10" s="93">
        <v>641623663.69999993</v>
      </c>
      <c r="C10" s="93">
        <v>613686454.5</v>
      </c>
      <c r="D10" s="93">
        <v>4923532477.1000004</v>
      </c>
      <c r="E10" s="93">
        <v>177972547.20000002</v>
      </c>
      <c r="F10" s="93">
        <v>239816019.09999999</v>
      </c>
      <c r="G10" s="93">
        <v>208391512</v>
      </c>
      <c r="H10" s="93">
        <v>601797262.39999998</v>
      </c>
      <c r="J10" s="43"/>
    </row>
    <row r="11" spans="1:11" x14ac:dyDescent="0.15">
      <c r="A11" s="113">
        <v>2018</v>
      </c>
      <c r="B11" s="93">
        <v>643917950</v>
      </c>
      <c r="C11" s="93">
        <v>617390679.39999998</v>
      </c>
      <c r="D11" s="93">
        <v>4929913772.5999994</v>
      </c>
      <c r="E11" s="93">
        <v>173811151.09999999</v>
      </c>
      <c r="F11" s="93">
        <v>237656052.40000004</v>
      </c>
      <c r="G11" s="93">
        <v>208389663.59999999</v>
      </c>
      <c r="H11" s="93">
        <v>596220154.39999998</v>
      </c>
      <c r="I11" s="72"/>
      <c r="J11" s="43"/>
    </row>
    <row r="12" spans="1:11" ht="12" x14ac:dyDescent="0.15">
      <c r="A12" s="113">
        <v>2017</v>
      </c>
      <c r="B12" s="90">
        <v>644058209.89999998</v>
      </c>
      <c r="C12" s="90">
        <v>621279324.39999998</v>
      </c>
      <c r="D12" s="90">
        <v>4938238807.7999992</v>
      </c>
      <c r="E12" s="90">
        <v>171370433.79999998</v>
      </c>
      <c r="F12" s="90">
        <v>233825054</v>
      </c>
      <c r="G12" s="90">
        <v>208435699</v>
      </c>
      <c r="H12" s="71">
        <v>590461850.19999993</v>
      </c>
      <c r="I12" s="72"/>
      <c r="J12" s="43"/>
    </row>
    <row r="13" spans="1:11" ht="11.25" x14ac:dyDescent="0.15">
      <c r="A13" s="113">
        <v>2016</v>
      </c>
      <c r="B13" s="51">
        <v>644933379.70000005</v>
      </c>
      <c r="C13" s="51">
        <v>626258066.10000002</v>
      </c>
      <c r="D13" s="51">
        <v>4944739148.8999996</v>
      </c>
      <c r="E13" s="51">
        <v>167411796.20000002</v>
      </c>
      <c r="F13" s="51">
        <v>231447433.89999998</v>
      </c>
      <c r="G13" s="51">
        <v>207910229.19999996</v>
      </c>
      <c r="H13" s="51">
        <v>584592716.9000001</v>
      </c>
      <c r="J13" s="43"/>
    </row>
    <row r="14" spans="1:11" ht="11.25" x14ac:dyDescent="0.15">
      <c r="A14" s="113">
        <v>2015</v>
      </c>
      <c r="B14" s="51">
        <v>649257861.70000005</v>
      </c>
      <c r="C14" s="51">
        <v>631293235</v>
      </c>
      <c r="D14" s="51">
        <v>4954741498.6000004</v>
      </c>
      <c r="E14" s="51">
        <v>164502676.5</v>
      </c>
      <c r="F14" s="51">
        <v>228906663.50000003</v>
      </c>
      <c r="G14" s="51">
        <v>208476807.39999998</v>
      </c>
      <c r="H14" s="51">
        <v>570038225.20000005</v>
      </c>
      <c r="J14" s="43"/>
    </row>
    <row r="15" spans="1:11" x14ac:dyDescent="0.15">
      <c r="A15" s="113">
        <v>2014</v>
      </c>
      <c r="B15" s="28">
        <v>653950677.80000007</v>
      </c>
      <c r="C15" s="28">
        <v>637514518.29999983</v>
      </c>
      <c r="D15" s="28">
        <v>4960934126.3000011</v>
      </c>
      <c r="E15" s="28">
        <v>159742140.30000001</v>
      </c>
      <c r="F15" s="28">
        <v>221921075.50000003</v>
      </c>
      <c r="G15" s="28">
        <v>208460561.5</v>
      </c>
      <c r="H15" s="28">
        <v>564608408.00000012</v>
      </c>
      <c r="J15" s="43"/>
    </row>
    <row r="16" spans="1:11" x14ac:dyDescent="0.15">
      <c r="A16" s="113">
        <v>2013</v>
      </c>
      <c r="B16" s="14">
        <v>656910342</v>
      </c>
      <c r="C16" s="14">
        <v>643372244.39999998</v>
      </c>
      <c r="D16" s="14">
        <v>4966184168.3999996</v>
      </c>
      <c r="E16" s="14">
        <v>156493386.59999999</v>
      </c>
      <c r="F16" s="14">
        <v>219822710.80000001</v>
      </c>
      <c r="G16" s="14">
        <v>208610473.5</v>
      </c>
      <c r="H16" s="14">
        <v>555800495</v>
      </c>
      <c r="J16" s="43"/>
    </row>
    <row r="17" spans="1:23" x14ac:dyDescent="0.15">
      <c r="A17" s="113">
        <v>2012</v>
      </c>
      <c r="B17" s="14">
        <v>660533239.60000002</v>
      </c>
      <c r="C17" s="14">
        <v>650492887</v>
      </c>
      <c r="D17" s="14">
        <v>4973005745.3000002</v>
      </c>
      <c r="E17" s="14">
        <v>154474470.09999999</v>
      </c>
      <c r="F17" s="14">
        <v>212679932.09999999</v>
      </c>
      <c r="G17" s="14">
        <v>208577864.69999999</v>
      </c>
      <c r="H17" s="14">
        <v>546473652.89999998</v>
      </c>
      <c r="J17" s="43"/>
    </row>
    <row r="20" spans="1:23" x14ac:dyDescent="0.2">
      <c r="A20" s="163" t="s">
        <v>33</v>
      </c>
      <c r="B20" s="160">
        <f>M40</f>
        <v>2012</v>
      </c>
      <c r="C20" s="160"/>
      <c r="D20" s="160">
        <f>L40</f>
        <v>2013</v>
      </c>
      <c r="E20" s="160"/>
      <c r="F20" s="160">
        <f>K40</f>
        <v>2014</v>
      </c>
      <c r="G20" s="160"/>
      <c r="H20" s="160">
        <f>J40</f>
        <v>2015</v>
      </c>
      <c r="I20" s="160"/>
      <c r="J20" s="160">
        <f>I40</f>
        <v>2016</v>
      </c>
      <c r="K20" s="160"/>
      <c r="L20" s="160">
        <f>H40</f>
        <v>2017</v>
      </c>
      <c r="M20" s="160"/>
      <c r="N20" s="160">
        <f>G40</f>
        <v>2018</v>
      </c>
      <c r="O20" s="160"/>
      <c r="P20" s="160">
        <f>F40</f>
        <v>2019</v>
      </c>
      <c r="Q20" s="160"/>
      <c r="R20" s="160">
        <f>E40</f>
        <v>2020</v>
      </c>
      <c r="S20" s="160"/>
      <c r="T20" s="160">
        <f>D40</f>
        <v>2021</v>
      </c>
      <c r="U20" s="160"/>
      <c r="V20" s="160">
        <f>C40</f>
        <v>2022</v>
      </c>
      <c r="W20" s="160"/>
    </row>
    <row r="21" spans="1:23" x14ac:dyDescent="0.2">
      <c r="A21" s="163"/>
      <c r="B21" s="38" t="s">
        <v>3</v>
      </c>
      <c r="C21" s="38" t="s">
        <v>34</v>
      </c>
      <c r="D21" s="38" t="s">
        <v>3</v>
      </c>
      <c r="E21" s="38" t="s">
        <v>34</v>
      </c>
      <c r="F21" s="38" t="s">
        <v>3</v>
      </c>
      <c r="G21" s="38" t="s">
        <v>34</v>
      </c>
      <c r="H21" s="38" t="s">
        <v>3</v>
      </c>
      <c r="I21" s="38" t="s">
        <v>34</v>
      </c>
      <c r="J21" s="38" t="s">
        <v>3</v>
      </c>
      <c r="K21" s="38" t="s">
        <v>34</v>
      </c>
      <c r="L21" s="38" t="s">
        <v>3</v>
      </c>
      <c r="M21" s="38" t="s">
        <v>34</v>
      </c>
      <c r="N21" s="38" t="s">
        <v>3</v>
      </c>
      <c r="O21" s="38" t="s">
        <v>34</v>
      </c>
      <c r="P21" s="38" t="s">
        <v>3</v>
      </c>
      <c r="Q21" s="38" t="s">
        <v>34</v>
      </c>
      <c r="R21" s="38" t="s">
        <v>3</v>
      </c>
      <c r="S21" s="38" t="s">
        <v>34</v>
      </c>
      <c r="T21" s="38" t="s">
        <v>3</v>
      </c>
      <c r="U21" s="38" t="s">
        <v>34</v>
      </c>
      <c r="V21" s="38" t="s">
        <v>3</v>
      </c>
      <c r="W21" s="38" t="s">
        <v>34</v>
      </c>
    </row>
    <row r="22" spans="1:23" ht="12" x14ac:dyDescent="0.15">
      <c r="A22" s="18" t="s">
        <v>25</v>
      </c>
      <c r="B22" s="14">
        <f>M41</f>
        <v>660533239.60000002</v>
      </c>
      <c r="C22" s="14">
        <v>100</v>
      </c>
      <c r="D22" s="14">
        <f>L41</f>
        <v>656910342</v>
      </c>
      <c r="E22" s="14">
        <f t="shared" ref="E22:E28" si="0">D22/B22*100</f>
        <v>99.45151926007631</v>
      </c>
      <c r="F22" s="14">
        <f>K41</f>
        <v>653950677.80000007</v>
      </c>
      <c r="G22" s="14">
        <f t="shared" ref="G22:G28" si="1">F22/B22*100</f>
        <v>99.003447305091541</v>
      </c>
      <c r="H22" s="28">
        <f>J41</f>
        <v>649257861.70000005</v>
      </c>
      <c r="I22" s="14">
        <f t="shared" ref="I22:I28" si="2">H22/B22*100</f>
        <v>98.292988569836695</v>
      </c>
      <c r="J22" s="51">
        <f>I41</f>
        <v>644933379.70000005</v>
      </c>
      <c r="K22" s="14">
        <f t="shared" ref="K22:K28" si="3">J22/B22*100</f>
        <v>97.638292978344765</v>
      </c>
      <c r="L22" s="51">
        <f>H41</f>
        <v>644058209.89999998</v>
      </c>
      <c r="M22" s="14">
        <f t="shared" ref="M22:M28" si="4">L22/B22*100</f>
        <v>97.505798540891462</v>
      </c>
      <c r="N22" s="90">
        <f>G41</f>
        <v>643917950</v>
      </c>
      <c r="O22" s="14">
        <f t="shared" ref="O22:O28" si="5">N22/B22*100</f>
        <v>97.484564196941577</v>
      </c>
      <c r="P22" s="93">
        <f>F41</f>
        <v>641623663.69999993</v>
      </c>
      <c r="Q22" s="14">
        <f t="shared" ref="Q22:Q28" si="6">P22/B22*100</f>
        <v>97.137225688831165</v>
      </c>
      <c r="R22" s="93">
        <f>E41</f>
        <v>639807533.89999998</v>
      </c>
      <c r="S22" s="14">
        <f t="shared" ref="S22:S28" si="7">R22/B22*100</f>
        <v>96.862276649006958</v>
      </c>
      <c r="T22" s="93">
        <f>D41</f>
        <v>638225556.60000002</v>
      </c>
      <c r="U22" s="14">
        <f t="shared" ref="U22:U28" si="8">T22/B22*100</f>
        <v>96.622776620067015</v>
      </c>
      <c r="V22" s="93">
        <f>C41</f>
        <v>635829450.80000007</v>
      </c>
      <c r="W22" s="14">
        <f t="shared" ref="W22:W28" si="9">V22/B22*100</f>
        <v>96.260023369155519</v>
      </c>
    </row>
    <row r="23" spans="1:23" ht="12" x14ac:dyDescent="0.15">
      <c r="A23" s="18" t="s">
        <v>26</v>
      </c>
      <c r="B23" s="14">
        <f t="shared" ref="B23:B28" si="10">M42</f>
        <v>650492887</v>
      </c>
      <c r="C23" s="14">
        <v>100</v>
      </c>
      <c r="D23" s="14">
        <f t="shared" ref="D23:D28" si="11">L42</f>
        <v>643372244.39999998</v>
      </c>
      <c r="E23" s="14">
        <f t="shared" si="0"/>
        <v>98.90534658528864</v>
      </c>
      <c r="F23" s="14">
        <f t="shared" ref="F23:F28" si="12">K42</f>
        <v>637514518.29999983</v>
      </c>
      <c r="G23" s="14">
        <f t="shared" si="1"/>
        <v>98.004840796975515</v>
      </c>
      <c r="H23" s="28">
        <f t="shared" ref="H23:H28" si="13">J42</f>
        <v>631293235</v>
      </c>
      <c r="I23" s="14">
        <f t="shared" si="2"/>
        <v>97.048445512056773</v>
      </c>
      <c r="J23" s="51">
        <f t="shared" ref="J23:J28" si="14">I42</f>
        <v>626258066.10000002</v>
      </c>
      <c r="K23" s="14">
        <f t="shared" si="3"/>
        <v>96.274391098760788</v>
      </c>
      <c r="L23" s="51">
        <f t="shared" ref="L23:L28" si="15">H42</f>
        <v>621279324.39999998</v>
      </c>
      <c r="M23" s="14">
        <f t="shared" si="4"/>
        <v>95.509011215367835</v>
      </c>
      <c r="N23" s="90">
        <f t="shared" ref="N23:N28" si="16">G42</f>
        <v>617390679.39999998</v>
      </c>
      <c r="O23" s="14">
        <f t="shared" si="5"/>
        <v>94.91121144265486</v>
      </c>
      <c r="P23" s="93">
        <f t="shared" ref="P23:P28" si="17">F42</f>
        <v>613686454.5</v>
      </c>
      <c r="Q23" s="14">
        <f t="shared" si="6"/>
        <v>94.341762494937171</v>
      </c>
      <c r="R23" s="93">
        <f t="shared" ref="R23:R28" si="18">E42</f>
        <v>609864395.79999995</v>
      </c>
      <c r="S23" s="14">
        <f t="shared" si="7"/>
        <v>93.754199006329785</v>
      </c>
      <c r="T23" s="93">
        <f t="shared" ref="T23:T28" si="19">D42</f>
        <v>605562898.60000002</v>
      </c>
      <c r="U23" s="14">
        <f t="shared" si="8"/>
        <v>93.092931637237115</v>
      </c>
      <c r="V23" s="93">
        <f t="shared" ref="V23:V28" si="20">C42</f>
        <v>602043618.10000002</v>
      </c>
      <c r="W23" s="14">
        <f t="shared" si="9"/>
        <v>92.551914114934817</v>
      </c>
    </row>
    <row r="24" spans="1:23" ht="12" x14ac:dyDescent="0.15">
      <c r="A24" s="18" t="s">
        <v>27</v>
      </c>
      <c r="B24" s="14">
        <f t="shared" si="10"/>
        <v>4973005745.3000002</v>
      </c>
      <c r="C24" s="14">
        <v>100</v>
      </c>
      <c r="D24" s="14">
        <f t="shared" si="11"/>
        <v>4966184168.3999996</v>
      </c>
      <c r="E24" s="14">
        <f t="shared" si="0"/>
        <v>99.862827890226185</v>
      </c>
      <c r="F24" s="14">
        <f t="shared" si="12"/>
        <v>4960934126.3000011</v>
      </c>
      <c r="G24" s="14">
        <f t="shared" si="1"/>
        <v>99.757257087197061</v>
      </c>
      <c r="H24" s="28">
        <f t="shared" si="13"/>
        <v>4954741498.6000004</v>
      </c>
      <c r="I24" s="14">
        <f t="shared" si="2"/>
        <v>99.632732242120142</v>
      </c>
      <c r="J24" s="51">
        <f t="shared" si="14"/>
        <v>4944739148.8999996</v>
      </c>
      <c r="K24" s="14">
        <f t="shared" si="3"/>
        <v>99.431599361679488</v>
      </c>
      <c r="L24" s="51">
        <f t="shared" si="15"/>
        <v>4938238807.7999992</v>
      </c>
      <c r="M24" s="14">
        <f t="shared" si="4"/>
        <v>99.300886842271211</v>
      </c>
      <c r="N24" s="90">
        <f t="shared" si="16"/>
        <v>4929913772.5999994</v>
      </c>
      <c r="O24" s="14">
        <f t="shared" si="5"/>
        <v>99.133482346351059</v>
      </c>
      <c r="P24" s="93">
        <f t="shared" si="17"/>
        <v>4923532477.1000004</v>
      </c>
      <c r="Q24" s="14">
        <f t="shared" si="6"/>
        <v>99.005163662906341</v>
      </c>
      <c r="R24" s="93">
        <f t="shared" si="18"/>
        <v>4919213410</v>
      </c>
      <c r="S24" s="14">
        <f t="shared" si="7"/>
        <v>98.918313429441753</v>
      </c>
      <c r="T24" s="93">
        <f t="shared" si="19"/>
        <v>4914334306.8999996</v>
      </c>
      <c r="U24" s="14">
        <f t="shared" si="8"/>
        <v>98.82020167671331</v>
      </c>
      <c r="V24" s="93">
        <f t="shared" si="20"/>
        <v>4909350580</v>
      </c>
      <c r="W24" s="14">
        <f t="shared" si="9"/>
        <v>98.719986089697144</v>
      </c>
    </row>
    <row r="25" spans="1:23" ht="12" x14ac:dyDescent="0.15">
      <c r="A25" s="18" t="s">
        <v>35</v>
      </c>
      <c r="B25" s="14">
        <f t="shared" si="10"/>
        <v>154474470.09999999</v>
      </c>
      <c r="C25" s="14">
        <v>100</v>
      </c>
      <c r="D25" s="14">
        <f t="shared" si="11"/>
        <v>156493386.59999999</v>
      </c>
      <c r="E25" s="14">
        <f t="shared" si="0"/>
        <v>101.3069580356502</v>
      </c>
      <c r="F25" s="14">
        <f t="shared" si="12"/>
        <v>159742140.30000001</v>
      </c>
      <c r="G25" s="14">
        <f t="shared" si="1"/>
        <v>103.41005876025338</v>
      </c>
      <c r="H25" s="28">
        <f t="shared" si="13"/>
        <v>164502676.5</v>
      </c>
      <c r="I25" s="14">
        <f t="shared" si="2"/>
        <v>106.49182120094549</v>
      </c>
      <c r="J25" s="51">
        <f t="shared" si="14"/>
        <v>167411796.20000002</v>
      </c>
      <c r="K25" s="14">
        <f t="shared" si="3"/>
        <v>108.37505776302385</v>
      </c>
      <c r="L25" s="51">
        <f t="shared" si="15"/>
        <v>171370433.79999998</v>
      </c>
      <c r="M25" s="14">
        <f t="shared" si="4"/>
        <v>110.93770620417878</v>
      </c>
      <c r="N25" s="90">
        <f t="shared" si="16"/>
        <v>173811151.09999999</v>
      </c>
      <c r="O25" s="14">
        <f t="shared" si="5"/>
        <v>112.51771958659724</v>
      </c>
      <c r="P25" s="93">
        <f t="shared" si="17"/>
        <v>177972547.20000002</v>
      </c>
      <c r="Q25" s="14">
        <f t="shared" si="6"/>
        <v>115.21162499200572</v>
      </c>
      <c r="R25" s="93">
        <f t="shared" si="18"/>
        <v>180311775.50000003</v>
      </c>
      <c r="S25" s="14">
        <f t="shared" si="7"/>
        <v>116.72593884495872</v>
      </c>
      <c r="T25" s="93">
        <f t="shared" si="19"/>
        <v>183722314.19999999</v>
      </c>
      <c r="U25" s="14">
        <f t="shared" si="8"/>
        <v>118.9337720861358</v>
      </c>
      <c r="V25" s="93">
        <f t="shared" si="20"/>
        <v>186506580.40000001</v>
      </c>
      <c r="W25" s="14">
        <f t="shared" si="9"/>
        <v>120.7361839657154</v>
      </c>
    </row>
    <row r="26" spans="1:23" ht="12" x14ac:dyDescent="0.15">
      <c r="A26" s="18" t="s">
        <v>29</v>
      </c>
      <c r="B26" s="14">
        <f t="shared" si="10"/>
        <v>212679932.09999999</v>
      </c>
      <c r="C26" s="14">
        <v>100</v>
      </c>
      <c r="D26" s="14">
        <f t="shared" si="11"/>
        <v>219822710.80000001</v>
      </c>
      <c r="E26" s="14">
        <f t="shared" si="0"/>
        <v>103.35846388019418</v>
      </c>
      <c r="F26" s="14">
        <f t="shared" si="12"/>
        <v>221921075.50000003</v>
      </c>
      <c r="G26" s="14">
        <f t="shared" si="1"/>
        <v>104.34509420270783</v>
      </c>
      <c r="H26" s="28">
        <f t="shared" si="13"/>
        <v>228906663.50000003</v>
      </c>
      <c r="I26" s="14">
        <f t="shared" si="2"/>
        <v>107.6296485708724</v>
      </c>
      <c r="J26" s="51">
        <f t="shared" si="14"/>
        <v>231447433.89999998</v>
      </c>
      <c r="K26" s="14">
        <f t="shared" si="3"/>
        <v>108.82429367674224</v>
      </c>
      <c r="L26" s="51">
        <f t="shared" si="15"/>
        <v>233825054</v>
      </c>
      <c r="M26" s="14">
        <f t="shared" si="4"/>
        <v>109.9422271256217</v>
      </c>
      <c r="N26" s="90">
        <f t="shared" si="16"/>
        <v>237656052.40000004</v>
      </c>
      <c r="O26" s="14">
        <f t="shared" si="5"/>
        <v>111.7435246726788</v>
      </c>
      <c r="P26" s="93">
        <f t="shared" si="17"/>
        <v>239816019.09999999</v>
      </c>
      <c r="Q26" s="14">
        <f t="shared" si="6"/>
        <v>112.7591196461549</v>
      </c>
      <c r="R26" s="93">
        <f t="shared" si="18"/>
        <v>241812361.40000004</v>
      </c>
      <c r="S26" s="14">
        <f t="shared" si="7"/>
        <v>113.69778004551094</v>
      </c>
      <c r="T26" s="93">
        <f t="shared" si="19"/>
        <v>243938103.30000001</v>
      </c>
      <c r="U26" s="14">
        <f t="shared" si="8"/>
        <v>114.69728285661796</v>
      </c>
      <c r="V26" s="93">
        <f t="shared" si="20"/>
        <v>245760748.09999999</v>
      </c>
      <c r="W26" s="14">
        <f t="shared" si="9"/>
        <v>115.55427240988855</v>
      </c>
    </row>
    <row r="27" spans="1:23" ht="12" x14ac:dyDescent="0.15">
      <c r="A27" s="18" t="s">
        <v>30</v>
      </c>
      <c r="B27" s="14">
        <f t="shared" si="10"/>
        <v>208577864.69999999</v>
      </c>
      <c r="C27" s="14">
        <v>100</v>
      </c>
      <c r="D27" s="14">
        <f t="shared" si="11"/>
        <v>208610473.5</v>
      </c>
      <c r="E27" s="14">
        <f t="shared" si="0"/>
        <v>100.01563387373196</v>
      </c>
      <c r="F27" s="14">
        <f t="shared" si="12"/>
        <v>208460561.5</v>
      </c>
      <c r="G27" s="14">
        <f t="shared" si="1"/>
        <v>99.943760475173761</v>
      </c>
      <c r="H27" s="28">
        <f t="shared" si="13"/>
        <v>208476807.39999998</v>
      </c>
      <c r="I27" s="14">
        <f t="shared" si="2"/>
        <v>99.951549364960002</v>
      </c>
      <c r="J27" s="51">
        <f t="shared" si="14"/>
        <v>207910229.19999996</v>
      </c>
      <c r="K27" s="14">
        <f t="shared" si="3"/>
        <v>99.679910665036147</v>
      </c>
      <c r="L27" s="51">
        <f t="shared" si="15"/>
        <v>208435699</v>
      </c>
      <c r="M27" s="14">
        <f t="shared" si="4"/>
        <v>99.931840466290865</v>
      </c>
      <c r="N27" s="90">
        <f t="shared" si="16"/>
        <v>208389663.59999999</v>
      </c>
      <c r="O27" s="14">
        <f t="shared" si="5"/>
        <v>99.909769380240476</v>
      </c>
      <c r="P27" s="93">
        <f t="shared" si="17"/>
        <v>208391512</v>
      </c>
      <c r="Q27" s="14">
        <f t="shared" si="6"/>
        <v>99.910655572072315</v>
      </c>
      <c r="R27" s="93">
        <f t="shared" si="18"/>
        <v>208502035.00000003</v>
      </c>
      <c r="S27" s="14">
        <f t="shared" si="7"/>
        <v>99.963644416386643</v>
      </c>
      <c r="T27" s="93">
        <f t="shared" si="19"/>
        <v>208769320.90000007</v>
      </c>
      <c r="U27" s="14">
        <f t="shared" si="8"/>
        <v>100.0917912359854</v>
      </c>
      <c r="V27" s="93">
        <f t="shared" si="20"/>
        <v>208807708.20000002</v>
      </c>
      <c r="W27" s="14">
        <f t="shared" si="9"/>
        <v>100.11019553792566</v>
      </c>
    </row>
    <row r="28" spans="1:23" ht="12" x14ac:dyDescent="0.15">
      <c r="A28" s="19" t="s">
        <v>22</v>
      </c>
      <c r="B28" s="14">
        <f t="shared" si="10"/>
        <v>546473652.89999998</v>
      </c>
      <c r="C28" s="14">
        <v>100</v>
      </c>
      <c r="D28" s="14">
        <f t="shared" si="11"/>
        <v>555800495</v>
      </c>
      <c r="E28" s="14">
        <f t="shared" si="0"/>
        <v>101.70673225516084</v>
      </c>
      <c r="F28" s="14">
        <f t="shared" si="12"/>
        <v>564608408.00000012</v>
      </c>
      <c r="G28" s="14">
        <f t="shared" si="1"/>
        <v>103.31850492768746</v>
      </c>
      <c r="H28" s="28">
        <f t="shared" si="13"/>
        <v>570038225.20000005</v>
      </c>
      <c r="I28" s="14">
        <f t="shared" si="2"/>
        <v>104.31211498943247</v>
      </c>
      <c r="J28" s="51">
        <f t="shared" si="14"/>
        <v>584592716.9000001</v>
      </c>
      <c r="K28" s="14">
        <f t="shared" si="3"/>
        <v>106.97546236633949</v>
      </c>
      <c r="L28" s="51">
        <f t="shared" si="15"/>
        <v>590461850.19999993</v>
      </c>
      <c r="M28" s="14">
        <f t="shared" si="4"/>
        <v>108.04946351330307</v>
      </c>
      <c r="N28" s="90">
        <f t="shared" si="16"/>
        <v>596220154.39999998</v>
      </c>
      <c r="O28" s="14">
        <f t="shared" si="5"/>
        <v>109.10318388379892</v>
      </c>
      <c r="P28" s="93">
        <f t="shared" si="17"/>
        <v>601797262.39999998</v>
      </c>
      <c r="Q28" s="14">
        <f t="shared" si="6"/>
        <v>110.12374690095513</v>
      </c>
      <c r="R28" s="93">
        <f t="shared" si="18"/>
        <v>607443333.79999995</v>
      </c>
      <c r="S28" s="14">
        <f t="shared" si="7"/>
        <v>111.15692962990056</v>
      </c>
      <c r="T28" s="93">
        <f t="shared" si="19"/>
        <v>612436194</v>
      </c>
      <c r="U28" s="14">
        <f t="shared" si="8"/>
        <v>112.07058030153021</v>
      </c>
      <c r="V28" s="93">
        <f t="shared" si="20"/>
        <v>619100752.89999998</v>
      </c>
      <c r="W28" s="14">
        <f t="shared" si="9"/>
        <v>113.29013752348096</v>
      </c>
    </row>
    <row r="30" spans="1:23" x14ac:dyDescent="0.2">
      <c r="A30" s="17" t="s">
        <v>36</v>
      </c>
      <c r="B30" s="123">
        <f>M40</f>
        <v>2012</v>
      </c>
      <c r="C30" s="123">
        <f>L40</f>
        <v>2013</v>
      </c>
      <c r="D30" s="123">
        <f>K40</f>
        <v>2014</v>
      </c>
      <c r="E30" s="123">
        <f>J40</f>
        <v>2015</v>
      </c>
      <c r="F30" s="123">
        <f>I40</f>
        <v>2016</v>
      </c>
      <c r="G30" s="123">
        <f>H40</f>
        <v>2017</v>
      </c>
      <c r="H30" s="123">
        <f>G40</f>
        <v>2018</v>
      </c>
      <c r="I30" s="123">
        <f>F40</f>
        <v>2019</v>
      </c>
      <c r="J30" s="123">
        <f>E40</f>
        <v>2020</v>
      </c>
      <c r="K30" s="123">
        <f>D40</f>
        <v>2021</v>
      </c>
      <c r="L30" s="123">
        <f>C40</f>
        <v>2022</v>
      </c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</row>
    <row r="31" spans="1:23" x14ac:dyDescent="0.2">
      <c r="A31" s="18" t="s">
        <v>25</v>
      </c>
      <c r="B31" s="14">
        <f>C22</f>
        <v>100</v>
      </c>
      <c r="C31" s="14">
        <f>E22</f>
        <v>99.45151926007631</v>
      </c>
      <c r="D31" s="14">
        <f>G22</f>
        <v>99.003447305091541</v>
      </c>
      <c r="E31" s="14">
        <f>I22</f>
        <v>98.292988569836695</v>
      </c>
      <c r="F31" s="14">
        <f>K22</f>
        <v>97.638292978344765</v>
      </c>
      <c r="G31" s="14">
        <f>M22</f>
        <v>97.505798540891462</v>
      </c>
      <c r="H31" s="14">
        <f>O22</f>
        <v>97.484564196941577</v>
      </c>
      <c r="I31" s="14">
        <f>Q22</f>
        <v>97.137225688831165</v>
      </c>
      <c r="J31" s="14">
        <f>S22</f>
        <v>96.862276649006958</v>
      </c>
      <c r="K31" s="14">
        <f>U22</f>
        <v>96.622776620067015</v>
      </c>
      <c r="L31" s="14">
        <f>W22</f>
        <v>96.260023369155519</v>
      </c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</row>
    <row r="32" spans="1:23" x14ac:dyDescent="0.2">
      <c r="A32" s="18" t="s">
        <v>26</v>
      </c>
      <c r="B32" s="14">
        <f t="shared" ref="B32:B37" si="21">C23</f>
        <v>100</v>
      </c>
      <c r="C32" s="14">
        <f t="shared" ref="C32:C37" si="22">E23</f>
        <v>98.90534658528864</v>
      </c>
      <c r="D32" s="14">
        <f t="shared" ref="D32:D37" si="23">G23</f>
        <v>98.004840796975515</v>
      </c>
      <c r="E32" s="14">
        <f t="shared" ref="E32:E37" si="24">I23</f>
        <v>97.048445512056773</v>
      </c>
      <c r="F32" s="14">
        <f t="shared" ref="F32:F37" si="25">K23</f>
        <v>96.274391098760788</v>
      </c>
      <c r="G32" s="14">
        <f t="shared" ref="G32:G37" si="26">M23</f>
        <v>95.509011215367835</v>
      </c>
      <c r="H32" s="14">
        <f t="shared" ref="H32:H37" si="27">O23</f>
        <v>94.91121144265486</v>
      </c>
      <c r="I32" s="14">
        <f t="shared" ref="I32:I37" si="28">Q23</f>
        <v>94.341762494937171</v>
      </c>
      <c r="J32" s="14">
        <f t="shared" ref="J32:J37" si="29">S23</f>
        <v>93.754199006329785</v>
      </c>
      <c r="K32" s="14">
        <f t="shared" ref="K32:K37" si="30">U23</f>
        <v>93.092931637237115</v>
      </c>
      <c r="L32" s="14">
        <f t="shared" ref="L32:L37" si="31">W23</f>
        <v>92.551914114934817</v>
      </c>
    </row>
    <row r="33" spans="1:13" x14ac:dyDescent="0.2">
      <c r="A33" s="18" t="s">
        <v>27</v>
      </c>
      <c r="B33" s="14">
        <f t="shared" si="21"/>
        <v>100</v>
      </c>
      <c r="C33" s="14">
        <f t="shared" si="22"/>
        <v>99.862827890226185</v>
      </c>
      <c r="D33" s="14">
        <f t="shared" si="23"/>
        <v>99.757257087197061</v>
      </c>
      <c r="E33" s="14">
        <f t="shared" si="24"/>
        <v>99.632732242120142</v>
      </c>
      <c r="F33" s="14">
        <f t="shared" si="25"/>
        <v>99.431599361679488</v>
      </c>
      <c r="G33" s="14">
        <f t="shared" si="26"/>
        <v>99.300886842271211</v>
      </c>
      <c r="H33" s="14">
        <f t="shared" si="27"/>
        <v>99.133482346351059</v>
      </c>
      <c r="I33" s="14">
        <f t="shared" si="28"/>
        <v>99.005163662906341</v>
      </c>
      <c r="J33" s="14">
        <f t="shared" si="29"/>
        <v>98.918313429441753</v>
      </c>
      <c r="K33" s="14">
        <f t="shared" si="30"/>
        <v>98.82020167671331</v>
      </c>
      <c r="L33" s="14">
        <f t="shared" si="31"/>
        <v>98.719986089697144</v>
      </c>
    </row>
    <row r="34" spans="1:13" x14ac:dyDescent="0.2">
      <c r="A34" s="18" t="s">
        <v>35</v>
      </c>
      <c r="B34" s="14">
        <f t="shared" si="21"/>
        <v>100</v>
      </c>
      <c r="C34" s="14">
        <f t="shared" si="22"/>
        <v>101.3069580356502</v>
      </c>
      <c r="D34" s="14">
        <f t="shared" si="23"/>
        <v>103.41005876025338</v>
      </c>
      <c r="E34" s="14">
        <f t="shared" si="24"/>
        <v>106.49182120094549</v>
      </c>
      <c r="F34" s="14">
        <f t="shared" si="25"/>
        <v>108.37505776302385</v>
      </c>
      <c r="G34" s="14">
        <f t="shared" si="26"/>
        <v>110.93770620417878</v>
      </c>
      <c r="H34" s="14">
        <f t="shared" si="27"/>
        <v>112.51771958659724</v>
      </c>
      <c r="I34" s="14">
        <f t="shared" si="28"/>
        <v>115.21162499200572</v>
      </c>
      <c r="J34" s="14">
        <f t="shared" si="29"/>
        <v>116.72593884495872</v>
      </c>
      <c r="K34" s="14">
        <f t="shared" si="30"/>
        <v>118.9337720861358</v>
      </c>
      <c r="L34" s="14">
        <f t="shared" si="31"/>
        <v>120.7361839657154</v>
      </c>
    </row>
    <row r="35" spans="1:13" x14ac:dyDescent="0.2">
      <c r="A35" s="18" t="s">
        <v>29</v>
      </c>
      <c r="B35" s="14">
        <f t="shared" si="21"/>
        <v>100</v>
      </c>
      <c r="C35" s="14">
        <f t="shared" si="22"/>
        <v>103.35846388019418</v>
      </c>
      <c r="D35" s="14">
        <f t="shared" si="23"/>
        <v>104.34509420270783</v>
      </c>
      <c r="E35" s="14">
        <f t="shared" si="24"/>
        <v>107.6296485708724</v>
      </c>
      <c r="F35" s="14">
        <f t="shared" si="25"/>
        <v>108.82429367674224</v>
      </c>
      <c r="G35" s="14">
        <f t="shared" si="26"/>
        <v>109.9422271256217</v>
      </c>
      <c r="H35" s="14">
        <f t="shared" si="27"/>
        <v>111.7435246726788</v>
      </c>
      <c r="I35" s="14">
        <f t="shared" si="28"/>
        <v>112.7591196461549</v>
      </c>
      <c r="J35" s="14">
        <f t="shared" si="29"/>
        <v>113.69778004551094</v>
      </c>
      <c r="K35" s="14">
        <f t="shared" si="30"/>
        <v>114.69728285661796</v>
      </c>
      <c r="L35" s="14">
        <f t="shared" si="31"/>
        <v>115.55427240988855</v>
      </c>
    </row>
    <row r="36" spans="1:13" x14ac:dyDescent="0.2">
      <c r="A36" s="18" t="s">
        <v>30</v>
      </c>
      <c r="B36" s="14">
        <f t="shared" si="21"/>
        <v>100</v>
      </c>
      <c r="C36" s="14">
        <f t="shared" si="22"/>
        <v>100.01563387373196</v>
      </c>
      <c r="D36" s="14">
        <f t="shared" si="23"/>
        <v>99.943760475173761</v>
      </c>
      <c r="E36" s="14">
        <f t="shared" si="24"/>
        <v>99.951549364960002</v>
      </c>
      <c r="F36" s="14">
        <f t="shared" si="25"/>
        <v>99.679910665036147</v>
      </c>
      <c r="G36" s="14">
        <f t="shared" si="26"/>
        <v>99.931840466290865</v>
      </c>
      <c r="H36" s="14">
        <f t="shared" si="27"/>
        <v>99.909769380240476</v>
      </c>
      <c r="I36" s="14">
        <f t="shared" si="28"/>
        <v>99.910655572072315</v>
      </c>
      <c r="J36" s="14">
        <f t="shared" si="29"/>
        <v>99.963644416386643</v>
      </c>
      <c r="K36" s="14">
        <f t="shared" si="30"/>
        <v>100.0917912359854</v>
      </c>
      <c r="L36" s="14">
        <f t="shared" si="31"/>
        <v>100.11019553792566</v>
      </c>
    </row>
    <row r="37" spans="1:13" x14ac:dyDescent="0.2">
      <c r="A37" s="19" t="s">
        <v>22</v>
      </c>
      <c r="B37" s="14">
        <f t="shared" si="21"/>
        <v>100</v>
      </c>
      <c r="C37" s="14">
        <f t="shared" si="22"/>
        <v>101.70673225516084</v>
      </c>
      <c r="D37" s="14">
        <f t="shared" si="23"/>
        <v>103.31850492768746</v>
      </c>
      <c r="E37" s="14">
        <f t="shared" si="24"/>
        <v>104.31211498943247</v>
      </c>
      <c r="F37" s="14">
        <f t="shared" si="25"/>
        <v>106.97546236633949</v>
      </c>
      <c r="G37" s="14">
        <f t="shared" si="26"/>
        <v>108.04946351330307</v>
      </c>
      <c r="H37" s="14">
        <f t="shared" si="27"/>
        <v>109.10318388379892</v>
      </c>
      <c r="I37" s="14">
        <f t="shared" si="28"/>
        <v>110.12374690095513</v>
      </c>
      <c r="J37" s="14">
        <f t="shared" si="29"/>
        <v>111.15692962990056</v>
      </c>
      <c r="K37" s="14">
        <f t="shared" si="30"/>
        <v>112.07058030153021</v>
      </c>
      <c r="L37" s="14">
        <f t="shared" si="31"/>
        <v>113.29013752348096</v>
      </c>
    </row>
    <row r="40" spans="1:13" x14ac:dyDescent="0.2">
      <c r="A40" s="159" t="s">
        <v>33</v>
      </c>
      <c r="B40" s="159"/>
      <c r="C40" s="124">
        <v>2022</v>
      </c>
      <c r="D40" s="119">
        <v>2021</v>
      </c>
      <c r="E40" s="124">
        <v>2020</v>
      </c>
      <c r="F40" s="124">
        <v>2019</v>
      </c>
      <c r="G40" s="124">
        <v>2018</v>
      </c>
      <c r="H40" s="124">
        <v>2017</v>
      </c>
      <c r="I40" s="124">
        <v>2016</v>
      </c>
      <c r="J40" s="124">
        <v>2015</v>
      </c>
      <c r="K40" s="124">
        <v>2014</v>
      </c>
      <c r="L40" s="124">
        <v>2013</v>
      </c>
      <c r="M40" s="124">
        <v>2012</v>
      </c>
    </row>
    <row r="41" spans="1:13" ht="12" x14ac:dyDescent="0.15">
      <c r="A41" s="41" t="s">
        <v>25</v>
      </c>
      <c r="B41" s="41" t="s">
        <v>3</v>
      </c>
      <c r="C41" s="93">
        <v>635829450.80000007</v>
      </c>
      <c r="D41" s="93">
        <v>638225556.60000002</v>
      </c>
      <c r="E41" s="93">
        <v>639807533.89999998</v>
      </c>
      <c r="F41" s="93">
        <v>641623663.69999993</v>
      </c>
      <c r="G41" s="93">
        <v>643917950</v>
      </c>
      <c r="H41" s="90">
        <v>644058209.89999998</v>
      </c>
      <c r="I41" s="51">
        <v>644933379.70000005</v>
      </c>
      <c r="J41" s="51">
        <v>649257861.70000005</v>
      </c>
      <c r="K41" s="28">
        <v>653950677.80000007</v>
      </c>
      <c r="L41" s="14">
        <v>656910342</v>
      </c>
      <c r="M41" s="14">
        <v>660533239.60000002</v>
      </c>
    </row>
    <row r="42" spans="1:13" ht="12" x14ac:dyDescent="0.15">
      <c r="A42" s="41" t="s">
        <v>26</v>
      </c>
      <c r="B42" s="41" t="s">
        <v>3</v>
      </c>
      <c r="C42" s="93">
        <v>602043618.10000002</v>
      </c>
      <c r="D42" s="93">
        <v>605562898.60000002</v>
      </c>
      <c r="E42" s="93">
        <v>609864395.79999995</v>
      </c>
      <c r="F42" s="93">
        <v>613686454.5</v>
      </c>
      <c r="G42" s="93">
        <v>617390679.39999998</v>
      </c>
      <c r="H42" s="90">
        <v>621279324.39999998</v>
      </c>
      <c r="I42" s="51">
        <v>626258066.10000002</v>
      </c>
      <c r="J42" s="51">
        <v>631293235</v>
      </c>
      <c r="K42" s="28">
        <v>637514518.29999983</v>
      </c>
      <c r="L42" s="14">
        <v>643372244.39999998</v>
      </c>
      <c r="M42" s="14">
        <v>650492887</v>
      </c>
    </row>
    <row r="43" spans="1:13" ht="12" x14ac:dyDescent="0.15">
      <c r="A43" s="42" t="s">
        <v>27</v>
      </c>
      <c r="B43" s="41" t="s">
        <v>3</v>
      </c>
      <c r="C43" s="93">
        <v>4909350580</v>
      </c>
      <c r="D43" s="93">
        <v>4914334306.8999996</v>
      </c>
      <c r="E43" s="93">
        <v>4919213410</v>
      </c>
      <c r="F43" s="93">
        <v>4923532477.1000004</v>
      </c>
      <c r="G43" s="93">
        <v>4929913772.5999994</v>
      </c>
      <c r="H43" s="90">
        <v>4938238807.7999992</v>
      </c>
      <c r="I43" s="51">
        <v>4944739148.8999996</v>
      </c>
      <c r="J43" s="51">
        <v>4954741498.6000004</v>
      </c>
      <c r="K43" s="28">
        <v>4960934126.3000011</v>
      </c>
      <c r="L43" s="14">
        <v>4966184168.3999996</v>
      </c>
      <c r="M43" s="14">
        <v>4973005745.3000002</v>
      </c>
    </row>
    <row r="44" spans="1:13" ht="12" x14ac:dyDescent="0.15">
      <c r="A44" s="42" t="s">
        <v>28</v>
      </c>
      <c r="B44" s="41" t="s">
        <v>3</v>
      </c>
      <c r="C44" s="93">
        <v>186506580.40000001</v>
      </c>
      <c r="D44" s="93">
        <v>183722314.19999999</v>
      </c>
      <c r="E44" s="93">
        <v>180311775.50000003</v>
      </c>
      <c r="F44" s="93">
        <v>177972547.20000002</v>
      </c>
      <c r="G44" s="93">
        <v>173811151.09999999</v>
      </c>
      <c r="H44" s="90">
        <v>171370433.79999998</v>
      </c>
      <c r="I44" s="51">
        <v>167411796.20000002</v>
      </c>
      <c r="J44" s="51">
        <v>164502676.5</v>
      </c>
      <c r="K44" s="28">
        <v>159742140.30000001</v>
      </c>
      <c r="L44" s="14">
        <v>156493386.59999999</v>
      </c>
      <c r="M44" s="14">
        <v>154474470.09999999</v>
      </c>
    </row>
    <row r="45" spans="1:13" ht="12" x14ac:dyDescent="0.15">
      <c r="A45" s="42" t="s">
        <v>29</v>
      </c>
      <c r="B45" s="41" t="s">
        <v>3</v>
      </c>
      <c r="C45" s="93">
        <v>245760748.09999999</v>
      </c>
      <c r="D45" s="93">
        <v>243938103.30000001</v>
      </c>
      <c r="E45" s="93">
        <v>241812361.40000004</v>
      </c>
      <c r="F45" s="93">
        <v>239816019.09999999</v>
      </c>
      <c r="G45" s="93">
        <v>237656052.40000004</v>
      </c>
      <c r="H45" s="90">
        <v>233825054</v>
      </c>
      <c r="I45" s="51">
        <v>231447433.89999998</v>
      </c>
      <c r="J45" s="51">
        <v>228906663.50000003</v>
      </c>
      <c r="K45" s="28">
        <v>221921075.50000003</v>
      </c>
      <c r="L45" s="14">
        <v>219822710.80000001</v>
      </c>
      <c r="M45" s="14">
        <v>212679932.09999999</v>
      </c>
    </row>
    <row r="46" spans="1:13" ht="12" x14ac:dyDescent="0.15">
      <c r="A46" s="42" t="s">
        <v>30</v>
      </c>
      <c r="B46" s="41" t="s">
        <v>3</v>
      </c>
      <c r="C46" s="93">
        <v>208807708.20000002</v>
      </c>
      <c r="D46" s="93">
        <v>208769320.90000007</v>
      </c>
      <c r="E46" s="93">
        <v>208502035.00000003</v>
      </c>
      <c r="F46" s="93">
        <v>208391512</v>
      </c>
      <c r="G46" s="93">
        <v>208389663.59999999</v>
      </c>
      <c r="H46" s="90">
        <v>208435699</v>
      </c>
      <c r="I46" s="51">
        <v>207910229.19999996</v>
      </c>
      <c r="J46" s="51">
        <v>208476807.39999998</v>
      </c>
      <c r="K46" s="28">
        <v>208460561.5</v>
      </c>
      <c r="L46" s="14">
        <v>208610473.5</v>
      </c>
      <c r="M46" s="14">
        <v>208577864.69999999</v>
      </c>
    </row>
    <row r="47" spans="1:13" ht="11.25" x14ac:dyDescent="0.15">
      <c r="A47" s="41" t="s">
        <v>22</v>
      </c>
      <c r="B47" s="41" t="s">
        <v>3</v>
      </c>
      <c r="C47" s="93">
        <v>619100752.89999998</v>
      </c>
      <c r="D47" s="93">
        <v>612436194</v>
      </c>
      <c r="E47" s="93">
        <v>607443333.79999995</v>
      </c>
      <c r="F47" s="93">
        <v>601797262.39999998</v>
      </c>
      <c r="G47" s="93">
        <v>596220154.39999998</v>
      </c>
      <c r="H47" s="71">
        <v>590461850.19999993</v>
      </c>
      <c r="I47" s="51">
        <v>584592716.9000001</v>
      </c>
      <c r="J47" s="51">
        <v>570038225.20000005</v>
      </c>
      <c r="K47" s="28">
        <v>564608408.00000012</v>
      </c>
      <c r="L47" s="14">
        <v>555800495</v>
      </c>
      <c r="M47" s="14">
        <v>546473652.89999998</v>
      </c>
    </row>
  </sheetData>
  <mergeCells count="15">
    <mergeCell ref="A40:B40"/>
    <mergeCell ref="V20:W20"/>
    <mergeCell ref="A4:B4"/>
    <mergeCell ref="A5:A6"/>
    <mergeCell ref="J20:K20"/>
    <mergeCell ref="L20:M20"/>
    <mergeCell ref="N20:O20"/>
    <mergeCell ref="P20:Q20"/>
    <mergeCell ref="R20:S20"/>
    <mergeCell ref="T20:U20"/>
    <mergeCell ref="A20:A21"/>
    <mergeCell ref="B20:C20"/>
    <mergeCell ref="D20:E20"/>
    <mergeCell ref="F20:G20"/>
    <mergeCell ref="H20:I20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1.시군구별 면적 및 지번수</vt:lpstr>
      <vt:lpstr>2.시군구별 면적 및 지번수 현황</vt:lpstr>
      <vt:lpstr>3.지적통계체계표</vt:lpstr>
      <vt:lpstr>4.지목별현황</vt:lpstr>
      <vt:lpstr>5.시군구별 지적공부등록지 현황</vt:lpstr>
      <vt:lpstr>6.시군구별 지목별 현황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rose</cp:lastModifiedBy>
  <dcterms:created xsi:type="dcterms:W3CDTF">2013-04-15T05:18:37Z</dcterms:created>
  <dcterms:modified xsi:type="dcterms:W3CDTF">2023-01-25T01:10:03Z</dcterms:modified>
</cp:coreProperties>
</file>