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drawings/drawing4.xml" ContentType="application/vnd.openxmlformats-officedocument.drawingml.chartshapes+xml"/>
  <Override PartName="/xl/charts/chart18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drawings/drawing7.xml" ContentType="application/vnd.openxmlformats-officedocument.drawingml.chartshapes+xml"/>
  <Override PartName="/xl/charts/chart20.xml" ContentType="application/vnd.openxmlformats-officedocument.drawingml.chart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drawings/drawing9.xml" ContentType="application/vnd.openxmlformats-officedocument.drawingml.chartshapes+xml"/>
  <Override PartName="/xl/charts/chart22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drawings/drawing12.xml" ContentType="application/vnd.openxmlformats-officedocument.drawingml.chartshape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-15" yWindow="-15" windowWidth="28830" windowHeight="6765" tabRatio="811"/>
  </bookViews>
  <sheets>
    <sheet name="1.시군구별 면적 및 지번수" sheetId="1" r:id="rId1"/>
    <sheet name="2.시군구별 면적 및 지번수 현황" sheetId="3" r:id="rId2"/>
    <sheet name="3.지적통계체계표" sheetId="2" r:id="rId3"/>
    <sheet name="4.지목별현황" sheetId="4" r:id="rId4"/>
    <sheet name="5.시군구별 지적공부등록지 현황" sheetId="5" r:id="rId5"/>
    <sheet name="6.시군구별 지목별 면적 현황" sheetId="6" r:id="rId6"/>
    <sheet name="Sheet7" sheetId="7" r:id="rId7"/>
  </sheets>
  <calcPr calcId="144525"/>
</workbook>
</file>

<file path=xl/calcChain.xml><?xml version="1.0" encoding="utf-8"?>
<calcChain xmlns="http://schemas.openxmlformats.org/spreadsheetml/2006/main">
  <c r="E15" i="2" l="1"/>
  <c r="D15" i="2"/>
  <c r="V23" i="7" l="1"/>
  <c r="V24" i="7"/>
  <c r="V25" i="7"/>
  <c r="V26" i="7"/>
  <c r="V27" i="7"/>
  <c r="V28" i="7"/>
  <c r="V22" i="7"/>
  <c r="T23" i="7"/>
  <c r="T24" i="7"/>
  <c r="T25" i="7"/>
  <c r="T26" i="7"/>
  <c r="T27" i="7"/>
  <c r="T28" i="7"/>
  <c r="T22" i="7"/>
  <c r="R23" i="7"/>
  <c r="R24" i="7"/>
  <c r="R25" i="7"/>
  <c r="R26" i="7"/>
  <c r="R27" i="7"/>
  <c r="R28" i="7"/>
  <c r="R22" i="7"/>
  <c r="P23" i="7"/>
  <c r="P24" i="7"/>
  <c r="P25" i="7"/>
  <c r="P26" i="7"/>
  <c r="P27" i="7"/>
  <c r="P28" i="7"/>
  <c r="P22" i="7"/>
  <c r="N23" i="7"/>
  <c r="N24" i="7"/>
  <c r="N25" i="7"/>
  <c r="N26" i="7"/>
  <c r="N27" i="7"/>
  <c r="N28" i="7"/>
  <c r="N22" i="7"/>
  <c r="L23" i="7"/>
  <c r="L24" i="7"/>
  <c r="L25" i="7"/>
  <c r="L26" i="7"/>
  <c r="L27" i="7"/>
  <c r="L28" i="7"/>
  <c r="L22" i="7"/>
  <c r="J23" i="7"/>
  <c r="J24" i="7"/>
  <c r="J25" i="7"/>
  <c r="J26" i="7"/>
  <c r="J27" i="7"/>
  <c r="J28" i="7"/>
  <c r="J22" i="7"/>
  <c r="H23" i="7"/>
  <c r="H24" i="7"/>
  <c r="H25" i="7"/>
  <c r="H26" i="7"/>
  <c r="H27" i="7"/>
  <c r="H28" i="7"/>
  <c r="H22" i="7"/>
  <c r="F23" i="7"/>
  <c r="F24" i="7"/>
  <c r="F25" i="7"/>
  <c r="F26" i="7"/>
  <c r="F27" i="7"/>
  <c r="F28" i="7"/>
  <c r="F22" i="7"/>
  <c r="D23" i="7"/>
  <c r="D24" i="7"/>
  <c r="D25" i="7"/>
  <c r="D26" i="7"/>
  <c r="D27" i="7"/>
  <c r="D28" i="7"/>
  <c r="D22" i="7"/>
  <c r="B23" i="7"/>
  <c r="B24" i="7"/>
  <c r="B25" i="7"/>
  <c r="B26" i="7"/>
  <c r="B27" i="7"/>
  <c r="B28" i="7"/>
  <c r="B22" i="7"/>
  <c r="L30" i="7"/>
  <c r="K30" i="7"/>
  <c r="J30" i="7"/>
  <c r="I30" i="7"/>
  <c r="H30" i="7"/>
  <c r="G30" i="7"/>
  <c r="F30" i="7"/>
  <c r="E30" i="7"/>
  <c r="D30" i="7"/>
  <c r="C30" i="7"/>
  <c r="B30" i="7"/>
  <c r="V20" i="7"/>
  <c r="T20" i="7"/>
  <c r="R20" i="7"/>
  <c r="P20" i="7"/>
  <c r="N20" i="7"/>
  <c r="L20" i="7"/>
  <c r="J20" i="7"/>
  <c r="H20" i="7"/>
  <c r="F20" i="7"/>
  <c r="D20" i="7"/>
  <c r="B20" i="7"/>
  <c r="B4" i="1" l="1"/>
  <c r="C4" i="1"/>
  <c r="K75" i="6" l="1"/>
  <c r="B99" i="6"/>
  <c r="C99" i="6"/>
  <c r="D99" i="6"/>
  <c r="E99" i="6"/>
  <c r="F99" i="6"/>
  <c r="G99" i="6"/>
  <c r="H99" i="6"/>
  <c r="I99" i="6"/>
  <c r="J99" i="6"/>
  <c r="K99" i="6"/>
  <c r="L99" i="6"/>
  <c r="B100" i="6"/>
  <c r="C100" i="6"/>
  <c r="D100" i="6"/>
  <c r="E100" i="6"/>
  <c r="F100" i="6"/>
  <c r="G100" i="6"/>
  <c r="H100" i="6"/>
  <c r="I100" i="6"/>
  <c r="J100" i="6"/>
  <c r="K100" i="6"/>
  <c r="L100" i="6"/>
  <c r="B101" i="6"/>
  <c r="C101" i="6"/>
  <c r="D101" i="6"/>
  <c r="E101" i="6"/>
  <c r="F101" i="6"/>
  <c r="G101" i="6"/>
  <c r="H101" i="6"/>
  <c r="I101" i="6"/>
  <c r="J101" i="6"/>
  <c r="K101" i="6"/>
  <c r="L101" i="6"/>
  <c r="B102" i="6"/>
  <c r="C102" i="6"/>
  <c r="D102" i="6"/>
  <c r="E102" i="6"/>
  <c r="F102" i="6"/>
  <c r="G102" i="6"/>
  <c r="H102" i="6"/>
  <c r="I102" i="6"/>
  <c r="J102" i="6"/>
  <c r="K102" i="6"/>
  <c r="L102" i="6"/>
  <c r="B103" i="6"/>
  <c r="C103" i="6"/>
  <c r="D103" i="6"/>
  <c r="E103" i="6"/>
  <c r="F103" i="6"/>
  <c r="G103" i="6"/>
  <c r="H103" i="6"/>
  <c r="I103" i="6"/>
  <c r="J103" i="6"/>
  <c r="K103" i="6"/>
  <c r="L103" i="6"/>
  <c r="B104" i="6"/>
  <c r="C104" i="6"/>
  <c r="D104" i="6"/>
  <c r="E104" i="6"/>
  <c r="F104" i="6"/>
  <c r="G104" i="6"/>
  <c r="H104" i="6"/>
  <c r="I104" i="6"/>
  <c r="J104" i="6"/>
  <c r="K104" i="6"/>
  <c r="L104" i="6"/>
  <c r="B105" i="6"/>
  <c r="C105" i="6"/>
  <c r="D105" i="6"/>
  <c r="E105" i="6"/>
  <c r="F105" i="6"/>
  <c r="G105" i="6"/>
  <c r="H105" i="6"/>
  <c r="I105" i="6"/>
  <c r="J105" i="6"/>
  <c r="K105" i="6"/>
  <c r="L105" i="6"/>
  <c r="B106" i="6"/>
  <c r="C106" i="6"/>
  <c r="D106" i="6"/>
  <c r="E106" i="6"/>
  <c r="F106" i="6"/>
  <c r="G106" i="6"/>
  <c r="H106" i="6"/>
  <c r="I106" i="6"/>
  <c r="J106" i="6"/>
  <c r="K106" i="6"/>
  <c r="L106" i="6"/>
  <c r="B107" i="6"/>
  <c r="C107" i="6"/>
  <c r="D107" i="6"/>
  <c r="E107" i="6"/>
  <c r="F107" i="6"/>
  <c r="G107" i="6"/>
  <c r="H107" i="6"/>
  <c r="I107" i="6"/>
  <c r="J107" i="6"/>
  <c r="K107" i="6"/>
  <c r="L107" i="6"/>
  <c r="B108" i="6"/>
  <c r="C108" i="6"/>
  <c r="D108" i="6"/>
  <c r="E108" i="6"/>
  <c r="F108" i="6"/>
  <c r="G108" i="6"/>
  <c r="H108" i="6"/>
  <c r="I108" i="6"/>
  <c r="J108" i="6"/>
  <c r="K108" i="6"/>
  <c r="L108" i="6"/>
  <c r="B109" i="6"/>
  <c r="C109" i="6"/>
  <c r="D109" i="6"/>
  <c r="E109" i="6"/>
  <c r="F109" i="6"/>
  <c r="G109" i="6"/>
  <c r="H109" i="6"/>
  <c r="I109" i="6"/>
  <c r="J109" i="6"/>
  <c r="K109" i="6"/>
  <c r="L109" i="6"/>
  <c r="B110" i="6"/>
  <c r="C110" i="6"/>
  <c r="D110" i="6"/>
  <c r="E110" i="6"/>
  <c r="F110" i="6"/>
  <c r="G110" i="6"/>
  <c r="H110" i="6"/>
  <c r="I110" i="6"/>
  <c r="J110" i="6"/>
  <c r="K110" i="6"/>
  <c r="L110" i="6"/>
  <c r="B111" i="6"/>
  <c r="C111" i="6"/>
  <c r="D111" i="6"/>
  <c r="E111" i="6"/>
  <c r="F111" i="6"/>
  <c r="G111" i="6"/>
  <c r="H111" i="6"/>
  <c r="I111" i="6"/>
  <c r="J111" i="6"/>
  <c r="K111" i="6"/>
  <c r="L111" i="6"/>
  <c r="B112" i="6"/>
  <c r="C112" i="6"/>
  <c r="D112" i="6"/>
  <c r="E112" i="6"/>
  <c r="F112" i="6"/>
  <c r="G112" i="6"/>
  <c r="H112" i="6"/>
  <c r="I112" i="6"/>
  <c r="J112" i="6"/>
  <c r="K112" i="6"/>
  <c r="L112" i="6"/>
  <c r="B113" i="6"/>
  <c r="C113" i="6"/>
  <c r="D113" i="6"/>
  <c r="E113" i="6"/>
  <c r="F113" i="6"/>
  <c r="G113" i="6"/>
  <c r="H113" i="6"/>
  <c r="I113" i="6"/>
  <c r="J113" i="6"/>
  <c r="K113" i="6"/>
  <c r="L113" i="6"/>
  <c r="B114" i="6"/>
  <c r="C114" i="6"/>
  <c r="D114" i="6"/>
  <c r="E114" i="6"/>
  <c r="F114" i="6"/>
  <c r="G114" i="6"/>
  <c r="H114" i="6"/>
  <c r="I114" i="6"/>
  <c r="J114" i="6"/>
  <c r="K114" i="6"/>
  <c r="L114" i="6"/>
  <c r="M99" i="6"/>
  <c r="N99" i="6"/>
  <c r="O99" i="6"/>
  <c r="P99" i="6"/>
  <c r="Q99" i="6"/>
  <c r="R99" i="6"/>
  <c r="S99" i="6"/>
  <c r="T99" i="6"/>
  <c r="U99" i="6"/>
  <c r="V99" i="6"/>
  <c r="W99" i="6"/>
  <c r="M100" i="6"/>
  <c r="N100" i="6"/>
  <c r="O100" i="6"/>
  <c r="P100" i="6"/>
  <c r="Q100" i="6"/>
  <c r="R100" i="6"/>
  <c r="S100" i="6"/>
  <c r="T100" i="6"/>
  <c r="U100" i="6"/>
  <c r="V100" i="6"/>
  <c r="W100" i="6"/>
  <c r="M101" i="6"/>
  <c r="N101" i="6"/>
  <c r="O101" i="6"/>
  <c r="P101" i="6"/>
  <c r="Q101" i="6"/>
  <c r="R101" i="6"/>
  <c r="S101" i="6"/>
  <c r="T101" i="6"/>
  <c r="U101" i="6"/>
  <c r="V101" i="6"/>
  <c r="W101" i="6"/>
  <c r="M102" i="6"/>
  <c r="N102" i="6"/>
  <c r="O102" i="6"/>
  <c r="P102" i="6"/>
  <c r="Q102" i="6"/>
  <c r="R102" i="6"/>
  <c r="S102" i="6"/>
  <c r="T102" i="6"/>
  <c r="U102" i="6"/>
  <c r="V102" i="6"/>
  <c r="W102" i="6"/>
  <c r="M103" i="6"/>
  <c r="N103" i="6"/>
  <c r="O103" i="6"/>
  <c r="P103" i="6"/>
  <c r="Q103" i="6"/>
  <c r="R103" i="6"/>
  <c r="S103" i="6"/>
  <c r="T103" i="6"/>
  <c r="U103" i="6"/>
  <c r="V103" i="6"/>
  <c r="W103" i="6"/>
  <c r="M104" i="6"/>
  <c r="N104" i="6"/>
  <c r="O104" i="6"/>
  <c r="P104" i="6"/>
  <c r="Q104" i="6"/>
  <c r="R104" i="6"/>
  <c r="S104" i="6"/>
  <c r="T104" i="6"/>
  <c r="U104" i="6"/>
  <c r="V104" i="6"/>
  <c r="W104" i="6"/>
  <c r="M105" i="6"/>
  <c r="N105" i="6"/>
  <c r="O105" i="6"/>
  <c r="P105" i="6"/>
  <c r="Q105" i="6"/>
  <c r="R105" i="6"/>
  <c r="S105" i="6"/>
  <c r="T105" i="6"/>
  <c r="U105" i="6"/>
  <c r="V105" i="6"/>
  <c r="W105" i="6"/>
  <c r="M106" i="6"/>
  <c r="N106" i="6"/>
  <c r="O106" i="6"/>
  <c r="P106" i="6"/>
  <c r="Q106" i="6"/>
  <c r="R106" i="6"/>
  <c r="S106" i="6"/>
  <c r="T106" i="6"/>
  <c r="U106" i="6"/>
  <c r="V106" i="6"/>
  <c r="W106" i="6"/>
  <c r="M107" i="6"/>
  <c r="N107" i="6"/>
  <c r="O107" i="6"/>
  <c r="P107" i="6"/>
  <c r="Q107" i="6"/>
  <c r="R107" i="6"/>
  <c r="S107" i="6"/>
  <c r="T107" i="6"/>
  <c r="U107" i="6"/>
  <c r="V107" i="6"/>
  <c r="W107" i="6"/>
  <c r="M108" i="6"/>
  <c r="N108" i="6"/>
  <c r="O108" i="6"/>
  <c r="P108" i="6"/>
  <c r="Q108" i="6"/>
  <c r="R108" i="6"/>
  <c r="S108" i="6"/>
  <c r="T108" i="6"/>
  <c r="U108" i="6"/>
  <c r="V108" i="6"/>
  <c r="W108" i="6"/>
  <c r="M109" i="6"/>
  <c r="N109" i="6"/>
  <c r="O109" i="6"/>
  <c r="P109" i="6"/>
  <c r="Q109" i="6"/>
  <c r="R109" i="6"/>
  <c r="S109" i="6"/>
  <c r="T109" i="6"/>
  <c r="U109" i="6"/>
  <c r="V109" i="6"/>
  <c r="W109" i="6"/>
  <c r="M110" i="6"/>
  <c r="N110" i="6"/>
  <c r="O110" i="6"/>
  <c r="P110" i="6"/>
  <c r="Q110" i="6"/>
  <c r="R110" i="6"/>
  <c r="S110" i="6"/>
  <c r="T110" i="6"/>
  <c r="U110" i="6"/>
  <c r="V110" i="6"/>
  <c r="W110" i="6"/>
  <c r="M111" i="6"/>
  <c r="N111" i="6"/>
  <c r="O111" i="6"/>
  <c r="P111" i="6"/>
  <c r="Q111" i="6"/>
  <c r="R111" i="6"/>
  <c r="S111" i="6"/>
  <c r="T111" i="6"/>
  <c r="U111" i="6"/>
  <c r="V111" i="6"/>
  <c r="W111" i="6"/>
  <c r="M112" i="6"/>
  <c r="N112" i="6"/>
  <c r="O112" i="6"/>
  <c r="P112" i="6"/>
  <c r="Q112" i="6"/>
  <c r="R112" i="6"/>
  <c r="S112" i="6"/>
  <c r="T112" i="6"/>
  <c r="U112" i="6"/>
  <c r="V112" i="6"/>
  <c r="W112" i="6"/>
  <c r="M113" i="6"/>
  <c r="N113" i="6"/>
  <c r="O113" i="6"/>
  <c r="P113" i="6"/>
  <c r="Q113" i="6"/>
  <c r="R113" i="6"/>
  <c r="S113" i="6"/>
  <c r="T113" i="6"/>
  <c r="U113" i="6"/>
  <c r="V113" i="6"/>
  <c r="W113" i="6"/>
  <c r="M114" i="6"/>
  <c r="N114" i="6"/>
  <c r="O114" i="6"/>
  <c r="P114" i="6"/>
  <c r="Q114" i="6"/>
  <c r="R114" i="6"/>
  <c r="S114" i="6"/>
  <c r="T114" i="6"/>
  <c r="U114" i="6"/>
  <c r="V114" i="6"/>
  <c r="W114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C4" i="3" l="1"/>
  <c r="B4" i="3"/>
  <c r="C119" i="6" l="1"/>
  <c r="C75" i="6" s="1"/>
  <c r="D119" i="6"/>
  <c r="D75" i="6" s="1"/>
  <c r="E119" i="6"/>
  <c r="B98" i="6" s="1"/>
  <c r="F119" i="6"/>
  <c r="C98" i="6" s="1"/>
  <c r="G119" i="6"/>
  <c r="E75" i="6" s="1"/>
  <c r="H119" i="6"/>
  <c r="D98" i="6" s="1"/>
  <c r="I119" i="6"/>
  <c r="E98" i="6" s="1"/>
  <c r="J119" i="6"/>
  <c r="F75" i="6" s="1"/>
  <c r="K119" i="6"/>
  <c r="F98" i="6" s="1"/>
  <c r="L119" i="6"/>
  <c r="G98" i="6" s="1"/>
  <c r="M119" i="6"/>
  <c r="H98" i="6" s="1"/>
  <c r="N119" i="6"/>
  <c r="I98" i="6" s="1"/>
  <c r="O119" i="6"/>
  <c r="J98" i="6" s="1"/>
  <c r="P119" i="6"/>
  <c r="G75" i="6" s="1"/>
  <c r="Q119" i="6"/>
  <c r="K98" i="6" s="1"/>
  <c r="R119" i="6"/>
  <c r="L98" i="6" s="1"/>
  <c r="S119" i="6"/>
  <c r="H75" i="6" s="1"/>
  <c r="T119" i="6"/>
  <c r="M98" i="6" s="1"/>
  <c r="U119" i="6"/>
  <c r="N98" i="6" s="1"/>
  <c r="V119" i="6"/>
  <c r="O98" i="6" s="1"/>
  <c r="W119" i="6"/>
  <c r="P98" i="6" s="1"/>
  <c r="X119" i="6"/>
  <c r="Q98" i="6" s="1"/>
  <c r="Y119" i="6"/>
  <c r="R98" i="6" s="1"/>
  <c r="Z119" i="6"/>
  <c r="S98" i="6" s="1"/>
  <c r="AA119" i="6"/>
  <c r="T98" i="6" s="1"/>
  <c r="AB119" i="6"/>
  <c r="U98" i="6" s="1"/>
  <c r="AC119" i="6"/>
  <c r="V98" i="6" s="1"/>
  <c r="AD119" i="6"/>
  <c r="W98" i="6" s="1"/>
  <c r="B119" i="6"/>
  <c r="B75" i="6" s="1"/>
  <c r="B33" i="5" l="1"/>
  <c r="B4" i="5"/>
  <c r="I11" i="7"/>
  <c r="B32" i="7"/>
  <c r="B33" i="7"/>
  <c r="B34" i="7"/>
  <c r="B35" i="7"/>
  <c r="B36" i="7"/>
  <c r="B37" i="7"/>
  <c r="B31" i="7"/>
  <c r="X99" i="6"/>
  <c r="I5" i="6" s="1"/>
  <c r="X100" i="6"/>
  <c r="I6" i="6" s="1"/>
  <c r="X101" i="6"/>
  <c r="I7" i="6" s="1"/>
  <c r="X102" i="6"/>
  <c r="I8" i="6" s="1"/>
  <c r="X103" i="6"/>
  <c r="I9" i="6" s="1"/>
  <c r="X104" i="6"/>
  <c r="I10" i="6" s="1"/>
  <c r="X105" i="6"/>
  <c r="I11" i="6" s="1"/>
  <c r="X106" i="6"/>
  <c r="I12" i="6" s="1"/>
  <c r="X107" i="6"/>
  <c r="I13" i="6" s="1"/>
  <c r="X108" i="6"/>
  <c r="I14" i="6" s="1"/>
  <c r="X109" i="6"/>
  <c r="I15" i="6" s="1"/>
  <c r="X110" i="6"/>
  <c r="I16" i="6" s="1"/>
  <c r="X111" i="6"/>
  <c r="I17" i="6" s="1"/>
  <c r="X112" i="6"/>
  <c r="I18" i="6" s="1"/>
  <c r="X113" i="6"/>
  <c r="I19" i="6" s="1"/>
  <c r="X114" i="6"/>
  <c r="I20" i="6" s="1"/>
  <c r="X98" i="6"/>
  <c r="I4" i="6" l="1"/>
  <c r="P11" i="6" s="1"/>
  <c r="I75" i="6"/>
  <c r="F10" i="2"/>
  <c r="G10" i="2" s="1"/>
  <c r="F9" i="2"/>
  <c r="G9" i="2" s="1"/>
  <c r="F8" i="2"/>
  <c r="G8" i="2" s="1"/>
  <c r="D13" i="1" l="1"/>
  <c r="J75" i="6"/>
  <c r="P4" i="4"/>
  <c r="N4" i="4"/>
  <c r="L4" i="4"/>
  <c r="J4" i="4"/>
  <c r="H4" i="4"/>
  <c r="F4" i="4"/>
  <c r="D4" i="4"/>
  <c r="O4" i="4"/>
  <c r="M4" i="4"/>
  <c r="K4" i="4"/>
  <c r="I4" i="4"/>
  <c r="G4" i="4"/>
  <c r="E4" i="4"/>
  <c r="C4" i="4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E20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B5" i="6"/>
  <c r="J5" i="6" s="1"/>
  <c r="B6" i="6"/>
  <c r="J6" i="6" s="1"/>
  <c r="B7" i="6"/>
  <c r="J7" i="6" s="1"/>
  <c r="B8" i="6"/>
  <c r="J8" i="6" s="1"/>
  <c r="B9" i="6"/>
  <c r="J9" i="6" s="1"/>
  <c r="B10" i="6"/>
  <c r="J10" i="6" s="1"/>
  <c r="B11" i="6"/>
  <c r="J11" i="6" s="1"/>
  <c r="B12" i="6"/>
  <c r="J12" i="6" s="1"/>
  <c r="B13" i="6"/>
  <c r="J13" i="6" s="1"/>
  <c r="B14" i="6"/>
  <c r="J14" i="6" s="1"/>
  <c r="B15" i="6"/>
  <c r="J15" i="6" s="1"/>
  <c r="B16" i="6"/>
  <c r="J16" i="6" s="1"/>
  <c r="B17" i="6"/>
  <c r="J17" i="6" s="1"/>
  <c r="B18" i="6"/>
  <c r="J18" i="6" s="1"/>
  <c r="B19" i="6"/>
  <c r="J19" i="6" s="1"/>
  <c r="B20" i="6"/>
  <c r="J20" i="6" s="1"/>
  <c r="H4" i="6"/>
  <c r="P10" i="6" s="1"/>
  <c r="G4" i="6"/>
  <c r="P9" i="6" s="1"/>
  <c r="F4" i="6"/>
  <c r="P8" i="6" s="1"/>
  <c r="E4" i="6"/>
  <c r="P7" i="6" s="1"/>
  <c r="D4" i="6"/>
  <c r="P6" i="6" s="1"/>
  <c r="C4" i="6"/>
  <c r="P5" i="6" s="1"/>
  <c r="B4" i="6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C34" i="5"/>
  <c r="C35" i="5"/>
  <c r="C36" i="5"/>
  <c r="C37" i="5"/>
  <c r="C38" i="5"/>
  <c r="W38" i="5" s="1"/>
  <c r="C39" i="5"/>
  <c r="W39" i="5" s="1"/>
  <c r="C40" i="5"/>
  <c r="W40" i="5" s="1"/>
  <c r="C41" i="5"/>
  <c r="C42" i="5"/>
  <c r="C43" i="5"/>
  <c r="C44" i="5"/>
  <c r="C45" i="5"/>
  <c r="C46" i="5"/>
  <c r="C47" i="5"/>
  <c r="C48" i="5"/>
  <c r="C49" i="5"/>
  <c r="W47" i="5" l="1"/>
  <c r="W48" i="5"/>
  <c r="AB9" i="4"/>
  <c r="W46" i="5"/>
  <c r="W43" i="5"/>
  <c r="AB12" i="4"/>
  <c r="AB14" i="4"/>
  <c r="AB13" i="4"/>
  <c r="AB15" i="4"/>
  <c r="W42" i="5"/>
  <c r="W34" i="5"/>
  <c r="W49" i="5"/>
  <c r="W41" i="5"/>
  <c r="J4" i="6"/>
  <c r="P4" i="6"/>
  <c r="AB10" i="4"/>
  <c r="AB11" i="4"/>
  <c r="W37" i="5"/>
  <c r="W45" i="5"/>
  <c r="W44" i="5"/>
  <c r="W36" i="5"/>
  <c r="W35" i="5"/>
  <c r="C33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4" i="5"/>
  <c r="F14" i="2"/>
  <c r="G14" i="2" s="1"/>
  <c r="F13" i="2"/>
  <c r="G13" i="2" s="1"/>
  <c r="F12" i="2"/>
  <c r="G12" i="2" s="1"/>
  <c r="F11" i="2"/>
  <c r="G11" i="2" s="1"/>
  <c r="F7" i="2"/>
  <c r="G7" i="2" s="1"/>
  <c r="F6" i="2"/>
  <c r="G6" i="2" s="1"/>
  <c r="F5" i="2"/>
  <c r="G5" i="2" s="1"/>
  <c r="F4" i="2"/>
  <c r="G4" i="2" s="1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4" i="3"/>
  <c r="AA4" i="3" s="1"/>
  <c r="D5" i="3"/>
  <c r="D6" i="3"/>
  <c r="D7" i="3"/>
  <c r="D8" i="3"/>
  <c r="D9" i="3"/>
  <c r="D10" i="3"/>
  <c r="D11" i="3"/>
  <c r="D12" i="3"/>
  <c r="Z12" i="3" s="1"/>
  <c r="D13" i="3"/>
  <c r="D14" i="3"/>
  <c r="D15" i="3"/>
  <c r="D16" i="3"/>
  <c r="D17" i="3"/>
  <c r="D18" i="3"/>
  <c r="D19" i="3"/>
  <c r="D20" i="3"/>
  <c r="Z20" i="3" s="1"/>
  <c r="D4" i="3"/>
  <c r="Z4" i="3" s="1"/>
  <c r="E5" i="1"/>
  <c r="E6" i="1"/>
  <c r="E7" i="1"/>
  <c r="E8" i="1"/>
  <c r="E9" i="1"/>
  <c r="E10" i="1"/>
  <c r="E11" i="1"/>
  <c r="E12" i="1"/>
  <c r="E13" i="1"/>
  <c r="Z13" i="1" s="1"/>
  <c r="E14" i="1"/>
  <c r="E15" i="1"/>
  <c r="E16" i="1"/>
  <c r="E17" i="1"/>
  <c r="E18" i="1"/>
  <c r="E19" i="1"/>
  <c r="E20" i="1"/>
  <c r="E4" i="1"/>
  <c r="D5" i="1"/>
  <c r="D6" i="1"/>
  <c r="D7" i="1"/>
  <c r="D8" i="1"/>
  <c r="D9" i="1"/>
  <c r="D10" i="1"/>
  <c r="D11" i="1"/>
  <c r="D12" i="1"/>
  <c r="D14" i="1"/>
  <c r="D15" i="1"/>
  <c r="D16" i="1"/>
  <c r="D17" i="1"/>
  <c r="Z17" i="1" s="1"/>
  <c r="D18" i="1"/>
  <c r="D19" i="1"/>
  <c r="Z19" i="1" s="1"/>
  <c r="D20" i="1"/>
  <c r="Z20" i="1" s="1"/>
  <c r="D4" i="1"/>
  <c r="Z4" i="1" s="1"/>
  <c r="U23" i="7"/>
  <c r="K32" i="7" s="1"/>
  <c r="S22" i="7"/>
  <c r="J31" i="7" s="1"/>
  <c r="O28" i="7"/>
  <c r="H37" i="7" s="1"/>
  <c r="O24" i="7"/>
  <c r="H33" i="7" s="1"/>
  <c r="M27" i="7"/>
  <c r="G36" i="7" s="1"/>
  <c r="M23" i="7"/>
  <c r="G32" i="7" s="1"/>
  <c r="K22" i="7"/>
  <c r="F31" i="7" s="1"/>
  <c r="G28" i="7"/>
  <c r="D37" i="7" s="1"/>
  <c r="G24" i="7"/>
  <c r="D33" i="7" s="1"/>
  <c r="G23" i="7"/>
  <c r="D32" i="7" s="1"/>
  <c r="E27" i="7"/>
  <c r="C36" i="7" s="1"/>
  <c r="E23" i="7"/>
  <c r="C32" i="7" s="1"/>
  <c r="W27" i="7"/>
  <c r="L36" i="7" s="1"/>
  <c r="W26" i="7"/>
  <c r="L35" i="7" s="1"/>
  <c r="W25" i="7"/>
  <c r="L34" i="7" s="1"/>
  <c r="W23" i="7"/>
  <c r="L32" i="7" s="1"/>
  <c r="W22" i="7"/>
  <c r="L31" i="7" s="1"/>
  <c r="W14" i="5" l="1"/>
  <c r="Z6" i="1"/>
  <c r="Z16" i="1"/>
  <c r="W16" i="5"/>
  <c r="Z5" i="3"/>
  <c r="Z13" i="3"/>
  <c r="Z9" i="3"/>
  <c r="Z8" i="3"/>
  <c r="AA9" i="3"/>
  <c r="Z15" i="1"/>
  <c r="Z14" i="1"/>
  <c r="W20" i="5"/>
  <c r="W6" i="5"/>
  <c r="Z16" i="3"/>
  <c r="Z15" i="3"/>
  <c r="AA5" i="3"/>
  <c r="AA17" i="3"/>
  <c r="AA13" i="3"/>
  <c r="Z17" i="3"/>
  <c r="Z8" i="1"/>
  <c r="Z18" i="1"/>
  <c r="W8" i="5"/>
  <c r="W12" i="5"/>
  <c r="Z14" i="3"/>
  <c r="Z6" i="3"/>
  <c r="AA15" i="3"/>
  <c r="AA7" i="3"/>
  <c r="Z7" i="3"/>
  <c r="Z19" i="3"/>
  <c r="Z11" i="3"/>
  <c r="AA19" i="3"/>
  <c r="AA11" i="3"/>
  <c r="Z10" i="1"/>
  <c r="W10" i="5"/>
  <c r="W18" i="5"/>
  <c r="Z10" i="3"/>
  <c r="Z18" i="3"/>
  <c r="Z12" i="1"/>
  <c r="Z11" i="1"/>
  <c r="AA14" i="3"/>
  <c r="AA6" i="3"/>
  <c r="W15" i="5"/>
  <c r="W7" i="5"/>
  <c r="Z9" i="1"/>
  <c r="AA20" i="3"/>
  <c r="AA12" i="3"/>
  <c r="W13" i="5"/>
  <c r="W5" i="5"/>
  <c r="Z7" i="1"/>
  <c r="AA18" i="3"/>
  <c r="AA10" i="3"/>
  <c r="W19" i="5"/>
  <c r="W11" i="5"/>
  <c r="Z5" i="1"/>
  <c r="AA16" i="3"/>
  <c r="AA8" i="3"/>
  <c r="W17" i="5"/>
  <c r="W9" i="5"/>
  <c r="F15" i="2"/>
  <c r="G15" i="2" s="1"/>
  <c r="W24" i="7"/>
  <c r="L33" i="7" s="1"/>
  <c r="S28" i="7"/>
  <c r="J37" i="7" s="1"/>
  <c r="W28" i="7"/>
  <c r="L37" i="7" s="1"/>
  <c r="I24" i="7"/>
  <c r="E33" i="7" s="1"/>
  <c r="I28" i="7"/>
  <c r="E37" i="7" s="1"/>
  <c r="Q24" i="7"/>
  <c r="I33" i="7" s="1"/>
  <c r="E25" i="7"/>
  <c r="C34" i="7" s="1"/>
  <c r="I23" i="7"/>
  <c r="E32" i="7" s="1"/>
  <c r="I27" i="7"/>
  <c r="E36" i="7" s="1"/>
  <c r="M25" i="7"/>
  <c r="G34" i="7" s="1"/>
  <c r="Q23" i="7"/>
  <c r="I32" i="7" s="1"/>
  <c r="Q27" i="7"/>
  <c r="I36" i="7" s="1"/>
  <c r="U25" i="7"/>
  <c r="K34" i="7" s="1"/>
  <c r="U26" i="7"/>
  <c r="K35" i="7" s="1"/>
  <c r="D4" i="5"/>
  <c r="W4" i="5" s="1"/>
  <c r="I25" i="7"/>
  <c r="E34" i="7" s="1"/>
  <c r="U27" i="7"/>
  <c r="K36" i="7" s="1"/>
  <c r="Q28" i="7"/>
  <c r="I37" i="7" s="1"/>
  <c r="Q25" i="7"/>
  <c r="I34" i="7" s="1"/>
  <c r="G27" i="7"/>
  <c r="D36" i="7" s="1"/>
  <c r="K25" i="7"/>
  <c r="F34" i="7" s="1"/>
  <c r="O23" i="7"/>
  <c r="H32" i="7" s="1"/>
  <c r="O27" i="7"/>
  <c r="H36" i="7" s="1"/>
  <c r="S25" i="7"/>
  <c r="J34" i="7" s="1"/>
  <c r="S24" i="7"/>
  <c r="J33" i="7" s="1"/>
  <c r="G22" i="7"/>
  <c r="D31" i="7" s="1"/>
  <c r="E24" i="7"/>
  <c r="C33" i="7" s="1"/>
  <c r="E28" i="7"/>
  <c r="C37" i="7" s="1"/>
  <c r="G25" i="7"/>
  <c r="D34" i="7" s="1"/>
  <c r="I22" i="7"/>
  <c r="E31" i="7" s="1"/>
  <c r="I26" i="7"/>
  <c r="E35" i="7" s="1"/>
  <c r="K23" i="7"/>
  <c r="F32" i="7" s="1"/>
  <c r="K27" i="7"/>
  <c r="F36" i="7" s="1"/>
  <c r="M24" i="7"/>
  <c r="G33" i="7" s="1"/>
  <c r="M28" i="7"/>
  <c r="G37" i="7" s="1"/>
  <c r="O25" i="7"/>
  <c r="H34" i="7" s="1"/>
  <c r="Q22" i="7"/>
  <c r="I31" i="7" s="1"/>
  <c r="Q26" i="7"/>
  <c r="I35" i="7" s="1"/>
  <c r="S23" i="7"/>
  <c r="J32" i="7" s="1"/>
  <c r="S27" i="7"/>
  <c r="J36" i="7" s="1"/>
  <c r="U24" i="7"/>
  <c r="K33" i="7" s="1"/>
  <c r="U28" i="7"/>
  <c r="K37" i="7" s="1"/>
  <c r="M22" i="7"/>
  <c r="G31" i="7" s="1"/>
  <c r="E26" i="7"/>
  <c r="C35" i="7" s="1"/>
  <c r="O22" i="7"/>
  <c r="H31" i="7" s="1"/>
  <c r="G26" i="7"/>
  <c r="D35" i="7" s="1"/>
  <c r="K28" i="7"/>
  <c r="F37" i="7" s="1"/>
  <c r="K24" i="7"/>
  <c r="F33" i="7" s="1"/>
  <c r="O26" i="7"/>
  <c r="H35" i="7" s="1"/>
  <c r="E22" i="7"/>
  <c r="C31" i="7" s="1"/>
  <c r="K26" i="7"/>
  <c r="F35" i="7" s="1"/>
  <c r="S26" i="7"/>
  <c r="J35" i="7" s="1"/>
  <c r="U22" i="7"/>
  <c r="K31" i="7" s="1"/>
  <c r="M26" i="7"/>
  <c r="G35" i="7" s="1"/>
  <c r="D33" i="5"/>
  <c r="W33" i="5" s="1"/>
</calcChain>
</file>

<file path=xl/sharedStrings.xml><?xml version="1.0" encoding="utf-8"?>
<sst xmlns="http://schemas.openxmlformats.org/spreadsheetml/2006/main" count="514" uniqueCount="84">
  <si>
    <t xml:space="preserve">                   지목별 
행정구역명</t>
  </si>
  <si>
    <t>계</t>
  </si>
  <si>
    <t>면적</t>
  </si>
  <si>
    <t>지번수</t>
  </si>
  <si>
    <t>합계</t>
  </si>
  <si>
    <t>천안시 동남구</t>
  </si>
  <si>
    <t>천안시 서북구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</si>
  <si>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</si>
  <si>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</si>
  <si>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</si>
  <si>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</si>
  <si>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</si>
  <si>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</si>
  <si>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</si>
  <si>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</si>
  <si>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부여군</t>
  </si>
  <si>
    <t>서천군</t>
  </si>
  <si>
    <t>청양군</t>
  </si>
  <si>
    <t>홍성군</t>
  </si>
  <si>
    <t>예산군</t>
  </si>
  <si>
    <t>태안군</t>
  </si>
  <si>
    <t>토지대장등록지</t>
  </si>
  <si>
    <t>국유지</t>
  </si>
  <si>
    <t>도유지</t>
  </si>
  <si>
    <t>군유지</t>
  </si>
  <si>
    <t>법인</t>
  </si>
  <si>
    <t>기타</t>
  </si>
  <si>
    <t>소계</t>
  </si>
  <si>
    <t>임야대장등록지</t>
  </si>
  <si>
    <t>총계</t>
  </si>
  <si>
    <t>전</t>
  </si>
  <si>
    <t>답</t>
  </si>
  <si>
    <t>임야</t>
  </si>
  <si>
    <t>대</t>
  </si>
  <si>
    <t>도로</t>
  </si>
  <si>
    <t>하천</t>
  </si>
  <si>
    <t>기타</t>
    <phoneticPr fontId="4" type="noConversion"/>
  </si>
  <si>
    <t>%</t>
    <phoneticPr fontId="4" type="noConversion"/>
  </si>
  <si>
    <t>년도</t>
  </si>
  <si>
    <t>변동률</t>
  </si>
  <si>
    <t>대지</t>
  </si>
  <si>
    <t>구분</t>
  </si>
  <si>
    <t>1. 시·군·구별 면적 및 지번수</t>
    <phoneticPr fontId="4" type="noConversion"/>
  </si>
  <si>
    <t>5-1. 토지대장등록지 현황</t>
    <phoneticPr fontId="4" type="noConversion"/>
  </si>
  <si>
    <t>6. 시·군·구별 지목별 면적 현황</t>
    <phoneticPr fontId="4" type="noConversion"/>
  </si>
  <si>
    <t>2. 시·군·구별 지적공부등록지 총괄</t>
    <phoneticPr fontId="4" type="noConversion"/>
  </si>
  <si>
    <t>3. 지적통계체계표</t>
    <phoneticPr fontId="4" type="noConversion"/>
  </si>
  <si>
    <t>과수원</t>
  </si>
  <si>
    <t>목장용지</t>
  </si>
  <si>
    <t>광천지</t>
  </si>
  <si>
    <t>염전</t>
  </si>
  <si>
    <t>공장용지</t>
  </si>
  <si>
    <t>학교용지</t>
  </si>
  <si>
    <t>주차장</t>
  </si>
  <si>
    <t>주유소용지</t>
  </si>
  <si>
    <t>창고용지</t>
  </si>
  <si>
    <t>철도용지</t>
  </si>
  <si>
    <t>제방</t>
  </si>
  <si>
    <t>구거</t>
  </si>
  <si>
    <t>유지</t>
  </si>
  <si>
    <t>양어장</t>
  </si>
  <si>
    <t>수도용지</t>
  </si>
  <si>
    <t>공원</t>
  </si>
  <si>
    <t>체육용지</t>
  </si>
  <si>
    <t>유원지</t>
  </si>
  <si>
    <t>종교용지</t>
  </si>
  <si>
    <t>사적지</t>
  </si>
  <si>
    <t>묘지</t>
  </si>
  <si>
    <t>잡종지</t>
  </si>
  <si>
    <t>5-2. 임야대장등록지 현황</t>
    <phoneticPr fontId="4" type="noConversion"/>
  </si>
  <si>
    <t>기타</t>
    <phoneticPr fontId="4" type="noConversion"/>
  </si>
  <si>
    <t>면적</t>
    <phoneticPr fontId="4" type="noConversion"/>
  </si>
  <si>
    <r>
      <t>(</t>
    </r>
    <r>
      <rPr>
        <sz val="8"/>
        <rFont val="굴림"/>
        <family val="3"/>
        <charset val="129"/>
      </rPr>
      <t xml:space="preserve"> </t>
    </r>
    <r>
      <rPr>
        <sz val="8"/>
        <color indexed="8"/>
        <rFont val="굴림"/>
        <family val="3"/>
        <charset val="129"/>
      </rPr>
      <t>단위 : ㎡, 필</t>
    </r>
    <r>
      <rPr>
        <sz val="8"/>
        <rFont val="굴림"/>
        <family val="3"/>
        <charset val="129"/>
      </rPr>
      <t xml:space="preserve"> )</t>
    </r>
  </si>
  <si>
    <t>4-2. 최근 10년간 주요지목별 변동추이</t>
  </si>
  <si>
    <t>4-1. 지목별 현황</t>
    <phoneticPr fontId="4" type="noConversion"/>
  </si>
  <si>
    <t>1-3 지적공부등록지(2003-2013)</t>
    <phoneticPr fontId="4" type="noConversion"/>
  </si>
  <si>
    <t>개인</t>
  </si>
  <si>
    <t>종중</t>
  </si>
  <si>
    <t>종교단체</t>
  </si>
  <si>
    <t>기타단체</t>
  </si>
  <si>
    <t>계</t>
    <phoneticPr fontId="4" type="noConversion"/>
  </si>
  <si>
    <t>합계</t>
    <phoneticPr fontId="4" type="noConversion"/>
  </si>
  <si>
    <t>도표(수정금지)</t>
    <phoneticPr fontId="4" type="noConversion"/>
  </si>
  <si>
    <t>1.시군구별 면적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</si>
</sst>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-* #,##0_-;\-* #,##0_-;_-* &quot;-&quot;_-;_-@_-"/>
    <numFmt numFmtId="43" formatCode="_-* #,##0.00_-;\-* #,##0.00_-;_-* &quot;-&quot;??_-;_-@_-"/>
    <numFmt numFmtId="176" formatCode="#,##0.0_);[Red]\(#,##0.0\)"/>
    <numFmt numFmtId="177" formatCode="#,##0.0_ "/>
    <numFmt numFmtId="178" formatCode="#,##0_ "/>
    <numFmt numFmtId="179" formatCode="#,##0.0_ ;[Red]\-#,##0.0\ "/>
    <numFmt numFmtId="180" formatCode="#,##0.00_ ;[Red]\-#,##0.00\ "/>
    <numFmt numFmtId="181" formatCode="_-* #,##0.0_-;\-* #,##0.0_-;_-* &quot;-&quot;_-;_-@_-"/>
    <numFmt numFmtId="182" formatCode="_(* #,##0.00_);_(* \(#,##0.00\);_(* &quot;-&quot;??_);_(@_)"/>
  </numFmts>
  <fonts count="31" x14ac:knownFonts="1"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8"/>
      <color theme="1"/>
      <name val="굴림"/>
      <family val="3"/>
      <charset val="129"/>
    </font>
    <font>
      <sz val="8"/>
      <name val="굴림"/>
      <family val="3"/>
      <charset val="129"/>
    </font>
    <font>
      <sz val="8"/>
      <color indexed="8"/>
      <name val="굴림"/>
      <family val="3"/>
      <charset val="129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name val="돋움"/>
      <family val="3"/>
      <charset val="129"/>
    </font>
    <font>
      <b/>
      <sz val="8"/>
      <name val="굴림"/>
      <family val="3"/>
      <charset val="129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0"/>
      <color indexed="8"/>
      <name val="Arial"/>
      <family val="2"/>
    </font>
    <font>
      <sz val="10"/>
      <name val="돋움"/>
      <family val="3"/>
      <charset val="129"/>
    </font>
    <font>
      <sz val="9"/>
      <name val="돋움"/>
      <family val="3"/>
      <charset val="129"/>
    </font>
    <font>
      <b/>
      <sz val="8"/>
      <color rgb="FFFF0000"/>
      <name val="굴림"/>
      <family val="3"/>
      <charset val="129"/>
    </font>
    <font>
      <b/>
      <sz val="9"/>
      <color rgb="FFFF0000"/>
      <name val="맑은 고딕"/>
      <family val="3"/>
      <charset val="129"/>
      <scheme val="minor"/>
    </font>
    <font>
      <sz val="10"/>
      <color theme="1"/>
      <name val="돋움"/>
      <family val="3"/>
      <charset val="129"/>
    </font>
    <font>
      <b/>
      <sz val="8"/>
      <name val="돋움"/>
      <family val="3"/>
      <charset val="129"/>
    </font>
    <font>
      <sz val="8"/>
      <color theme="1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돋움"/>
      <family val="3"/>
      <charset val="129"/>
    </font>
    <font>
      <sz val="11"/>
      <color theme="0"/>
      <name val="맑은 고딕"/>
      <family val="3"/>
      <charset val="129"/>
      <scheme val="minor"/>
    </font>
    <font>
      <sz val="9"/>
      <name val="굴림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3771">
    <xf numFmtId="0" fontId="0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10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5" fillId="0" borderId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5" fillId="0" borderId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41" fontId="1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41" fontId="5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0" fontId="5" fillId="0" borderId="0"/>
    <xf numFmtId="0" fontId="16" fillId="0" borderId="0"/>
    <xf numFmtId="0" fontId="16" fillId="0" borderId="0"/>
    <xf numFmtId="41" fontId="5" fillId="0" borderId="0" applyFont="0" applyFill="0" applyBorder="0" applyAlignment="0" applyProtection="0"/>
    <xf numFmtId="0" fontId="5" fillId="0" borderId="0"/>
    <xf numFmtId="0" fontId="16" fillId="0" borderId="0"/>
    <xf numFmtId="0" fontId="16" fillId="0" borderId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1" fontId="5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182" fontId="16" fillId="0" borderId="0"/>
    <xf numFmtId="182" fontId="16" fillId="0" borderId="0"/>
    <xf numFmtId="0" fontId="5" fillId="0" borderId="0"/>
    <xf numFmtId="182" fontId="16" fillId="0" borderId="0"/>
    <xf numFmtId="182" fontId="16" fillId="0" borderId="0"/>
    <xf numFmtId="182" fontId="16" fillId="0" borderId="0"/>
    <xf numFmtId="182" fontId="16" fillId="0" borderId="0"/>
    <xf numFmtId="182" fontId="16" fillId="0" borderId="0"/>
    <xf numFmtId="182" fontId="16" fillId="0" borderId="0"/>
    <xf numFmtId="0" fontId="16" fillId="0" borderId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5" fillId="0" borderId="0"/>
    <xf numFmtId="182" fontId="16" fillId="0" borderId="0"/>
    <xf numFmtId="182" fontId="16" fillId="0" borderId="0"/>
    <xf numFmtId="182" fontId="16" fillId="0" borderId="0"/>
    <xf numFmtId="182" fontId="16" fillId="0" borderId="0"/>
    <xf numFmtId="182" fontId="16" fillId="0" borderId="0"/>
    <xf numFmtId="0" fontId="16" fillId="0" borderId="0"/>
    <xf numFmtId="182" fontId="16" fillId="0" borderId="0"/>
    <xf numFmtId="0" fontId="16" fillId="0" borderId="0"/>
    <xf numFmtId="0" fontId="16" fillId="0" borderId="0"/>
    <xf numFmtId="0" fontId="16" fillId="0" borderId="0"/>
    <xf numFmtId="0" fontId="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/>
    <xf numFmtId="0" fontId="3" fillId="0" borderId="0">
      <alignment vertical="center"/>
    </xf>
    <xf numFmtId="0" fontId="16" fillId="0" borderId="0"/>
    <xf numFmtId="0" fontId="16" fillId="0" borderId="0"/>
    <xf numFmtId="0" fontId="16" fillId="0" borderId="0"/>
    <xf numFmtId="182" fontId="16" fillId="0" borderId="0"/>
    <xf numFmtId="182" fontId="16" fillId="0" borderId="0"/>
    <xf numFmtId="0" fontId="5" fillId="0" borderId="0"/>
    <xf numFmtId="0" fontId="3" fillId="0" borderId="0">
      <alignment vertical="center"/>
    </xf>
    <xf numFmtId="0" fontId="5" fillId="0" borderId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16" fillId="0" borderId="0"/>
    <xf numFmtId="0" fontId="16" fillId="0" borderId="0"/>
    <xf numFmtId="0" fontId="10" fillId="0" borderId="0">
      <alignment vertical="center"/>
    </xf>
    <xf numFmtId="182" fontId="16" fillId="0" borderId="0"/>
    <xf numFmtId="182" fontId="16" fillId="0" borderId="0"/>
    <xf numFmtId="182" fontId="16" fillId="0" borderId="0"/>
    <xf numFmtId="182" fontId="16" fillId="0" borderId="0"/>
    <xf numFmtId="0" fontId="5" fillId="0" borderId="0"/>
    <xf numFmtId="182" fontId="16" fillId="0" borderId="0"/>
    <xf numFmtId="182" fontId="16" fillId="0" borderId="0"/>
    <xf numFmtId="0" fontId="5" fillId="0" borderId="0"/>
    <xf numFmtId="41" fontId="11" fillId="0" borderId="0" applyFont="0" applyFill="0" applyBorder="0" applyAlignment="0" applyProtection="0">
      <alignment vertical="center"/>
    </xf>
    <xf numFmtId="0" fontId="16" fillId="0" borderId="0"/>
    <xf numFmtId="41" fontId="11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41" fontId="5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0" fontId="16" fillId="0" borderId="0"/>
    <xf numFmtId="41" fontId="11" fillId="0" borderId="0" applyFont="0" applyFill="0" applyBorder="0" applyAlignment="0" applyProtection="0">
      <alignment vertical="center"/>
    </xf>
    <xf numFmtId="0" fontId="5" fillId="0" borderId="0"/>
    <xf numFmtId="0" fontId="16" fillId="0" borderId="0"/>
    <xf numFmtId="41" fontId="5" fillId="0" borderId="0" applyFont="0" applyFill="0" applyBorder="0" applyAlignment="0" applyProtection="0"/>
    <xf numFmtId="0" fontId="5" fillId="0" borderId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6" fillId="0" borderId="0"/>
    <xf numFmtId="0" fontId="5" fillId="0" borderId="0"/>
    <xf numFmtId="41" fontId="5" fillId="0" borderId="0" applyFont="0" applyFill="0" applyBorder="0" applyAlignment="0" applyProtection="0"/>
    <xf numFmtId="0" fontId="16" fillId="0" borderId="0"/>
    <xf numFmtId="0" fontId="5" fillId="0" borderId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6" fillId="0" borderId="0"/>
    <xf numFmtId="41" fontId="5" fillId="0" borderId="0" applyFont="0" applyFill="0" applyBorder="0" applyAlignment="0" applyProtection="0"/>
    <xf numFmtId="0" fontId="16" fillId="0" borderId="0"/>
    <xf numFmtId="0" fontId="1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6" fillId="0" borderId="0"/>
    <xf numFmtId="41" fontId="5" fillId="0" borderId="0" applyFont="0" applyFill="0" applyBorder="0" applyAlignment="0" applyProtection="0"/>
    <xf numFmtId="0" fontId="16" fillId="0" borderId="0"/>
    <xf numFmtId="0" fontId="16" fillId="0" borderId="0"/>
    <xf numFmtId="0" fontId="3" fillId="0" borderId="0">
      <alignment vertical="center"/>
    </xf>
    <xf numFmtId="0" fontId="10" fillId="0" borderId="0">
      <alignment vertical="center"/>
    </xf>
    <xf numFmtId="0" fontId="5" fillId="0" borderId="0"/>
    <xf numFmtId="182" fontId="16" fillId="0" borderId="0"/>
    <xf numFmtId="182" fontId="16" fillId="0" borderId="0"/>
    <xf numFmtId="0" fontId="5" fillId="0" borderId="0"/>
    <xf numFmtId="0" fontId="3" fillId="0" borderId="0">
      <alignment vertical="center"/>
    </xf>
    <xf numFmtId="182" fontId="16" fillId="0" borderId="0"/>
    <xf numFmtId="182" fontId="16" fillId="0" borderId="0"/>
    <xf numFmtId="0" fontId="5" fillId="0" borderId="0"/>
    <xf numFmtId="0" fontId="3" fillId="0" borderId="0">
      <alignment vertical="center"/>
    </xf>
    <xf numFmtId="0" fontId="5" fillId="0" borderId="0"/>
    <xf numFmtId="41" fontId="11" fillId="0" borderId="0" applyFont="0" applyFill="0" applyBorder="0" applyAlignment="0" applyProtection="0">
      <alignment vertical="center"/>
    </xf>
    <xf numFmtId="0" fontId="16" fillId="0" borderId="0"/>
    <xf numFmtId="41" fontId="11" fillId="0" borderId="0" applyFont="0" applyFill="0" applyBorder="0" applyAlignment="0" applyProtection="0">
      <alignment vertical="center"/>
    </xf>
    <xf numFmtId="182" fontId="16" fillId="0" borderId="0"/>
    <xf numFmtId="182" fontId="16" fillId="0" borderId="0"/>
    <xf numFmtId="0" fontId="16" fillId="0" borderId="0"/>
    <xf numFmtId="0" fontId="5" fillId="0" borderId="0"/>
    <xf numFmtId="41" fontId="11" fillId="0" borderId="0" applyFont="0" applyFill="0" applyBorder="0" applyAlignment="0" applyProtection="0">
      <alignment vertical="center"/>
    </xf>
    <xf numFmtId="0" fontId="16" fillId="0" borderId="0"/>
    <xf numFmtId="41" fontId="11" fillId="0" borderId="0" applyFont="0" applyFill="0" applyBorder="0" applyAlignment="0" applyProtection="0">
      <alignment vertical="center"/>
    </xf>
    <xf numFmtId="0" fontId="5" fillId="0" borderId="0"/>
    <xf numFmtId="0" fontId="16" fillId="0" borderId="0"/>
    <xf numFmtId="0" fontId="16" fillId="0" borderId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5" fillId="0" borderId="0"/>
    <xf numFmtId="0" fontId="16" fillId="0" borderId="0"/>
    <xf numFmtId="0" fontId="5" fillId="0" borderId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6" fillId="0" borderId="0"/>
    <xf numFmtId="0" fontId="5" fillId="0" borderId="0"/>
    <xf numFmtId="0" fontId="16" fillId="0" borderId="0"/>
    <xf numFmtId="0" fontId="16" fillId="0" borderId="0"/>
    <xf numFmtId="0" fontId="10" fillId="0" borderId="0">
      <alignment vertical="center"/>
    </xf>
    <xf numFmtId="0" fontId="10" fillId="0" borderId="0">
      <alignment vertical="center"/>
    </xf>
    <xf numFmtId="41" fontId="5" fillId="0" borderId="0" applyFont="0" applyFill="0" applyBorder="0" applyAlignment="0" applyProtection="0"/>
    <xf numFmtId="0" fontId="3" fillId="0" borderId="0">
      <alignment vertical="center"/>
    </xf>
    <xf numFmtId="0" fontId="5" fillId="0" borderId="0"/>
    <xf numFmtId="41" fontId="5" fillId="0" borderId="0" applyFont="0" applyFill="0" applyBorder="0" applyAlignment="0" applyProtection="0"/>
    <xf numFmtId="0" fontId="5" fillId="0" borderId="0"/>
    <xf numFmtId="41" fontId="5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41" fontId="5" fillId="0" borderId="0" applyFont="0" applyFill="0" applyBorder="0" applyAlignment="0" applyProtection="0"/>
    <xf numFmtId="0" fontId="5" fillId="0" borderId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41" fontId="5" fillId="0" borderId="0" applyFont="0" applyFill="0" applyBorder="0" applyAlignment="0" applyProtection="0"/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41" fontId="5" fillId="0" borderId="0" applyFont="0" applyFill="0" applyBorder="0" applyAlignment="0" applyProtection="0"/>
    <xf numFmtId="0" fontId="5" fillId="0" borderId="0"/>
    <xf numFmtId="0" fontId="10" fillId="0" borderId="0">
      <alignment vertical="center"/>
    </xf>
    <xf numFmtId="0" fontId="5" fillId="0" borderId="0"/>
    <xf numFmtId="0" fontId="10" fillId="0" borderId="0">
      <alignment vertical="center"/>
    </xf>
    <xf numFmtId="0" fontId="5" fillId="0" borderId="0"/>
    <xf numFmtId="0" fontId="3" fillId="0" borderId="0">
      <alignment vertical="center"/>
    </xf>
    <xf numFmtId="0" fontId="10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41" fontId="5" fillId="0" borderId="0" applyFont="0" applyFill="0" applyBorder="0" applyAlignment="0" applyProtection="0"/>
    <xf numFmtId="0" fontId="3" fillId="0" borderId="0">
      <alignment vertical="center"/>
    </xf>
    <xf numFmtId="0" fontId="10" fillId="0" borderId="0">
      <alignment vertical="center"/>
    </xf>
    <xf numFmtId="0" fontId="5" fillId="0" borderId="0"/>
    <xf numFmtId="0" fontId="10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5" fillId="0" borderId="0"/>
    <xf numFmtId="41" fontId="5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0" borderId="0">
      <alignment vertical="center"/>
    </xf>
    <xf numFmtId="41" fontId="5" fillId="0" borderId="0" applyFont="0" applyFill="0" applyBorder="0" applyAlignment="0" applyProtection="0"/>
    <xf numFmtId="0" fontId="5" fillId="0" borderId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0" borderId="0">
      <alignment vertical="center"/>
    </xf>
    <xf numFmtId="0" fontId="5" fillId="0" borderId="0"/>
    <xf numFmtId="41" fontId="5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5" fillId="0" borderId="0" applyFont="0" applyFill="0" applyBorder="0" applyAlignment="0" applyProtection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1" fontId="5" fillId="0" borderId="0" applyFont="0" applyFill="0" applyBorder="0" applyAlignment="0" applyProtection="0"/>
    <xf numFmtId="182" fontId="16" fillId="0" borderId="0"/>
    <xf numFmtId="182" fontId="16" fillId="0" borderId="0"/>
    <xf numFmtId="182" fontId="16" fillId="0" borderId="0"/>
    <xf numFmtId="182" fontId="16" fillId="0" borderId="0"/>
    <xf numFmtId="182" fontId="16" fillId="0" borderId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182" fontId="16" fillId="0" borderId="0"/>
    <xf numFmtId="182" fontId="16" fillId="0" borderId="0"/>
    <xf numFmtId="182" fontId="16" fillId="0" borderId="0"/>
    <xf numFmtId="182" fontId="16" fillId="0" borderId="0"/>
    <xf numFmtId="182" fontId="16" fillId="0" borderId="0"/>
    <xf numFmtId="182" fontId="16" fillId="0" borderId="0"/>
    <xf numFmtId="182" fontId="16" fillId="0" borderId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182" fontId="16" fillId="0" borderId="0"/>
    <xf numFmtId="182" fontId="16" fillId="0" borderId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5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1" fontId="1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0" fontId="16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5" fillId="0" borderId="0" applyFont="0" applyFill="0" applyBorder="0" applyAlignment="0" applyProtection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1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1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1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1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1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41" fontId="10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1" fontId="5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6" fillId="0" borderId="0"/>
    <xf numFmtId="0" fontId="16" fillId="0" borderId="0"/>
    <xf numFmtId="0" fontId="1" fillId="0" borderId="0">
      <alignment vertical="center"/>
    </xf>
    <xf numFmtId="0" fontId="16" fillId="0" borderId="0"/>
    <xf numFmtId="0" fontId="16" fillId="0" borderId="0"/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>
      <alignment vertical="center"/>
    </xf>
    <xf numFmtId="0" fontId="16" fillId="0" borderId="0"/>
    <xf numFmtId="0" fontId="1" fillId="0" borderId="0">
      <alignment vertical="center"/>
    </xf>
    <xf numFmtId="0" fontId="16" fillId="0" borderId="0"/>
    <xf numFmtId="0" fontId="5" fillId="0" borderId="0"/>
    <xf numFmtId="0" fontId="1" fillId="0" borderId="0">
      <alignment vertical="center"/>
    </xf>
    <xf numFmtId="0" fontId="16" fillId="0" borderId="0"/>
    <xf numFmtId="0" fontId="5" fillId="0" borderId="0"/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/>
    <xf numFmtId="0" fontId="1" fillId="0" borderId="0">
      <alignment vertical="center"/>
    </xf>
    <xf numFmtId="0" fontId="5" fillId="0" borderId="0"/>
    <xf numFmtId="0" fontId="5" fillId="0" borderId="0"/>
    <xf numFmtId="0" fontId="16" fillId="0" borderId="0"/>
    <xf numFmtId="0" fontId="1" fillId="0" borderId="0">
      <alignment vertical="center"/>
    </xf>
    <xf numFmtId="0" fontId="16" fillId="0" borderId="0"/>
    <xf numFmtId="0" fontId="16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5" fillId="0" borderId="0"/>
    <xf numFmtId="0" fontId="16" fillId="0" borderId="0"/>
    <xf numFmtId="0" fontId="5" fillId="0" borderId="0"/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5" fillId="0" borderId="0"/>
    <xf numFmtId="0" fontId="16" fillId="0" borderId="0"/>
    <xf numFmtId="0" fontId="1" fillId="0" borderId="0">
      <alignment vertical="center"/>
    </xf>
    <xf numFmtId="0" fontId="16" fillId="0" borderId="0"/>
    <xf numFmtId="0" fontId="1" fillId="0" borderId="0">
      <alignment vertical="center"/>
    </xf>
    <xf numFmtId="0" fontId="1" fillId="0" borderId="0">
      <alignment vertical="center"/>
    </xf>
    <xf numFmtId="0" fontId="16" fillId="0" borderId="0"/>
    <xf numFmtId="0" fontId="16" fillId="0" borderId="0"/>
    <xf numFmtId="0" fontId="1" fillId="0" borderId="0">
      <alignment vertical="center"/>
    </xf>
    <xf numFmtId="0" fontId="16" fillId="0" borderId="0"/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6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41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182" fontId="27" fillId="0" borderId="0"/>
    <xf numFmtId="41" fontId="28" fillId="0" borderId="0" applyFont="0" applyFill="0" applyBorder="0" applyAlignment="0" applyProtection="0">
      <alignment vertical="center"/>
    </xf>
    <xf numFmtId="182" fontId="27" fillId="0" borderId="0"/>
    <xf numFmtId="41" fontId="28" fillId="0" borderId="0" applyFont="0" applyFill="0" applyBorder="0" applyAlignment="0" applyProtection="0">
      <alignment vertical="center"/>
    </xf>
    <xf numFmtId="182" fontId="27" fillId="0" borderId="0"/>
    <xf numFmtId="182" fontId="27" fillId="0" borderId="0"/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182" fontId="27" fillId="0" borderId="0"/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182" fontId="27" fillId="0" borderId="0"/>
    <xf numFmtId="41" fontId="28" fillId="0" borderId="0" applyFont="0" applyFill="0" applyBorder="0" applyAlignment="0" applyProtection="0">
      <alignment vertical="center"/>
    </xf>
    <xf numFmtId="182" fontId="27" fillId="0" borderId="0"/>
    <xf numFmtId="41" fontId="28" fillId="0" borderId="0" applyFont="0" applyFill="0" applyBorder="0" applyAlignment="0" applyProtection="0">
      <alignment vertical="center"/>
    </xf>
    <xf numFmtId="182" fontId="27" fillId="0" borderId="0"/>
    <xf numFmtId="41" fontId="28" fillId="0" borderId="0" applyFont="0" applyFill="0" applyBorder="0" applyAlignment="0" applyProtection="0">
      <alignment vertical="center"/>
    </xf>
    <xf numFmtId="182" fontId="27" fillId="0" borderId="0"/>
    <xf numFmtId="41" fontId="28" fillId="0" borderId="0" applyFont="0" applyFill="0" applyBorder="0" applyAlignment="0" applyProtection="0">
      <alignment vertical="center"/>
    </xf>
    <xf numFmtId="182" fontId="27" fillId="0" borderId="0"/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28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182" fontId="27" fillId="0" borderId="0"/>
    <xf numFmtId="182" fontId="27" fillId="0" borderId="0"/>
    <xf numFmtId="182" fontId="27" fillId="0" borderId="0"/>
    <xf numFmtId="182" fontId="27" fillId="0" borderId="0"/>
    <xf numFmtId="182" fontId="27" fillId="0" borderId="0"/>
    <xf numFmtId="182" fontId="27" fillId="0" borderId="0"/>
    <xf numFmtId="182" fontId="16" fillId="0" borderId="0"/>
    <xf numFmtId="41" fontId="11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182" fontId="27" fillId="0" borderId="0"/>
    <xf numFmtId="182" fontId="27" fillId="0" borderId="0"/>
    <xf numFmtId="182" fontId="27" fillId="0" borderId="0"/>
    <xf numFmtId="182" fontId="27" fillId="0" borderId="0"/>
    <xf numFmtId="182" fontId="27" fillId="0" borderId="0"/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182" fontId="27" fillId="0" borderId="0"/>
    <xf numFmtId="182" fontId="27" fillId="0" borderId="0"/>
    <xf numFmtId="182" fontId="27" fillId="0" borderId="0"/>
    <xf numFmtId="182" fontId="27" fillId="0" borderId="0"/>
    <xf numFmtId="182" fontId="27" fillId="0" borderId="0"/>
    <xf numFmtId="182" fontId="27" fillId="0" borderId="0"/>
    <xf numFmtId="182" fontId="27" fillId="0" borderId="0"/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182" fontId="27" fillId="0" borderId="0"/>
    <xf numFmtId="182" fontId="27" fillId="0" borderId="0"/>
    <xf numFmtId="182" fontId="27" fillId="0" borderId="0"/>
    <xf numFmtId="182" fontId="27" fillId="0" borderId="0"/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182" fontId="27" fillId="0" borderId="0"/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182" fontId="27" fillId="0" borderId="0"/>
    <xf numFmtId="182" fontId="27" fillId="0" borderId="0"/>
    <xf numFmtId="182" fontId="27" fillId="0" borderId="0"/>
    <xf numFmtId="182" fontId="27" fillId="0" borderId="0"/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28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28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0" fontId="27" fillId="0" borderId="0"/>
    <xf numFmtId="0" fontId="2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7" fillId="0" borderId="0"/>
    <xf numFmtId="0" fontId="16" fillId="0" borderId="0"/>
    <xf numFmtId="0" fontId="16" fillId="0" borderId="0"/>
    <xf numFmtId="0" fontId="16" fillId="0" borderId="0"/>
    <xf numFmtId="0" fontId="27" fillId="0" borderId="0"/>
    <xf numFmtId="0" fontId="16" fillId="0" borderId="0"/>
    <xf numFmtId="0" fontId="16" fillId="0" borderId="0"/>
    <xf numFmtId="0" fontId="27" fillId="0" borderId="0"/>
    <xf numFmtId="0" fontId="16" fillId="0" borderId="0"/>
    <xf numFmtId="0" fontId="16" fillId="0" borderId="0"/>
    <xf numFmtId="0" fontId="27" fillId="0" borderId="0"/>
    <xf numFmtId="0" fontId="27" fillId="0" borderId="0"/>
    <xf numFmtId="0" fontId="27" fillId="0" borderId="0"/>
    <xf numFmtId="0" fontId="16" fillId="0" borderId="0"/>
    <xf numFmtId="0" fontId="27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27" fillId="0" borderId="0"/>
    <xf numFmtId="0" fontId="16" fillId="0" borderId="0"/>
    <xf numFmtId="0" fontId="27" fillId="0" borderId="0"/>
    <xf numFmtId="0" fontId="16" fillId="0" borderId="0"/>
    <xf numFmtId="0" fontId="27" fillId="0" borderId="0"/>
    <xf numFmtId="0" fontId="27" fillId="0" borderId="0"/>
    <xf numFmtId="0" fontId="27" fillId="0" borderId="0"/>
    <xf numFmtId="0" fontId="16" fillId="0" borderId="0"/>
    <xf numFmtId="0" fontId="16" fillId="0" borderId="0"/>
    <xf numFmtId="0" fontId="27" fillId="0" borderId="0"/>
    <xf numFmtId="0" fontId="1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1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7" fillId="0" borderId="0"/>
    <xf numFmtId="0" fontId="27" fillId="0" borderId="0"/>
    <xf numFmtId="0" fontId="27" fillId="0" borderId="0"/>
    <xf numFmtId="0" fontId="16" fillId="0" borderId="0"/>
    <xf numFmtId="0" fontId="16" fillId="0" borderId="0"/>
    <xf numFmtId="0" fontId="27" fillId="0" borderId="0"/>
    <xf numFmtId="0" fontId="27" fillId="0" borderId="0"/>
    <xf numFmtId="0" fontId="27" fillId="0" borderId="0"/>
    <xf numFmtId="0" fontId="16" fillId="0" borderId="0"/>
    <xf numFmtId="0" fontId="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16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7" fillId="0" borderId="0"/>
    <xf numFmtId="0" fontId="2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1" fillId="0" borderId="0">
      <alignment vertical="center"/>
    </xf>
    <xf numFmtId="0" fontId="11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7" fillId="0" borderId="0"/>
    <xf numFmtId="0" fontId="16" fillId="0" borderId="0"/>
    <xf numFmtId="0" fontId="27" fillId="0" borderId="0"/>
    <xf numFmtId="0" fontId="16" fillId="0" borderId="0"/>
    <xf numFmtId="0" fontId="11" fillId="0" borderId="0">
      <alignment vertical="center"/>
    </xf>
    <xf numFmtId="0" fontId="16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7" fillId="0" borderId="0"/>
    <xf numFmtId="0" fontId="2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0" fontId="5" fillId="0" borderId="0"/>
    <xf numFmtId="0" fontId="16" fillId="0" borderId="0"/>
    <xf numFmtId="0" fontId="16" fillId="0" borderId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0" fontId="1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0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5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41" fontId="5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3" fontId="16" fillId="0" borderId="0"/>
    <xf numFmtId="43" fontId="16" fillId="0" borderId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1" fillId="0" borderId="0">
      <alignment vertical="center"/>
    </xf>
  </cellStyleXfs>
  <cellXfs count="171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6" fillId="0" borderId="0" xfId="0" applyFont="1">
      <alignment vertical="center"/>
    </xf>
    <xf numFmtId="177" fontId="6" fillId="0" borderId="0" xfId="0" applyNumberFormat="1" applyFont="1">
      <alignment vertical="center"/>
    </xf>
    <xf numFmtId="177" fontId="7" fillId="0" borderId="0" xfId="0" applyNumberFormat="1" applyFont="1">
      <alignment vertical="center"/>
    </xf>
    <xf numFmtId="0" fontId="8" fillId="2" borderId="1" xfId="1" applyFont="1" applyFill="1" applyBorder="1" applyAlignment="1">
      <alignment horizontal="center"/>
    </xf>
    <xf numFmtId="177" fontId="8" fillId="3" borderId="1" xfId="1" applyNumberFormat="1" applyFont="1" applyFill="1" applyBorder="1" applyAlignment="1" applyProtection="1">
      <alignment horizontal="center" vertical="center"/>
      <protection locked="0"/>
    </xf>
    <xf numFmtId="178" fontId="8" fillId="3" borderId="1" xfId="1" applyNumberFormat="1" applyFont="1" applyFill="1" applyBorder="1" applyAlignment="1" applyProtection="1">
      <alignment horizontal="center" vertical="center"/>
      <protection locked="0"/>
    </xf>
    <xf numFmtId="0" fontId="8" fillId="2" borderId="1" xfId="1" applyFont="1" applyFill="1" applyBorder="1" applyAlignment="1" applyProtection="1">
      <alignment horizontal="center" vertical="center" wrapText="1"/>
      <protection locked="0"/>
    </xf>
    <xf numFmtId="0" fontId="8" fillId="0" borderId="3" xfId="1" applyFont="1" applyBorder="1" applyAlignment="1">
      <alignment horizontal="left" vertical="center"/>
    </xf>
    <xf numFmtId="177" fontId="8" fillId="0" borderId="3" xfId="1" applyNumberFormat="1" applyFont="1" applyBorder="1" applyAlignment="1">
      <alignment horizontal="left" vertical="center"/>
    </xf>
    <xf numFmtId="0" fontId="8" fillId="2" borderId="9" xfId="1" applyFont="1" applyFill="1" applyBorder="1" applyAlignment="1" applyProtection="1">
      <alignment horizontal="center" vertical="center" wrapText="1"/>
      <protection locked="0"/>
    </xf>
    <xf numFmtId="0" fontId="8" fillId="2" borderId="1" xfId="1" applyFont="1" applyFill="1" applyBorder="1" applyAlignment="1" applyProtection="1">
      <alignment horizontal="center"/>
      <protection locked="0"/>
    </xf>
    <xf numFmtId="0" fontId="8" fillId="0" borderId="0" xfId="1" applyFont="1"/>
    <xf numFmtId="0" fontId="7" fillId="0" borderId="0" xfId="0" applyFont="1">
      <alignment vertical="center"/>
    </xf>
    <xf numFmtId="176" fontId="7" fillId="0" borderId="1" xfId="0" applyNumberFormat="1" applyFont="1" applyBorder="1">
      <alignment vertical="center"/>
    </xf>
    <xf numFmtId="177" fontId="8" fillId="0" borderId="0" xfId="1" applyNumberFormat="1" applyFont="1" applyBorder="1" applyAlignment="1">
      <alignment horizontal="left" vertical="center"/>
    </xf>
    <xf numFmtId="177" fontId="8" fillId="3" borderId="1" xfId="1" applyNumberFormat="1" applyFont="1" applyFill="1" applyBorder="1" applyAlignment="1">
      <alignment horizontal="center" vertical="center"/>
    </xf>
    <xf numFmtId="177" fontId="8" fillId="3" borderId="1" xfId="8" applyNumberFormat="1" applyFont="1" applyFill="1" applyBorder="1" applyAlignment="1">
      <alignment horizontal="center" vertical="center"/>
    </xf>
    <xf numFmtId="177" fontId="8" fillId="3" borderId="1" xfId="8" applyNumberFormat="1" applyFont="1" applyFill="1" applyBorder="1" applyAlignment="1" applyProtection="1">
      <alignment horizontal="center" vertical="center"/>
      <protection locked="0"/>
    </xf>
    <xf numFmtId="180" fontId="8" fillId="0" borderId="16" xfId="3" applyNumberFormat="1" applyFont="1" applyBorder="1" applyAlignment="1">
      <alignment horizontal="center" vertical="center"/>
    </xf>
    <xf numFmtId="0" fontId="8" fillId="0" borderId="0" xfId="2" applyFont="1">
      <alignment vertical="center"/>
    </xf>
    <xf numFmtId="177" fontId="8" fillId="0" borderId="1" xfId="2" applyNumberFormat="1" applyFont="1" applyBorder="1">
      <alignment vertical="center"/>
    </xf>
    <xf numFmtId="177" fontId="7" fillId="0" borderId="1" xfId="0" applyNumberFormat="1" applyFont="1" applyBorder="1">
      <alignment vertical="center"/>
    </xf>
    <xf numFmtId="179" fontId="8" fillId="0" borderId="17" xfId="3" applyNumberFormat="1" applyFont="1" applyBorder="1" applyAlignment="1">
      <alignment horizontal="center" vertical="center"/>
    </xf>
    <xf numFmtId="0" fontId="8" fillId="0" borderId="18" xfId="3" applyFont="1" applyBorder="1" applyAlignment="1">
      <alignment horizontal="center" vertical="center"/>
    </xf>
    <xf numFmtId="0" fontId="8" fillId="0" borderId="3" xfId="1" applyFont="1" applyBorder="1" applyAlignment="1">
      <alignment horizontal="left"/>
    </xf>
    <xf numFmtId="0" fontId="8" fillId="3" borderId="2" xfId="1" applyFont="1" applyFill="1" applyBorder="1" applyAlignment="1" applyProtection="1">
      <alignment horizontal="left" vertical="center" wrapText="1"/>
      <protection locked="0"/>
    </xf>
    <xf numFmtId="0" fontId="8" fillId="3" borderId="2" xfId="1" applyFont="1" applyFill="1" applyBorder="1" applyAlignment="1" applyProtection="1">
      <alignment horizontal="left" vertical="center"/>
      <protection locked="0"/>
    </xf>
    <xf numFmtId="0" fontId="8" fillId="2" borderId="1" xfId="8" applyFont="1" applyFill="1" applyBorder="1" applyAlignment="1">
      <alignment horizontal="center"/>
    </xf>
    <xf numFmtId="0" fontId="8" fillId="2" borderId="1" xfId="8" applyFont="1" applyFill="1" applyBorder="1" applyAlignment="1" applyProtection="1">
      <alignment horizontal="center" vertical="center" wrapText="1"/>
      <protection locked="0"/>
    </xf>
    <xf numFmtId="177" fontId="7" fillId="6" borderId="1" xfId="0" applyNumberFormat="1" applyFont="1" applyFill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vertical="center"/>
    </xf>
    <xf numFmtId="0" fontId="8" fillId="0" borderId="0" xfId="2" applyFont="1" applyFill="1" applyBorder="1" applyAlignment="1">
      <alignment horizontal="center" vertical="center"/>
    </xf>
    <xf numFmtId="0" fontId="8" fillId="0" borderId="0" xfId="2" applyNumberFormat="1" applyFont="1" applyFill="1" applyBorder="1" applyAlignment="1">
      <alignment horizontal="center" vertical="center"/>
    </xf>
    <xf numFmtId="0" fontId="9" fillId="0" borderId="0" xfId="2" applyFont="1" applyAlignment="1">
      <alignment horizontal="left" vertical="center"/>
    </xf>
    <xf numFmtId="49" fontId="8" fillId="3" borderId="1" xfId="3" applyNumberFormat="1" applyFont="1" applyFill="1" applyBorder="1" applyAlignment="1">
      <alignment horizontal="center" vertical="center"/>
    </xf>
    <xf numFmtId="0" fontId="8" fillId="4" borderId="1" xfId="2" applyFont="1" applyFill="1" applyBorder="1" applyAlignment="1">
      <alignment horizontal="center" vertical="center"/>
    </xf>
    <xf numFmtId="0" fontId="8" fillId="4" borderId="1" xfId="2" applyNumberFormat="1" applyFont="1" applyFill="1" applyBorder="1" applyAlignment="1">
      <alignment horizontal="center" vertical="center"/>
    </xf>
    <xf numFmtId="179" fontId="8" fillId="6" borderId="1" xfId="3" applyNumberFormat="1" applyFont="1" applyFill="1" applyBorder="1" applyAlignment="1">
      <alignment horizontal="center" vertical="center"/>
    </xf>
    <xf numFmtId="0" fontId="8" fillId="6" borderId="1" xfId="3" applyFont="1" applyFill="1" applyBorder="1" applyAlignment="1">
      <alignment horizontal="center" vertical="center"/>
    </xf>
    <xf numFmtId="180" fontId="8" fillId="6" borderId="1" xfId="3" applyNumberFormat="1" applyFont="1" applyFill="1" applyBorder="1" applyAlignment="1">
      <alignment horizontal="center" vertical="center"/>
    </xf>
    <xf numFmtId="177" fontId="7" fillId="8" borderId="0" xfId="0" applyNumberFormat="1" applyFont="1" applyFill="1">
      <alignment vertical="center"/>
    </xf>
    <xf numFmtId="0" fontId="7" fillId="0" borderId="0" xfId="0" applyFont="1">
      <alignment vertical="center"/>
    </xf>
    <xf numFmtId="177" fontId="8" fillId="0" borderId="1" xfId="2" applyNumberFormat="1" applyFont="1" applyBorder="1">
      <alignment vertical="center"/>
    </xf>
    <xf numFmtId="177" fontId="7" fillId="0" borderId="1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8" fillId="4" borderId="1" xfId="2" applyFont="1" applyFill="1" applyBorder="1" applyAlignment="1">
      <alignment horizontal="center" vertical="center"/>
    </xf>
    <xf numFmtId="0" fontId="8" fillId="4" borderId="1" xfId="2" applyNumberFormat="1" applyFont="1" applyFill="1" applyBorder="1" applyAlignment="1">
      <alignment horizontal="center" vertical="center"/>
    </xf>
    <xf numFmtId="0" fontId="8" fillId="5" borderId="1" xfId="2" applyFont="1" applyFill="1" applyBorder="1" applyAlignment="1">
      <alignment horizontal="center" vertical="center"/>
    </xf>
    <xf numFmtId="49" fontId="8" fillId="3" borderId="1" xfId="3" applyNumberFormat="1" applyFont="1" applyFill="1" applyBorder="1" applyAlignment="1">
      <alignment horizontal="center" vertical="center" wrapText="1"/>
    </xf>
    <xf numFmtId="181" fontId="13" fillId="2" borderId="1" xfId="10" applyNumberFormat="1" applyFont="1" applyFill="1" applyBorder="1" applyAlignment="1" applyProtection="1">
      <alignment horizontal="center" vertical="center" wrapText="1"/>
      <protection locked="0"/>
    </xf>
    <xf numFmtId="181" fontId="8" fillId="2" borderId="1" xfId="10" applyNumberFormat="1" applyFont="1" applyFill="1" applyBorder="1" applyAlignment="1">
      <alignment horizontal="center"/>
    </xf>
    <xf numFmtId="181" fontId="13" fillId="7" borderId="1" xfId="10" applyNumberFormat="1" applyFont="1" applyFill="1" applyBorder="1" applyAlignment="1">
      <alignment horizontal="center" vertical="center"/>
    </xf>
    <xf numFmtId="181" fontId="13" fillId="7" borderId="1" xfId="10" applyNumberFormat="1" applyFont="1" applyFill="1" applyBorder="1" applyAlignment="1" applyProtection="1">
      <alignment horizontal="center" vertical="center"/>
      <protection locked="0"/>
    </xf>
    <xf numFmtId="181" fontId="8" fillId="0" borderId="1" xfId="10" applyNumberFormat="1" applyFont="1" applyBorder="1" applyAlignment="1"/>
    <xf numFmtId="177" fontId="8" fillId="0" borderId="1" xfId="8" applyNumberFormat="1" applyFont="1" applyBorder="1"/>
    <xf numFmtId="181" fontId="15" fillId="0" borderId="1" xfId="10" applyNumberFormat="1" applyFont="1" applyBorder="1" applyAlignment="1"/>
    <xf numFmtId="177" fontId="8" fillId="0" borderId="0" xfId="8" applyNumberFormat="1" applyFont="1" applyBorder="1"/>
    <xf numFmtId="177" fontId="14" fillId="0" borderId="0" xfId="148" applyNumberFormat="1" applyFont="1" applyBorder="1"/>
    <xf numFmtId="0" fontId="18" fillId="2" borderId="1" xfId="122" applyFont="1" applyFill="1" applyBorder="1" applyAlignment="1" applyProtection="1">
      <alignment horizontal="center"/>
      <protection locked="0"/>
    </xf>
    <xf numFmtId="181" fontId="17" fillId="0" borderId="1" xfId="277" applyNumberFormat="1" applyFont="1" applyFill="1" applyBorder="1"/>
    <xf numFmtId="41" fontId="17" fillId="0" borderId="1" xfId="283" applyFont="1" applyFill="1" applyBorder="1"/>
    <xf numFmtId="0" fontId="20" fillId="0" borderId="0" xfId="0" applyFont="1">
      <alignment vertical="center"/>
    </xf>
    <xf numFmtId="177" fontId="7" fillId="0" borderId="0" xfId="0" applyNumberFormat="1" applyFont="1" applyFill="1" applyBorder="1" applyAlignment="1">
      <alignment horizontal="center" vertical="center"/>
    </xf>
    <xf numFmtId="177" fontId="7" fillId="0" borderId="0" xfId="0" applyNumberFormat="1" applyFont="1" applyFill="1" applyBorder="1">
      <alignment vertical="center"/>
    </xf>
    <xf numFmtId="177" fontId="8" fillId="0" borderId="0" xfId="9" applyNumberFormat="1" applyFont="1" applyFill="1" applyBorder="1" applyAlignment="1" applyProtection="1">
      <alignment horizontal="center" vertical="center"/>
      <protection locked="0"/>
    </xf>
    <xf numFmtId="178" fontId="8" fillId="0" borderId="0" xfId="9" applyNumberFormat="1" applyFont="1" applyFill="1" applyBorder="1" applyAlignment="1" applyProtection="1">
      <alignment horizontal="center" vertical="center"/>
      <protection locked="0"/>
    </xf>
    <xf numFmtId="181" fontId="13" fillId="0" borderId="0" xfId="10" applyNumberFormat="1" applyFont="1" applyFill="1" applyBorder="1" applyAlignment="1"/>
    <xf numFmtId="178" fontId="8" fillId="0" borderId="0" xfId="9" applyNumberFormat="1" applyFont="1" applyFill="1" applyBorder="1"/>
    <xf numFmtId="181" fontId="7" fillId="0" borderId="0" xfId="10" applyNumberFormat="1" applyFont="1" applyFill="1" applyBorder="1">
      <alignment vertical="center"/>
    </xf>
    <xf numFmtId="177" fontId="19" fillId="0" borderId="0" xfId="0" applyNumberFormat="1" applyFont="1">
      <alignment vertical="center"/>
    </xf>
    <xf numFmtId="177" fontId="7" fillId="0" borderId="0" xfId="0" applyNumberFormat="1" applyFont="1" applyFill="1">
      <alignment vertical="center"/>
    </xf>
    <xf numFmtId="177" fontId="12" fillId="0" borderId="1" xfId="278" applyNumberFormat="1" applyFont="1" applyBorder="1"/>
    <xf numFmtId="0" fontId="19" fillId="0" borderId="0" xfId="0" applyFont="1">
      <alignment vertical="center"/>
    </xf>
    <xf numFmtId="0" fontId="7" fillId="0" borderId="0" xfId="0" applyFont="1" applyFill="1">
      <alignment vertical="center"/>
    </xf>
    <xf numFmtId="177" fontId="7" fillId="0" borderId="1" xfId="0" applyNumberFormat="1" applyFont="1" applyFill="1" applyBorder="1">
      <alignment vertical="center"/>
    </xf>
    <xf numFmtId="0" fontId="22" fillId="2" borderId="1" xfId="244" applyFont="1" applyFill="1" applyBorder="1" applyAlignment="1" applyProtection="1">
      <alignment horizontal="center" vertical="center" wrapText="1"/>
      <protection locked="0"/>
    </xf>
    <xf numFmtId="0" fontId="23" fillId="2" borderId="1" xfId="244" applyFont="1" applyFill="1" applyBorder="1" applyAlignment="1">
      <alignment horizontal="center"/>
    </xf>
    <xf numFmtId="177" fontId="22" fillId="3" borderId="1" xfId="244" applyNumberFormat="1" applyFont="1" applyFill="1" applyBorder="1" applyAlignment="1">
      <alignment horizontal="center" vertical="center"/>
    </xf>
    <xf numFmtId="177" fontId="22" fillId="3" borderId="1" xfId="244" applyNumberFormat="1" applyFont="1" applyFill="1" applyBorder="1" applyAlignment="1" applyProtection="1">
      <alignment horizontal="center" vertical="center"/>
      <protection locked="0"/>
    </xf>
    <xf numFmtId="177" fontId="7" fillId="0" borderId="1" xfId="393" applyNumberFormat="1" applyFont="1" applyBorder="1">
      <alignment vertical="center"/>
    </xf>
    <xf numFmtId="181" fontId="17" fillId="0" borderId="1" xfId="271" applyNumberFormat="1" applyFont="1" applyFill="1" applyBorder="1"/>
    <xf numFmtId="41" fontId="17" fillId="0" borderId="1" xfId="299" applyFont="1" applyFill="1" applyBorder="1"/>
    <xf numFmtId="0" fontId="24" fillId="0" borderId="0" xfId="0" applyFont="1">
      <alignment vertical="center"/>
    </xf>
    <xf numFmtId="178" fontId="12" fillId="0" borderId="1" xfId="9" applyNumberFormat="1" applyFont="1" applyBorder="1"/>
    <xf numFmtId="177" fontId="12" fillId="0" borderId="1" xfId="9" applyNumberFormat="1" applyFont="1" applyBorder="1"/>
    <xf numFmtId="177" fontId="15" fillId="0" borderId="1" xfId="424" applyNumberFormat="1" applyFont="1" applyBorder="1" applyAlignment="1"/>
    <xf numFmtId="181" fontId="7" fillId="0" borderId="1" xfId="10" applyNumberFormat="1" applyFont="1" applyBorder="1">
      <alignment vertical="center"/>
    </xf>
    <xf numFmtId="181" fontId="7" fillId="0" borderId="0" xfId="0" applyNumberFormat="1" applyFont="1" applyFill="1" applyBorder="1">
      <alignment vertical="center"/>
    </xf>
    <xf numFmtId="177" fontId="15" fillId="0" borderId="1" xfId="425" applyNumberFormat="1" applyFont="1" applyBorder="1" applyAlignment="1"/>
    <xf numFmtId="177" fontId="15" fillId="0" borderId="1" xfId="426" applyNumberFormat="1" applyFont="1" applyBorder="1" applyAlignment="1"/>
    <xf numFmtId="177" fontId="15" fillId="0" borderId="1" xfId="417" applyNumberFormat="1" applyFont="1" applyBorder="1" applyAlignment="1"/>
    <xf numFmtId="177" fontId="15" fillId="0" borderId="1" xfId="427" applyNumberFormat="1" applyFont="1" applyBorder="1" applyAlignment="1"/>
    <xf numFmtId="177" fontId="15" fillId="0" borderId="1" xfId="411" applyNumberFormat="1" applyFont="1" applyBorder="1" applyAlignment="1"/>
    <xf numFmtId="177" fontId="15" fillId="0" borderId="1" xfId="415" applyNumberFormat="1" applyFont="1" applyBorder="1" applyAlignment="1"/>
    <xf numFmtId="0" fontId="7" fillId="0" borderId="0" xfId="0" applyFont="1" applyFill="1" applyBorder="1">
      <alignment vertical="center"/>
    </xf>
    <xf numFmtId="177" fontId="24" fillId="0" borderId="0" xfId="0" applyNumberFormat="1" applyFont="1">
      <alignment vertical="center"/>
    </xf>
    <xf numFmtId="177" fontId="12" fillId="0" borderId="1" xfId="1" applyNumberFormat="1" applyFont="1" applyBorder="1"/>
    <xf numFmtId="181" fontId="21" fillId="0" borderId="1" xfId="459" applyNumberFormat="1" applyFont="1" applyBorder="1" applyAlignment="1">
      <alignment vertical="center"/>
    </xf>
    <xf numFmtId="0" fontId="0" fillId="0" borderId="0" xfId="0" applyFill="1">
      <alignment vertical="center"/>
    </xf>
    <xf numFmtId="0" fontId="6" fillId="0" borderId="0" xfId="0" applyFont="1" applyFill="1">
      <alignment vertical="center"/>
    </xf>
    <xf numFmtId="177" fontId="7" fillId="0" borderId="1" xfId="10" applyNumberFormat="1" applyFont="1" applyBorder="1">
      <alignment vertical="center"/>
    </xf>
    <xf numFmtId="182" fontId="16" fillId="0" borderId="0" xfId="443"/>
    <xf numFmtId="177" fontId="7" fillId="9" borderId="0" xfId="0" applyNumberFormat="1" applyFont="1" applyFill="1">
      <alignment vertical="center"/>
    </xf>
    <xf numFmtId="41" fontId="17" fillId="0" borderId="1" xfId="459" applyFont="1" applyBorder="1" applyAlignment="1">
      <alignment vertical="center"/>
    </xf>
    <xf numFmtId="181" fontId="17" fillId="0" borderId="1" xfId="459" applyNumberFormat="1" applyFont="1" applyBorder="1" applyAlignment="1">
      <alignment vertical="center"/>
    </xf>
    <xf numFmtId="0" fontId="25" fillId="0" borderId="0" xfId="0" applyFont="1" applyFill="1">
      <alignment vertical="center"/>
    </xf>
    <xf numFmtId="0" fontId="26" fillId="0" borderId="0" xfId="0" applyFont="1" applyFill="1">
      <alignment vertical="center"/>
    </xf>
    <xf numFmtId="177" fontId="6" fillId="0" borderId="0" xfId="0" applyNumberFormat="1" applyFont="1" applyFill="1">
      <alignment vertical="center"/>
    </xf>
    <xf numFmtId="0" fontId="20" fillId="0" borderId="0" xfId="0" applyFont="1" applyFill="1">
      <alignment vertical="center"/>
    </xf>
    <xf numFmtId="177" fontId="25" fillId="0" borderId="0" xfId="0" applyNumberFormat="1" applyFont="1" applyFill="1">
      <alignment vertical="center"/>
    </xf>
    <xf numFmtId="0" fontId="23" fillId="0" borderId="0" xfId="0" applyFont="1">
      <alignment vertical="center"/>
    </xf>
    <xf numFmtId="177" fontId="19" fillId="0" borderId="0" xfId="1" applyNumberFormat="1" applyFont="1" applyFill="1" applyBorder="1" applyAlignment="1" applyProtection="1">
      <alignment horizontal="center" vertical="center"/>
      <protection locked="0"/>
    </xf>
    <xf numFmtId="177" fontId="0" fillId="0" borderId="0" xfId="0" applyNumberFormat="1">
      <alignment vertical="center"/>
    </xf>
    <xf numFmtId="0" fontId="6" fillId="0" borderId="0" xfId="0" applyFont="1">
      <alignment vertical="center"/>
    </xf>
    <xf numFmtId="0" fontId="8" fillId="2" borderId="1" xfId="1" applyFont="1" applyFill="1" applyBorder="1" applyAlignment="1">
      <alignment horizontal="center"/>
    </xf>
    <xf numFmtId="0" fontId="8" fillId="2" borderId="1" xfId="1" applyFont="1" applyFill="1" applyBorder="1" applyAlignment="1" applyProtection="1">
      <alignment horizontal="center" vertical="center" wrapText="1"/>
      <protection locked="0"/>
    </xf>
    <xf numFmtId="177" fontId="0" fillId="0" borderId="0" xfId="0" applyNumberFormat="1" applyFill="1">
      <alignment vertical="center"/>
    </xf>
    <xf numFmtId="176" fontId="30" fillId="3" borderId="1" xfId="1" applyNumberFormat="1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177" fontId="8" fillId="10" borderId="8" xfId="1" applyNumberFormat="1" applyFont="1" applyFill="1" applyBorder="1" applyAlignment="1" applyProtection="1">
      <alignment horizontal="center" vertical="center"/>
      <protection locked="0"/>
    </xf>
    <xf numFmtId="0" fontId="8" fillId="10" borderId="1" xfId="2" applyFont="1" applyFill="1" applyBorder="1" applyAlignment="1">
      <alignment horizontal="center" vertical="center"/>
    </xf>
    <xf numFmtId="177" fontId="7" fillId="0" borderId="1" xfId="10" applyNumberFormat="1" applyFont="1" applyFill="1" applyBorder="1">
      <alignment vertical="center"/>
    </xf>
    <xf numFmtId="181" fontId="7" fillId="0" borderId="1" xfId="10" applyNumberFormat="1" applyFont="1" applyFill="1" applyBorder="1">
      <alignment vertical="center"/>
    </xf>
    <xf numFmtId="41" fontId="12" fillId="0" borderId="1" xfId="459" applyFont="1" applyBorder="1" applyAlignment="1">
      <alignment vertical="center"/>
    </xf>
    <xf numFmtId="177" fontId="17" fillId="0" borderId="1" xfId="1" applyNumberFormat="1" applyFont="1" applyBorder="1"/>
    <xf numFmtId="41" fontId="17" fillId="0" borderId="1" xfId="3727" applyFont="1" applyBorder="1"/>
    <xf numFmtId="181" fontId="17" fillId="0" borderId="1" xfId="3727" applyNumberFormat="1" applyFont="1" applyBorder="1"/>
    <xf numFmtId="177" fontId="8" fillId="3" borderId="4" xfId="8" applyNumberFormat="1" applyFont="1" applyFill="1" applyBorder="1" applyAlignment="1">
      <alignment vertical="center"/>
    </xf>
    <xf numFmtId="177" fontId="12" fillId="0" borderId="0" xfId="1" applyNumberFormat="1" applyFont="1" applyBorder="1"/>
    <xf numFmtId="178" fontId="8" fillId="0" borderId="0" xfId="8" applyNumberFormat="1" applyFont="1" applyBorder="1"/>
    <xf numFmtId="0" fontId="7" fillId="0" borderId="0" xfId="0" applyNumberFormat="1" applyFont="1">
      <alignment vertical="center"/>
    </xf>
    <xf numFmtId="0" fontId="8" fillId="3" borderId="1" xfId="3" applyNumberFormat="1" applyFont="1" applyFill="1" applyBorder="1" applyAlignment="1">
      <alignment horizontal="center" vertical="center" wrapText="1"/>
    </xf>
    <xf numFmtId="0" fontId="8" fillId="3" borderId="2" xfId="1" applyFont="1" applyFill="1" applyBorder="1" applyAlignment="1" applyProtection="1">
      <alignment horizontal="left" vertical="center" wrapText="1"/>
      <protection locked="0"/>
    </xf>
    <xf numFmtId="0" fontId="8" fillId="3" borderId="2" xfId="1" applyFont="1" applyFill="1" applyBorder="1" applyAlignment="1" applyProtection="1">
      <alignment horizontal="left" vertical="center"/>
      <protection locked="0"/>
    </xf>
    <xf numFmtId="176" fontId="8" fillId="3" borderId="1" xfId="1" applyNumberFormat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8" fillId="0" borderId="3" xfId="1" applyFont="1" applyBorder="1" applyAlignment="1">
      <alignment horizontal="left" vertical="center"/>
    </xf>
    <xf numFmtId="0" fontId="0" fillId="10" borderId="0" xfId="0" applyFill="1" applyAlignment="1">
      <alignment horizontal="center" vertical="center" wrapText="1"/>
    </xf>
    <xf numFmtId="177" fontId="8" fillId="3" borderId="1" xfId="1" applyNumberFormat="1" applyFont="1" applyFill="1" applyBorder="1" applyAlignment="1">
      <alignment horizontal="center" vertical="center"/>
    </xf>
    <xf numFmtId="0" fontId="8" fillId="2" borderId="4" xfId="1" applyFont="1" applyFill="1" applyBorder="1" applyAlignment="1" applyProtection="1">
      <alignment horizontal="center"/>
      <protection locked="0"/>
    </xf>
    <xf numFmtId="0" fontId="8" fillId="2" borderId="5" xfId="1" applyFont="1" applyFill="1" applyBorder="1" applyAlignment="1" applyProtection="1">
      <alignment horizontal="center"/>
      <protection locked="0"/>
    </xf>
    <xf numFmtId="0" fontId="8" fillId="2" borderId="6" xfId="1" applyFont="1" applyFill="1" applyBorder="1" applyAlignment="1" applyProtection="1">
      <alignment horizontal="center"/>
      <protection locked="0"/>
    </xf>
    <xf numFmtId="0" fontId="6" fillId="10" borderId="0" xfId="0" applyFont="1" applyFill="1" applyAlignment="1">
      <alignment horizontal="center" vertical="center" wrapText="1"/>
    </xf>
    <xf numFmtId="0" fontId="8" fillId="3" borderId="10" xfId="1" applyFont="1" applyFill="1" applyBorder="1" applyAlignment="1">
      <alignment horizontal="left" vertical="center" wrapText="1"/>
    </xf>
    <xf numFmtId="0" fontId="8" fillId="3" borderId="11" xfId="1" applyFont="1" applyFill="1" applyBorder="1" applyAlignment="1">
      <alignment horizontal="left" vertical="center"/>
    </xf>
    <xf numFmtId="0" fontId="8" fillId="3" borderId="12" xfId="1" applyFont="1" applyFill="1" applyBorder="1" applyAlignment="1">
      <alignment horizontal="left" vertical="center"/>
    </xf>
    <xf numFmtId="0" fontId="8" fillId="3" borderId="13" xfId="1" applyFont="1" applyFill="1" applyBorder="1" applyAlignment="1">
      <alignment horizontal="left" vertical="center"/>
    </xf>
    <xf numFmtId="0" fontId="8" fillId="3" borderId="14" xfId="1" applyFont="1" applyFill="1" applyBorder="1" applyAlignment="1">
      <alignment horizontal="left" vertical="center"/>
    </xf>
    <xf numFmtId="0" fontId="8" fillId="3" borderId="15" xfId="1" applyFont="1" applyFill="1" applyBorder="1" applyAlignment="1">
      <alignment horizontal="left" vertical="center"/>
    </xf>
    <xf numFmtId="0" fontId="8" fillId="2" borderId="8" xfId="1" applyFont="1" applyFill="1" applyBorder="1" applyAlignment="1" applyProtection="1">
      <alignment horizontal="center" vertical="center" wrapText="1"/>
      <protection locked="0"/>
    </xf>
    <xf numFmtId="0" fontId="8" fillId="2" borderId="9" xfId="1" applyFont="1" applyFill="1" applyBorder="1" applyAlignment="1" applyProtection="1">
      <alignment horizontal="center" vertical="center" wrapText="1"/>
      <protection locked="0"/>
    </xf>
    <xf numFmtId="0" fontId="8" fillId="2" borderId="7" xfId="1" applyFont="1" applyFill="1" applyBorder="1" applyAlignment="1" applyProtection="1">
      <alignment horizontal="center" vertical="center" wrapText="1"/>
      <protection locked="0"/>
    </xf>
    <xf numFmtId="177" fontId="8" fillId="0" borderId="3" xfId="1" applyNumberFormat="1" applyFont="1" applyBorder="1" applyAlignment="1">
      <alignment horizontal="left" vertical="center"/>
    </xf>
    <xf numFmtId="181" fontId="13" fillId="7" borderId="2" xfId="10" applyNumberFormat="1" applyFont="1" applyFill="1" applyBorder="1" applyAlignment="1" applyProtection="1">
      <alignment horizontal="left" vertical="center" wrapText="1"/>
      <protection locked="0"/>
    </xf>
    <xf numFmtId="181" fontId="13" fillId="7" borderId="2" xfId="10" applyNumberFormat="1" applyFont="1" applyFill="1" applyBorder="1" applyAlignment="1" applyProtection="1">
      <alignment horizontal="left" vertical="center"/>
      <protection locked="0"/>
    </xf>
    <xf numFmtId="177" fontId="8" fillId="0" borderId="0" xfId="9" applyNumberFormat="1" applyFont="1" applyFill="1" applyBorder="1" applyAlignment="1">
      <alignment horizontal="center" vertical="center"/>
    </xf>
    <xf numFmtId="0" fontId="8" fillId="0" borderId="0" xfId="9" applyFont="1" applyFill="1" applyBorder="1" applyAlignment="1">
      <alignment horizontal="center" vertical="center"/>
    </xf>
    <xf numFmtId="0" fontId="8" fillId="0" borderId="0" xfId="9" applyFont="1" applyFill="1" applyBorder="1" applyAlignment="1" applyProtection="1">
      <alignment horizontal="left" vertical="center" wrapText="1"/>
      <protection locked="0"/>
    </xf>
    <xf numFmtId="0" fontId="8" fillId="0" borderId="0" xfId="9" applyFont="1" applyFill="1" applyBorder="1" applyAlignment="1" applyProtection="1">
      <alignment horizontal="left" vertical="center"/>
      <protection locked="0"/>
    </xf>
    <xf numFmtId="0" fontId="22" fillId="3" borderId="2" xfId="244" applyFont="1" applyFill="1" applyBorder="1" applyAlignment="1" applyProtection="1">
      <alignment horizontal="left" vertical="center" wrapText="1"/>
      <protection locked="0"/>
    </xf>
    <xf numFmtId="0" fontId="22" fillId="3" borderId="2" xfId="244" applyFont="1" applyFill="1" applyBorder="1" applyAlignment="1" applyProtection="1">
      <alignment horizontal="left" vertical="center"/>
      <protection locked="0"/>
    </xf>
    <xf numFmtId="0" fontId="8" fillId="3" borderId="2" xfId="8" applyFont="1" applyFill="1" applyBorder="1" applyAlignment="1" applyProtection="1">
      <alignment horizontal="left" vertical="center" wrapText="1"/>
      <protection locked="0"/>
    </xf>
    <xf numFmtId="0" fontId="8" fillId="3" borderId="2" xfId="8" applyFont="1" applyFill="1" applyBorder="1" applyAlignment="1" applyProtection="1">
      <alignment horizontal="left" vertical="center"/>
      <protection locked="0"/>
    </xf>
    <xf numFmtId="0" fontId="9" fillId="4" borderId="1" xfId="2" applyFont="1" applyFill="1" applyBorder="1" applyAlignment="1">
      <alignment horizontal="center" vertical="center"/>
    </xf>
    <xf numFmtId="0" fontId="8" fillId="3" borderId="1" xfId="3" applyNumberFormat="1" applyFont="1" applyFill="1" applyBorder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49" fontId="8" fillId="3" borderId="1" xfId="3" applyNumberFormat="1" applyFont="1" applyFill="1" applyBorder="1" applyAlignment="1">
      <alignment horizontal="center" vertical="center"/>
    </xf>
  </cellXfs>
  <cellStyles count="3771">
    <cellStyle name="백분율 2" xfId="1204"/>
    <cellStyle name="백분율 2 2" xfId="1406"/>
    <cellStyle name="쉼표 [0]" xfId="10" builtinId="6"/>
    <cellStyle name="쉼표 [0] 10" xfId="11"/>
    <cellStyle name="쉼표 [0] 10 10" xfId="442"/>
    <cellStyle name="쉼표 [0] 10 10 2" xfId="1409"/>
    <cellStyle name="쉼표 [0] 10 10 3" xfId="1408"/>
    <cellStyle name="쉼표 [0] 10 11" xfId="443"/>
    <cellStyle name="쉼표 [0] 10 11 2" xfId="1411"/>
    <cellStyle name="쉼표 [0] 10 11 3" xfId="1410"/>
    <cellStyle name="쉼표 [0] 10 12" xfId="444"/>
    <cellStyle name="쉼표 [0] 10 12 2" xfId="1412"/>
    <cellStyle name="쉼표 [0] 10 13" xfId="445"/>
    <cellStyle name="쉼표 [0] 10 13 2" xfId="1413"/>
    <cellStyle name="쉼표 [0] 10 14" xfId="1414"/>
    <cellStyle name="쉼표 [0] 10 15" xfId="1415"/>
    <cellStyle name="쉼표 [0] 10 16" xfId="1416"/>
    <cellStyle name="쉼표 [0] 10 17" xfId="1417"/>
    <cellStyle name="쉼표 [0] 10 18" xfId="1418"/>
    <cellStyle name="쉼표 [0] 10 19" xfId="1419"/>
    <cellStyle name="쉼표 [0] 10 2" xfId="171"/>
    <cellStyle name="쉼표 [0] 10 2 2" xfId="446"/>
    <cellStyle name="쉼표 [0] 10 2 2 2" xfId="1421"/>
    <cellStyle name="쉼표 [0] 10 2 2 2 2" xfId="1422"/>
    <cellStyle name="쉼표 [0] 10 2 2 3" xfId="1423"/>
    <cellStyle name="쉼표 [0] 10 2 2 4" xfId="1420"/>
    <cellStyle name="쉼표 [0] 10 2 3" xfId="447"/>
    <cellStyle name="쉼표 [0] 10 2 3 2" xfId="1425"/>
    <cellStyle name="쉼표 [0] 10 2 3 3" xfId="1424"/>
    <cellStyle name="쉼표 [0] 10 2 4" xfId="448"/>
    <cellStyle name="쉼표 [0] 10 2 4 2" xfId="1426"/>
    <cellStyle name="쉼표 [0] 10 2 5" xfId="1427"/>
    <cellStyle name="쉼표 [0] 10 2 6" xfId="3711"/>
    <cellStyle name="쉼표 [0] 10 20" xfId="1428"/>
    <cellStyle name="쉼표 [0] 10 21" xfId="3710"/>
    <cellStyle name="쉼표 [0] 10 3" xfId="449"/>
    <cellStyle name="쉼표 [0] 10 3 2" xfId="1193"/>
    <cellStyle name="쉼표 [0] 10 3 2 2" xfId="1429"/>
    <cellStyle name="쉼표 [0] 10 4" xfId="450"/>
    <cellStyle name="쉼표 [0] 10 4 2" xfId="1430"/>
    <cellStyle name="쉼표 [0] 10 4 3" xfId="1224"/>
    <cellStyle name="쉼표 [0] 10 5" xfId="451"/>
    <cellStyle name="쉼표 [0] 10 5 2" xfId="1432"/>
    <cellStyle name="쉼표 [0] 10 5 3" xfId="1431"/>
    <cellStyle name="쉼표 [0] 10 5 4" xfId="1244"/>
    <cellStyle name="쉼표 [0] 10 6" xfId="452"/>
    <cellStyle name="쉼표 [0] 10 6 2" xfId="1434"/>
    <cellStyle name="쉼표 [0] 10 6 3" xfId="1433"/>
    <cellStyle name="쉼표 [0] 10 6 4" xfId="1252"/>
    <cellStyle name="쉼표 [0] 10 7" xfId="453"/>
    <cellStyle name="쉼표 [0] 10 7 2" xfId="1436"/>
    <cellStyle name="쉼표 [0] 10 7 3" xfId="1435"/>
    <cellStyle name="쉼표 [0] 10 7 4" xfId="1260"/>
    <cellStyle name="쉼표 [0] 10 8" xfId="454"/>
    <cellStyle name="쉼표 [0] 10 8 2" xfId="1438"/>
    <cellStyle name="쉼표 [0] 10 8 3" xfId="1437"/>
    <cellStyle name="쉼표 [0] 10 8 4" xfId="1268"/>
    <cellStyle name="쉼표 [0] 10 9" xfId="455"/>
    <cellStyle name="쉼표 [0] 10 9 2" xfId="1440"/>
    <cellStyle name="쉼표 [0] 10 9 3" xfId="1441"/>
    <cellStyle name="쉼표 [0] 10 9 4" xfId="1439"/>
    <cellStyle name="쉼표 [0] 100" xfId="1442"/>
    <cellStyle name="쉼표 [0] 101" xfId="456"/>
    <cellStyle name="쉼표 [0] 101 2" xfId="457"/>
    <cellStyle name="쉼표 [0] 101 2 2" xfId="1443"/>
    <cellStyle name="쉼표 [0] 101 3" xfId="458"/>
    <cellStyle name="쉼표 [0] 101 3 2" xfId="1444"/>
    <cellStyle name="쉼표 [0] 101 4" xfId="1445"/>
    <cellStyle name="쉼표 [0] 101 5" xfId="3701"/>
    <cellStyle name="쉼표 [0] 102" xfId="3698"/>
    <cellStyle name="쉼표 [0] 103" xfId="3702"/>
    <cellStyle name="쉼표 [0] 104" xfId="459"/>
    <cellStyle name="쉼표 [0] 104 2" xfId="460"/>
    <cellStyle name="쉼표 [0] 104 2 2" xfId="1446"/>
    <cellStyle name="쉼표 [0] 104 3" xfId="461"/>
    <cellStyle name="쉼표 [0] 104 3 2" xfId="1447"/>
    <cellStyle name="쉼표 [0] 104 4" xfId="1448"/>
    <cellStyle name="쉼표 [0] 104 5" xfId="3703"/>
    <cellStyle name="쉼표 [0] 11" xfId="163"/>
    <cellStyle name="쉼표 [0] 11 10" xfId="462"/>
    <cellStyle name="쉼표 [0] 11 10 2" xfId="1450"/>
    <cellStyle name="쉼표 [0] 11 10 3" xfId="1449"/>
    <cellStyle name="쉼표 [0] 11 11" xfId="463"/>
    <cellStyle name="쉼표 [0] 11 11 2" xfId="1452"/>
    <cellStyle name="쉼표 [0] 11 11 3" xfId="1451"/>
    <cellStyle name="쉼표 [0] 11 12" xfId="464"/>
    <cellStyle name="쉼표 [0] 11 12 2" xfId="1454"/>
    <cellStyle name="쉼표 [0] 11 12 3" xfId="1453"/>
    <cellStyle name="쉼표 [0] 11 13" xfId="465"/>
    <cellStyle name="쉼표 [0] 11 13 2" xfId="1456"/>
    <cellStyle name="쉼표 [0] 11 13 3" xfId="1455"/>
    <cellStyle name="쉼표 [0] 11 14" xfId="466"/>
    <cellStyle name="쉼표 [0] 11 14 2" xfId="1458"/>
    <cellStyle name="쉼표 [0] 11 14 3" xfId="1457"/>
    <cellStyle name="쉼표 [0] 11 15" xfId="467"/>
    <cellStyle name="쉼표 [0] 11 15 2" xfId="1460"/>
    <cellStyle name="쉼표 [0] 11 15 3" xfId="1459"/>
    <cellStyle name="쉼표 [0] 11 16" xfId="468"/>
    <cellStyle name="쉼표 [0] 11 16 2" xfId="1462"/>
    <cellStyle name="쉼표 [0] 11 16 3" xfId="1461"/>
    <cellStyle name="쉼표 [0] 11 17" xfId="469"/>
    <cellStyle name="쉼표 [0] 11 17 2" xfId="1464"/>
    <cellStyle name="쉼표 [0] 11 17 3" xfId="1463"/>
    <cellStyle name="쉼표 [0] 11 18" xfId="470"/>
    <cellStyle name="쉼표 [0] 11 18 2" xfId="1466"/>
    <cellStyle name="쉼표 [0] 11 18 3" xfId="1465"/>
    <cellStyle name="쉼표 [0] 11 19" xfId="471"/>
    <cellStyle name="쉼표 [0] 11 19 2" xfId="1468"/>
    <cellStyle name="쉼표 [0] 11 19 3" xfId="1467"/>
    <cellStyle name="쉼표 [0] 11 2" xfId="54"/>
    <cellStyle name="쉼표 [0] 11 2 2" xfId="1469"/>
    <cellStyle name="쉼표 [0] 11 20" xfId="472"/>
    <cellStyle name="쉼표 [0] 11 20 2" xfId="1471"/>
    <cellStyle name="쉼표 [0] 11 20 3" xfId="1470"/>
    <cellStyle name="쉼표 [0] 11 21" xfId="473"/>
    <cellStyle name="쉼표 [0] 11 21 2" xfId="1473"/>
    <cellStyle name="쉼표 [0] 11 21 3" xfId="1472"/>
    <cellStyle name="쉼표 [0] 11 22" xfId="474"/>
    <cellStyle name="쉼표 [0] 11 22 2" xfId="1475"/>
    <cellStyle name="쉼표 [0] 11 22 3" xfId="1474"/>
    <cellStyle name="쉼표 [0] 11 23" xfId="475"/>
    <cellStyle name="쉼표 [0] 11 23 2" xfId="1477"/>
    <cellStyle name="쉼표 [0] 11 23 3" xfId="1476"/>
    <cellStyle name="쉼표 [0] 11 24" xfId="1478"/>
    <cellStyle name="쉼표 [0] 11 25" xfId="1479"/>
    <cellStyle name="쉼표 [0] 11 26" xfId="1480"/>
    <cellStyle name="쉼표 [0] 11 27" xfId="1481"/>
    <cellStyle name="쉼표 [0] 11 3" xfId="518"/>
    <cellStyle name="쉼표 [0] 11 3 2" xfId="1483"/>
    <cellStyle name="쉼표 [0] 11 3 3" xfId="1482"/>
    <cellStyle name="쉼표 [0] 11 4" xfId="517"/>
    <cellStyle name="쉼표 [0] 11 4 2" xfId="1485"/>
    <cellStyle name="쉼표 [0] 11 4 3" xfId="1484"/>
    <cellStyle name="쉼표 [0] 11 5" xfId="516"/>
    <cellStyle name="쉼표 [0] 11 5 2" xfId="1487"/>
    <cellStyle name="쉼표 [0] 11 5 3" xfId="1486"/>
    <cellStyle name="쉼표 [0] 11 6" xfId="476"/>
    <cellStyle name="쉼표 [0] 11 6 2" xfId="1489"/>
    <cellStyle name="쉼표 [0] 11 6 3" xfId="1488"/>
    <cellStyle name="쉼표 [0] 11 7" xfId="477"/>
    <cellStyle name="쉼표 [0] 11 7 2" xfId="1491"/>
    <cellStyle name="쉼표 [0] 11 7 3" xfId="1490"/>
    <cellStyle name="쉼표 [0] 11 8" xfId="478"/>
    <cellStyle name="쉼표 [0] 11 8 2" xfId="1493"/>
    <cellStyle name="쉼표 [0] 11 8 3" xfId="1492"/>
    <cellStyle name="쉼표 [0] 11 9" xfId="479"/>
    <cellStyle name="쉼표 [0] 11 9 2" xfId="1495"/>
    <cellStyle name="쉼표 [0] 11 9 3" xfId="1494"/>
    <cellStyle name="쉼표 [0] 118" xfId="480"/>
    <cellStyle name="쉼표 [0] 118 2" xfId="481"/>
    <cellStyle name="쉼표 [0] 118 2 2" xfId="1496"/>
    <cellStyle name="쉼표 [0] 118 3" xfId="482"/>
    <cellStyle name="쉼표 [0] 118 3 2" xfId="1497"/>
    <cellStyle name="쉼표 [0] 118 4" xfId="1498"/>
    <cellStyle name="쉼표 [0] 119" xfId="483"/>
    <cellStyle name="쉼표 [0] 119 2" xfId="484"/>
    <cellStyle name="쉼표 [0] 119 2 2" xfId="1499"/>
    <cellStyle name="쉼표 [0] 119 3" xfId="485"/>
    <cellStyle name="쉼표 [0] 119 3 2" xfId="1500"/>
    <cellStyle name="쉼표 [0] 119 4" xfId="1501"/>
    <cellStyle name="쉼표 [0] 12" xfId="167"/>
    <cellStyle name="쉼표 [0] 12 10" xfId="297"/>
    <cellStyle name="쉼표 [0] 12 10 2" xfId="1502"/>
    <cellStyle name="쉼표 [0] 12 11" xfId="217"/>
    <cellStyle name="쉼표 [0] 12 11 2" xfId="1503"/>
    <cellStyle name="쉼표 [0] 12 12" xfId="316"/>
    <cellStyle name="쉼표 [0] 12 12 2" xfId="1505"/>
    <cellStyle name="쉼표 [0] 12 12 3" xfId="1504"/>
    <cellStyle name="쉼표 [0] 12 13" xfId="323"/>
    <cellStyle name="쉼표 [0] 12 13 2" xfId="1507"/>
    <cellStyle name="쉼표 [0] 12 13 3" xfId="1506"/>
    <cellStyle name="쉼표 [0] 12 14" xfId="328"/>
    <cellStyle name="쉼표 [0] 12 14 2" xfId="1509"/>
    <cellStyle name="쉼표 [0] 12 14 3" xfId="1508"/>
    <cellStyle name="쉼표 [0] 12 15" xfId="333"/>
    <cellStyle name="쉼표 [0] 12 15 2" xfId="1511"/>
    <cellStyle name="쉼표 [0] 12 15 3" xfId="1510"/>
    <cellStyle name="쉼표 [0] 12 16" xfId="338"/>
    <cellStyle name="쉼표 [0] 12 16 2" xfId="1513"/>
    <cellStyle name="쉼표 [0] 12 16 3" xfId="1512"/>
    <cellStyle name="쉼표 [0] 12 17" xfId="486"/>
    <cellStyle name="쉼표 [0] 12 17 2" xfId="1515"/>
    <cellStyle name="쉼표 [0] 12 17 3" xfId="1514"/>
    <cellStyle name="쉼표 [0] 12 18" xfId="487"/>
    <cellStyle name="쉼표 [0] 12 18 2" xfId="1517"/>
    <cellStyle name="쉼표 [0] 12 18 3" xfId="1516"/>
    <cellStyle name="쉼표 [0] 12 19" xfId="488"/>
    <cellStyle name="쉼표 [0] 12 19 2" xfId="1519"/>
    <cellStyle name="쉼표 [0] 12 19 3" xfId="1518"/>
    <cellStyle name="쉼표 [0] 12 2" xfId="53"/>
    <cellStyle name="쉼표 [0] 12 2 2" xfId="1520"/>
    <cellStyle name="쉼표 [0] 12 2 2 2" xfId="1521"/>
    <cellStyle name="쉼표 [0] 12 2 3" xfId="1522"/>
    <cellStyle name="쉼표 [0] 12 20" xfId="489"/>
    <cellStyle name="쉼표 [0] 12 20 2" xfId="1524"/>
    <cellStyle name="쉼표 [0] 12 20 3" xfId="1523"/>
    <cellStyle name="쉼표 [0] 12 21" xfId="490"/>
    <cellStyle name="쉼표 [0] 12 21 2" xfId="1526"/>
    <cellStyle name="쉼표 [0] 12 21 3" xfId="1525"/>
    <cellStyle name="쉼표 [0] 12 22" xfId="491"/>
    <cellStyle name="쉼표 [0] 12 22 2" xfId="1528"/>
    <cellStyle name="쉼표 [0] 12 22 3" xfId="1527"/>
    <cellStyle name="쉼표 [0] 12 23" xfId="492"/>
    <cellStyle name="쉼표 [0] 12 23 2" xfId="1530"/>
    <cellStyle name="쉼표 [0] 12 23 3" xfId="1529"/>
    <cellStyle name="쉼표 [0] 12 24" xfId="1531"/>
    <cellStyle name="쉼표 [0] 12 25" xfId="1532"/>
    <cellStyle name="쉼표 [0] 12 26" xfId="3712"/>
    <cellStyle name="쉼표 [0] 12 3" xfId="199"/>
    <cellStyle name="쉼표 [0] 12 3 2" xfId="1533"/>
    <cellStyle name="쉼표 [0] 12 3 3" xfId="1534"/>
    <cellStyle name="쉼표 [0] 12 4" xfId="247"/>
    <cellStyle name="쉼표 [0] 12 4 2" xfId="1535"/>
    <cellStyle name="쉼표 [0] 12 4 3" xfId="1536"/>
    <cellStyle name="쉼표 [0] 12 5" xfId="205"/>
    <cellStyle name="쉼표 [0] 12 5 2" xfId="1537"/>
    <cellStyle name="쉼표 [0] 12 6" xfId="267"/>
    <cellStyle name="쉼표 [0] 12 6 2" xfId="1538"/>
    <cellStyle name="쉼표 [0] 12 7" xfId="274"/>
    <cellStyle name="쉼표 [0] 12 7 2" xfId="1539"/>
    <cellStyle name="쉼표 [0] 12 8" xfId="280"/>
    <cellStyle name="쉼표 [0] 12 8 2" xfId="1540"/>
    <cellStyle name="쉼표 [0] 12 9" xfId="287"/>
    <cellStyle name="쉼표 [0] 12 9 2" xfId="1541"/>
    <cellStyle name="쉼표 [0] 120" xfId="493"/>
    <cellStyle name="쉼표 [0] 120 2" xfId="494"/>
    <cellStyle name="쉼표 [0] 120 2 2" xfId="1542"/>
    <cellStyle name="쉼표 [0] 120 3" xfId="495"/>
    <cellStyle name="쉼표 [0] 120 3 2" xfId="1543"/>
    <cellStyle name="쉼표 [0] 120 4" xfId="1544"/>
    <cellStyle name="쉼표 [0] 121" xfId="496"/>
    <cellStyle name="쉼표 [0] 121 2" xfId="497"/>
    <cellStyle name="쉼표 [0] 121 2 2" xfId="1545"/>
    <cellStyle name="쉼표 [0] 121 3" xfId="498"/>
    <cellStyle name="쉼표 [0] 121 3 2" xfId="1546"/>
    <cellStyle name="쉼표 [0] 121 4" xfId="1547"/>
    <cellStyle name="쉼표 [0] 122" xfId="499"/>
    <cellStyle name="쉼표 [0] 122 2" xfId="500"/>
    <cellStyle name="쉼표 [0] 122 2 2" xfId="1548"/>
    <cellStyle name="쉼표 [0] 122 3" xfId="501"/>
    <cellStyle name="쉼표 [0] 122 3 2" xfId="1549"/>
    <cellStyle name="쉼표 [0] 122 4" xfId="1550"/>
    <cellStyle name="쉼표 [0] 125" xfId="502"/>
    <cellStyle name="쉼표 [0] 125 2" xfId="503"/>
    <cellStyle name="쉼표 [0] 125 2 2" xfId="1551"/>
    <cellStyle name="쉼표 [0] 125 3" xfId="504"/>
    <cellStyle name="쉼표 [0] 125 3 2" xfId="1552"/>
    <cellStyle name="쉼표 [0] 125 4" xfId="1553"/>
    <cellStyle name="쉼표 [0] 126" xfId="505"/>
    <cellStyle name="쉼표 [0] 126 2" xfId="506"/>
    <cellStyle name="쉼표 [0] 126 2 2" xfId="1554"/>
    <cellStyle name="쉼표 [0] 126 3" xfId="507"/>
    <cellStyle name="쉼표 [0] 126 3 2" xfId="1555"/>
    <cellStyle name="쉼표 [0] 126 4" xfId="1556"/>
    <cellStyle name="쉼표 [0] 127" xfId="508"/>
    <cellStyle name="쉼표 [0] 127 2" xfId="509"/>
    <cellStyle name="쉼표 [0] 127 2 2" xfId="1557"/>
    <cellStyle name="쉼표 [0] 127 3" xfId="510"/>
    <cellStyle name="쉼표 [0] 127 3 2" xfId="1558"/>
    <cellStyle name="쉼표 [0] 127 4" xfId="1559"/>
    <cellStyle name="쉼표 [0] 128" xfId="511"/>
    <cellStyle name="쉼표 [0] 128 2" xfId="512"/>
    <cellStyle name="쉼표 [0] 128 2 2" xfId="1560"/>
    <cellStyle name="쉼표 [0] 128 3" xfId="513"/>
    <cellStyle name="쉼표 [0] 128 3 2" xfId="1561"/>
    <cellStyle name="쉼표 [0] 128 4" xfId="1562"/>
    <cellStyle name="쉼표 [0] 129" xfId="514"/>
    <cellStyle name="쉼표 [0] 129 2" xfId="515"/>
    <cellStyle name="쉼표 [0] 129 2 2" xfId="1563"/>
    <cellStyle name="쉼표 [0] 129 3" xfId="519"/>
    <cellStyle name="쉼표 [0] 129 3 2" xfId="1564"/>
    <cellStyle name="쉼표 [0] 129 4" xfId="1565"/>
    <cellStyle name="쉼표 [0] 13" xfId="520"/>
    <cellStyle name="쉼표 [0] 13 10" xfId="296"/>
    <cellStyle name="쉼표 [0] 13 10 2" xfId="1567"/>
    <cellStyle name="쉼표 [0] 13 10 3" xfId="1566"/>
    <cellStyle name="쉼표 [0] 13 11" xfId="218"/>
    <cellStyle name="쉼표 [0] 13 11 2" xfId="1569"/>
    <cellStyle name="쉼표 [0] 13 11 3" xfId="1568"/>
    <cellStyle name="쉼표 [0] 13 12" xfId="314"/>
    <cellStyle name="쉼표 [0] 13 12 2" xfId="1571"/>
    <cellStyle name="쉼표 [0] 13 12 3" xfId="1570"/>
    <cellStyle name="쉼표 [0] 13 13" xfId="321"/>
    <cellStyle name="쉼표 [0] 13 13 2" xfId="1573"/>
    <cellStyle name="쉼표 [0] 13 13 3" xfId="1572"/>
    <cellStyle name="쉼표 [0] 13 14" xfId="327"/>
    <cellStyle name="쉼표 [0] 13 14 2" xfId="1575"/>
    <cellStyle name="쉼표 [0] 13 14 3" xfId="1574"/>
    <cellStyle name="쉼표 [0] 13 15" xfId="332"/>
    <cellStyle name="쉼표 [0] 13 15 2" xfId="1577"/>
    <cellStyle name="쉼표 [0] 13 15 3" xfId="1576"/>
    <cellStyle name="쉼표 [0] 13 16" xfId="337"/>
    <cellStyle name="쉼표 [0] 13 16 2" xfId="1579"/>
    <cellStyle name="쉼표 [0] 13 16 3" xfId="1578"/>
    <cellStyle name="쉼표 [0] 13 17" xfId="521"/>
    <cellStyle name="쉼표 [0] 13 17 2" xfId="1581"/>
    <cellStyle name="쉼표 [0] 13 17 3" xfId="1580"/>
    <cellStyle name="쉼표 [0] 13 18" xfId="522"/>
    <cellStyle name="쉼표 [0] 13 18 2" xfId="1583"/>
    <cellStyle name="쉼표 [0] 13 18 3" xfId="1582"/>
    <cellStyle name="쉼표 [0] 13 19" xfId="523"/>
    <cellStyle name="쉼표 [0] 13 19 2" xfId="1585"/>
    <cellStyle name="쉼표 [0] 13 19 3" xfId="1584"/>
    <cellStyle name="쉼표 [0] 13 2" xfId="52"/>
    <cellStyle name="쉼표 [0] 13 2 2" xfId="1586"/>
    <cellStyle name="쉼표 [0] 13 20" xfId="524"/>
    <cellStyle name="쉼표 [0] 13 20 2" xfId="1588"/>
    <cellStyle name="쉼표 [0] 13 20 3" xfId="1587"/>
    <cellStyle name="쉼표 [0] 13 21" xfId="525"/>
    <cellStyle name="쉼표 [0] 13 21 2" xfId="1590"/>
    <cellStyle name="쉼표 [0] 13 21 3" xfId="1589"/>
    <cellStyle name="쉼표 [0] 13 22" xfId="526"/>
    <cellStyle name="쉼표 [0] 13 22 2" xfId="1592"/>
    <cellStyle name="쉼표 [0] 13 22 3" xfId="1591"/>
    <cellStyle name="쉼표 [0] 13 23" xfId="527"/>
    <cellStyle name="쉼표 [0] 13 23 2" xfId="1594"/>
    <cellStyle name="쉼표 [0] 13 23 3" xfId="1593"/>
    <cellStyle name="쉼표 [0] 13 24" xfId="1194"/>
    <cellStyle name="쉼표 [0] 13 24 2" xfId="1595"/>
    <cellStyle name="쉼표 [0] 13 25" xfId="1596"/>
    <cellStyle name="쉼표 [0] 13 26" xfId="1597"/>
    <cellStyle name="쉼표 [0] 13 27" xfId="1598"/>
    <cellStyle name="쉼표 [0] 13 28" xfId="1599"/>
    <cellStyle name="쉼표 [0] 13 29" xfId="3594"/>
    <cellStyle name="쉼표 [0] 13 3" xfId="200"/>
    <cellStyle name="쉼표 [0] 13 3 2" xfId="1601"/>
    <cellStyle name="쉼표 [0] 13 3 2 2" xfId="3667"/>
    <cellStyle name="쉼표 [0] 13 3 3" xfId="3591"/>
    <cellStyle name="쉼표 [0] 13 3 4" xfId="1600"/>
    <cellStyle name="쉼표 [0] 13 4" xfId="246"/>
    <cellStyle name="쉼표 [0] 13 4 2" xfId="1603"/>
    <cellStyle name="쉼표 [0] 13 4 2 2" xfId="3668"/>
    <cellStyle name="쉼표 [0] 13 4 3" xfId="3595"/>
    <cellStyle name="쉼표 [0] 13 4 4" xfId="1602"/>
    <cellStyle name="쉼표 [0] 13 5" xfId="206"/>
    <cellStyle name="쉼표 [0] 13 5 2" xfId="1605"/>
    <cellStyle name="쉼표 [0] 13 5 3" xfId="3597"/>
    <cellStyle name="쉼표 [0] 13 5 4" xfId="1604"/>
    <cellStyle name="쉼표 [0] 13 6" xfId="265"/>
    <cellStyle name="쉼표 [0] 13 6 2" xfId="1607"/>
    <cellStyle name="쉼표 [0] 13 6 3" xfId="3605"/>
    <cellStyle name="쉼표 [0] 13 6 4" xfId="1606"/>
    <cellStyle name="쉼표 [0] 13 7" xfId="272"/>
    <cellStyle name="쉼표 [0] 13 7 2" xfId="1609"/>
    <cellStyle name="쉼표 [0] 13 7 3" xfId="3599"/>
    <cellStyle name="쉼표 [0] 13 7 4" xfId="1608"/>
    <cellStyle name="쉼표 [0] 13 8" xfId="279"/>
    <cellStyle name="쉼표 [0] 13 8 2" xfId="1611"/>
    <cellStyle name="쉼표 [0] 13 8 3" xfId="3607"/>
    <cellStyle name="쉼표 [0] 13 8 4" xfId="1610"/>
    <cellStyle name="쉼표 [0] 13 9" xfId="286"/>
    <cellStyle name="쉼표 [0] 13 9 2" xfId="1613"/>
    <cellStyle name="쉼표 [0] 13 9 3" xfId="3616"/>
    <cellStyle name="쉼표 [0] 13 9 4" xfId="1612"/>
    <cellStyle name="쉼표 [0] 132" xfId="528"/>
    <cellStyle name="쉼표 [0] 132 2" xfId="529"/>
    <cellStyle name="쉼표 [0] 132 2 2" xfId="1614"/>
    <cellStyle name="쉼표 [0] 132 3" xfId="530"/>
    <cellStyle name="쉼표 [0] 132 3 2" xfId="1615"/>
    <cellStyle name="쉼표 [0] 132 4" xfId="1616"/>
    <cellStyle name="쉼표 [0] 133" xfId="531"/>
    <cellStyle name="쉼표 [0] 133 2" xfId="532"/>
    <cellStyle name="쉼표 [0] 133 2 2" xfId="1617"/>
    <cellStyle name="쉼표 [0] 133 3" xfId="533"/>
    <cellStyle name="쉼표 [0] 133 3 2" xfId="1618"/>
    <cellStyle name="쉼표 [0] 133 4" xfId="1619"/>
    <cellStyle name="쉼표 [0] 134" xfId="534"/>
    <cellStyle name="쉼표 [0] 134 2" xfId="535"/>
    <cellStyle name="쉼표 [0] 134 2 2" xfId="1620"/>
    <cellStyle name="쉼표 [0] 134 3" xfId="536"/>
    <cellStyle name="쉼표 [0] 134 3 2" xfId="1621"/>
    <cellStyle name="쉼표 [0] 134 4" xfId="1622"/>
    <cellStyle name="쉼표 [0] 135" xfId="537"/>
    <cellStyle name="쉼표 [0] 135 2" xfId="538"/>
    <cellStyle name="쉼표 [0] 135 2 2" xfId="1623"/>
    <cellStyle name="쉼표 [0] 135 3" xfId="539"/>
    <cellStyle name="쉼표 [0] 135 3 2" xfId="1624"/>
    <cellStyle name="쉼표 [0] 135 4" xfId="1625"/>
    <cellStyle name="쉼표 [0] 136" xfId="540"/>
    <cellStyle name="쉼표 [0] 136 2" xfId="541"/>
    <cellStyle name="쉼표 [0] 136 2 2" xfId="1626"/>
    <cellStyle name="쉼표 [0] 136 3" xfId="542"/>
    <cellStyle name="쉼표 [0] 136 3 2" xfId="1627"/>
    <cellStyle name="쉼표 [0] 136 4" xfId="1628"/>
    <cellStyle name="쉼표 [0] 139" xfId="543"/>
    <cellStyle name="쉼표 [0] 139 2" xfId="544"/>
    <cellStyle name="쉼표 [0] 139 2 2" xfId="1629"/>
    <cellStyle name="쉼표 [0] 139 3" xfId="545"/>
    <cellStyle name="쉼표 [0] 139 3 2" xfId="1630"/>
    <cellStyle name="쉼표 [0] 139 4" xfId="1631"/>
    <cellStyle name="쉼표 [0] 14" xfId="201"/>
    <cellStyle name="쉼표 [0] 14 10" xfId="546"/>
    <cellStyle name="쉼표 [0] 14 10 2" xfId="1633"/>
    <cellStyle name="쉼표 [0] 14 10 3" xfId="1632"/>
    <cellStyle name="쉼표 [0] 14 11" xfId="547"/>
    <cellStyle name="쉼표 [0] 14 11 2" xfId="1635"/>
    <cellStyle name="쉼표 [0] 14 11 3" xfId="1634"/>
    <cellStyle name="쉼표 [0] 14 12" xfId="548"/>
    <cellStyle name="쉼표 [0] 14 12 2" xfId="1637"/>
    <cellStyle name="쉼표 [0] 14 12 3" xfId="1636"/>
    <cellStyle name="쉼표 [0] 14 13" xfId="1638"/>
    <cellStyle name="쉼표 [0] 14 14" xfId="1639"/>
    <cellStyle name="쉼표 [0] 14 15" xfId="1640"/>
    <cellStyle name="쉼표 [0] 14 16" xfId="1641"/>
    <cellStyle name="쉼표 [0] 14 17" xfId="1642"/>
    <cellStyle name="쉼표 [0] 14 18" xfId="1643"/>
    <cellStyle name="쉼표 [0] 14 19" xfId="1644"/>
    <cellStyle name="쉼표 [0] 14 2" xfId="51"/>
    <cellStyle name="쉼표 [0] 14 2 2" xfId="1645"/>
    <cellStyle name="쉼표 [0] 14 20" xfId="1646"/>
    <cellStyle name="쉼표 [0] 14 21" xfId="1293"/>
    <cellStyle name="쉼표 [0] 14 3" xfId="549"/>
    <cellStyle name="쉼표 [0] 14 3 2" xfId="1647"/>
    <cellStyle name="쉼표 [0] 14 4" xfId="550"/>
    <cellStyle name="쉼표 [0] 14 4 2" xfId="1648"/>
    <cellStyle name="쉼표 [0] 14 5" xfId="551"/>
    <cellStyle name="쉼표 [0] 14 5 2" xfId="1650"/>
    <cellStyle name="쉼표 [0] 14 5 3" xfId="3596"/>
    <cellStyle name="쉼표 [0] 14 5 4" xfId="1649"/>
    <cellStyle name="쉼표 [0] 14 6" xfId="552"/>
    <cellStyle name="쉼표 [0] 14 6 2" xfId="1652"/>
    <cellStyle name="쉼표 [0] 14 6 3" xfId="3604"/>
    <cellStyle name="쉼표 [0] 14 6 4" xfId="1651"/>
    <cellStyle name="쉼표 [0] 14 7" xfId="553"/>
    <cellStyle name="쉼표 [0] 14 7 2" xfId="1654"/>
    <cellStyle name="쉼표 [0] 14 7 3" xfId="3598"/>
    <cellStyle name="쉼표 [0] 14 7 4" xfId="1653"/>
    <cellStyle name="쉼표 [0] 14 8" xfId="554"/>
    <cellStyle name="쉼표 [0] 14 8 2" xfId="1656"/>
    <cellStyle name="쉼표 [0] 14 8 3" xfId="3608"/>
    <cellStyle name="쉼표 [0] 14 8 4" xfId="1655"/>
    <cellStyle name="쉼표 [0] 14 9" xfId="555"/>
    <cellStyle name="쉼표 [0] 14 9 2" xfId="1658"/>
    <cellStyle name="쉼표 [0] 14 9 3" xfId="3615"/>
    <cellStyle name="쉼표 [0] 14 9 4" xfId="1657"/>
    <cellStyle name="쉼표 [0] 140" xfId="556"/>
    <cellStyle name="쉼표 [0] 140 2" xfId="557"/>
    <cellStyle name="쉼표 [0] 140 2 2" xfId="1659"/>
    <cellStyle name="쉼표 [0] 140 3" xfId="558"/>
    <cellStyle name="쉼표 [0] 140 3 2" xfId="1660"/>
    <cellStyle name="쉼표 [0] 140 4" xfId="1661"/>
    <cellStyle name="쉼표 [0] 141" xfId="559"/>
    <cellStyle name="쉼표 [0] 141 2" xfId="560"/>
    <cellStyle name="쉼표 [0] 141 2 2" xfId="1662"/>
    <cellStyle name="쉼표 [0] 141 3" xfId="561"/>
    <cellStyle name="쉼표 [0] 141 3 2" xfId="1663"/>
    <cellStyle name="쉼표 [0] 141 4" xfId="1664"/>
    <cellStyle name="쉼표 [0] 142" xfId="562"/>
    <cellStyle name="쉼표 [0] 142 2" xfId="563"/>
    <cellStyle name="쉼표 [0] 142 2 2" xfId="1665"/>
    <cellStyle name="쉼표 [0] 142 3" xfId="564"/>
    <cellStyle name="쉼표 [0] 142 3 2" xfId="1666"/>
    <cellStyle name="쉼표 [0] 142 4" xfId="1667"/>
    <cellStyle name="쉼표 [0] 143" xfId="565"/>
    <cellStyle name="쉼표 [0] 143 2" xfId="566"/>
    <cellStyle name="쉼표 [0] 143 2 2" xfId="1668"/>
    <cellStyle name="쉼표 [0] 143 3" xfId="567"/>
    <cellStyle name="쉼표 [0] 143 3 2" xfId="1669"/>
    <cellStyle name="쉼표 [0] 143 4" xfId="1670"/>
    <cellStyle name="쉼표 [0] 146" xfId="568"/>
    <cellStyle name="쉼표 [0] 146 2" xfId="569"/>
    <cellStyle name="쉼표 [0] 146 2 2" xfId="1671"/>
    <cellStyle name="쉼표 [0] 146 3" xfId="570"/>
    <cellStyle name="쉼표 [0] 146 3 2" xfId="1672"/>
    <cellStyle name="쉼표 [0] 146 4" xfId="1673"/>
    <cellStyle name="쉼표 [0] 147" xfId="571"/>
    <cellStyle name="쉼표 [0] 147 2" xfId="572"/>
    <cellStyle name="쉼표 [0] 147 2 2" xfId="1674"/>
    <cellStyle name="쉼표 [0] 147 3" xfId="573"/>
    <cellStyle name="쉼표 [0] 147 3 2" xfId="1675"/>
    <cellStyle name="쉼표 [0] 147 4" xfId="1676"/>
    <cellStyle name="쉼표 [0] 148" xfId="574"/>
    <cellStyle name="쉼표 [0] 148 2" xfId="575"/>
    <cellStyle name="쉼표 [0] 148 2 2" xfId="1677"/>
    <cellStyle name="쉼표 [0] 148 3" xfId="576"/>
    <cellStyle name="쉼표 [0] 148 3 2" xfId="1678"/>
    <cellStyle name="쉼표 [0] 148 4" xfId="1679"/>
    <cellStyle name="쉼표 [0] 149" xfId="577"/>
    <cellStyle name="쉼표 [0] 149 2" xfId="578"/>
    <cellStyle name="쉼표 [0] 149 2 2" xfId="1680"/>
    <cellStyle name="쉼표 [0] 149 3" xfId="579"/>
    <cellStyle name="쉼표 [0] 149 3 2" xfId="1681"/>
    <cellStyle name="쉼표 [0] 149 4" xfId="1682"/>
    <cellStyle name="쉼표 [0] 15" xfId="172"/>
    <cellStyle name="쉼표 [0] 15 10" xfId="580"/>
    <cellStyle name="쉼표 [0] 15 10 2" xfId="1684"/>
    <cellStyle name="쉼표 [0] 15 10 3" xfId="1683"/>
    <cellStyle name="쉼표 [0] 15 11" xfId="581"/>
    <cellStyle name="쉼표 [0] 15 11 2" xfId="1686"/>
    <cellStyle name="쉼표 [0] 15 11 3" xfId="1685"/>
    <cellStyle name="쉼표 [0] 15 12" xfId="582"/>
    <cellStyle name="쉼표 [0] 15 12 2" xfId="1688"/>
    <cellStyle name="쉼표 [0] 15 12 3" xfId="1687"/>
    <cellStyle name="쉼표 [0] 15 13" xfId="1689"/>
    <cellStyle name="쉼표 [0] 15 14" xfId="1690"/>
    <cellStyle name="쉼표 [0] 15 15" xfId="1691"/>
    <cellStyle name="쉼표 [0] 15 16" xfId="3713"/>
    <cellStyle name="쉼표 [0] 15 2" xfId="48"/>
    <cellStyle name="쉼표 [0] 15 2 10" xfId="1692"/>
    <cellStyle name="쉼표 [0] 15 2 11" xfId="1693"/>
    <cellStyle name="쉼표 [0] 15 2 2" xfId="1694"/>
    <cellStyle name="쉼표 [0] 15 2 3" xfId="1695"/>
    <cellStyle name="쉼표 [0] 15 2 4" xfId="1696"/>
    <cellStyle name="쉼표 [0] 15 2 5" xfId="1697"/>
    <cellStyle name="쉼표 [0] 15 2 6" xfId="1698"/>
    <cellStyle name="쉼표 [0] 15 2 7" xfId="1699"/>
    <cellStyle name="쉼표 [0] 15 2 8" xfId="1700"/>
    <cellStyle name="쉼표 [0] 15 2 9" xfId="1701"/>
    <cellStyle name="쉼표 [0] 15 3" xfId="583"/>
    <cellStyle name="쉼표 [0] 15 3 10" xfId="1702"/>
    <cellStyle name="쉼표 [0] 15 3 11" xfId="1703"/>
    <cellStyle name="쉼표 [0] 15 3 2" xfId="1704"/>
    <cellStyle name="쉼표 [0] 15 3 3" xfId="1705"/>
    <cellStyle name="쉼표 [0] 15 3 4" xfId="1706"/>
    <cellStyle name="쉼표 [0] 15 3 5" xfId="1707"/>
    <cellStyle name="쉼표 [0] 15 3 6" xfId="1708"/>
    <cellStyle name="쉼표 [0] 15 3 7" xfId="1709"/>
    <cellStyle name="쉼표 [0] 15 3 8" xfId="1710"/>
    <cellStyle name="쉼표 [0] 15 3 9" xfId="1711"/>
    <cellStyle name="쉼표 [0] 15 4" xfId="584"/>
    <cellStyle name="쉼표 [0] 15 4 2" xfId="1712"/>
    <cellStyle name="쉼표 [0] 15 4 3" xfId="1713"/>
    <cellStyle name="쉼표 [0] 15 4 4" xfId="1714"/>
    <cellStyle name="쉼표 [0] 15 4 5" xfId="1715"/>
    <cellStyle name="쉼표 [0] 15 4 6" xfId="1716"/>
    <cellStyle name="쉼표 [0] 15 4 7" xfId="1717"/>
    <cellStyle name="쉼표 [0] 15 5" xfId="585"/>
    <cellStyle name="쉼표 [0] 15 5 2" xfId="1718"/>
    <cellStyle name="쉼표 [0] 15 6" xfId="586"/>
    <cellStyle name="쉼표 [0] 15 6 2" xfId="1720"/>
    <cellStyle name="쉼표 [0] 15 6 3" xfId="1719"/>
    <cellStyle name="쉼표 [0] 15 7" xfId="587"/>
    <cellStyle name="쉼표 [0] 15 7 2" xfId="1722"/>
    <cellStyle name="쉼표 [0] 15 7 3" xfId="1721"/>
    <cellStyle name="쉼표 [0] 15 8" xfId="588"/>
    <cellStyle name="쉼표 [0] 15 8 2" xfId="1724"/>
    <cellStyle name="쉼표 [0] 15 8 3" xfId="1723"/>
    <cellStyle name="쉼표 [0] 15 9" xfId="589"/>
    <cellStyle name="쉼표 [0] 15 9 2" xfId="1726"/>
    <cellStyle name="쉼표 [0] 15 9 3" xfId="1725"/>
    <cellStyle name="쉼표 [0] 150" xfId="590"/>
    <cellStyle name="쉼표 [0] 150 2" xfId="591"/>
    <cellStyle name="쉼표 [0] 150 2 2" xfId="1727"/>
    <cellStyle name="쉼표 [0] 150 3" xfId="592"/>
    <cellStyle name="쉼표 [0] 150 3 2" xfId="1728"/>
    <cellStyle name="쉼표 [0] 150 4" xfId="1729"/>
    <cellStyle name="쉼표 [0] 153" xfId="593"/>
    <cellStyle name="쉼표 [0] 153 2" xfId="594"/>
    <cellStyle name="쉼표 [0] 153 2 2" xfId="1730"/>
    <cellStyle name="쉼표 [0] 153 3" xfId="595"/>
    <cellStyle name="쉼표 [0] 153 3 2" xfId="1731"/>
    <cellStyle name="쉼표 [0] 153 4" xfId="1732"/>
    <cellStyle name="쉼표 [0] 154" xfId="596"/>
    <cellStyle name="쉼표 [0] 154 2" xfId="597"/>
    <cellStyle name="쉼표 [0] 154 2 2" xfId="1733"/>
    <cellStyle name="쉼표 [0] 154 3" xfId="598"/>
    <cellStyle name="쉼표 [0] 154 3 2" xfId="1734"/>
    <cellStyle name="쉼표 [0] 154 4" xfId="1735"/>
    <cellStyle name="쉼표 [0] 155" xfId="599"/>
    <cellStyle name="쉼표 [0] 155 2" xfId="600"/>
    <cellStyle name="쉼표 [0] 155 2 2" xfId="1736"/>
    <cellStyle name="쉼표 [0] 155 3" xfId="601"/>
    <cellStyle name="쉼표 [0] 155 3 2" xfId="1737"/>
    <cellStyle name="쉼표 [0] 155 4" xfId="1738"/>
    <cellStyle name="쉼표 [0] 156" xfId="602"/>
    <cellStyle name="쉼표 [0] 156 2" xfId="603"/>
    <cellStyle name="쉼표 [0] 156 2 2" xfId="1739"/>
    <cellStyle name="쉼표 [0] 156 3" xfId="604"/>
    <cellStyle name="쉼표 [0] 156 3 2" xfId="1740"/>
    <cellStyle name="쉼표 [0] 156 4" xfId="1741"/>
    <cellStyle name="쉼표 [0] 157" xfId="605"/>
    <cellStyle name="쉼표 [0] 157 2" xfId="606"/>
    <cellStyle name="쉼표 [0] 157 2 2" xfId="1742"/>
    <cellStyle name="쉼표 [0] 157 3" xfId="607"/>
    <cellStyle name="쉼표 [0] 157 3 2" xfId="1743"/>
    <cellStyle name="쉼표 [0] 157 4" xfId="1744"/>
    <cellStyle name="쉼표 [0] 16" xfId="173"/>
    <cellStyle name="쉼표 [0] 16 10" xfId="608"/>
    <cellStyle name="쉼표 [0] 16 10 2" xfId="1746"/>
    <cellStyle name="쉼표 [0] 16 10 3" xfId="1745"/>
    <cellStyle name="쉼표 [0] 16 11" xfId="609"/>
    <cellStyle name="쉼표 [0] 16 11 2" xfId="1748"/>
    <cellStyle name="쉼표 [0] 16 11 3" xfId="1747"/>
    <cellStyle name="쉼표 [0] 16 12" xfId="610"/>
    <cellStyle name="쉼표 [0] 16 12 2" xfId="1750"/>
    <cellStyle name="쉼표 [0] 16 12 3" xfId="1749"/>
    <cellStyle name="쉼표 [0] 16 13" xfId="1751"/>
    <cellStyle name="쉼표 [0] 16 14" xfId="1752"/>
    <cellStyle name="쉼표 [0] 16 15" xfId="1753"/>
    <cellStyle name="쉼표 [0] 16 16" xfId="1754"/>
    <cellStyle name="쉼표 [0] 16 17" xfId="1755"/>
    <cellStyle name="쉼표 [0] 16 18" xfId="1756"/>
    <cellStyle name="쉼표 [0] 16 19" xfId="1757"/>
    <cellStyle name="쉼표 [0] 16 2" xfId="49"/>
    <cellStyle name="쉼표 [0] 16 2 2" xfId="1758"/>
    <cellStyle name="쉼표 [0] 16 2 3" xfId="1759"/>
    <cellStyle name="쉼표 [0] 16 2 4" xfId="1760"/>
    <cellStyle name="쉼표 [0] 16 2 5" xfId="1761"/>
    <cellStyle name="쉼표 [0] 16 2 6" xfId="1762"/>
    <cellStyle name="쉼표 [0] 16 2 7" xfId="1763"/>
    <cellStyle name="쉼표 [0] 16 20" xfId="1764"/>
    <cellStyle name="쉼표 [0] 16 21" xfId="1765"/>
    <cellStyle name="쉼표 [0] 16 22" xfId="1766"/>
    <cellStyle name="쉼표 [0] 16 23" xfId="1767"/>
    <cellStyle name="쉼표 [0] 16 24" xfId="1768"/>
    <cellStyle name="쉼표 [0] 16 25" xfId="3714"/>
    <cellStyle name="쉼표 [0] 16 3" xfId="611"/>
    <cellStyle name="쉼표 [0] 16 3 2" xfId="1769"/>
    <cellStyle name="쉼표 [0] 16 3 3" xfId="1770"/>
    <cellStyle name="쉼표 [0] 16 3 4" xfId="1771"/>
    <cellStyle name="쉼표 [0] 16 3 5" xfId="1772"/>
    <cellStyle name="쉼표 [0] 16 3 6" xfId="1773"/>
    <cellStyle name="쉼표 [0] 16 3 7" xfId="1774"/>
    <cellStyle name="쉼표 [0] 16 4" xfId="612"/>
    <cellStyle name="쉼표 [0] 16 4 2" xfId="1775"/>
    <cellStyle name="쉼표 [0] 16 4 3" xfId="1776"/>
    <cellStyle name="쉼표 [0] 16 4 4" xfId="1777"/>
    <cellStyle name="쉼표 [0] 16 4 5" xfId="1778"/>
    <cellStyle name="쉼표 [0] 16 4 6" xfId="1779"/>
    <cellStyle name="쉼표 [0] 16 4 7" xfId="1780"/>
    <cellStyle name="쉼표 [0] 16 5" xfId="613"/>
    <cellStyle name="쉼표 [0] 16 5 2" xfId="1781"/>
    <cellStyle name="쉼표 [0] 16 6" xfId="614"/>
    <cellStyle name="쉼표 [0] 16 6 2" xfId="1783"/>
    <cellStyle name="쉼표 [0] 16 6 3" xfId="1782"/>
    <cellStyle name="쉼표 [0] 16 7" xfId="615"/>
    <cellStyle name="쉼표 [0] 16 7 2" xfId="1785"/>
    <cellStyle name="쉼표 [0] 16 7 3" xfId="1784"/>
    <cellStyle name="쉼표 [0] 16 8" xfId="616"/>
    <cellStyle name="쉼표 [0] 16 8 2" xfId="1787"/>
    <cellStyle name="쉼표 [0] 16 8 3" xfId="1786"/>
    <cellStyle name="쉼표 [0] 16 9" xfId="617"/>
    <cellStyle name="쉼표 [0] 16 9 2" xfId="1789"/>
    <cellStyle name="쉼표 [0] 16 9 3" xfId="1788"/>
    <cellStyle name="쉼표 [0] 160" xfId="618"/>
    <cellStyle name="쉼표 [0] 160 2" xfId="619"/>
    <cellStyle name="쉼표 [0] 160 2 2" xfId="1790"/>
    <cellStyle name="쉼표 [0] 160 3" xfId="620"/>
    <cellStyle name="쉼표 [0] 160 3 2" xfId="1791"/>
    <cellStyle name="쉼표 [0] 160 4" xfId="1792"/>
    <cellStyle name="쉼표 [0] 161" xfId="621"/>
    <cellStyle name="쉼표 [0] 161 2" xfId="622"/>
    <cellStyle name="쉼표 [0] 161 2 2" xfId="1793"/>
    <cellStyle name="쉼표 [0] 161 3" xfId="623"/>
    <cellStyle name="쉼표 [0] 161 3 2" xfId="1794"/>
    <cellStyle name="쉼표 [0] 161 4" xfId="1795"/>
    <cellStyle name="쉼표 [0] 162" xfId="624"/>
    <cellStyle name="쉼표 [0] 162 2" xfId="625"/>
    <cellStyle name="쉼표 [0] 162 2 2" xfId="1796"/>
    <cellStyle name="쉼표 [0] 162 3" xfId="626"/>
    <cellStyle name="쉼표 [0] 162 3 2" xfId="1797"/>
    <cellStyle name="쉼표 [0] 162 4" xfId="1798"/>
    <cellStyle name="쉼표 [0] 163" xfId="627"/>
    <cellStyle name="쉼표 [0] 163 2" xfId="628"/>
    <cellStyle name="쉼표 [0] 163 2 2" xfId="1799"/>
    <cellStyle name="쉼표 [0] 163 3" xfId="629"/>
    <cellStyle name="쉼표 [0] 163 3 2" xfId="1800"/>
    <cellStyle name="쉼표 [0] 163 4" xfId="1801"/>
    <cellStyle name="쉼표 [0] 164" xfId="630"/>
    <cellStyle name="쉼표 [0] 164 2" xfId="631"/>
    <cellStyle name="쉼표 [0] 164 2 2" xfId="1802"/>
    <cellStyle name="쉼표 [0] 164 3" xfId="632"/>
    <cellStyle name="쉼표 [0] 164 3 2" xfId="1803"/>
    <cellStyle name="쉼표 [0] 164 4" xfId="1804"/>
    <cellStyle name="쉼표 [0] 168" xfId="633"/>
    <cellStyle name="쉼표 [0] 168 2" xfId="634"/>
    <cellStyle name="쉼표 [0] 168 2 2" xfId="1805"/>
    <cellStyle name="쉼표 [0] 168 3" xfId="635"/>
    <cellStyle name="쉼표 [0] 168 3 2" xfId="1806"/>
    <cellStyle name="쉼표 [0] 168 4" xfId="1807"/>
    <cellStyle name="쉼표 [0] 169" xfId="636"/>
    <cellStyle name="쉼표 [0] 169 2" xfId="637"/>
    <cellStyle name="쉼표 [0] 169 2 2" xfId="1808"/>
    <cellStyle name="쉼표 [0] 169 3" xfId="638"/>
    <cellStyle name="쉼표 [0] 169 3 2" xfId="1809"/>
    <cellStyle name="쉼표 [0] 169 4" xfId="1810"/>
    <cellStyle name="쉼표 [0] 17" xfId="202"/>
    <cellStyle name="쉼표 [0] 17 10" xfId="639"/>
    <cellStyle name="쉼표 [0] 17 10 2" xfId="1812"/>
    <cellStyle name="쉼표 [0] 17 10 3" xfId="1811"/>
    <cellStyle name="쉼표 [0] 17 11" xfId="640"/>
    <cellStyle name="쉼표 [0] 17 11 2" xfId="1814"/>
    <cellStyle name="쉼표 [0] 17 11 3" xfId="1813"/>
    <cellStyle name="쉼표 [0] 17 12" xfId="641"/>
    <cellStyle name="쉼표 [0] 17 12 2" xfId="1816"/>
    <cellStyle name="쉼표 [0] 17 12 3" xfId="1815"/>
    <cellStyle name="쉼표 [0] 17 13" xfId="1817"/>
    <cellStyle name="쉼표 [0] 17 14" xfId="1818"/>
    <cellStyle name="쉼표 [0] 17 15" xfId="1819"/>
    <cellStyle name="쉼표 [0] 17 16" xfId="1820"/>
    <cellStyle name="쉼표 [0] 17 17" xfId="1821"/>
    <cellStyle name="쉼표 [0] 17 18" xfId="1822"/>
    <cellStyle name="쉼표 [0] 17 19" xfId="1823"/>
    <cellStyle name="쉼표 [0] 17 2" xfId="55"/>
    <cellStyle name="쉼표 [0] 17 2 2" xfId="1824"/>
    <cellStyle name="쉼표 [0] 17 3" xfId="642"/>
    <cellStyle name="쉼표 [0] 17 3 2" xfId="1825"/>
    <cellStyle name="쉼표 [0] 17 4" xfId="643"/>
    <cellStyle name="쉼표 [0] 17 4 2" xfId="1826"/>
    <cellStyle name="쉼표 [0] 17 5" xfId="644"/>
    <cellStyle name="쉼표 [0] 17 5 2" xfId="1828"/>
    <cellStyle name="쉼표 [0] 17 5 3" xfId="1827"/>
    <cellStyle name="쉼표 [0] 17 6" xfId="645"/>
    <cellStyle name="쉼표 [0] 17 6 2" xfId="1830"/>
    <cellStyle name="쉼표 [0] 17 6 3" xfId="1829"/>
    <cellStyle name="쉼표 [0] 17 7" xfId="646"/>
    <cellStyle name="쉼표 [0] 17 7 2" xfId="1832"/>
    <cellStyle name="쉼표 [0] 17 7 3" xfId="1831"/>
    <cellStyle name="쉼표 [0] 17 8" xfId="647"/>
    <cellStyle name="쉼표 [0] 17 8 2" xfId="1834"/>
    <cellStyle name="쉼표 [0] 17 8 3" xfId="1833"/>
    <cellStyle name="쉼표 [0] 17 9" xfId="648"/>
    <cellStyle name="쉼표 [0] 17 9 2" xfId="1836"/>
    <cellStyle name="쉼표 [0] 17 9 3" xfId="1835"/>
    <cellStyle name="쉼표 [0] 170" xfId="649"/>
    <cellStyle name="쉼표 [0] 170 2" xfId="650"/>
    <cellStyle name="쉼표 [0] 170 2 2" xfId="1837"/>
    <cellStyle name="쉼표 [0] 170 3" xfId="651"/>
    <cellStyle name="쉼표 [0] 170 3 2" xfId="1838"/>
    <cellStyle name="쉼표 [0] 170 4" xfId="1839"/>
    <cellStyle name="쉼표 [0] 171" xfId="652"/>
    <cellStyle name="쉼표 [0] 171 2" xfId="653"/>
    <cellStyle name="쉼표 [0] 171 2 2" xfId="1840"/>
    <cellStyle name="쉼표 [0] 171 3" xfId="654"/>
    <cellStyle name="쉼표 [0] 171 3 2" xfId="1841"/>
    <cellStyle name="쉼표 [0] 171 4" xfId="1842"/>
    <cellStyle name="쉼표 [0] 172" xfId="655"/>
    <cellStyle name="쉼표 [0] 172 2" xfId="656"/>
    <cellStyle name="쉼표 [0] 172 2 2" xfId="1843"/>
    <cellStyle name="쉼표 [0] 172 3" xfId="657"/>
    <cellStyle name="쉼표 [0] 172 3 2" xfId="1844"/>
    <cellStyle name="쉼표 [0] 172 4" xfId="1845"/>
    <cellStyle name="쉼표 [0] 175" xfId="658"/>
    <cellStyle name="쉼표 [0] 175 2" xfId="659"/>
    <cellStyle name="쉼표 [0] 175 2 2" xfId="1846"/>
    <cellStyle name="쉼표 [0] 175 3" xfId="660"/>
    <cellStyle name="쉼표 [0] 175 3 2" xfId="1847"/>
    <cellStyle name="쉼표 [0] 175 4" xfId="1848"/>
    <cellStyle name="쉼표 [0] 176" xfId="661"/>
    <cellStyle name="쉼표 [0] 176 2" xfId="662"/>
    <cellStyle name="쉼표 [0] 176 2 2" xfId="1849"/>
    <cellStyle name="쉼표 [0] 176 3" xfId="663"/>
    <cellStyle name="쉼표 [0] 176 3 2" xfId="1850"/>
    <cellStyle name="쉼표 [0] 176 4" xfId="1851"/>
    <cellStyle name="쉼표 [0] 177" xfId="664"/>
    <cellStyle name="쉼표 [0] 177 2" xfId="665"/>
    <cellStyle name="쉼표 [0] 177 2 2" xfId="1852"/>
    <cellStyle name="쉼표 [0] 177 3" xfId="666"/>
    <cellStyle name="쉼표 [0] 177 3 2" xfId="1853"/>
    <cellStyle name="쉼표 [0] 177 4" xfId="1854"/>
    <cellStyle name="쉼표 [0] 178" xfId="667"/>
    <cellStyle name="쉼표 [0] 178 2" xfId="668"/>
    <cellStyle name="쉼표 [0] 178 2 2" xfId="1855"/>
    <cellStyle name="쉼표 [0] 178 3" xfId="669"/>
    <cellStyle name="쉼표 [0] 178 3 2" xfId="1856"/>
    <cellStyle name="쉼표 [0] 178 4" xfId="1857"/>
    <cellStyle name="쉼표 [0] 179" xfId="670"/>
    <cellStyle name="쉼표 [0] 179 2" xfId="671"/>
    <cellStyle name="쉼표 [0] 179 2 2" xfId="1858"/>
    <cellStyle name="쉼표 [0] 179 3" xfId="672"/>
    <cellStyle name="쉼표 [0] 179 3 2" xfId="1859"/>
    <cellStyle name="쉼표 [0] 179 4" xfId="1860"/>
    <cellStyle name="쉼표 [0] 18" xfId="203"/>
    <cellStyle name="쉼표 [0] 18 10" xfId="1861"/>
    <cellStyle name="쉼표 [0] 18 11" xfId="1862"/>
    <cellStyle name="쉼표 [0] 18 12" xfId="1863"/>
    <cellStyle name="쉼표 [0] 18 13" xfId="1864"/>
    <cellStyle name="쉼표 [0] 18 2" xfId="56"/>
    <cellStyle name="쉼표 [0] 18 3" xfId="1865"/>
    <cellStyle name="쉼표 [0] 18 4" xfId="1866"/>
    <cellStyle name="쉼표 [0] 18 5" xfId="1867"/>
    <cellStyle name="쉼표 [0] 18 6" xfId="1868"/>
    <cellStyle name="쉼표 [0] 18 7" xfId="1869"/>
    <cellStyle name="쉼표 [0] 18 8" xfId="1870"/>
    <cellStyle name="쉼표 [0] 18 9" xfId="1871"/>
    <cellStyle name="쉼표 [0] 183" xfId="673"/>
    <cellStyle name="쉼표 [0] 183 2" xfId="674"/>
    <cellStyle name="쉼표 [0] 183 2 2" xfId="1872"/>
    <cellStyle name="쉼표 [0] 183 3" xfId="675"/>
    <cellStyle name="쉼표 [0] 183 3 2" xfId="1873"/>
    <cellStyle name="쉼표 [0] 183 4" xfId="1874"/>
    <cellStyle name="쉼표 [0] 184" xfId="676"/>
    <cellStyle name="쉼표 [0] 184 2" xfId="677"/>
    <cellStyle name="쉼표 [0] 184 2 2" xfId="1875"/>
    <cellStyle name="쉼표 [0] 184 3" xfId="678"/>
    <cellStyle name="쉼표 [0] 184 3 2" xfId="1876"/>
    <cellStyle name="쉼표 [0] 184 4" xfId="1877"/>
    <cellStyle name="쉼표 [0] 185" xfId="679"/>
    <cellStyle name="쉼표 [0] 185 2" xfId="680"/>
    <cellStyle name="쉼표 [0] 185 2 2" xfId="1878"/>
    <cellStyle name="쉼표 [0] 185 3" xfId="681"/>
    <cellStyle name="쉼표 [0] 185 3 2" xfId="1879"/>
    <cellStyle name="쉼표 [0] 185 4" xfId="1880"/>
    <cellStyle name="쉼표 [0] 186" xfId="682"/>
    <cellStyle name="쉼표 [0] 186 2" xfId="683"/>
    <cellStyle name="쉼표 [0] 186 2 2" xfId="1881"/>
    <cellStyle name="쉼표 [0] 186 3" xfId="684"/>
    <cellStyle name="쉼표 [0] 186 3 2" xfId="1882"/>
    <cellStyle name="쉼표 [0] 186 4" xfId="1883"/>
    <cellStyle name="쉼표 [0] 187" xfId="685"/>
    <cellStyle name="쉼표 [0] 187 2" xfId="686"/>
    <cellStyle name="쉼표 [0] 187 2 2" xfId="1884"/>
    <cellStyle name="쉼표 [0] 187 3" xfId="687"/>
    <cellStyle name="쉼표 [0] 187 3 2" xfId="1885"/>
    <cellStyle name="쉼표 [0] 187 4" xfId="1886"/>
    <cellStyle name="쉼표 [0] 19" xfId="204"/>
    <cellStyle name="쉼표 [0] 19 10" xfId="1887"/>
    <cellStyle name="쉼표 [0] 19 11" xfId="1888"/>
    <cellStyle name="쉼표 [0] 19 12" xfId="1889"/>
    <cellStyle name="쉼표 [0] 19 13" xfId="1890"/>
    <cellStyle name="쉼표 [0] 19 14" xfId="1891"/>
    <cellStyle name="쉼표 [0] 19 15" xfId="1892"/>
    <cellStyle name="쉼표 [0] 19 2" xfId="57"/>
    <cellStyle name="쉼표 [0] 19 3" xfId="1893"/>
    <cellStyle name="쉼표 [0] 19 4" xfId="1894"/>
    <cellStyle name="쉼표 [0] 19 5" xfId="1895"/>
    <cellStyle name="쉼표 [0] 19 6" xfId="1896"/>
    <cellStyle name="쉼표 [0] 19 7" xfId="1897"/>
    <cellStyle name="쉼표 [0] 19 8" xfId="1898"/>
    <cellStyle name="쉼표 [0] 19 9" xfId="1899"/>
    <cellStyle name="쉼표 [0] 190" xfId="688"/>
    <cellStyle name="쉼표 [0] 190 2" xfId="689"/>
    <cellStyle name="쉼표 [0] 190 2 2" xfId="1900"/>
    <cellStyle name="쉼표 [0] 190 3" xfId="690"/>
    <cellStyle name="쉼표 [0] 190 3 2" xfId="1901"/>
    <cellStyle name="쉼표 [0] 190 4" xfId="1902"/>
    <cellStyle name="쉼표 [0] 191" xfId="691"/>
    <cellStyle name="쉼표 [0] 191 2" xfId="692"/>
    <cellStyle name="쉼표 [0] 191 2 2" xfId="1903"/>
    <cellStyle name="쉼표 [0] 191 3" xfId="693"/>
    <cellStyle name="쉼표 [0] 191 3 2" xfId="1904"/>
    <cellStyle name="쉼표 [0] 191 4" xfId="1905"/>
    <cellStyle name="쉼표 [0] 192" xfId="694"/>
    <cellStyle name="쉼표 [0] 192 2" xfId="695"/>
    <cellStyle name="쉼표 [0] 192 2 2" xfId="1906"/>
    <cellStyle name="쉼표 [0] 192 3" xfId="696"/>
    <cellStyle name="쉼표 [0] 192 3 2" xfId="1907"/>
    <cellStyle name="쉼표 [0] 192 4" xfId="1908"/>
    <cellStyle name="쉼표 [0] 193" xfId="697"/>
    <cellStyle name="쉼표 [0] 193 2" xfId="698"/>
    <cellStyle name="쉼표 [0] 193 2 2" xfId="1909"/>
    <cellStyle name="쉼표 [0] 193 3" xfId="699"/>
    <cellStyle name="쉼표 [0] 193 3 2" xfId="1910"/>
    <cellStyle name="쉼표 [0] 193 4" xfId="1911"/>
    <cellStyle name="쉼표 [0] 194" xfId="700"/>
    <cellStyle name="쉼표 [0] 194 2" xfId="701"/>
    <cellStyle name="쉼표 [0] 194 2 2" xfId="1912"/>
    <cellStyle name="쉼표 [0] 194 3" xfId="702"/>
    <cellStyle name="쉼표 [0] 194 3 2" xfId="1913"/>
    <cellStyle name="쉼표 [0] 194 4" xfId="1914"/>
    <cellStyle name="쉼표 [0] 198" xfId="703"/>
    <cellStyle name="쉼표 [0] 198 2" xfId="704"/>
    <cellStyle name="쉼표 [0] 198 2 2" xfId="1915"/>
    <cellStyle name="쉼표 [0] 198 3" xfId="705"/>
    <cellStyle name="쉼표 [0] 198 3 2" xfId="1916"/>
    <cellStyle name="쉼표 [0] 198 4" xfId="1917"/>
    <cellStyle name="쉼표 [0] 199" xfId="706"/>
    <cellStyle name="쉼표 [0] 199 2" xfId="707"/>
    <cellStyle name="쉼표 [0] 199 2 2" xfId="1918"/>
    <cellStyle name="쉼표 [0] 199 3" xfId="708"/>
    <cellStyle name="쉼표 [0] 199 3 2" xfId="1919"/>
    <cellStyle name="쉼표 [0] 199 4" xfId="1920"/>
    <cellStyle name="쉼표 [0] 2" xfId="13"/>
    <cellStyle name="쉼표 [0] 2 10" xfId="145"/>
    <cellStyle name="쉼표 [0] 2 10 2" xfId="1922"/>
    <cellStyle name="쉼표 [0] 2 10 3" xfId="1921"/>
    <cellStyle name="쉼표 [0] 2 100" xfId="709"/>
    <cellStyle name="쉼표 [0] 2 100 2" xfId="1924"/>
    <cellStyle name="쉼표 [0] 2 100 3" xfId="1923"/>
    <cellStyle name="쉼표 [0] 2 101" xfId="710"/>
    <cellStyle name="쉼표 [0] 2 101 2" xfId="1926"/>
    <cellStyle name="쉼표 [0] 2 101 3" xfId="1925"/>
    <cellStyle name="쉼표 [0] 2 102" xfId="711"/>
    <cellStyle name="쉼표 [0] 2 102 2" xfId="1928"/>
    <cellStyle name="쉼표 [0] 2 102 3" xfId="1927"/>
    <cellStyle name="쉼표 [0] 2 103" xfId="712"/>
    <cellStyle name="쉼표 [0] 2 103 2" xfId="1930"/>
    <cellStyle name="쉼표 [0] 2 103 3" xfId="1929"/>
    <cellStyle name="쉼표 [0] 2 104" xfId="713"/>
    <cellStyle name="쉼표 [0] 2 104 2" xfId="1932"/>
    <cellStyle name="쉼표 [0] 2 104 3" xfId="1931"/>
    <cellStyle name="쉼표 [0] 2 105" xfId="714"/>
    <cellStyle name="쉼표 [0] 2 105 2" xfId="1934"/>
    <cellStyle name="쉼표 [0] 2 105 3" xfId="1933"/>
    <cellStyle name="쉼표 [0] 2 106" xfId="715"/>
    <cellStyle name="쉼표 [0] 2 106 2" xfId="1936"/>
    <cellStyle name="쉼표 [0] 2 106 3" xfId="1935"/>
    <cellStyle name="쉼표 [0] 2 107" xfId="716"/>
    <cellStyle name="쉼표 [0] 2 107 2" xfId="1938"/>
    <cellStyle name="쉼표 [0] 2 107 3" xfId="1937"/>
    <cellStyle name="쉼표 [0] 2 108" xfId="717"/>
    <cellStyle name="쉼표 [0] 2 108 2" xfId="1940"/>
    <cellStyle name="쉼표 [0] 2 108 3" xfId="1939"/>
    <cellStyle name="쉼표 [0] 2 109" xfId="718"/>
    <cellStyle name="쉼표 [0] 2 109 2" xfId="1942"/>
    <cellStyle name="쉼표 [0] 2 109 3" xfId="1941"/>
    <cellStyle name="쉼표 [0] 2 11" xfId="147"/>
    <cellStyle name="쉼표 [0] 2 11 2" xfId="1944"/>
    <cellStyle name="쉼표 [0] 2 11 3" xfId="1945"/>
    <cellStyle name="쉼표 [0] 2 11 4" xfId="1946"/>
    <cellStyle name="쉼표 [0] 2 11 5" xfId="1943"/>
    <cellStyle name="쉼표 [0] 2 110" xfId="719"/>
    <cellStyle name="쉼표 [0] 2 110 2" xfId="1948"/>
    <cellStyle name="쉼표 [0] 2 110 3" xfId="1947"/>
    <cellStyle name="쉼표 [0] 2 111" xfId="720"/>
    <cellStyle name="쉼표 [0] 2 111 2" xfId="1950"/>
    <cellStyle name="쉼표 [0] 2 111 3" xfId="1949"/>
    <cellStyle name="쉼표 [0] 2 112" xfId="721"/>
    <cellStyle name="쉼표 [0] 2 112 2" xfId="1952"/>
    <cellStyle name="쉼표 [0] 2 112 3" xfId="1951"/>
    <cellStyle name="쉼표 [0] 2 113" xfId="722"/>
    <cellStyle name="쉼표 [0] 2 113 2" xfId="1954"/>
    <cellStyle name="쉼표 [0] 2 113 3" xfId="1953"/>
    <cellStyle name="쉼표 [0] 2 114" xfId="723"/>
    <cellStyle name="쉼표 [0] 2 114 2" xfId="1956"/>
    <cellStyle name="쉼표 [0] 2 114 3" xfId="1955"/>
    <cellStyle name="쉼표 [0] 2 115" xfId="724"/>
    <cellStyle name="쉼표 [0] 2 115 2" xfId="1958"/>
    <cellStyle name="쉼표 [0] 2 115 3" xfId="1957"/>
    <cellStyle name="쉼표 [0] 2 116" xfId="725"/>
    <cellStyle name="쉼표 [0] 2 116 2" xfId="1960"/>
    <cellStyle name="쉼표 [0] 2 116 3" xfId="1959"/>
    <cellStyle name="쉼표 [0] 2 117" xfId="726"/>
    <cellStyle name="쉼표 [0] 2 117 2" xfId="1962"/>
    <cellStyle name="쉼표 [0] 2 117 3" xfId="1961"/>
    <cellStyle name="쉼표 [0] 2 118" xfId="727"/>
    <cellStyle name="쉼표 [0] 2 118 2" xfId="1964"/>
    <cellStyle name="쉼표 [0] 2 118 3" xfId="1963"/>
    <cellStyle name="쉼표 [0] 2 119" xfId="728"/>
    <cellStyle name="쉼표 [0] 2 119 2" xfId="1966"/>
    <cellStyle name="쉼표 [0] 2 119 3" xfId="1965"/>
    <cellStyle name="쉼표 [0] 2 12" xfId="156"/>
    <cellStyle name="쉼표 [0] 2 12 2" xfId="1968"/>
    <cellStyle name="쉼표 [0] 2 12 3" xfId="1969"/>
    <cellStyle name="쉼표 [0] 2 12 4" xfId="1970"/>
    <cellStyle name="쉼표 [0] 2 12 5" xfId="1967"/>
    <cellStyle name="쉼표 [0] 2 120" xfId="729"/>
    <cellStyle name="쉼표 [0] 2 120 2" xfId="1972"/>
    <cellStyle name="쉼표 [0] 2 120 3" xfId="1971"/>
    <cellStyle name="쉼표 [0] 2 121" xfId="730"/>
    <cellStyle name="쉼표 [0] 2 121 2" xfId="1974"/>
    <cellStyle name="쉼표 [0] 2 121 3" xfId="1973"/>
    <cellStyle name="쉼표 [0] 2 122" xfId="731"/>
    <cellStyle name="쉼표 [0] 2 122 2" xfId="1976"/>
    <cellStyle name="쉼표 [0] 2 122 3" xfId="1975"/>
    <cellStyle name="쉼표 [0] 2 123" xfId="732"/>
    <cellStyle name="쉼표 [0] 2 123 2" xfId="1978"/>
    <cellStyle name="쉼표 [0] 2 123 3" xfId="1977"/>
    <cellStyle name="쉼표 [0] 2 124" xfId="733"/>
    <cellStyle name="쉼표 [0] 2 124 2" xfId="1980"/>
    <cellStyle name="쉼표 [0] 2 124 3" xfId="1979"/>
    <cellStyle name="쉼표 [0] 2 125" xfId="734"/>
    <cellStyle name="쉼표 [0] 2 125 2" xfId="1982"/>
    <cellStyle name="쉼표 [0] 2 125 3" xfId="1981"/>
    <cellStyle name="쉼표 [0] 2 126" xfId="735"/>
    <cellStyle name="쉼표 [0] 2 126 2" xfId="1984"/>
    <cellStyle name="쉼표 [0] 2 126 3" xfId="1983"/>
    <cellStyle name="쉼표 [0] 2 127" xfId="736"/>
    <cellStyle name="쉼표 [0] 2 127 2" xfId="1986"/>
    <cellStyle name="쉼표 [0] 2 127 3" xfId="1985"/>
    <cellStyle name="쉼표 [0] 2 128" xfId="737"/>
    <cellStyle name="쉼표 [0] 2 128 2" xfId="1988"/>
    <cellStyle name="쉼표 [0] 2 128 3" xfId="1987"/>
    <cellStyle name="쉼표 [0] 2 129" xfId="738"/>
    <cellStyle name="쉼표 [0] 2 129 2" xfId="1990"/>
    <cellStyle name="쉼표 [0] 2 129 3" xfId="1989"/>
    <cellStyle name="쉼표 [0] 2 13" xfId="382"/>
    <cellStyle name="쉼표 [0] 2 13 2" xfId="1991"/>
    <cellStyle name="쉼표 [0] 2 13 3" xfId="1992"/>
    <cellStyle name="쉼표 [0] 2 13 4" xfId="1993"/>
    <cellStyle name="쉼표 [0] 2 130" xfId="739"/>
    <cellStyle name="쉼표 [0] 2 130 2" xfId="1995"/>
    <cellStyle name="쉼표 [0] 2 130 3" xfId="1994"/>
    <cellStyle name="쉼표 [0] 2 131" xfId="740"/>
    <cellStyle name="쉼표 [0] 2 131 2" xfId="1997"/>
    <cellStyle name="쉼표 [0] 2 131 3" xfId="1996"/>
    <cellStyle name="쉼표 [0] 2 132" xfId="741"/>
    <cellStyle name="쉼표 [0] 2 132 2" xfId="1999"/>
    <cellStyle name="쉼표 [0] 2 132 3" xfId="1998"/>
    <cellStyle name="쉼표 [0] 2 133" xfId="742"/>
    <cellStyle name="쉼표 [0] 2 133 2" xfId="2001"/>
    <cellStyle name="쉼표 [0] 2 133 3" xfId="2000"/>
    <cellStyle name="쉼표 [0] 2 134" xfId="743"/>
    <cellStyle name="쉼표 [0] 2 134 2" xfId="2003"/>
    <cellStyle name="쉼표 [0] 2 134 3" xfId="2002"/>
    <cellStyle name="쉼표 [0] 2 135" xfId="744"/>
    <cellStyle name="쉼표 [0] 2 135 2" xfId="2005"/>
    <cellStyle name="쉼표 [0] 2 135 3" xfId="2004"/>
    <cellStyle name="쉼표 [0] 2 136" xfId="745"/>
    <cellStyle name="쉼표 [0] 2 136 2" xfId="2007"/>
    <cellStyle name="쉼표 [0] 2 136 3" xfId="2006"/>
    <cellStyle name="쉼표 [0] 2 137" xfId="746"/>
    <cellStyle name="쉼표 [0] 2 137 2" xfId="2009"/>
    <cellStyle name="쉼표 [0] 2 137 3" xfId="2008"/>
    <cellStyle name="쉼표 [0] 2 138" xfId="747"/>
    <cellStyle name="쉼표 [0] 2 138 2" xfId="2011"/>
    <cellStyle name="쉼표 [0] 2 138 3" xfId="2010"/>
    <cellStyle name="쉼표 [0] 2 139" xfId="748"/>
    <cellStyle name="쉼표 [0] 2 139 2" xfId="2013"/>
    <cellStyle name="쉼표 [0] 2 139 3" xfId="2012"/>
    <cellStyle name="쉼표 [0] 2 14" xfId="383"/>
    <cellStyle name="쉼표 [0] 2 14 2" xfId="2015"/>
    <cellStyle name="쉼표 [0] 2 14 3" xfId="2016"/>
    <cellStyle name="쉼표 [0] 2 14 4" xfId="2017"/>
    <cellStyle name="쉼표 [0] 2 14 5" xfId="2014"/>
    <cellStyle name="쉼표 [0] 2 140" xfId="749"/>
    <cellStyle name="쉼표 [0] 2 140 2" xfId="2019"/>
    <cellStyle name="쉼표 [0] 2 140 3" xfId="2018"/>
    <cellStyle name="쉼표 [0] 2 141" xfId="750"/>
    <cellStyle name="쉼표 [0] 2 141 2" xfId="2021"/>
    <cellStyle name="쉼표 [0] 2 141 3" xfId="2020"/>
    <cellStyle name="쉼표 [0] 2 142" xfId="751"/>
    <cellStyle name="쉼표 [0] 2 142 2" xfId="2023"/>
    <cellStyle name="쉼표 [0] 2 142 3" xfId="2022"/>
    <cellStyle name="쉼표 [0] 2 143" xfId="752"/>
    <cellStyle name="쉼표 [0] 2 143 2" xfId="2025"/>
    <cellStyle name="쉼표 [0] 2 143 3" xfId="2024"/>
    <cellStyle name="쉼표 [0] 2 144" xfId="753"/>
    <cellStyle name="쉼표 [0] 2 144 2" xfId="2027"/>
    <cellStyle name="쉼표 [0] 2 144 3" xfId="2026"/>
    <cellStyle name="쉼표 [0] 2 145" xfId="754"/>
    <cellStyle name="쉼표 [0] 2 145 2" xfId="2029"/>
    <cellStyle name="쉼표 [0] 2 145 3" xfId="2028"/>
    <cellStyle name="쉼표 [0] 2 146" xfId="755"/>
    <cellStyle name="쉼표 [0] 2 146 2" xfId="2030"/>
    <cellStyle name="쉼표 [0] 2 147" xfId="756"/>
    <cellStyle name="쉼표 [0] 2 147 2" xfId="2031"/>
    <cellStyle name="쉼표 [0] 2 148" xfId="757"/>
    <cellStyle name="쉼표 [0] 2 148 2" xfId="2032"/>
    <cellStyle name="쉼표 [0] 2 149" xfId="758"/>
    <cellStyle name="쉼표 [0] 2 149 2" xfId="2033"/>
    <cellStyle name="쉼표 [0] 2 15" xfId="392"/>
    <cellStyle name="쉼표 [0] 2 15 2" xfId="2035"/>
    <cellStyle name="쉼표 [0] 2 15 3" xfId="2036"/>
    <cellStyle name="쉼표 [0] 2 15 4" xfId="2034"/>
    <cellStyle name="쉼표 [0] 2 150" xfId="759"/>
    <cellStyle name="쉼표 [0] 2 150 2" xfId="2037"/>
    <cellStyle name="쉼표 [0] 2 151" xfId="760"/>
    <cellStyle name="쉼표 [0] 2 151 2" xfId="2038"/>
    <cellStyle name="쉼표 [0] 2 152" xfId="761"/>
    <cellStyle name="쉼표 [0] 2 152 2" xfId="2039"/>
    <cellStyle name="쉼표 [0] 2 153" xfId="762"/>
    <cellStyle name="쉼표 [0] 2 153 2" xfId="2041"/>
    <cellStyle name="쉼표 [0] 2 153 3" xfId="2040"/>
    <cellStyle name="쉼표 [0] 2 154" xfId="763"/>
    <cellStyle name="쉼표 [0] 2 154 2" xfId="2043"/>
    <cellStyle name="쉼표 [0] 2 154 3" xfId="2042"/>
    <cellStyle name="쉼표 [0] 2 155" xfId="764"/>
    <cellStyle name="쉼표 [0] 2 155 2" xfId="2045"/>
    <cellStyle name="쉼표 [0] 2 155 3" xfId="2044"/>
    <cellStyle name="쉼표 [0] 2 156" xfId="765"/>
    <cellStyle name="쉼표 [0] 2 156 2" xfId="2047"/>
    <cellStyle name="쉼표 [0] 2 156 3" xfId="2046"/>
    <cellStyle name="쉼표 [0] 2 157" xfId="766"/>
    <cellStyle name="쉼표 [0] 2 157 2" xfId="2049"/>
    <cellStyle name="쉼표 [0] 2 157 3" xfId="2048"/>
    <cellStyle name="쉼표 [0] 2 158" xfId="767"/>
    <cellStyle name="쉼표 [0] 2 158 2" xfId="2051"/>
    <cellStyle name="쉼표 [0] 2 158 3" xfId="2050"/>
    <cellStyle name="쉼표 [0] 2 159" xfId="768"/>
    <cellStyle name="쉼표 [0] 2 159 2" xfId="2053"/>
    <cellStyle name="쉼표 [0] 2 159 3" xfId="2052"/>
    <cellStyle name="쉼표 [0] 2 16" xfId="769"/>
    <cellStyle name="쉼표 [0] 2 16 2" xfId="2055"/>
    <cellStyle name="쉼표 [0] 2 16 3" xfId="2056"/>
    <cellStyle name="쉼표 [0] 2 16 4" xfId="2054"/>
    <cellStyle name="쉼표 [0] 2 160" xfId="770"/>
    <cellStyle name="쉼표 [0] 2 160 2" xfId="2058"/>
    <cellStyle name="쉼표 [0] 2 160 3" xfId="2057"/>
    <cellStyle name="쉼표 [0] 2 161" xfId="771"/>
    <cellStyle name="쉼표 [0] 2 161 2" xfId="2059"/>
    <cellStyle name="쉼표 [0] 2 162" xfId="772"/>
    <cellStyle name="쉼표 [0] 2 162 2" xfId="2060"/>
    <cellStyle name="쉼표 [0] 2 163" xfId="441"/>
    <cellStyle name="쉼표 [0] 2 164" xfId="1407"/>
    <cellStyle name="쉼표 [0] 2 17" xfId="773"/>
    <cellStyle name="쉼표 [0] 2 17 2" xfId="2062"/>
    <cellStyle name="쉼표 [0] 2 17 3" xfId="2061"/>
    <cellStyle name="쉼표 [0] 2 18" xfId="774"/>
    <cellStyle name="쉼표 [0] 2 18 2" xfId="2064"/>
    <cellStyle name="쉼표 [0] 2 18 3" xfId="2063"/>
    <cellStyle name="쉼표 [0] 2 19" xfId="775"/>
    <cellStyle name="쉼표 [0] 2 19 2" xfId="2066"/>
    <cellStyle name="쉼표 [0] 2 19 3" xfId="2065"/>
    <cellStyle name="쉼표 [0] 2 2" xfId="12"/>
    <cellStyle name="쉼표 [0] 2 2 10" xfId="2067"/>
    <cellStyle name="쉼표 [0] 2 2 11" xfId="2068"/>
    <cellStyle name="쉼표 [0] 2 2 12" xfId="2069"/>
    <cellStyle name="쉼표 [0] 2 2 13" xfId="2070"/>
    <cellStyle name="쉼표 [0] 2 2 14" xfId="2071"/>
    <cellStyle name="쉼표 [0] 2 2 15" xfId="2072"/>
    <cellStyle name="쉼표 [0] 2 2 16" xfId="3715"/>
    <cellStyle name="쉼표 [0] 2 2 2" xfId="2073"/>
    <cellStyle name="쉼표 [0] 2 2 2 2" xfId="2074"/>
    <cellStyle name="쉼표 [0] 2 2 2 3" xfId="2075"/>
    <cellStyle name="쉼표 [0] 2 2 3" xfId="2076"/>
    <cellStyle name="쉼표 [0] 2 2 4" xfId="2077"/>
    <cellStyle name="쉼표 [0] 2 2 5" xfId="2078"/>
    <cellStyle name="쉼표 [0] 2 2 6" xfId="2079"/>
    <cellStyle name="쉼표 [0] 2 2 7" xfId="2080"/>
    <cellStyle name="쉼표 [0] 2 2 8" xfId="2081"/>
    <cellStyle name="쉼표 [0] 2 2 9" xfId="2082"/>
    <cellStyle name="쉼표 [0] 2 20" xfId="776"/>
    <cellStyle name="쉼표 [0] 2 20 2" xfId="2084"/>
    <cellStyle name="쉼표 [0] 2 20 3" xfId="2083"/>
    <cellStyle name="쉼표 [0] 2 21" xfId="777"/>
    <cellStyle name="쉼표 [0] 2 21 2" xfId="2086"/>
    <cellStyle name="쉼표 [0] 2 21 3" xfId="2085"/>
    <cellStyle name="쉼표 [0] 2 22" xfId="778"/>
    <cellStyle name="쉼표 [0] 2 22 2" xfId="2088"/>
    <cellStyle name="쉼표 [0] 2 22 3" xfId="2087"/>
    <cellStyle name="쉼표 [0] 2 23" xfId="779"/>
    <cellStyle name="쉼표 [0] 2 23 2" xfId="2090"/>
    <cellStyle name="쉼표 [0] 2 23 3" xfId="2089"/>
    <cellStyle name="쉼표 [0] 2 24" xfId="780"/>
    <cellStyle name="쉼표 [0] 2 24 2" xfId="2092"/>
    <cellStyle name="쉼표 [0] 2 24 3" xfId="2091"/>
    <cellStyle name="쉼표 [0] 2 25" xfId="781"/>
    <cellStyle name="쉼표 [0] 2 25 2" xfId="2094"/>
    <cellStyle name="쉼표 [0] 2 25 3" xfId="2093"/>
    <cellStyle name="쉼표 [0] 2 26" xfId="782"/>
    <cellStyle name="쉼표 [0] 2 26 2" xfId="2096"/>
    <cellStyle name="쉼표 [0] 2 26 3" xfId="2095"/>
    <cellStyle name="쉼표 [0] 2 27" xfId="783"/>
    <cellStyle name="쉼표 [0] 2 27 2" xfId="2098"/>
    <cellStyle name="쉼표 [0] 2 27 3" xfId="2097"/>
    <cellStyle name="쉼표 [0] 2 28" xfId="784"/>
    <cellStyle name="쉼표 [0] 2 28 2" xfId="2100"/>
    <cellStyle name="쉼표 [0] 2 28 3" xfId="2099"/>
    <cellStyle name="쉼표 [0] 2 29" xfId="785"/>
    <cellStyle name="쉼표 [0] 2 29 2" xfId="2102"/>
    <cellStyle name="쉼표 [0] 2 29 3" xfId="2101"/>
    <cellStyle name="쉼표 [0] 2 3" xfId="40"/>
    <cellStyle name="쉼표 [0] 2 3 10" xfId="2103"/>
    <cellStyle name="쉼표 [0] 2 3 11" xfId="2104"/>
    <cellStyle name="쉼표 [0] 2 3 12" xfId="2105"/>
    <cellStyle name="쉼표 [0] 2 3 13" xfId="2106"/>
    <cellStyle name="쉼표 [0] 2 3 14" xfId="2107"/>
    <cellStyle name="쉼표 [0] 2 3 15" xfId="2108"/>
    <cellStyle name="쉼표 [0] 2 3 16" xfId="2109"/>
    <cellStyle name="쉼표 [0] 2 3 17" xfId="3716"/>
    <cellStyle name="쉼표 [0] 2 3 2" xfId="2110"/>
    <cellStyle name="쉼표 [0] 2 3 2 2" xfId="2111"/>
    <cellStyle name="쉼표 [0] 2 3 2 3" xfId="2112"/>
    <cellStyle name="쉼표 [0] 2 3 3" xfId="2113"/>
    <cellStyle name="쉼표 [0] 2 3 4" xfId="2114"/>
    <cellStyle name="쉼표 [0] 2 3 5" xfId="2115"/>
    <cellStyle name="쉼표 [0] 2 3 6" xfId="2116"/>
    <cellStyle name="쉼표 [0] 2 3 7" xfId="2117"/>
    <cellStyle name="쉼표 [0] 2 3 8" xfId="2118"/>
    <cellStyle name="쉼표 [0] 2 3 9" xfId="2119"/>
    <cellStyle name="쉼표 [0] 2 30" xfId="786"/>
    <cellStyle name="쉼표 [0] 2 30 2" xfId="2121"/>
    <cellStyle name="쉼표 [0] 2 30 3" xfId="2120"/>
    <cellStyle name="쉼표 [0] 2 31" xfId="787"/>
    <cellStyle name="쉼표 [0] 2 31 2" xfId="2123"/>
    <cellStyle name="쉼표 [0] 2 31 3" xfId="2122"/>
    <cellStyle name="쉼표 [0] 2 32" xfId="788"/>
    <cellStyle name="쉼표 [0] 2 32 2" xfId="2125"/>
    <cellStyle name="쉼표 [0] 2 32 3" xfId="2124"/>
    <cellStyle name="쉼표 [0] 2 33" xfId="789"/>
    <cellStyle name="쉼표 [0] 2 33 2" xfId="2127"/>
    <cellStyle name="쉼표 [0] 2 33 3" xfId="2126"/>
    <cellStyle name="쉼표 [0] 2 34" xfId="790"/>
    <cellStyle name="쉼표 [0] 2 34 2" xfId="2129"/>
    <cellStyle name="쉼표 [0] 2 34 3" xfId="2128"/>
    <cellStyle name="쉼표 [0] 2 35" xfId="791"/>
    <cellStyle name="쉼표 [0] 2 35 2" xfId="2131"/>
    <cellStyle name="쉼표 [0] 2 35 3" xfId="2130"/>
    <cellStyle name="쉼표 [0] 2 36" xfId="792"/>
    <cellStyle name="쉼표 [0] 2 36 2" xfId="2133"/>
    <cellStyle name="쉼표 [0] 2 36 3" xfId="2132"/>
    <cellStyle name="쉼표 [0] 2 37" xfId="793"/>
    <cellStyle name="쉼표 [0] 2 37 2" xfId="2135"/>
    <cellStyle name="쉼표 [0] 2 37 3" xfId="2134"/>
    <cellStyle name="쉼표 [0] 2 38" xfId="794"/>
    <cellStyle name="쉼표 [0] 2 38 2" xfId="2137"/>
    <cellStyle name="쉼표 [0] 2 38 3" xfId="2136"/>
    <cellStyle name="쉼표 [0] 2 39" xfId="795"/>
    <cellStyle name="쉼표 [0] 2 39 2" xfId="2139"/>
    <cellStyle name="쉼표 [0] 2 39 3" xfId="2138"/>
    <cellStyle name="쉼표 [0] 2 4" xfId="42"/>
    <cellStyle name="쉼표 [0] 2 4 10" xfId="224"/>
    <cellStyle name="쉼표 [0] 2 4 10 2" xfId="2140"/>
    <cellStyle name="쉼표 [0] 2 4 11" xfId="306"/>
    <cellStyle name="쉼표 [0] 2 4 11 2" xfId="2141"/>
    <cellStyle name="쉼표 [0] 2 4 12" xfId="221"/>
    <cellStyle name="쉼표 [0] 2 4 12 2" xfId="2142"/>
    <cellStyle name="쉼표 [0] 2 4 13" xfId="310"/>
    <cellStyle name="쉼표 [0] 2 4 13 2" xfId="2143"/>
    <cellStyle name="쉼표 [0] 2 4 14" xfId="220"/>
    <cellStyle name="쉼표 [0] 2 4 14 2" xfId="2144"/>
    <cellStyle name="쉼표 [0] 2 4 15" xfId="318"/>
    <cellStyle name="쉼표 [0] 2 4 15 2" xfId="2145"/>
    <cellStyle name="쉼표 [0] 2 4 16" xfId="2146"/>
    <cellStyle name="쉼표 [0] 2 4 17" xfId="3717"/>
    <cellStyle name="쉼표 [0] 2 4 2" xfId="207"/>
    <cellStyle name="쉼표 [0] 2 4 2 2" xfId="2148"/>
    <cellStyle name="쉼표 [0] 2 4 2 3" xfId="2147"/>
    <cellStyle name="쉼표 [0] 2 4 3" xfId="242"/>
    <cellStyle name="쉼표 [0] 2 4 3 2" xfId="2149"/>
    <cellStyle name="쉼표 [0] 2 4 4" xfId="214"/>
    <cellStyle name="쉼표 [0] 2 4 4 2" xfId="2150"/>
    <cellStyle name="쉼표 [0] 2 4 5" xfId="258"/>
    <cellStyle name="쉼표 [0] 2 4 5 2" xfId="2151"/>
    <cellStyle name="쉼표 [0] 2 4 6" xfId="212"/>
    <cellStyle name="쉼표 [0] 2 4 6 2" xfId="2152"/>
    <cellStyle name="쉼표 [0] 2 4 7" xfId="260"/>
    <cellStyle name="쉼표 [0] 2 4 7 2" xfId="2153"/>
    <cellStyle name="쉼표 [0] 2 4 8" xfId="210"/>
    <cellStyle name="쉼표 [0] 2 4 8 2" xfId="2154"/>
    <cellStyle name="쉼표 [0] 2 4 9" xfId="263"/>
    <cellStyle name="쉼표 [0] 2 4 9 2" xfId="2155"/>
    <cellStyle name="쉼표 [0] 2 40" xfId="796"/>
    <cellStyle name="쉼표 [0] 2 40 2" xfId="2157"/>
    <cellStyle name="쉼표 [0] 2 40 3" xfId="2156"/>
    <cellStyle name="쉼표 [0] 2 41" xfId="797"/>
    <cellStyle name="쉼표 [0] 2 41 2" xfId="2159"/>
    <cellStyle name="쉼표 [0] 2 41 3" xfId="2158"/>
    <cellStyle name="쉼표 [0] 2 42" xfId="798"/>
    <cellStyle name="쉼표 [0] 2 42 2" xfId="2161"/>
    <cellStyle name="쉼표 [0] 2 42 3" xfId="2160"/>
    <cellStyle name="쉼표 [0] 2 43" xfId="799"/>
    <cellStyle name="쉼표 [0] 2 43 2" xfId="2163"/>
    <cellStyle name="쉼표 [0] 2 43 3" xfId="2162"/>
    <cellStyle name="쉼표 [0] 2 44" xfId="800"/>
    <cellStyle name="쉼표 [0] 2 44 2" xfId="2165"/>
    <cellStyle name="쉼표 [0] 2 44 3" xfId="2164"/>
    <cellStyle name="쉼표 [0] 2 45" xfId="801"/>
    <cellStyle name="쉼표 [0] 2 45 2" xfId="2167"/>
    <cellStyle name="쉼표 [0] 2 45 3" xfId="2166"/>
    <cellStyle name="쉼표 [0] 2 46" xfId="802"/>
    <cellStyle name="쉼표 [0] 2 46 2" xfId="2169"/>
    <cellStyle name="쉼표 [0] 2 46 3" xfId="2168"/>
    <cellStyle name="쉼표 [0] 2 47" xfId="803"/>
    <cellStyle name="쉼표 [0] 2 47 2" xfId="2171"/>
    <cellStyle name="쉼표 [0] 2 47 3" xfId="2170"/>
    <cellStyle name="쉼표 [0] 2 48" xfId="804"/>
    <cellStyle name="쉼표 [0] 2 48 2" xfId="2172"/>
    <cellStyle name="쉼표 [0] 2 49" xfId="805"/>
    <cellStyle name="쉼표 [0] 2 49 2" xfId="2173"/>
    <cellStyle name="쉼표 [0] 2 5" xfId="43"/>
    <cellStyle name="쉼표 [0] 2 5 10" xfId="226"/>
    <cellStyle name="쉼표 [0] 2 5 10 2" xfId="2174"/>
    <cellStyle name="쉼표 [0] 2 5 11" xfId="305"/>
    <cellStyle name="쉼표 [0] 2 5 12" xfId="222"/>
    <cellStyle name="쉼표 [0] 2 5 13" xfId="309"/>
    <cellStyle name="쉼표 [0] 2 5 14" xfId="223"/>
    <cellStyle name="쉼표 [0] 2 5 15" xfId="317"/>
    <cellStyle name="쉼표 [0] 2 5 16" xfId="3718"/>
    <cellStyle name="쉼표 [0] 2 5 2" xfId="208"/>
    <cellStyle name="쉼표 [0] 2 5 2 2" xfId="2176"/>
    <cellStyle name="쉼표 [0] 2 5 2 3" xfId="2175"/>
    <cellStyle name="쉼표 [0] 2 5 3" xfId="241"/>
    <cellStyle name="쉼표 [0] 2 5 3 2" xfId="2177"/>
    <cellStyle name="쉼표 [0] 2 5 4" xfId="215"/>
    <cellStyle name="쉼표 [0] 2 5 4 2" xfId="2178"/>
    <cellStyle name="쉼표 [0] 2 5 5" xfId="257"/>
    <cellStyle name="쉼표 [0] 2 5 5 2" xfId="2179"/>
    <cellStyle name="쉼표 [0] 2 5 6" xfId="213"/>
    <cellStyle name="쉼표 [0] 2 5 6 2" xfId="2180"/>
    <cellStyle name="쉼표 [0] 2 5 7" xfId="259"/>
    <cellStyle name="쉼표 [0] 2 5 7 2" xfId="2181"/>
    <cellStyle name="쉼표 [0] 2 5 8" xfId="211"/>
    <cellStyle name="쉼표 [0] 2 5 8 2" xfId="2182"/>
    <cellStyle name="쉼표 [0] 2 5 9" xfId="262"/>
    <cellStyle name="쉼표 [0] 2 5 9 2" xfId="2183"/>
    <cellStyle name="쉼표 [0] 2 50" xfId="806"/>
    <cellStyle name="쉼표 [0] 2 50 2" xfId="2184"/>
    <cellStyle name="쉼표 [0] 2 51" xfId="807"/>
    <cellStyle name="쉼표 [0] 2 51 2" xfId="2186"/>
    <cellStyle name="쉼표 [0] 2 51 3" xfId="2185"/>
    <cellStyle name="쉼표 [0] 2 52" xfId="808"/>
    <cellStyle name="쉼표 [0] 2 52 2" xfId="2188"/>
    <cellStyle name="쉼표 [0] 2 52 3" xfId="2187"/>
    <cellStyle name="쉼표 [0] 2 53" xfId="809"/>
    <cellStyle name="쉼표 [0] 2 53 2" xfId="2190"/>
    <cellStyle name="쉼표 [0] 2 53 3" xfId="2189"/>
    <cellStyle name="쉼표 [0] 2 54" xfId="810"/>
    <cellStyle name="쉼표 [0] 2 54 2" xfId="2192"/>
    <cellStyle name="쉼표 [0] 2 54 3" xfId="2191"/>
    <cellStyle name="쉼표 [0] 2 55" xfId="811"/>
    <cellStyle name="쉼표 [0] 2 55 2" xfId="2194"/>
    <cellStyle name="쉼표 [0] 2 55 3" xfId="2193"/>
    <cellStyle name="쉼표 [0] 2 56" xfId="812"/>
    <cellStyle name="쉼표 [0] 2 56 2" xfId="2196"/>
    <cellStyle name="쉼표 [0] 2 56 3" xfId="2195"/>
    <cellStyle name="쉼표 [0] 2 57" xfId="813"/>
    <cellStyle name="쉼표 [0] 2 57 2" xfId="2198"/>
    <cellStyle name="쉼표 [0] 2 57 3" xfId="2197"/>
    <cellStyle name="쉼표 [0] 2 58" xfId="814"/>
    <cellStyle name="쉼표 [0] 2 58 2" xfId="2200"/>
    <cellStyle name="쉼표 [0] 2 58 3" xfId="2199"/>
    <cellStyle name="쉼표 [0] 2 59" xfId="815"/>
    <cellStyle name="쉼표 [0] 2 59 2" xfId="2202"/>
    <cellStyle name="쉼표 [0] 2 59 3" xfId="2201"/>
    <cellStyle name="쉼표 [0] 2 6" xfId="45"/>
    <cellStyle name="쉼표 [0] 2 6 2" xfId="2204"/>
    <cellStyle name="쉼표 [0] 2 6 3" xfId="2203"/>
    <cellStyle name="쉼표 [0] 2 6 4" xfId="3704"/>
    <cellStyle name="쉼표 [0] 2 60" xfId="816"/>
    <cellStyle name="쉼표 [0] 2 60 2" xfId="2206"/>
    <cellStyle name="쉼표 [0] 2 60 3" xfId="2205"/>
    <cellStyle name="쉼표 [0] 2 61" xfId="817"/>
    <cellStyle name="쉼표 [0] 2 61 2" xfId="2208"/>
    <cellStyle name="쉼표 [0] 2 61 3" xfId="2207"/>
    <cellStyle name="쉼표 [0] 2 62" xfId="818"/>
    <cellStyle name="쉼표 [0] 2 62 2" xfId="2210"/>
    <cellStyle name="쉼표 [0] 2 62 3" xfId="2209"/>
    <cellStyle name="쉼표 [0] 2 63" xfId="819"/>
    <cellStyle name="쉼표 [0] 2 63 2" xfId="2212"/>
    <cellStyle name="쉼표 [0] 2 63 3" xfId="2211"/>
    <cellStyle name="쉼표 [0] 2 64" xfId="820"/>
    <cellStyle name="쉼표 [0] 2 64 2" xfId="2214"/>
    <cellStyle name="쉼표 [0] 2 64 3" xfId="2213"/>
    <cellStyle name="쉼표 [0] 2 65" xfId="821"/>
    <cellStyle name="쉼표 [0] 2 65 2" xfId="2216"/>
    <cellStyle name="쉼표 [0] 2 65 3" xfId="2215"/>
    <cellStyle name="쉼표 [0] 2 66" xfId="822"/>
    <cellStyle name="쉼표 [0] 2 66 2" xfId="2218"/>
    <cellStyle name="쉼표 [0] 2 66 3" xfId="2217"/>
    <cellStyle name="쉼표 [0] 2 67" xfId="823"/>
    <cellStyle name="쉼표 [0] 2 67 2" xfId="2220"/>
    <cellStyle name="쉼표 [0] 2 67 3" xfId="2219"/>
    <cellStyle name="쉼표 [0] 2 68" xfId="824"/>
    <cellStyle name="쉼표 [0] 2 68 2" xfId="2222"/>
    <cellStyle name="쉼표 [0] 2 68 3" xfId="2221"/>
    <cellStyle name="쉼표 [0] 2 69" xfId="825"/>
    <cellStyle name="쉼표 [0] 2 69 2" xfId="2224"/>
    <cellStyle name="쉼표 [0] 2 69 3" xfId="2223"/>
    <cellStyle name="쉼표 [0] 2 7" xfId="46"/>
    <cellStyle name="쉼표 [0] 2 7 2" xfId="2226"/>
    <cellStyle name="쉼표 [0] 2 7 3" xfId="2225"/>
    <cellStyle name="쉼표 [0] 2 7 4" xfId="3700"/>
    <cellStyle name="쉼표 [0] 2 70" xfId="826"/>
    <cellStyle name="쉼표 [0] 2 70 2" xfId="2228"/>
    <cellStyle name="쉼표 [0] 2 70 3" xfId="2227"/>
    <cellStyle name="쉼표 [0] 2 71" xfId="827"/>
    <cellStyle name="쉼표 [0] 2 71 2" xfId="2230"/>
    <cellStyle name="쉼표 [0] 2 71 3" xfId="2229"/>
    <cellStyle name="쉼표 [0] 2 72" xfId="828"/>
    <cellStyle name="쉼표 [0] 2 72 2" xfId="2232"/>
    <cellStyle name="쉼표 [0] 2 72 3" xfId="2231"/>
    <cellStyle name="쉼표 [0] 2 73" xfId="829"/>
    <cellStyle name="쉼표 [0] 2 73 2" xfId="2234"/>
    <cellStyle name="쉼표 [0] 2 73 3" xfId="2233"/>
    <cellStyle name="쉼표 [0] 2 74" xfId="830"/>
    <cellStyle name="쉼표 [0] 2 74 2" xfId="2236"/>
    <cellStyle name="쉼표 [0] 2 74 3" xfId="2235"/>
    <cellStyle name="쉼표 [0] 2 75" xfId="831"/>
    <cellStyle name="쉼표 [0] 2 75 2" xfId="2238"/>
    <cellStyle name="쉼표 [0] 2 75 3" xfId="2237"/>
    <cellStyle name="쉼표 [0] 2 76" xfId="832"/>
    <cellStyle name="쉼표 [0] 2 76 2" xfId="2240"/>
    <cellStyle name="쉼표 [0] 2 76 3" xfId="2239"/>
    <cellStyle name="쉼표 [0] 2 77" xfId="833"/>
    <cellStyle name="쉼표 [0] 2 77 2" xfId="2242"/>
    <cellStyle name="쉼표 [0] 2 77 3" xfId="2241"/>
    <cellStyle name="쉼표 [0] 2 78" xfId="834"/>
    <cellStyle name="쉼표 [0] 2 78 2" xfId="2244"/>
    <cellStyle name="쉼표 [0] 2 78 3" xfId="2243"/>
    <cellStyle name="쉼표 [0] 2 79" xfId="835"/>
    <cellStyle name="쉼표 [0] 2 79 2" xfId="2246"/>
    <cellStyle name="쉼표 [0] 2 79 3" xfId="2245"/>
    <cellStyle name="쉼표 [0] 2 8" xfId="50"/>
    <cellStyle name="쉼표 [0] 2 8 2" xfId="2248"/>
    <cellStyle name="쉼표 [0] 2 8 3" xfId="2247"/>
    <cellStyle name="쉼표 [0] 2 80" xfId="836"/>
    <cellStyle name="쉼표 [0] 2 80 2" xfId="2250"/>
    <cellStyle name="쉼표 [0] 2 80 3" xfId="2249"/>
    <cellStyle name="쉼표 [0] 2 81" xfId="837"/>
    <cellStyle name="쉼표 [0] 2 81 2" xfId="2252"/>
    <cellStyle name="쉼표 [0] 2 81 3" xfId="2251"/>
    <cellStyle name="쉼표 [0] 2 82" xfId="838"/>
    <cellStyle name="쉼표 [0] 2 82 2" xfId="2254"/>
    <cellStyle name="쉼표 [0] 2 82 3" xfId="2253"/>
    <cellStyle name="쉼표 [0] 2 83" xfId="839"/>
    <cellStyle name="쉼표 [0] 2 83 2" xfId="2256"/>
    <cellStyle name="쉼표 [0] 2 83 3" xfId="2255"/>
    <cellStyle name="쉼표 [0] 2 84" xfId="840"/>
    <cellStyle name="쉼표 [0] 2 84 2" xfId="2258"/>
    <cellStyle name="쉼표 [0] 2 84 3" xfId="2257"/>
    <cellStyle name="쉼표 [0] 2 85" xfId="841"/>
    <cellStyle name="쉼표 [0] 2 85 2" xfId="2260"/>
    <cellStyle name="쉼표 [0] 2 85 3" xfId="2259"/>
    <cellStyle name="쉼표 [0] 2 86" xfId="842"/>
    <cellStyle name="쉼표 [0] 2 86 2" xfId="2262"/>
    <cellStyle name="쉼표 [0] 2 86 3" xfId="2261"/>
    <cellStyle name="쉼표 [0] 2 87" xfId="843"/>
    <cellStyle name="쉼표 [0] 2 87 2" xfId="2264"/>
    <cellStyle name="쉼표 [0] 2 87 3" xfId="2263"/>
    <cellStyle name="쉼표 [0] 2 88" xfId="844"/>
    <cellStyle name="쉼표 [0] 2 88 2" xfId="2266"/>
    <cellStyle name="쉼표 [0] 2 88 3" xfId="2265"/>
    <cellStyle name="쉼표 [0] 2 89" xfId="845"/>
    <cellStyle name="쉼표 [0] 2 89 2" xfId="2268"/>
    <cellStyle name="쉼표 [0] 2 89 3" xfId="2267"/>
    <cellStyle name="쉼표 [0] 2 9" xfId="58"/>
    <cellStyle name="쉼표 [0] 2 9 2" xfId="2270"/>
    <cellStyle name="쉼표 [0] 2 9 3" xfId="2271"/>
    <cellStyle name="쉼표 [0] 2 9 4" xfId="2272"/>
    <cellStyle name="쉼표 [0] 2 9 5" xfId="2269"/>
    <cellStyle name="쉼표 [0] 2 90" xfId="846"/>
    <cellStyle name="쉼표 [0] 2 90 2" xfId="2274"/>
    <cellStyle name="쉼표 [0] 2 90 3" xfId="2273"/>
    <cellStyle name="쉼표 [0] 2 91" xfId="847"/>
    <cellStyle name="쉼표 [0] 2 91 2" xfId="2276"/>
    <cellStyle name="쉼표 [0] 2 91 3" xfId="2275"/>
    <cellStyle name="쉼표 [0] 2 92" xfId="848"/>
    <cellStyle name="쉼표 [0] 2 92 2" xfId="2278"/>
    <cellStyle name="쉼표 [0] 2 92 3" xfId="2277"/>
    <cellStyle name="쉼표 [0] 2 93" xfId="849"/>
    <cellStyle name="쉼표 [0] 2 93 2" xfId="2280"/>
    <cellStyle name="쉼표 [0] 2 93 3" xfId="2279"/>
    <cellStyle name="쉼표 [0] 2 94" xfId="850"/>
    <cellStyle name="쉼표 [0] 2 94 2" xfId="2282"/>
    <cellStyle name="쉼표 [0] 2 94 3" xfId="2281"/>
    <cellStyle name="쉼표 [0] 2 95" xfId="851"/>
    <cellStyle name="쉼표 [0] 2 95 2" xfId="2284"/>
    <cellStyle name="쉼표 [0] 2 95 3" xfId="2283"/>
    <cellStyle name="쉼표 [0] 2 96" xfId="852"/>
    <cellStyle name="쉼표 [0] 2 96 2" xfId="2286"/>
    <cellStyle name="쉼표 [0] 2 96 3" xfId="2285"/>
    <cellStyle name="쉼표 [0] 2 97" xfId="853"/>
    <cellStyle name="쉼표 [0] 2 97 2" xfId="2288"/>
    <cellStyle name="쉼표 [0] 2 97 3" xfId="2287"/>
    <cellStyle name="쉼표 [0] 2 98" xfId="854"/>
    <cellStyle name="쉼표 [0] 2 98 2" xfId="2290"/>
    <cellStyle name="쉼표 [0] 2 98 3" xfId="2289"/>
    <cellStyle name="쉼표 [0] 2 99" xfId="855"/>
    <cellStyle name="쉼표 [0] 2 99 2" xfId="2292"/>
    <cellStyle name="쉼표 [0] 2 99 3" xfId="2291"/>
    <cellStyle name="쉼표 [0] 20" xfId="59"/>
    <cellStyle name="쉼표 [0] 20 10" xfId="2293"/>
    <cellStyle name="쉼표 [0] 20 2" xfId="1195"/>
    <cellStyle name="쉼표 [0] 20 3" xfId="2294"/>
    <cellStyle name="쉼표 [0] 20 4" xfId="2295"/>
    <cellStyle name="쉼표 [0] 20 5" xfId="2296"/>
    <cellStyle name="쉼표 [0] 20 6" xfId="2297"/>
    <cellStyle name="쉼표 [0] 20 7" xfId="2298"/>
    <cellStyle name="쉼표 [0] 20 8" xfId="2299"/>
    <cellStyle name="쉼표 [0] 20 9" xfId="2300"/>
    <cellStyle name="쉼표 [0] 200" xfId="856"/>
    <cellStyle name="쉼표 [0] 200 2" xfId="857"/>
    <cellStyle name="쉼표 [0] 200 2 2" xfId="2301"/>
    <cellStyle name="쉼표 [0] 200 3" xfId="858"/>
    <cellStyle name="쉼표 [0] 200 3 2" xfId="2302"/>
    <cellStyle name="쉼표 [0] 200 4" xfId="2303"/>
    <cellStyle name="쉼표 [0] 201" xfId="859"/>
    <cellStyle name="쉼표 [0] 201 2" xfId="860"/>
    <cellStyle name="쉼표 [0] 201 2 2" xfId="2304"/>
    <cellStyle name="쉼표 [0] 201 3" xfId="861"/>
    <cellStyle name="쉼표 [0] 201 3 2" xfId="2305"/>
    <cellStyle name="쉼표 [0] 201 4" xfId="2306"/>
    <cellStyle name="쉼표 [0] 202" xfId="862"/>
    <cellStyle name="쉼표 [0] 202 2" xfId="863"/>
    <cellStyle name="쉼표 [0] 202 2 2" xfId="2307"/>
    <cellStyle name="쉼표 [0] 202 3" xfId="864"/>
    <cellStyle name="쉼표 [0] 202 3 2" xfId="2308"/>
    <cellStyle name="쉼표 [0] 202 4" xfId="2309"/>
    <cellStyle name="쉼표 [0] 205" xfId="865"/>
    <cellStyle name="쉼표 [0] 205 2" xfId="866"/>
    <cellStyle name="쉼표 [0] 205 2 2" xfId="2310"/>
    <cellStyle name="쉼표 [0] 205 3" xfId="867"/>
    <cellStyle name="쉼표 [0] 205 3 2" xfId="2311"/>
    <cellStyle name="쉼표 [0] 205 4" xfId="2312"/>
    <cellStyle name="쉼표 [0] 206" xfId="868"/>
    <cellStyle name="쉼표 [0] 206 2" xfId="869"/>
    <cellStyle name="쉼표 [0] 206 2 2" xfId="2313"/>
    <cellStyle name="쉼표 [0] 206 3" xfId="870"/>
    <cellStyle name="쉼표 [0] 206 3 2" xfId="2314"/>
    <cellStyle name="쉼표 [0] 206 4" xfId="2315"/>
    <cellStyle name="쉼표 [0] 207" xfId="871"/>
    <cellStyle name="쉼표 [0] 207 2" xfId="872"/>
    <cellStyle name="쉼표 [0] 207 2 2" xfId="2316"/>
    <cellStyle name="쉼표 [0] 207 3" xfId="873"/>
    <cellStyle name="쉼표 [0] 207 3 2" xfId="2317"/>
    <cellStyle name="쉼표 [0] 207 4" xfId="2318"/>
    <cellStyle name="쉼표 [0] 209" xfId="874"/>
    <cellStyle name="쉼표 [0] 209 2" xfId="875"/>
    <cellStyle name="쉼표 [0] 209 2 2" xfId="2319"/>
    <cellStyle name="쉼표 [0] 209 3" xfId="876"/>
    <cellStyle name="쉼표 [0] 209 3 2" xfId="2320"/>
    <cellStyle name="쉼표 [0] 209 4" xfId="2321"/>
    <cellStyle name="쉼표 [0] 21" xfId="60"/>
    <cellStyle name="쉼표 [0] 21 10" xfId="2322"/>
    <cellStyle name="쉼표 [0] 21 11" xfId="2323"/>
    <cellStyle name="쉼표 [0] 21 12" xfId="2324"/>
    <cellStyle name="쉼표 [0] 21 13" xfId="2325"/>
    <cellStyle name="쉼표 [0] 21 2" xfId="1196"/>
    <cellStyle name="쉼표 [0] 21 3" xfId="2326"/>
    <cellStyle name="쉼표 [0] 21 4" xfId="2327"/>
    <cellStyle name="쉼표 [0] 21 5" xfId="2328"/>
    <cellStyle name="쉼표 [0] 21 6" xfId="2329"/>
    <cellStyle name="쉼표 [0] 21 7" xfId="2330"/>
    <cellStyle name="쉼표 [0] 21 8" xfId="2331"/>
    <cellStyle name="쉼표 [0] 21 9" xfId="2332"/>
    <cellStyle name="쉼표 [0] 210" xfId="877"/>
    <cellStyle name="쉼표 [0] 210 2" xfId="878"/>
    <cellStyle name="쉼표 [0] 210 2 2" xfId="2333"/>
    <cellStyle name="쉼표 [0] 210 3" xfId="879"/>
    <cellStyle name="쉼표 [0] 210 3 2" xfId="2334"/>
    <cellStyle name="쉼표 [0] 210 4" xfId="2335"/>
    <cellStyle name="쉼표 [0] 213" xfId="880"/>
    <cellStyle name="쉼표 [0] 213 2" xfId="881"/>
    <cellStyle name="쉼표 [0] 213 2 2" xfId="2336"/>
    <cellStyle name="쉼표 [0] 213 3" xfId="882"/>
    <cellStyle name="쉼표 [0] 213 3 2" xfId="2337"/>
    <cellStyle name="쉼표 [0] 213 4" xfId="2338"/>
    <cellStyle name="쉼표 [0] 214" xfId="883"/>
    <cellStyle name="쉼표 [0] 214 2" xfId="884"/>
    <cellStyle name="쉼표 [0] 214 2 2" xfId="2339"/>
    <cellStyle name="쉼표 [0] 214 3" xfId="885"/>
    <cellStyle name="쉼표 [0] 214 3 2" xfId="2340"/>
    <cellStyle name="쉼표 [0] 214 4" xfId="2341"/>
    <cellStyle name="쉼표 [0] 215" xfId="886"/>
    <cellStyle name="쉼표 [0] 215 2" xfId="887"/>
    <cellStyle name="쉼표 [0] 215 2 2" xfId="2342"/>
    <cellStyle name="쉼표 [0] 215 3" xfId="888"/>
    <cellStyle name="쉼표 [0] 215 3 2" xfId="2343"/>
    <cellStyle name="쉼표 [0] 215 4" xfId="2344"/>
    <cellStyle name="쉼표 [0] 218" xfId="889"/>
    <cellStyle name="쉼표 [0] 218 2" xfId="890"/>
    <cellStyle name="쉼표 [0] 218 2 2" xfId="2345"/>
    <cellStyle name="쉼표 [0] 218 3" xfId="891"/>
    <cellStyle name="쉼표 [0] 218 3 2" xfId="2346"/>
    <cellStyle name="쉼표 [0] 218 4" xfId="2347"/>
    <cellStyle name="쉼표 [0] 219" xfId="892"/>
    <cellStyle name="쉼표 [0] 219 2" xfId="893"/>
    <cellStyle name="쉼표 [0] 219 2 2" xfId="2348"/>
    <cellStyle name="쉼표 [0] 219 3" xfId="894"/>
    <cellStyle name="쉼표 [0] 219 3 2" xfId="2349"/>
    <cellStyle name="쉼표 [0] 219 4" xfId="2350"/>
    <cellStyle name="쉼표 [0] 22" xfId="61"/>
    <cellStyle name="쉼표 [0] 22 2" xfId="2351"/>
    <cellStyle name="쉼표 [0] 22 3" xfId="2352"/>
    <cellStyle name="쉼표 [0] 22 4" xfId="2353"/>
    <cellStyle name="쉼표 [0] 22 5" xfId="3719"/>
    <cellStyle name="쉼표 [0] 222" xfId="895"/>
    <cellStyle name="쉼표 [0] 222 2" xfId="896"/>
    <cellStyle name="쉼표 [0] 222 2 2" xfId="2354"/>
    <cellStyle name="쉼표 [0] 222 3" xfId="897"/>
    <cellStyle name="쉼표 [0] 222 3 2" xfId="2355"/>
    <cellStyle name="쉼표 [0] 222 4" xfId="2356"/>
    <cellStyle name="쉼표 [0] 223" xfId="898"/>
    <cellStyle name="쉼표 [0] 223 2" xfId="899"/>
    <cellStyle name="쉼표 [0] 223 2 2" xfId="2357"/>
    <cellStyle name="쉼표 [0] 223 3" xfId="900"/>
    <cellStyle name="쉼표 [0] 223 3 2" xfId="2358"/>
    <cellStyle name="쉼표 [0] 223 4" xfId="2359"/>
    <cellStyle name="쉼표 [0] 224" xfId="901"/>
    <cellStyle name="쉼표 [0] 224 2" xfId="902"/>
    <cellStyle name="쉼표 [0] 224 2 2" xfId="2360"/>
    <cellStyle name="쉼표 [0] 224 3" xfId="903"/>
    <cellStyle name="쉼표 [0] 224 3 2" xfId="2361"/>
    <cellStyle name="쉼표 [0] 224 4" xfId="2362"/>
    <cellStyle name="쉼표 [0] 225" xfId="904"/>
    <cellStyle name="쉼표 [0] 225 2" xfId="905"/>
    <cellStyle name="쉼표 [0] 225 2 2" xfId="2363"/>
    <cellStyle name="쉼표 [0] 225 3" xfId="906"/>
    <cellStyle name="쉼표 [0] 225 3 2" xfId="2364"/>
    <cellStyle name="쉼표 [0] 225 4" xfId="2365"/>
    <cellStyle name="쉼표 [0] 226" xfId="907"/>
    <cellStyle name="쉼표 [0] 226 2" xfId="908"/>
    <cellStyle name="쉼표 [0] 226 2 2" xfId="2366"/>
    <cellStyle name="쉼표 [0] 226 3" xfId="909"/>
    <cellStyle name="쉼표 [0] 226 3 2" xfId="2367"/>
    <cellStyle name="쉼표 [0] 226 4" xfId="2368"/>
    <cellStyle name="쉼표 [0] 229" xfId="910"/>
    <cellStyle name="쉼표 [0] 229 2" xfId="911"/>
    <cellStyle name="쉼표 [0] 229 2 2" xfId="2369"/>
    <cellStyle name="쉼표 [0] 229 3" xfId="912"/>
    <cellStyle name="쉼표 [0] 229 3 2" xfId="2370"/>
    <cellStyle name="쉼표 [0] 229 4" xfId="2371"/>
    <cellStyle name="쉼표 [0] 23" xfId="62"/>
    <cellStyle name="쉼표 [0] 23 2" xfId="2372"/>
    <cellStyle name="쉼표 [0] 23 3" xfId="2373"/>
    <cellStyle name="쉼표 [0] 23 4" xfId="2374"/>
    <cellStyle name="쉼표 [0] 23 5" xfId="3720"/>
    <cellStyle name="쉼표 [0] 230" xfId="913"/>
    <cellStyle name="쉼표 [0] 230 2" xfId="914"/>
    <cellStyle name="쉼표 [0] 230 2 2" xfId="2375"/>
    <cellStyle name="쉼표 [0] 230 3" xfId="915"/>
    <cellStyle name="쉼표 [0] 230 3 2" xfId="2376"/>
    <cellStyle name="쉼표 [0] 230 4" xfId="2377"/>
    <cellStyle name="쉼표 [0] 231" xfId="916"/>
    <cellStyle name="쉼표 [0] 231 2" xfId="917"/>
    <cellStyle name="쉼표 [0] 231 2 2" xfId="2378"/>
    <cellStyle name="쉼표 [0] 231 3" xfId="918"/>
    <cellStyle name="쉼표 [0] 231 3 2" xfId="2379"/>
    <cellStyle name="쉼표 [0] 231 4" xfId="2380"/>
    <cellStyle name="쉼표 [0] 232" xfId="919"/>
    <cellStyle name="쉼표 [0] 232 2" xfId="920"/>
    <cellStyle name="쉼표 [0] 232 2 2" xfId="2381"/>
    <cellStyle name="쉼표 [0] 232 3" xfId="921"/>
    <cellStyle name="쉼표 [0] 232 3 2" xfId="2382"/>
    <cellStyle name="쉼표 [0] 232 4" xfId="2383"/>
    <cellStyle name="쉼표 [0] 233" xfId="922"/>
    <cellStyle name="쉼표 [0] 233 2" xfId="923"/>
    <cellStyle name="쉼표 [0] 233 2 2" xfId="2384"/>
    <cellStyle name="쉼표 [0] 233 3" xfId="924"/>
    <cellStyle name="쉼표 [0] 233 3 2" xfId="2385"/>
    <cellStyle name="쉼표 [0] 233 4" xfId="2386"/>
    <cellStyle name="쉼표 [0] 236" xfId="925"/>
    <cellStyle name="쉼표 [0] 236 2" xfId="926"/>
    <cellStyle name="쉼표 [0] 236 2 2" xfId="2387"/>
    <cellStyle name="쉼표 [0] 236 3" xfId="927"/>
    <cellStyle name="쉼표 [0] 236 3 2" xfId="2388"/>
    <cellStyle name="쉼표 [0] 236 4" xfId="2389"/>
    <cellStyle name="쉼표 [0] 237" xfId="928"/>
    <cellStyle name="쉼표 [0] 237 2" xfId="929"/>
    <cellStyle name="쉼표 [0] 237 2 2" xfId="2390"/>
    <cellStyle name="쉼표 [0] 237 3" xfId="930"/>
    <cellStyle name="쉼표 [0] 237 3 2" xfId="2391"/>
    <cellStyle name="쉼표 [0] 237 4" xfId="2392"/>
    <cellStyle name="쉼표 [0] 238" xfId="931"/>
    <cellStyle name="쉼표 [0] 238 2" xfId="932"/>
    <cellStyle name="쉼표 [0] 238 2 2" xfId="2393"/>
    <cellStyle name="쉼표 [0] 238 3" xfId="933"/>
    <cellStyle name="쉼표 [0] 238 3 2" xfId="2394"/>
    <cellStyle name="쉼표 [0] 238 4" xfId="2395"/>
    <cellStyle name="쉼표 [0] 24" xfId="1197"/>
    <cellStyle name="쉼표 [0] 24 2" xfId="2396"/>
    <cellStyle name="쉼표 [0] 24 3" xfId="3600"/>
    <cellStyle name="쉼표 [0] 24 4" xfId="3721"/>
    <cellStyle name="쉼표 [0] 240" xfId="934"/>
    <cellStyle name="쉼표 [0] 240 2" xfId="935"/>
    <cellStyle name="쉼표 [0] 240 2 2" xfId="2397"/>
    <cellStyle name="쉼표 [0] 240 3" xfId="936"/>
    <cellStyle name="쉼표 [0] 240 3 2" xfId="2398"/>
    <cellStyle name="쉼표 [0] 240 4" xfId="2399"/>
    <cellStyle name="쉼표 [0] 241" xfId="937"/>
    <cellStyle name="쉼표 [0] 241 2" xfId="938"/>
    <cellStyle name="쉼표 [0] 241 2 2" xfId="2400"/>
    <cellStyle name="쉼표 [0] 241 3" xfId="939"/>
    <cellStyle name="쉼표 [0] 241 3 2" xfId="2401"/>
    <cellStyle name="쉼표 [0] 241 4" xfId="2402"/>
    <cellStyle name="쉼표 [0] 242" xfId="940"/>
    <cellStyle name="쉼표 [0] 242 2" xfId="941"/>
    <cellStyle name="쉼표 [0] 242 2 2" xfId="2403"/>
    <cellStyle name="쉼표 [0] 242 3" xfId="2404"/>
    <cellStyle name="쉼표 [0] 242 4" xfId="2405"/>
    <cellStyle name="쉼표 [0] 25" xfId="198"/>
    <cellStyle name="쉼표 [0] 25 2" xfId="395"/>
    <cellStyle name="쉼표 [0] 25 2 2" xfId="2407"/>
    <cellStyle name="쉼표 [0] 25 3" xfId="2408"/>
    <cellStyle name="쉼표 [0] 25 4" xfId="2409"/>
    <cellStyle name="쉼표 [0] 25 5" xfId="2410"/>
    <cellStyle name="쉼표 [0] 25 6" xfId="2411"/>
    <cellStyle name="쉼표 [0] 25 7" xfId="3606"/>
    <cellStyle name="쉼표 [0] 25 8" xfId="2406"/>
    <cellStyle name="쉼표 [0] 25 9" xfId="3722"/>
    <cellStyle name="쉼표 [0] 252" xfId="2412"/>
    <cellStyle name="쉼표 [0] 26" xfId="63"/>
    <cellStyle name="쉼표 [0] 26 2" xfId="2414"/>
    <cellStyle name="쉼표 [0] 26 3" xfId="2415"/>
    <cellStyle name="쉼표 [0] 26 4" xfId="2416"/>
    <cellStyle name="쉼표 [0] 26 5" xfId="2417"/>
    <cellStyle name="쉼표 [0] 26 6" xfId="2418"/>
    <cellStyle name="쉼표 [0] 26 7" xfId="2419"/>
    <cellStyle name="쉼표 [0] 26 8" xfId="2420"/>
    <cellStyle name="쉼표 [0] 26 9" xfId="2413"/>
    <cellStyle name="쉼표 [0] 27" xfId="64"/>
    <cellStyle name="쉼표 [0] 27 2" xfId="2422"/>
    <cellStyle name="쉼표 [0] 27 3" xfId="2423"/>
    <cellStyle name="쉼표 [0] 27 4" xfId="2421"/>
    <cellStyle name="쉼표 [0] 28" xfId="65"/>
    <cellStyle name="쉼표 [0] 28 2" xfId="2425"/>
    <cellStyle name="쉼표 [0] 28 3" xfId="2426"/>
    <cellStyle name="쉼표 [0] 28 4" xfId="2424"/>
    <cellStyle name="쉼표 [0] 29" xfId="66"/>
    <cellStyle name="쉼표 [0] 29 2" xfId="2428"/>
    <cellStyle name="쉼표 [0] 29 3" xfId="2429"/>
    <cellStyle name="쉼표 [0] 29 4" xfId="2427"/>
    <cellStyle name="쉼표 [0] 3" xfId="159"/>
    <cellStyle name="쉼표 [0] 3 10" xfId="161"/>
    <cellStyle name="쉼표 [0] 3 10 2" xfId="2430"/>
    <cellStyle name="쉼표 [0] 3 100" xfId="942"/>
    <cellStyle name="쉼표 [0] 3 100 2" xfId="2432"/>
    <cellStyle name="쉼표 [0] 3 100 3" xfId="2431"/>
    <cellStyle name="쉼표 [0] 3 101" xfId="943"/>
    <cellStyle name="쉼표 [0] 3 101 2" xfId="2434"/>
    <cellStyle name="쉼표 [0] 3 101 3" xfId="2433"/>
    <cellStyle name="쉼표 [0] 3 102" xfId="944"/>
    <cellStyle name="쉼표 [0] 3 102 2" xfId="2436"/>
    <cellStyle name="쉼표 [0] 3 102 3" xfId="2435"/>
    <cellStyle name="쉼표 [0] 3 103" xfId="945"/>
    <cellStyle name="쉼표 [0] 3 103 2" xfId="2438"/>
    <cellStyle name="쉼표 [0] 3 103 3" xfId="2437"/>
    <cellStyle name="쉼표 [0] 3 104" xfId="946"/>
    <cellStyle name="쉼표 [0] 3 104 2" xfId="2440"/>
    <cellStyle name="쉼표 [0] 3 104 3" xfId="2439"/>
    <cellStyle name="쉼표 [0] 3 105" xfId="947"/>
    <cellStyle name="쉼표 [0] 3 105 2" xfId="2442"/>
    <cellStyle name="쉼표 [0] 3 105 3" xfId="2441"/>
    <cellStyle name="쉼표 [0] 3 106" xfId="948"/>
    <cellStyle name="쉼표 [0] 3 106 2" xfId="2444"/>
    <cellStyle name="쉼표 [0] 3 106 3" xfId="2443"/>
    <cellStyle name="쉼표 [0] 3 107" xfId="949"/>
    <cellStyle name="쉼표 [0] 3 107 2" xfId="2446"/>
    <cellStyle name="쉼표 [0] 3 107 3" xfId="2445"/>
    <cellStyle name="쉼표 [0] 3 108" xfId="950"/>
    <cellStyle name="쉼표 [0] 3 108 2" xfId="2448"/>
    <cellStyle name="쉼표 [0] 3 108 3" xfId="2447"/>
    <cellStyle name="쉼표 [0] 3 109" xfId="951"/>
    <cellStyle name="쉼표 [0] 3 109 2" xfId="2450"/>
    <cellStyle name="쉼표 [0] 3 109 3" xfId="2449"/>
    <cellStyle name="쉼표 [0] 3 11" xfId="952"/>
    <cellStyle name="쉼표 [0] 3 11 2" xfId="2451"/>
    <cellStyle name="쉼표 [0] 3 11 2 2" xfId="2452"/>
    <cellStyle name="쉼표 [0] 3 11 2 3" xfId="2453"/>
    <cellStyle name="쉼표 [0] 3 11 3" xfId="2454"/>
    <cellStyle name="쉼표 [0] 3 11 4" xfId="2455"/>
    <cellStyle name="쉼표 [0] 3 110" xfId="953"/>
    <cellStyle name="쉼표 [0] 3 110 2" xfId="2457"/>
    <cellStyle name="쉼표 [0] 3 110 3" xfId="2456"/>
    <cellStyle name="쉼표 [0] 3 111" xfId="954"/>
    <cellStyle name="쉼표 [0] 3 111 2" xfId="2459"/>
    <cellStyle name="쉼표 [0] 3 111 3" xfId="2458"/>
    <cellStyle name="쉼표 [0] 3 112" xfId="955"/>
    <cellStyle name="쉼표 [0] 3 112 2" xfId="2461"/>
    <cellStyle name="쉼표 [0] 3 112 3" xfId="2460"/>
    <cellStyle name="쉼표 [0] 3 113" xfId="956"/>
    <cellStyle name="쉼표 [0] 3 113 2" xfId="2463"/>
    <cellStyle name="쉼표 [0] 3 113 3" xfId="2462"/>
    <cellStyle name="쉼표 [0] 3 114" xfId="957"/>
    <cellStyle name="쉼표 [0] 3 114 2" xfId="2465"/>
    <cellStyle name="쉼표 [0] 3 114 3" xfId="2464"/>
    <cellStyle name="쉼표 [0] 3 115" xfId="958"/>
    <cellStyle name="쉼표 [0] 3 115 2" xfId="2467"/>
    <cellStyle name="쉼표 [0] 3 115 3" xfId="2466"/>
    <cellStyle name="쉼표 [0] 3 116" xfId="959"/>
    <cellStyle name="쉼표 [0] 3 116 2" xfId="2468"/>
    <cellStyle name="쉼표 [0] 3 117" xfId="960"/>
    <cellStyle name="쉼표 [0] 3 117 2" xfId="2469"/>
    <cellStyle name="쉼표 [0] 3 118" xfId="961"/>
    <cellStyle name="쉼표 [0] 3 118 2" xfId="2470"/>
    <cellStyle name="쉼표 [0] 3 119" xfId="962"/>
    <cellStyle name="쉼표 [0] 3 119 2" xfId="2471"/>
    <cellStyle name="쉼표 [0] 3 12" xfId="963"/>
    <cellStyle name="쉼표 [0] 3 12 2" xfId="2473"/>
    <cellStyle name="쉼표 [0] 3 12 3" xfId="2474"/>
    <cellStyle name="쉼표 [0] 3 12 4" xfId="2475"/>
    <cellStyle name="쉼표 [0] 3 12 5" xfId="2472"/>
    <cellStyle name="쉼표 [0] 3 120" xfId="964"/>
    <cellStyle name="쉼표 [0] 3 120 2" xfId="2476"/>
    <cellStyle name="쉼표 [0] 3 121" xfId="965"/>
    <cellStyle name="쉼표 [0] 3 121 2" xfId="2477"/>
    <cellStyle name="쉼표 [0] 3 122" xfId="966"/>
    <cellStyle name="쉼표 [0] 3 122 2" xfId="2478"/>
    <cellStyle name="쉼표 [0] 3 123" xfId="967"/>
    <cellStyle name="쉼표 [0] 3 123 2" xfId="2480"/>
    <cellStyle name="쉼표 [0] 3 123 3" xfId="2479"/>
    <cellStyle name="쉼표 [0] 3 124" xfId="968"/>
    <cellStyle name="쉼표 [0] 3 124 2" xfId="2482"/>
    <cellStyle name="쉼표 [0] 3 124 3" xfId="2481"/>
    <cellStyle name="쉼표 [0] 3 125" xfId="969"/>
    <cellStyle name="쉼표 [0] 3 125 2" xfId="2484"/>
    <cellStyle name="쉼표 [0] 3 125 3" xfId="2483"/>
    <cellStyle name="쉼표 [0] 3 126" xfId="970"/>
    <cellStyle name="쉼표 [0] 3 126 2" xfId="2486"/>
    <cellStyle name="쉼표 [0] 3 126 3" xfId="2485"/>
    <cellStyle name="쉼표 [0] 3 127" xfId="971"/>
    <cellStyle name="쉼표 [0] 3 127 2" xfId="2488"/>
    <cellStyle name="쉼표 [0] 3 127 3" xfId="2487"/>
    <cellStyle name="쉼표 [0] 3 128" xfId="972"/>
    <cellStyle name="쉼표 [0] 3 128 2" xfId="2490"/>
    <cellStyle name="쉼표 [0] 3 128 3" xfId="2489"/>
    <cellStyle name="쉼표 [0] 3 129" xfId="973"/>
    <cellStyle name="쉼표 [0] 3 129 2" xfId="2492"/>
    <cellStyle name="쉼표 [0] 3 129 3" xfId="2491"/>
    <cellStyle name="쉼표 [0] 3 13" xfId="974"/>
    <cellStyle name="쉼표 [0] 3 13 2" xfId="2494"/>
    <cellStyle name="쉼표 [0] 3 13 3" xfId="2495"/>
    <cellStyle name="쉼표 [0] 3 13 4" xfId="2496"/>
    <cellStyle name="쉼표 [0] 3 13 5" xfId="2493"/>
    <cellStyle name="쉼표 [0] 3 130" xfId="975"/>
    <cellStyle name="쉼표 [0] 3 130 2" xfId="2498"/>
    <cellStyle name="쉼표 [0] 3 130 3" xfId="2497"/>
    <cellStyle name="쉼표 [0] 3 131" xfId="976"/>
    <cellStyle name="쉼표 [0] 3 131 2" xfId="2500"/>
    <cellStyle name="쉼표 [0] 3 131 3" xfId="2499"/>
    <cellStyle name="쉼표 [0] 3 132" xfId="977"/>
    <cellStyle name="쉼표 [0] 3 132 2" xfId="2501"/>
    <cellStyle name="쉼표 [0] 3 133" xfId="2502"/>
    <cellStyle name="쉼표 [0] 3 134" xfId="1283"/>
    <cellStyle name="쉼표 [0] 3 14" xfId="978"/>
    <cellStyle name="쉼표 [0] 3 14 2" xfId="2504"/>
    <cellStyle name="쉼표 [0] 3 14 3" xfId="2505"/>
    <cellStyle name="쉼표 [0] 3 14 4" xfId="2503"/>
    <cellStyle name="쉼표 [0] 3 15" xfId="979"/>
    <cellStyle name="쉼표 [0] 3 15 2" xfId="2507"/>
    <cellStyle name="쉼표 [0] 3 15 3" xfId="2508"/>
    <cellStyle name="쉼표 [0] 3 15 4" xfId="2506"/>
    <cellStyle name="쉼표 [0] 3 16" xfId="980"/>
    <cellStyle name="쉼표 [0] 3 16 2" xfId="2510"/>
    <cellStyle name="쉼표 [0] 3 16 3" xfId="2509"/>
    <cellStyle name="쉼표 [0] 3 17" xfId="981"/>
    <cellStyle name="쉼표 [0] 3 17 2" xfId="2512"/>
    <cellStyle name="쉼표 [0] 3 17 3" xfId="2511"/>
    <cellStyle name="쉼표 [0] 3 18" xfId="982"/>
    <cellStyle name="쉼표 [0] 3 18 2" xfId="2514"/>
    <cellStyle name="쉼표 [0] 3 18 3" xfId="2513"/>
    <cellStyle name="쉼표 [0] 3 19" xfId="983"/>
    <cellStyle name="쉼표 [0] 3 19 2" xfId="2516"/>
    <cellStyle name="쉼표 [0] 3 19 3" xfId="2515"/>
    <cellStyle name="쉼표 [0] 3 2" xfId="39"/>
    <cellStyle name="쉼표 [0] 3 2 2" xfId="2517"/>
    <cellStyle name="쉼표 [0] 3 2 2 2" xfId="2518"/>
    <cellStyle name="쉼표 [0] 3 2 2 3" xfId="2519"/>
    <cellStyle name="쉼표 [0] 3 2 3" xfId="2520"/>
    <cellStyle name="쉼표 [0] 3 2 4" xfId="2521"/>
    <cellStyle name="쉼표 [0] 3 2 5" xfId="3723"/>
    <cellStyle name="쉼표 [0] 3 20" xfId="984"/>
    <cellStyle name="쉼표 [0] 3 20 2" xfId="2523"/>
    <cellStyle name="쉼표 [0] 3 20 3" xfId="2522"/>
    <cellStyle name="쉼표 [0] 3 21" xfId="985"/>
    <cellStyle name="쉼표 [0] 3 21 2" xfId="2525"/>
    <cellStyle name="쉼표 [0] 3 21 3" xfId="2524"/>
    <cellStyle name="쉼표 [0] 3 22" xfId="986"/>
    <cellStyle name="쉼표 [0] 3 22 2" xfId="2527"/>
    <cellStyle name="쉼표 [0] 3 22 3" xfId="2526"/>
    <cellStyle name="쉼표 [0] 3 23" xfId="987"/>
    <cellStyle name="쉼표 [0] 3 23 2" xfId="2529"/>
    <cellStyle name="쉼표 [0] 3 23 3" xfId="2528"/>
    <cellStyle name="쉼표 [0] 3 24" xfId="988"/>
    <cellStyle name="쉼표 [0] 3 24 2" xfId="2531"/>
    <cellStyle name="쉼표 [0] 3 24 3" xfId="2530"/>
    <cellStyle name="쉼표 [0] 3 25" xfId="989"/>
    <cellStyle name="쉼표 [0] 3 25 2" xfId="2533"/>
    <cellStyle name="쉼표 [0] 3 25 3" xfId="2532"/>
    <cellStyle name="쉼표 [0] 3 26" xfId="990"/>
    <cellStyle name="쉼표 [0] 3 26 2" xfId="2535"/>
    <cellStyle name="쉼표 [0] 3 26 3" xfId="2534"/>
    <cellStyle name="쉼표 [0] 3 27" xfId="991"/>
    <cellStyle name="쉼표 [0] 3 27 2" xfId="2537"/>
    <cellStyle name="쉼표 [0] 3 27 3" xfId="2536"/>
    <cellStyle name="쉼표 [0] 3 28" xfId="992"/>
    <cellStyle name="쉼표 [0] 3 28 2" xfId="2539"/>
    <cellStyle name="쉼표 [0] 3 28 3" xfId="2538"/>
    <cellStyle name="쉼표 [0] 3 29" xfId="993"/>
    <cellStyle name="쉼표 [0] 3 29 2" xfId="2541"/>
    <cellStyle name="쉼표 [0] 3 29 3" xfId="2540"/>
    <cellStyle name="쉼표 [0] 3 3" xfId="44"/>
    <cellStyle name="쉼표 [0] 3 3 2" xfId="2542"/>
    <cellStyle name="쉼표 [0] 3 3 2 2" xfId="2543"/>
    <cellStyle name="쉼표 [0] 3 3 2 3" xfId="2544"/>
    <cellStyle name="쉼표 [0] 3 3 3" xfId="2545"/>
    <cellStyle name="쉼표 [0] 3 3 4" xfId="2546"/>
    <cellStyle name="쉼표 [0] 3 3 5" xfId="3724"/>
    <cellStyle name="쉼표 [0] 3 30" xfId="994"/>
    <cellStyle name="쉼표 [0] 3 30 2" xfId="2548"/>
    <cellStyle name="쉼표 [0] 3 30 3" xfId="2547"/>
    <cellStyle name="쉼표 [0] 3 31" xfId="995"/>
    <cellStyle name="쉼표 [0] 3 31 2" xfId="2550"/>
    <cellStyle name="쉼표 [0] 3 31 3" xfId="2549"/>
    <cellStyle name="쉼표 [0] 3 32" xfId="996"/>
    <cellStyle name="쉼표 [0] 3 32 2" xfId="2552"/>
    <cellStyle name="쉼표 [0] 3 32 3" xfId="2551"/>
    <cellStyle name="쉼표 [0] 3 33" xfId="997"/>
    <cellStyle name="쉼표 [0] 3 33 2" xfId="2554"/>
    <cellStyle name="쉼표 [0] 3 33 3" xfId="2553"/>
    <cellStyle name="쉼표 [0] 3 34" xfId="998"/>
    <cellStyle name="쉼표 [0] 3 34 2" xfId="2556"/>
    <cellStyle name="쉼표 [0] 3 34 3" xfId="2555"/>
    <cellStyle name="쉼표 [0] 3 35" xfId="999"/>
    <cellStyle name="쉼표 [0] 3 35 2" xfId="2558"/>
    <cellStyle name="쉼표 [0] 3 35 3" xfId="2557"/>
    <cellStyle name="쉼표 [0] 3 36" xfId="1000"/>
    <cellStyle name="쉼표 [0] 3 36 2" xfId="2560"/>
    <cellStyle name="쉼표 [0] 3 36 3" xfId="2559"/>
    <cellStyle name="쉼표 [0] 3 37" xfId="1001"/>
    <cellStyle name="쉼표 [0] 3 37 2" xfId="2562"/>
    <cellStyle name="쉼표 [0] 3 37 3" xfId="2561"/>
    <cellStyle name="쉼표 [0] 3 38" xfId="1002"/>
    <cellStyle name="쉼표 [0] 3 38 2" xfId="2564"/>
    <cellStyle name="쉼표 [0] 3 38 3" xfId="2563"/>
    <cellStyle name="쉼표 [0] 3 39" xfId="1003"/>
    <cellStyle name="쉼표 [0] 3 39 2" xfId="2566"/>
    <cellStyle name="쉼표 [0] 3 39 3" xfId="2565"/>
    <cellStyle name="쉼표 [0] 3 4" xfId="47"/>
    <cellStyle name="쉼표 [0] 3 4 2" xfId="2567"/>
    <cellStyle name="쉼표 [0] 3 4 2 2" xfId="2568"/>
    <cellStyle name="쉼표 [0] 3 4 2 3" xfId="2569"/>
    <cellStyle name="쉼표 [0] 3 4 3" xfId="2570"/>
    <cellStyle name="쉼표 [0] 3 4 4" xfId="2571"/>
    <cellStyle name="쉼표 [0] 3 4 5" xfId="3725"/>
    <cellStyle name="쉼표 [0] 3 40" xfId="1004"/>
    <cellStyle name="쉼표 [0] 3 40 2" xfId="2572"/>
    <cellStyle name="쉼표 [0] 3 41" xfId="1005"/>
    <cellStyle name="쉼표 [0] 3 41 2" xfId="2573"/>
    <cellStyle name="쉼표 [0] 3 42" xfId="1006"/>
    <cellStyle name="쉼표 [0] 3 42 2" xfId="2574"/>
    <cellStyle name="쉼표 [0] 3 43" xfId="1007"/>
    <cellStyle name="쉼표 [0] 3 43 2" xfId="2576"/>
    <cellStyle name="쉼표 [0] 3 43 3" xfId="2575"/>
    <cellStyle name="쉼표 [0] 3 44" xfId="1008"/>
    <cellStyle name="쉼표 [0] 3 44 2" xfId="2578"/>
    <cellStyle name="쉼표 [0] 3 44 3" xfId="2577"/>
    <cellStyle name="쉼표 [0] 3 45" xfId="1009"/>
    <cellStyle name="쉼표 [0] 3 45 2" xfId="2580"/>
    <cellStyle name="쉼표 [0] 3 45 3" xfId="2579"/>
    <cellStyle name="쉼표 [0] 3 46" xfId="1010"/>
    <cellStyle name="쉼표 [0] 3 46 2" xfId="2582"/>
    <cellStyle name="쉼표 [0] 3 46 3" xfId="2581"/>
    <cellStyle name="쉼표 [0] 3 47" xfId="1011"/>
    <cellStyle name="쉼표 [0] 3 47 2" xfId="2584"/>
    <cellStyle name="쉼표 [0] 3 47 3" xfId="2583"/>
    <cellStyle name="쉼표 [0] 3 48" xfId="1012"/>
    <cellStyle name="쉼표 [0] 3 48 2" xfId="2586"/>
    <cellStyle name="쉼표 [0] 3 48 3" xfId="2585"/>
    <cellStyle name="쉼표 [0] 3 49" xfId="1013"/>
    <cellStyle name="쉼표 [0] 3 49 2" xfId="2588"/>
    <cellStyle name="쉼표 [0] 3 49 3" xfId="2587"/>
    <cellStyle name="쉼표 [0] 3 5" xfId="67"/>
    <cellStyle name="쉼표 [0] 3 5 2" xfId="2589"/>
    <cellStyle name="쉼표 [0] 3 5 2 2" xfId="2590"/>
    <cellStyle name="쉼표 [0] 3 5 2 3" xfId="2591"/>
    <cellStyle name="쉼표 [0] 3 5 3" xfId="2592"/>
    <cellStyle name="쉼표 [0] 3 5 4" xfId="2593"/>
    <cellStyle name="쉼표 [0] 3 5 5" xfId="3726"/>
    <cellStyle name="쉼표 [0] 3 50" xfId="1014"/>
    <cellStyle name="쉼표 [0] 3 50 2" xfId="2595"/>
    <cellStyle name="쉼표 [0] 3 50 3" xfId="2594"/>
    <cellStyle name="쉼표 [0] 3 51" xfId="1015"/>
    <cellStyle name="쉼표 [0] 3 51 2" xfId="2597"/>
    <cellStyle name="쉼표 [0] 3 51 3" xfId="2596"/>
    <cellStyle name="쉼표 [0] 3 52" xfId="1016"/>
    <cellStyle name="쉼표 [0] 3 52 2" xfId="2599"/>
    <cellStyle name="쉼표 [0] 3 52 3" xfId="2598"/>
    <cellStyle name="쉼표 [0] 3 53" xfId="1017"/>
    <cellStyle name="쉼표 [0] 3 53 2" xfId="2601"/>
    <cellStyle name="쉼표 [0] 3 53 3" xfId="2600"/>
    <cellStyle name="쉼표 [0] 3 54" xfId="1018"/>
    <cellStyle name="쉼표 [0] 3 54 2" xfId="2603"/>
    <cellStyle name="쉼표 [0] 3 54 3" xfId="2602"/>
    <cellStyle name="쉼표 [0] 3 55" xfId="1019"/>
    <cellStyle name="쉼표 [0] 3 55 2" xfId="2605"/>
    <cellStyle name="쉼표 [0] 3 55 3" xfId="2604"/>
    <cellStyle name="쉼표 [0] 3 56" xfId="1020"/>
    <cellStyle name="쉼표 [0] 3 56 2" xfId="2607"/>
    <cellStyle name="쉼표 [0] 3 56 3" xfId="2606"/>
    <cellStyle name="쉼표 [0] 3 57" xfId="1021"/>
    <cellStyle name="쉼표 [0] 3 57 2" xfId="2609"/>
    <cellStyle name="쉼표 [0] 3 57 3" xfId="2608"/>
    <cellStyle name="쉼표 [0] 3 58" xfId="1022"/>
    <cellStyle name="쉼표 [0] 3 58 2" xfId="2611"/>
    <cellStyle name="쉼표 [0] 3 58 3" xfId="2610"/>
    <cellStyle name="쉼표 [0] 3 59" xfId="1023"/>
    <cellStyle name="쉼표 [0] 3 59 2" xfId="2613"/>
    <cellStyle name="쉼표 [0] 3 59 3" xfId="2612"/>
    <cellStyle name="쉼표 [0] 3 6" xfId="146"/>
    <cellStyle name="쉼표 [0] 3 6 2" xfId="1198"/>
    <cellStyle name="쉼표 [0] 3 6 2 2" xfId="2614"/>
    <cellStyle name="쉼표 [0] 3 6 3" xfId="3727"/>
    <cellStyle name="쉼표 [0] 3 60" xfId="1024"/>
    <cellStyle name="쉼표 [0] 3 60 2" xfId="2616"/>
    <cellStyle name="쉼표 [0] 3 60 3" xfId="2615"/>
    <cellStyle name="쉼표 [0] 3 61" xfId="1025"/>
    <cellStyle name="쉼표 [0] 3 61 2" xfId="2618"/>
    <cellStyle name="쉼표 [0] 3 61 3" xfId="2617"/>
    <cellStyle name="쉼표 [0] 3 62" xfId="1026"/>
    <cellStyle name="쉼표 [0] 3 62 2" xfId="2620"/>
    <cellStyle name="쉼표 [0] 3 62 3" xfId="2619"/>
    <cellStyle name="쉼표 [0] 3 63" xfId="1027"/>
    <cellStyle name="쉼표 [0] 3 63 2" xfId="2622"/>
    <cellStyle name="쉼표 [0] 3 63 3" xfId="2621"/>
    <cellStyle name="쉼표 [0] 3 64" xfId="1028"/>
    <cellStyle name="쉼표 [0] 3 64 2" xfId="2624"/>
    <cellStyle name="쉼표 [0] 3 64 3" xfId="2623"/>
    <cellStyle name="쉼표 [0] 3 65" xfId="1029"/>
    <cellStyle name="쉼표 [0] 3 65 2" xfId="2626"/>
    <cellStyle name="쉼표 [0] 3 65 3" xfId="2625"/>
    <cellStyle name="쉼표 [0] 3 66" xfId="1030"/>
    <cellStyle name="쉼표 [0] 3 66 2" xfId="2628"/>
    <cellStyle name="쉼표 [0] 3 66 3" xfId="2627"/>
    <cellStyle name="쉼표 [0] 3 67" xfId="1031"/>
    <cellStyle name="쉼표 [0] 3 67 2" xfId="2630"/>
    <cellStyle name="쉼표 [0] 3 67 3" xfId="2629"/>
    <cellStyle name="쉼표 [0] 3 68" xfId="1032"/>
    <cellStyle name="쉼표 [0] 3 68 2" xfId="2632"/>
    <cellStyle name="쉼표 [0] 3 68 3" xfId="2631"/>
    <cellStyle name="쉼표 [0] 3 69" xfId="1033"/>
    <cellStyle name="쉼표 [0] 3 69 2" xfId="2634"/>
    <cellStyle name="쉼표 [0] 3 69 3" xfId="2633"/>
    <cellStyle name="쉼표 [0] 3 7" xfId="15"/>
    <cellStyle name="쉼표 [0] 3 7 2" xfId="2635"/>
    <cellStyle name="쉼표 [0] 3 7 2 2" xfId="2636"/>
    <cellStyle name="쉼표 [0] 3 7 3" xfId="2637"/>
    <cellStyle name="쉼표 [0] 3 70" xfId="1034"/>
    <cellStyle name="쉼표 [0] 3 70 2" xfId="2639"/>
    <cellStyle name="쉼표 [0] 3 70 3" xfId="2638"/>
    <cellStyle name="쉼표 [0] 3 71" xfId="1035"/>
    <cellStyle name="쉼표 [0] 3 71 2" xfId="2641"/>
    <cellStyle name="쉼표 [0] 3 71 3" xfId="2640"/>
    <cellStyle name="쉼표 [0] 3 72" xfId="1036"/>
    <cellStyle name="쉼표 [0] 3 72 2" xfId="2643"/>
    <cellStyle name="쉼표 [0] 3 72 3" xfId="2642"/>
    <cellStyle name="쉼표 [0] 3 73" xfId="1037"/>
    <cellStyle name="쉼표 [0] 3 73 2" xfId="2645"/>
    <cellStyle name="쉼표 [0] 3 73 3" xfId="2644"/>
    <cellStyle name="쉼표 [0] 3 74" xfId="1038"/>
    <cellStyle name="쉼표 [0] 3 74 2" xfId="2647"/>
    <cellStyle name="쉼표 [0] 3 74 3" xfId="2646"/>
    <cellStyle name="쉼표 [0] 3 75" xfId="1039"/>
    <cellStyle name="쉼표 [0] 3 75 2" xfId="2649"/>
    <cellStyle name="쉼표 [0] 3 75 3" xfId="2648"/>
    <cellStyle name="쉼표 [0] 3 76" xfId="1040"/>
    <cellStyle name="쉼표 [0] 3 76 2" xfId="2651"/>
    <cellStyle name="쉼표 [0] 3 76 3" xfId="2650"/>
    <cellStyle name="쉼표 [0] 3 77" xfId="1041"/>
    <cellStyle name="쉼표 [0] 3 77 2" xfId="2653"/>
    <cellStyle name="쉼표 [0] 3 77 3" xfId="2652"/>
    <cellStyle name="쉼표 [0] 3 78" xfId="1042"/>
    <cellStyle name="쉼표 [0] 3 78 2" xfId="2655"/>
    <cellStyle name="쉼표 [0] 3 78 3" xfId="2654"/>
    <cellStyle name="쉼표 [0] 3 79" xfId="1043"/>
    <cellStyle name="쉼표 [0] 3 79 2" xfId="2657"/>
    <cellStyle name="쉼표 [0] 3 79 3" xfId="2656"/>
    <cellStyle name="쉼표 [0] 3 8" xfId="160"/>
    <cellStyle name="쉼표 [0] 3 8 2" xfId="2658"/>
    <cellStyle name="쉼표 [0] 3 80" xfId="1044"/>
    <cellStyle name="쉼표 [0] 3 80 2" xfId="2660"/>
    <cellStyle name="쉼표 [0] 3 80 3" xfId="2659"/>
    <cellStyle name="쉼표 [0] 3 81" xfId="1045"/>
    <cellStyle name="쉼표 [0] 3 81 2" xfId="2662"/>
    <cellStyle name="쉼표 [0] 3 81 3" xfId="2661"/>
    <cellStyle name="쉼표 [0] 3 82" xfId="1046"/>
    <cellStyle name="쉼표 [0] 3 82 2" xfId="2664"/>
    <cellStyle name="쉼표 [0] 3 82 3" xfId="2663"/>
    <cellStyle name="쉼표 [0] 3 83" xfId="1047"/>
    <cellStyle name="쉼표 [0] 3 83 2" xfId="2666"/>
    <cellStyle name="쉼표 [0] 3 83 3" xfId="2665"/>
    <cellStyle name="쉼표 [0] 3 84" xfId="1048"/>
    <cellStyle name="쉼표 [0] 3 84 2" xfId="2668"/>
    <cellStyle name="쉼표 [0] 3 84 3" xfId="2667"/>
    <cellStyle name="쉼표 [0] 3 85" xfId="1049"/>
    <cellStyle name="쉼표 [0] 3 85 2" xfId="2670"/>
    <cellStyle name="쉼표 [0] 3 85 3" xfId="2669"/>
    <cellStyle name="쉼표 [0] 3 86" xfId="1050"/>
    <cellStyle name="쉼표 [0] 3 86 2" xfId="2672"/>
    <cellStyle name="쉼표 [0] 3 86 3" xfId="2671"/>
    <cellStyle name="쉼표 [0] 3 87" xfId="1051"/>
    <cellStyle name="쉼표 [0] 3 87 2" xfId="2674"/>
    <cellStyle name="쉼표 [0] 3 87 3" xfId="2673"/>
    <cellStyle name="쉼표 [0] 3 88" xfId="1052"/>
    <cellStyle name="쉼표 [0] 3 88 2" xfId="2676"/>
    <cellStyle name="쉼표 [0] 3 88 3" xfId="2675"/>
    <cellStyle name="쉼표 [0] 3 89" xfId="1053"/>
    <cellStyle name="쉼표 [0] 3 89 2" xfId="2678"/>
    <cellStyle name="쉼표 [0] 3 89 3" xfId="2677"/>
    <cellStyle name="쉼표 [0] 3 9" xfId="162"/>
    <cellStyle name="쉼표 [0] 3 9 2" xfId="2679"/>
    <cellStyle name="쉼표 [0] 3 9 2 2" xfId="2680"/>
    <cellStyle name="쉼표 [0] 3 9 3" xfId="2681"/>
    <cellStyle name="쉼표 [0] 3 90" xfId="1054"/>
    <cellStyle name="쉼표 [0] 3 90 2" xfId="2683"/>
    <cellStyle name="쉼표 [0] 3 90 3" xfId="2682"/>
    <cellStyle name="쉼표 [0] 3 91" xfId="1055"/>
    <cellStyle name="쉼표 [0] 3 91 2" xfId="2685"/>
    <cellStyle name="쉼표 [0] 3 91 3" xfId="2684"/>
    <cellStyle name="쉼표 [0] 3 92" xfId="1056"/>
    <cellStyle name="쉼표 [0] 3 92 2" xfId="2687"/>
    <cellStyle name="쉼표 [0] 3 92 3" xfId="2686"/>
    <cellStyle name="쉼표 [0] 3 93" xfId="1057"/>
    <cellStyle name="쉼표 [0] 3 93 2" xfId="2689"/>
    <cellStyle name="쉼표 [0] 3 93 3" xfId="2688"/>
    <cellStyle name="쉼표 [0] 3 94" xfId="1058"/>
    <cellStyle name="쉼표 [0] 3 94 2" xfId="2691"/>
    <cellStyle name="쉼표 [0] 3 94 3" xfId="2690"/>
    <cellStyle name="쉼표 [0] 3 95" xfId="1059"/>
    <cellStyle name="쉼표 [0] 3 95 2" xfId="2693"/>
    <cellStyle name="쉼표 [0] 3 95 3" xfId="2692"/>
    <cellStyle name="쉼표 [0] 3 96" xfId="1060"/>
    <cellStyle name="쉼표 [0] 3 96 2" xfId="2695"/>
    <cellStyle name="쉼표 [0] 3 96 3" xfId="2694"/>
    <cellStyle name="쉼표 [0] 3 97" xfId="1061"/>
    <cellStyle name="쉼표 [0] 3 97 2" xfId="2697"/>
    <cellStyle name="쉼표 [0] 3 97 3" xfId="2696"/>
    <cellStyle name="쉼표 [0] 3 98" xfId="1062"/>
    <cellStyle name="쉼표 [0] 3 98 2" xfId="2699"/>
    <cellStyle name="쉼표 [0] 3 98 3" xfId="2698"/>
    <cellStyle name="쉼표 [0] 3 99" xfId="1063"/>
    <cellStyle name="쉼표 [0] 3 99 2" xfId="2701"/>
    <cellStyle name="쉼표 [0] 3 99 3" xfId="2700"/>
    <cellStyle name="쉼표 [0] 30" xfId="68"/>
    <cellStyle name="쉼표 [0] 30 2" xfId="2703"/>
    <cellStyle name="쉼표 [0] 30 3" xfId="2704"/>
    <cellStyle name="쉼표 [0] 30 4" xfId="2702"/>
    <cellStyle name="쉼표 [0] 31" xfId="69"/>
    <cellStyle name="쉼표 [0] 31 2" xfId="2706"/>
    <cellStyle name="쉼표 [0] 31 3" xfId="2707"/>
    <cellStyle name="쉼표 [0] 31 4" xfId="2705"/>
    <cellStyle name="쉼표 [0] 32" xfId="70"/>
    <cellStyle name="쉼표 [0] 32 2" xfId="2709"/>
    <cellStyle name="쉼표 [0] 32 3" xfId="2710"/>
    <cellStyle name="쉼표 [0] 32 4" xfId="2708"/>
    <cellStyle name="쉼표 [0] 33" xfId="71"/>
    <cellStyle name="쉼표 [0] 33 2" xfId="2712"/>
    <cellStyle name="쉼표 [0] 33 3" xfId="2713"/>
    <cellStyle name="쉼표 [0] 33 4" xfId="2711"/>
    <cellStyle name="쉼표 [0] 34" xfId="72"/>
    <cellStyle name="쉼표 [0] 34 2" xfId="2715"/>
    <cellStyle name="쉼표 [0] 34 3" xfId="2716"/>
    <cellStyle name="쉼표 [0] 34 4" xfId="2714"/>
    <cellStyle name="쉼표 [0] 35" xfId="73"/>
    <cellStyle name="쉼표 [0] 35 2" xfId="2718"/>
    <cellStyle name="쉼표 [0] 35 3" xfId="2719"/>
    <cellStyle name="쉼표 [0] 35 4" xfId="2717"/>
    <cellStyle name="쉼표 [0] 36" xfId="74"/>
    <cellStyle name="쉼표 [0] 36 2" xfId="2721"/>
    <cellStyle name="쉼표 [0] 36 3" xfId="2722"/>
    <cellStyle name="쉼표 [0] 36 4" xfId="2720"/>
    <cellStyle name="쉼표 [0] 37" xfId="75"/>
    <cellStyle name="쉼표 [0] 37 2" xfId="2724"/>
    <cellStyle name="쉼표 [0] 37 3" xfId="2725"/>
    <cellStyle name="쉼표 [0] 37 4" xfId="2723"/>
    <cellStyle name="쉼표 [0] 38" xfId="76"/>
    <cellStyle name="쉼표 [0] 38 2" xfId="2727"/>
    <cellStyle name="쉼표 [0] 38 3" xfId="2728"/>
    <cellStyle name="쉼표 [0] 38 4" xfId="2726"/>
    <cellStyle name="쉼표 [0] 39" xfId="77"/>
    <cellStyle name="쉼표 [0] 39 2" xfId="2730"/>
    <cellStyle name="쉼표 [0] 39 3" xfId="2731"/>
    <cellStyle name="쉼표 [0] 39 4" xfId="2729"/>
    <cellStyle name="쉼표 [0] 4" xfId="16"/>
    <cellStyle name="쉼표 [0] 4 10" xfId="1064"/>
    <cellStyle name="쉼표 [0] 4 10 2" xfId="2732"/>
    <cellStyle name="쉼표 [0] 4 11" xfId="1065"/>
    <cellStyle name="쉼표 [0] 4 11 2" xfId="2733"/>
    <cellStyle name="쉼표 [0] 4 12" xfId="1066"/>
    <cellStyle name="쉼표 [0] 4 12 2" xfId="2734"/>
    <cellStyle name="쉼표 [0] 4 13" xfId="1067"/>
    <cellStyle name="쉼표 [0] 4 13 2" xfId="2735"/>
    <cellStyle name="쉼표 [0] 4 14" xfId="1068"/>
    <cellStyle name="쉼표 [0] 4 14 2" xfId="2737"/>
    <cellStyle name="쉼표 [0] 4 14 3" xfId="2736"/>
    <cellStyle name="쉼표 [0] 4 15" xfId="2738"/>
    <cellStyle name="쉼표 [0] 4 2" xfId="174"/>
    <cellStyle name="쉼표 [0] 4 2 2" xfId="1069"/>
    <cellStyle name="쉼표 [0] 4 2 2 2" xfId="2740"/>
    <cellStyle name="쉼표 [0] 4 2 2 3" xfId="2741"/>
    <cellStyle name="쉼표 [0] 4 2 2 4" xfId="2739"/>
    <cellStyle name="쉼표 [0] 4 2 3" xfId="2742"/>
    <cellStyle name="쉼표 [0] 4 2 3 2" xfId="2743"/>
    <cellStyle name="쉼표 [0] 4 2 4" xfId="3728"/>
    <cellStyle name="쉼표 [0] 4 3" xfId="175"/>
    <cellStyle name="쉼표 [0] 4 3 2" xfId="2744"/>
    <cellStyle name="쉼표 [0] 4 3 3" xfId="3729"/>
    <cellStyle name="쉼표 [0] 4 4" xfId="176"/>
    <cellStyle name="쉼표 [0] 4 4 2" xfId="2745"/>
    <cellStyle name="쉼표 [0] 4 4 3" xfId="2746"/>
    <cellStyle name="쉼표 [0] 4 4 4" xfId="3730"/>
    <cellStyle name="쉼표 [0] 4 5" xfId="177"/>
    <cellStyle name="쉼표 [0] 4 5 2" xfId="2747"/>
    <cellStyle name="쉼표 [0] 4 5 3" xfId="2748"/>
    <cellStyle name="쉼표 [0] 4 5 4" xfId="3731"/>
    <cellStyle name="쉼표 [0] 4 6" xfId="1070"/>
    <cellStyle name="쉼표 [0] 4 6 2" xfId="2749"/>
    <cellStyle name="쉼표 [0] 4 6 2 2" xfId="2750"/>
    <cellStyle name="쉼표 [0] 4 6 3" xfId="2751"/>
    <cellStyle name="쉼표 [0] 4 7" xfId="1071"/>
    <cellStyle name="쉼표 [0] 4 7 2" xfId="2752"/>
    <cellStyle name="쉼표 [0] 4 7 2 2" xfId="2753"/>
    <cellStyle name="쉼표 [0] 4 7 3" xfId="2754"/>
    <cellStyle name="쉼표 [0] 4 8" xfId="1072"/>
    <cellStyle name="쉼표 [0] 4 8 2" xfId="2755"/>
    <cellStyle name="쉼표 [0] 4 8 3" xfId="2756"/>
    <cellStyle name="쉼표 [0] 4 9" xfId="1073"/>
    <cellStyle name="쉼표 [0] 4 9 2" xfId="2757"/>
    <cellStyle name="쉼표 [0] 4 9 3" xfId="2758"/>
    <cellStyle name="쉼표 [0] 40" xfId="78"/>
    <cellStyle name="쉼표 [0] 40 2" xfId="2760"/>
    <cellStyle name="쉼표 [0] 40 3" xfId="2761"/>
    <cellStyle name="쉼표 [0] 40 4" xfId="2759"/>
    <cellStyle name="쉼표 [0] 41" xfId="271"/>
    <cellStyle name="쉼표 [0] 41 2" xfId="403"/>
    <cellStyle name="쉼표 [0] 41 3" xfId="419"/>
    <cellStyle name="쉼표 [0] 41 4" xfId="387"/>
    <cellStyle name="쉼표 [0] 41 5" xfId="350"/>
    <cellStyle name="쉼표 [0] 41 6" xfId="2762"/>
    <cellStyle name="쉼표 [0] 42" xfId="79"/>
    <cellStyle name="쉼표 [0] 42 2" xfId="2764"/>
    <cellStyle name="쉼표 [0] 42 3" xfId="3584"/>
    <cellStyle name="쉼표 [0] 42 4" xfId="2763"/>
    <cellStyle name="쉼표 [0] 43" xfId="80"/>
    <cellStyle name="쉼표 [0] 43 2" xfId="2766"/>
    <cellStyle name="쉼표 [0] 43 3" xfId="3585"/>
    <cellStyle name="쉼표 [0] 43 4" xfId="2765"/>
    <cellStyle name="쉼표 [0] 44" xfId="81"/>
    <cellStyle name="쉼표 [0] 44 2" xfId="2768"/>
    <cellStyle name="쉼표 [0] 44 3" xfId="3586"/>
    <cellStyle name="쉼표 [0] 44 4" xfId="2767"/>
    <cellStyle name="쉼표 [0] 45" xfId="277"/>
    <cellStyle name="쉼표 [0] 45 2" xfId="405"/>
    <cellStyle name="쉼표 [0] 45 3" xfId="357"/>
    <cellStyle name="쉼표 [0] 45 4" xfId="345"/>
    <cellStyle name="쉼표 [0] 45 5" xfId="402"/>
    <cellStyle name="쉼표 [0] 45 6" xfId="2769"/>
    <cellStyle name="쉼표 [0] 46" xfId="82"/>
    <cellStyle name="쉼표 [0] 46 2" xfId="2771"/>
    <cellStyle name="쉼표 [0] 46 3" xfId="3587"/>
    <cellStyle name="쉼표 [0] 46 4" xfId="2770"/>
    <cellStyle name="쉼표 [0] 47" xfId="83"/>
    <cellStyle name="쉼표 [0] 47 2" xfId="2773"/>
    <cellStyle name="쉼표 [0] 47 3" xfId="3588"/>
    <cellStyle name="쉼표 [0] 47 4" xfId="2772"/>
    <cellStyle name="쉼표 [0] 48" xfId="84"/>
    <cellStyle name="쉼표 [0] 48 2" xfId="2775"/>
    <cellStyle name="쉼표 [0] 48 3" xfId="3589"/>
    <cellStyle name="쉼표 [0] 48 4" xfId="2774"/>
    <cellStyle name="쉼표 [0] 49" xfId="85"/>
    <cellStyle name="쉼표 [0] 49 2" xfId="2777"/>
    <cellStyle name="쉼표 [0] 49 3" xfId="3590"/>
    <cellStyle name="쉼표 [0] 49 4" xfId="2776"/>
    <cellStyle name="쉼표 [0] 5" xfId="17"/>
    <cellStyle name="쉼표 [0] 5 10" xfId="86"/>
    <cellStyle name="쉼표 [0] 5 10 10" xfId="2778"/>
    <cellStyle name="쉼표 [0] 5 10 11" xfId="2779"/>
    <cellStyle name="쉼표 [0] 5 10 12" xfId="2780"/>
    <cellStyle name="쉼표 [0] 5 10 13" xfId="2781"/>
    <cellStyle name="쉼표 [0] 5 10 14" xfId="2782"/>
    <cellStyle name="쉼표 [0] 5 10 15" xfId="3732"/>
    <cellStyle name="쉼표 [0] 5 10 2" xfId="2783"/>
    <cellStyle name="쉼표 [0] 5 10 2 2" xfId="2784"/>
    <cellStyle name="쉼표 [0] 5 10 3" xfId="2785"/>
    <cellStyle name="쉼표 [0] 5 10 4" xfId="2786"/>
    <cellStyle name="쉼표 [0] 5 10 5" xfId="2787"/>
    <cellStyle name="쉼표 [0] 5 10 6" xfId="2788"/>
    <cellStyle name="쉼표 [0] 5 10 7" xfId="2789"/>
    <cellStyle name="쉼표 [0] 5 10 8" xfId="2790"/>
    <cellStyle name="쉼표 [0] 5 10 9" xfId="2791"/>
    <cellStyle name="쉼표 [0] 5 11" xfId="1074"/>
    <cellStyle name="쉼표 [0] 5 11 10" xfId="2792"/>
    <cellStyle name="쉼표 [0] 5 11 11" xfId="2793"/>
    <cellStyle name="쉼표 [0] 5 11 12" xfId="2794"/>
    <cellStyle name="쉼표 [0] 5 11 13" xfId="2795"/>
    <cellStyle name="쉼표 [0] 5 11 14" xfId="2796"/>
    <cellStyle name="쉼표 [0] 5 11 2" xfId="2797"/>
    <cellStyle name="쉼표 [0] 5 11 2 2" xfId="2798"/>
    <cellStyle name="쉼표 [0] 5 11 3" xfId="2799"/>
    <cellStyle name="쉼표 [0] 5 11 4" xfId="2800"/>
    <cellStyle name="쉼표 [0] 5 11 5" xfId="2801"/>
    <cellStyle name="쉼표 [0] 5 11 6" xfId="2802"/>
    <cellStyle name="쉼표 [0] 5 11 7" xfId="2803"/>
    <cellStyle name="쉼표 [0] 5 11 8" xfId="2804"/>
    <cellStyle name="쉼표 [0] 5 11 9" xfId="2805"/>
    <cellStyle name="쉼표 [0] 5 12" xfId="1075"/>
    <cellStyle name="쉼표 [0] 5 12 2" xfId="2806"/>
    <cellStyle name="쉼표 [0] 5 12 2 2" xfId="2807"/>
    <cellStyle name="쉼표 [0] 5 12 3" xfId="2808"/>
    <cellStyle name="쉼표 [0] 5 12 4" xfId="2809"/>
    <cellStyle name="쉼표 [0] 5 12 5" xfId="2810"/>
    <cellStyle name="쉼표 [0] 5 12 6" xfId="2811"/>
    <cellStyle name="쉼표 [0] 5 12 7" xfId="2812"/>
    <cellStyle name="쉼표 [0] 5 12 8" xfId="2813"/>
    <cellStyle name="쉼표 [0] 5 13" xfId="1076"/>
    <cellStyle name="쉼표 [0] 5 13 2" xfId="2814"/>
    <cellStyle name="쉼표 [0] 5 13 2 2" xfId="2815"/>
    <cellStyle name="쉼표 [0] 5 13 3" xfId="2816"/>
    <cellStyle name="쉼표 [0] 5 14" xfId="1077"/>
    <cellStyle name="쉼표 [0] 5 14 2" xfId="2817"/>
    <cellStyle name="쉼표 [0] 5 14 2 2" xfId="2818"/>
    <cellStyle name="쉼표 [0] 5 14 3" xfId="2819"/>
    <cellStyle name="쉼표 [0] 5 15" xfId="1078"/>
    <cellStyle name="쉼표 [0] 5 15 2" xfId="2820"/>
    <cellStyle name="쉼표 [0] 5 15 3" xfId="2821"/>
    <cellStyle name="쉼표 [0] 5 16" xfId="1079"/>
    <cellStyle name="쉼표 [0] 5 16 2" xfId="2822"/>
    <cellStyle name="쉼표 [0] 5 16 3" xfId="2823"/>
    <cellStyle name="쉼표 [0] 5 17" xfId="1080"/>
    <cellStyle name="쉼표 [0] 5 17 2" xfId="2824"/>
    <cellStyle name="쉼표 [0] 5 18" xfId="1081"/>
    <cellStyle name="쉼표 [0] 5 18 2" xfId="2825"/>
    <cellStyle name="쉼표 [0] 5 19" xfId="1082"/>
    <cellStyle name="쉼표 [0] 5 19 2" xfId="2826"/>
    <cellStyle name="쉼표 [0] 5 2" xfId="18"/>
    <cellStyle name="쉼표 [0] 5 2 10" xfId="2827"/>
    <cellStyle name="쉼표 [0] 5 2 11" xfId="2828"/>
    <cellStyle name="쉼표 [0] 5 2 12" xfId="2829"/>
    <cellStyle name="쉼표 [0] 5 2 13" xfId="2830"/>
    <cellStyle name="쉼표 [0] 5 2 14" xfId="3733"/>
    <cellStyle name="쉼표 [0] 5 2 2" xfId="2831"/>
    <cellStyle name="쉼표 [0] 5 2 3" xfId="2832"/>
    <cellStyle name="쉼표 [0] 5 2 4" xfId="2833"/>
    <cellStyle name="쉼표 [0] 5 2 5" xfId="2834"/>
    <cellStyle name="쉼표 [0] 5 2 6" xfId="2835"/>
    <cellStyle name="쉼표 [0] 5 2 7" xfId="2836"/>
    <cellStyle name="쉼표 [0] 5 2 8" xfId="2837"/>
    <cellStyle name="쉼표 [0] 5 2 9" xfId="2838"/>
    <cellStyle name="쉼표 [0] 5 20" xfId="1083"/>
    <cellStyle name="쉼표 [0] 5 20 2" xfId="2839"/>
    <cellStyle name="쉼표 [0] 5 21" xfId="1084"/>
    <cellStyle name="쉼표 [0] 5 21 2" xfId="2840"/>
    <cellStyle name="쉼표 [0] 5 22" xfId="1085"/>
    <cellStyle name="쉼표 [0] 5 23" xfId="1086"/>
    <cellStyle name="쉼표 [0] 5 23 2" xfId="2841"/>
    <cellStyle name="쉼표 [0] 5 24" xfId="1087"/>
    <cellStyle name="쉼표 [0] 5 25" xfId="1088"/>
    <cellStyle name="쉼표 [0] 5 26" xfId="1089"/>
    <cellStyle name="쉼표 [0] 5 27" xfId="2842"/>
    <cellStyle name="쉼표 [0] 5 28" xfId="2843"/>
    <cellStyle name="쉼표 [0] 5 3" xfId="19"/>
    <cellStyle name="쉼표 [0] 5 3 10" xfId="2844"/>
    <cellStyle name="쉼표 [0] 5 3 11" xfId="2845"/>
    <cellStyle name="쉼표 [0] 5 3 12" xfId="2846"/>
    <cellStyle name="쉼표 [0] 5 3 13" xfId="2847"/>
    <cellStyle name="쉼표 [0] 5 3 14" xfId="3734"/>
    <cellStyle name="쉼표 [0] 5 3 2" xfId="2848"/>
    <cellStyle name="쉼표 [0] 5 3 3" xfId="2849"/>
    <cellStyle name="쉼표 [0] 5 3 4" xfId="2850"/>
    <cellStyle name="쉼표 [0] 5 3 5" xfId="2851"/>
    <cellStyle name="쉼표 [0] 5 3 6" xfId="2852"/>
    <cellStyle name="쉼표 [0] 5 3 7" xfId="2853"/>
    <cellStyle name="쉼표 [0] 5 3 8" xfId="2854"/>
    <cellStyle name="쉼표 [0] 5 3 9" xfId="2855"/>
    <cellStyle name="쉼표 [0] 5 4" xfId="87"/>
    <cellStyle name="쉼표 [0] 5 4 10" xfId="2856"/>
    <cellStyle name="쉼표 [0] 5 4 11" xfId="2857"/>
    <cellStyle name="쉼표 [0] 5 4 12" xfId="2858"/>
    <cellStyle name="쉼표 [0] 5 4 13" xfId="2859"/>
    <cellStyle name="쉼표 [0] 5 4 14" xfId="3735"/>
    <cellStyle name="쉼표 [0] 5 4 2" xfId="2860"/>
    <cellStyle name="쉼표 [0] 5 4 3" xfId="2861"/>
    <cellStyle name="쉼표 [0] 5 4 4" xfId="2862"/>
    <cellStyle name="쉼표 [0] 5 4 5" xfId="2863"/>
    <cellStyle name="쉼표 [0] 5 4 6" xfId="2864"/>
    <cellStyle name="쉼표 [0] 5 4 7" xfId="2865"/>
    <cellStyle name="쉼표 [0] 5 4 8" xfId="2866"/>
    <cellStyle name="쉼표 [0] 5 4 9" xfId="2867"/>
    <cellStyle name="쉼표 [0] 5 5" xfId="88"/>
    <cellStyle name="쉼표 [0] 5 5 10" xfId="2868"/>
    <cellStyle name="쉼표 [0] 5 5 11" xfId="2869"/>
    <cellStyle name="쉼표 [0] 5 5 12" xfId="2870"/>
    <cellStyle name="쉼표 [0] 5 5 13" xfId="2871"/>
    <cellStyle name="쉼표 [0] 5 5 14" xfId="3736"/>
    <cellStyle name="쉼표 [0] 5 5 2" xfId="2872"/>
    <cellStyle name="쉼표 [0] 5 5 3" xfId="2873"/>
    <cellStyle name="쉼표 [0] 5 5 4" xfId="2874"/>
    <cellStyle name="쉼표 [0] 5 5 5" xfId="2875"/>
    <cellStyle name="쉼표 [0] 5 5 6" xfId="2876"/>
    <cellStyle name="쉼표 [0] 5 5 7" xfId="2877"/>
    <cellStyle name="쉼표 [0] 5 5 8" xfId="2878"/>
    <cellStyle name="쉼표 [0] 5 5 9" xfId="2879"/>
    <cellStyle name="쉼표 [0] 5 6" xfId="89"/>
    <cellStyle name="쉼표 [0] 5 6 10" xfId="2880"/>
    <cellStyle name="쉼표 [0] 5 6 11" xfId="2881"/>
    <cellStyle name="쉼표 [0] 5 6 12" xfId="2882"/>
    <cellStyle name="쉼표 [0] 5 6 13" xfId="2883"/>
    <cellStyle name="쉼표 [0] 5 6 14" xfId="3737"/>
    <cellStyle name="쉼표 [0] 5 6 2" xfId="2884"/>
    <cellStyle name="쉼표 [0] 5 6 3" xfId="2885"/>
    <cellStyle name="쉼표 [0] 5 6 4" xfId="2886"/>
    <cellStyle name="쉼표 [0] 5 6 5" xfId="2887"/>
    <cellStyle name="쉼표 [0] 5 6 6" xfId="2888"/>
    <cellStyle name="쉼표 [0] 5 6 7" xfId="2889"/>
    <cellStyle name="쉼표 [0] 5 6 8" xfId="2890"/>
    <cellStyle name="쉼표 [0] 5 6 9" xfId="2891"/>
    <cellStyle name="쉼표 [0] 5 7" xfId="90"/>
    <cellStyle name="쉼표 [0] 5 7 10" xfId="2892"/>
    <cellStyle name="쉼표 [0] 5 7 11" xfId="2893"/>
    <cellStyle name="쉼표 [0] 5 7 12" xfId="2894"/>
    <cellStyle name="쉼표 [0] 5 7 13" xfId="2895"/>
    <cellStyle name="쉼표 [0] 5 7 14" xfId="3738"/>
    <cellStyle name="쉼표 [0] 5 7 2" xfId="2896"/>
    <cellStyle name="쉼표 [0] 5 7 3" xfId="2897"/>
    <cellStyle name="쉼표 [0] 5 7 4" xfId="2898"/>
    <cellStyle name="쉼표 [0] 5 7 5" xfId="2899"/>
    <cellStyle name="쉼표 [0] 5 7 6" xfId="2900"/>
    <cellStyle name="쉼표 [0] 5 7 7" xfId="2901"/>
    <cellStyle name="쉼표 [0] 5 7 8" xfId="2902"/>
    <cellStyle name="쉼표 [0] 5 7 9" xfId="2903"/>
    <cellStyle name="쉼표 [0] 5 8" xfId="91"/>
    <cellStyle name="쉼표 [0] 5 8 10" xfId="2904"/>
    <cellStyle name="쉼표 [0] 5 8 11" xfId="2905"/>
    <cellStyle name="쉼표 [0] 5 8 12" xfId="2906"/>
    <cellStyle name="쉼표 [0] 5 8 13" xfId="2907"/>
    <cellStyle name="쉼표 [0] 5 8 14" xfId="3739"/>
    <cellStyle name="쉼표 [0] 5 8 2" xfId="2908"/>
    <cellStyle name="쉼표 [0] 5 8 3" xfId="2909"/>
    <cellStyle name="쉼표 [0] 5 8 4" xfId="2910"/>
    <cellStyle name="쉼표 [0] 5 8 5" xfId="2911"/>
    <cellStyle name="쉼표 [0] 5 8 6" xfId="2912"/>
    <cellStyle name="쉼표 [0] 5 8 7" xfId="2913"/>
    <cellStyle name="쉼표 [0] 5 8 8" xfId="2914"/>
    <cellStyle name="쉼표 [0] 5 8 9" xfId="2915"/>
    <cellStyle name="쉼표 [0] 5 9" xfId="92"/>
    <cellStyle name="쉼표 [0] 5 9 10" xfId="2916"/>
    <cellStyle name="쉼표 [0] 5 9 11" xfId="2917"/>
    <cellStyle name="쉼표 [0] 5 9 12" xfId="2918"/>
    <cellStyle name="쉼표 [0] 5 9 13" xfId="2919"/>
    <cellStyle name="쉼표 [0] 5 9 14" xfId="3740"/>
    <cellStyle name="쉼표 [0] 5 9 2" xfId="2920"/>
    <cellStyle name="쉼표 [0] 5 9 3" xfId="2921"/>
    <cellStyle name="쉼표 [0] 5 9 4" xfId="2922"/>
    <cellStyle name="쉼표 [0] 5 9 5" xfId="2923"/>
    <cellStyle name="쉼표 [0] 5 9 6" xfId="2924"/>
    <cellStyle name="쉼표 [0] 5 9 7" xfId="2925"/>
    <cellStyle name="쉼표 [0] 5 9 8" xfId="2926"/>
    <cellStyle name="쉼표 [0] 5 9 9" xfId="2927"/>
    <cellStyle name="쉼표 [0] 50" xfId="283"/>
    <cellStyle name="쉼표 [0] 50 2" xfId="408"/>
    <cellStyle name="쉼표 [0] 50 2 2" xfId="2928"/>
    <cellStyle name="쉼표 [0] 50 3" xfId="235"/>
    <cellStyle name="쉼표 [0] 50 4" xfId="355"/>
    <cellStyle name="쉼표 [0] 50 5" xfId="409"/>
    <cellStyle name="쉼표 [0] 50 6" xfId="1404"/>
    <cellStyle name="쉼표 [0] 51" xfId="289"/>
    <cellStyle name="쉼표 [0] 51 2" xfId="410"/>
    <cellStyle name="쉼표 [0] 51 2 2" xfId="2930"/>
    <cellStyle name="쉼표 [0] 51 3" xfId="356"/>
    <cellStyle name="쉼표 [0] 51 4" xfId="368"/>
    <cellStyle name="쉼표 [0] 51 5" xfId="353"/>
    <cellStyle name="쉼표 [0] 51 6" xfId="2929"/>
    <cellStyle name="쉼표 [0] 52" xfId="299"/>
    <cellStyle name="쉼표 [0] 52 2" xfId="413"/>
    <cellStyle name="쉼표 [0] 52 2 2" xfId="2931"/>
    <cellStyle name="쉼표 [0] 52 3" xfId="407"/>
    <cellStyle name="쉼표 [0] 52 4" xfId="363"/>
    <cellStyle name="쉼표 [0] 52 5" xfId="348"/>
    <cellStyle name="쉼표 [0] 52 6" xfId="3609"/>
    <cellStyle name="쉼표 [0] 53" xfId="3610"/>
    <cellStyle name="쉼표 [0] 53 2" xfId="2932"/>
    <cellStyle name="쉼표 [0] 54" xfId="3611"/>
    <cellStyle name="쉼표 [0] 54 2" xfId="2933"/>
    <cellStyle name="쉼표 [0] 55" xfId="3612"/>
    <cellStyle name="쉼표 [0] 55 2" xfId="2934"/>
    <cellStyle name="쉼표 [0] 56" xfId="3613"/>
    <cellStyle name="쉼표 [0] 56 2" xfId="2935"/>
    <cellStyle name="쉼표 [0] 57" xfId="3614"/>
    <cellStyle name="쉼표 [0] 57 2" xfId="2936"/>
    <cellStyle name="쉼표 [0] 58" xfId="2937"/>
    <cellStyle name="쉼표 [0] 58 2" xfId="2938"/>
    <cellStyle name="쉼표 [0] 58 2 2" xfId="3619"/>
    <cellStyle name="쉼표 [0] 58 3" xfId="3638"/>
    <cellStyle name="쉼표 [0] 58 4" xfId="3658"/>
    <cellStyle name="쉼표 [0] 58 5" xfId="3670"/>
    <cellStyle name="쉼표 [0] 58 6" xfId="3617"/>
    <cellStyle name="쉼표 [0] 59" xfId="1090"/>
    <cellStyle name="쉼표 [0] 59 2" xfId="1091"/>
    <cellStyle name="쉼표 [0] 59 2 2" xfId="2939"/>
    <cellStyle name="쉼표 [0] 59 3" xfId="1092"/>
    <cellStyle name="쉼표 [0] 59 3 2" xfId="2940"/>
    <cellStyle name="쉼표 [0] 59 4" xfId="2941"/>
    <cellStyle name="쉼표 [0] 6" xfId="20"/>
    <cellStyle name="쉼표 [0] 6 10" xfId="2942"/>
    <cellStyle name="쉼표 [0] 6 11" xfId="2943"/>
    <cellStyle name="쉼표 [0] 6 12" xfId="2944"/>
    <cellStyle name="쉼표 [0] 6 13" xfId="2945"/>
    <cellStyle name="쉼표 [0] 6 2" xfId="178"/>
    <cellStyle name="쉼표 [0] 6 2 2" xfId="2946"/>
    <cellStyle name="쉼표 [0] 6 2 3" xfId="3741"/>
    <cellStyle name="쉼표 [0] 6 3" xfId="179"/>
    <cellStyle name="쉼표 [0] 6 3 2" xfId="3742"/>
    <cellStyle name="쉼표 [0] 6 4" xfId="180"/>
    <cellStyle name="쉼표 [0] 6 4 2" xfId="3743"/>
    <cellStyle name="쉼표 [0] 6 5" xfId="181"/>
    <cellStyle name="쉼표 [0] 6 5 2" xfId="3744"/>
    <cellStyle name="쉼표 [0] 6 6" xfId="1294"/>
    <cellStyle name="쉼표 [0] 6 6 2" xfId="2947"/>
    <cellStyle name="쉼표 [0] 6 6 3" xfId="2948"/>
    <cellStyle name="쉼표 [0] 6 7" xfId="2949"/>
    <cellStyle name="쉼표 [0] 6 7 2" xfId="2950"/>
    <cellStyle name="쉼표 [0] 6 8" xfId="2951"/>
    <cellStyle name="쉼표 [0] 6 9" xfId="2952"/>
    <cellStyle name="쉼표 [0] 60" xfId="3709"/>
    <cellStyle name="쉼표 [0] 62" xfId="1093"/>
    <cellStyle name="쉼표 [0] 62 2" xfId="1094"/>
    <cellStyle name="쉼표 [0] 62 2 2" xfId="2953"/>
    <cellStyle name="쉼표 [0] 62 3" xfId="1095"/>
    <cellStyle name="쉼표 [0] 62 3 2" xfId="2954"/>
    <cellStyle name="쉼표 [0] 62 4" xfId="2955"/>
    <cellStyle name="쉼표 [0] 62 5" xfId="3620"/>
    <cellStyle name="쉼표 [0] 63" xfId="3621"/>
    <cellStyle name="쉼표 [0] 64" xfId="3622"/>
    <cellStyle name="쉼표 [0] 65" xfId="1096"/>
    <cellStyle name="쉼표 [0] 65 2" xfId="1097"/>
    <cellStyle name="쉼표 [0] 65 2 2" xfId="2956"/>
    <cellStyle name="쉼표 [0] 65 3" xfId="1098"/>
    <cellStyle name="쉼표 [0] 65 3 2" xfId="2957"/>
    <cellStyle name="쉼표 [0] 65 4" xfId="2958"/>
    <cellStyle name="쉼표 [0] 65 5" xfId="3623"/>
    <cellStyle name="쉼표 [0] 66" xfId="3624"/>
    <cellStyle name="쉼표 [0] 67" xfId="3625"/>
    <cellStyle name="쉼표 [0] 68" xfId="1099"/>
    <cellStyle name="쉼표 [0] 68 2" xfId="1100"/>
    <cellStyle name="쉼표 [0] 68 2 2" xfId="2959"/>
    <cellStyle name="쉼표 [0] 68 3" xfId="1101"/>
    <cellStyle name="쉼표 [0] 68 3 2" xfId="2960"/>
    <cellStyle name="쉼표 [0] 68 4" xfId="2961"/>
    <cellStyle name="쉼표 [0] 68 5" xfId="3626"/>
    <cellStyle name="쉼표 [0] 69" xfId="3627"/>
    <cellStyle name="쉼표 [0] 7" xfId="21"/>
    <cellStyle name="쉼표 [0] 7 10" xfId="93"/>
    <cellStyle name="쉼표 [0] 7 10 10" xfId="2962"/>
    <cellStyle name="쉼표 [0] 7 10 11" xfId="2963"/>
    <cellStyle name="쉼표 [0] 7 10 12" xfId="2964"/>
    <cellStyle name="쉼표 [0] 7 10 13" xfId="2965"/>
    <cellStyle name="쉼표 [0] 7 10 14" xfId="2966"/>
    <cellStyle name="쉼표 [0] 7 10 15" xfId="3745"/>
    <cellStyle name="쉼표 [0] 7 10 2" xfId="2967"/>
    <cellStyle name="쉼표 [0] 7 10 2 2" xfId="2968"/>
    <cellStyle name="쉼표 [0] 7 10 3" xfId="2969"/>
    <cellStyle name="쉼표 [0] 7 10 4" xfId="2970"/>
    <cellStyle name="쉼표 [0] 7 10 5" xfId="2971"/>
    <cellStyle name="쉼표 [0] 7 10 6" xfId="2972"/>
    <cellStyle name="쉼표 [0] 7 10 7" xfId="2973"/>
    <cellStyle name="쉼표 [0] 7 10 8" xfId="2974"/>
    <cellStyle name="쉼표 [0] 7 10 9" xfId="2975"/>
    <cellStyle name="쉼표 [0] 7 11" xfId="1102"/>
    <cellStyle name="쉼표 [0] 7 11 10" xfId="2976"/>
    <cellStyle name="쉼표 [0] 7 11 11" xfId="2977"/>
    <cellStyle name="쉼표 [0] 7 11 12" xfId="2978"/>
    <cellStyle name="쉼표 [0] 7 11 13" xfId="2979"/>
    <cellStyle name="쉼표 [0] 7 11 14" xfId="2980"/>
    <cellStyle name="쉼표 [0] 7 11 2" xfId="2981"/>
    <cellStyle name="쉼표 [0] 7 11 2 2" xfId="2982"/>
    <cellStyle name="쉼표 [0] 7 11 3" xfId="2983"/>
    <cellStyle name="쉼표 [0] 7 11 4" xfId="2984"/>
    <cellStyle name="쉼표 [0] 7 11 5" xfId="2985"/>
    <cellStyle name="쉼표 [0] 7 11 6" xfId="2986"/>
    <cellStyle name="쉼표 [0] 7 11 7" xfId="2987"/>
    <cellStyle name="쉼표 [0] 7 11 8" xfId="2988"/>
    <cellStyle name="쉼표 [0] 7 11 9" xfId="2989"/>
    <cellStyle name="쉼표 [0] 7 12" xfId="1103"/>
    <cellStyle name="쉼표 [0] 7 12 2" xfId="2990"/>
    <cellStyle name="쉼표 [0] 7 12 2 2" xfId="2991"/>
    <cellStyle name="쉼표 [0] 7 12 3" xfId="2992"/>
    <cellStyle name="쉼표 [0] 7 12 4" xfId="2993"/>
    <cellStyle name="쉼표 [0] 7 12 5" xfId="2994"/>
    <cellStyle name="쉼표 [0] 7 12 6" xfId="2995"/>
    <cellStyle name="쉼표 [0] 7 12 7" xfId="2996"/>
    <cellStyle name="쉼표 [0] 7 12 8" xfId="2997"/>
    <cellStyle name="쉼표 [0] 7 13" xfId="1104"/>
    <cellStyle name="쉼표 [0] 7 13 2" xfId="2998"/>
    <cellStyle name="쉼표 [0] 7 13 2 2" xfId="2999"/>
    <cellStyle name="쉼표 [0] 7 13 3" xfId="3000"/>
    <cellStyle name="쉼표 [0] 7 14" xfId="1105"/>
    <cellStyle name="쉼표 [0] 7 14 2" xfId="3001"/>
    <cellStyle name="쉼표 [0] 7 14 2 2" xfId="3002"/>
    <cellStyle name="쉼표 [0] 7 14 3" xfId="3003"/>
    <cellStyle name="쉼표 [0] 7 15" xfId="1106"/>
    <cellStyle name="쉼표 [0] 7 15 2" xfId="3004"/>
    <cellStyle name="쉼표 [0] 7 15 3" xfId="3005"/>
    <cellStyle name="쉼표 [0] 7 16" xfId="1107"/>
    <cellStyle name="쉼표 [0] 7 16 2" xfId="3006"/>
    <cellStyle name="쉼표 [0] 7 16 3" xfId="3007"/>
    <cellStyle name="쉼표 [0] 7 17" xfId="1108"/>
    <cellStyle name="쉼표 [0] 7 17 2" xfId="3008"/>
    <cellStyle name="쉼표 [0] 7 18" xfId="1109"/>
    <cellStyle name="쉼표 [0] 7 18 2" xfId="3009"/>
    <cellStyle name="쉼표 [0] 7 19" xfId="1110"/>
    <cellStyle name="쉼표 [0] 7 19 2" xfId="3010"/>
    <cellStyle name="쉼표 [0] 7 2" xfId="22"/>
    <cellStyle name="쉼표 [0] 7 2 10" xfId="3011"/>
    <cellStyle name="쉼표 [0] 7 2 11" xfId="3012"/>
    <cellStyle name="쉼표 [0] 7 2 12" xfId="3013"/>
    <cellStyle name="쉼표 [0] 7 2 13" xfId="3014"/>
    <cellStyle name="쉼표 [0] 7 2 14" xfId="3746"/>
    <cellStyle name="쉼표 [0] 7 2 2" xfId="3015"/>
    <cellStyle name="쉼표 [0] 7 2 3" xfId="3016"/>
    <cellStyle name="쉼표 [0] 7 2 4" xfId="3017"/>
    <cellStyle name="쉼표 [0] 7 2 5" xfId="3018"/>
    <cellStyle name="쉼표 [0] 7 2 6" xfId="3019"/>
    <cellStyle name="쉼표 [0] 7 2 7" xfId="3020"/>
    <cellStyle name="쉼표 [0] 7 2 8" xfId="3021"/>
    <cellStyle name="쉼표 [0] 7 2 9" xfId="3022"/>
    <cellStyle name="쉼표 [0] 7 20" xfId="1111"/>
    <cellStyle name="쉼표 [0] 7 20 2" xfId="3023"/>
    <cellStyle name="쉼표 [0] 7 21" xfId="1112"/>
    <cellStyle name="쉼표 [0] 7 21 2" xfId="3024"/>
    <cellStyle name="쉼표 [0] 7 22" xfId="1113"/>
    <cellStyle name="쉼표 [0] 7 23" xfId="1114"/>
    <cellStyle name="쉼표 [0] 7 23 2" xfId="3025"/>
    <cellStyle name="쉼표 [0] 7 24" xfId="1115"/>
    <cellStyle name="쉼표 [0] 7 25" xfId="1116"/>
    <cellStyle name="쉼표 [0] 7 26" xfId="1117"/>
    <cellStyle name="쉼표 [0] 7 27" xfId="3026"/>
    <cellStyle name="쉼표 [0] 7 28" xfId="3027"/>
    <cellStyle name="쉼표 [0] 7 29" xfId="3028"/>
    <cellStyle name="쉼표 [0] 7 3" xfId="23"/>
    <cellStyle name="쉼표 [0] 7 3 10" xfId="3029"/>
    <cellStyle name="쉼표 [0] 7 3 11" xfId="3030"/>
    <cellStyle name="쉼표 [0] 7 3 12" xfId="3031"/>
    <cellStyle name="쉼표 [0] 7 3 13" xfId="3032"/>
    <cellStyle name="쉼표 [0] 7 3 14" xfId="3747"/>
    <cellStyle name="쉼표 [0] 7 3 2" xfId="3033"/>
    <cellStyle name="쉼표 [0] 7 3 3" xfId="3034"/>
    <cellStyle name="쉼표 [0] 7 3 4" xfId="3035"/>
    <cellStyle name="쉼표 [0] 7 3 5" xfId="3036"/>
    <cellStyle name="쉼표 [0] 7 3 6" xfId="3037"/>
    <cellStyle name="쉼표 [0] 7 3 7" xfId="3038"/>
    <cellStyle name="쉼표 [0] 7 3 8" xfId="3039"/>
    <cellStyle name="쉼표 [0] 7 3 9" xfId="3040"/>
    <cellStyle name="쉼표 [0] 7 30" xfId="3041"/>
    <cellStyle name="쉼표 [0] 7 4" xfId="94"/>
    <cellStyle name="쉼표 [0] 7 4 10" xfId="3042"/>
    <cellStyle name="쉼표 [0] 7 4 11" xfId="3043"/>
    <cellStyle name="쉼표 [0] 7 4 12" xfId="3044"/>
    <cellStyle name="쉼표 [0] 7 4 13" xfId="3045"/>
    <cellStyle name="쉼표 [0] 7 4 14" xfId="3748"/>
    <cellStyle name="쉼표 [0] 7 4 2" xfId="3046"/>
    <cellStyle name="쉼표 [0] 7 4 3" xfId="3047"/>
    <cellStyle name="쉼표 [0] 7 4 4" xfId="3048"/>
    <cellStyle name="쉼표 [0] 7 4 5" xfId="3049"/>
    <cellStyle name="쉼표 [0] 7 4 6" xfId="3050"/>
    <cellStyle name="쉼표 [0] 7 4 7" xfId="3051"/>
    <cellStyle name="쉼표 [0] 7 4 8" xfId="3052"/>
    <cellStyle name="쉼표 [0] 7 4 9" xfId="3053"/>
    <cellStyle name="쉼표 [0] 7 5" xfId="95"/>
    <cellStyle name="쉼표 [0] 7 5 10" xfId="3054"/>
    <cellStyle name="쉼표 [0] 7 5 11" xfId="3055"/>
    <cellStyle name="쉼표 [0] 7 5 12" xfId="3056"/>
    <cellStyle name="쉼표 [0] 7 5 13" xfId="3057"/>
    <cellStyle name="쉼표 [0] 7 5 14" xfId="3749"/>
    <cellStyle name="쉼표 [0] 7 5 2" xfId="3058"/>
    <cellStyle name="쉼표 [0] 7 5 3" xfId="3059"/>
    <cellStyle name="쉼표 [0] 7 5 4" xfId="3060"/>
    <cellStyle name="쉼표 [0] 7 5 5" xfId="3061"/>
    <cellStyle name="쉼표 [0] 7 5 6" xfId="3062"/>
    <cellStyle name="쉼표 [0] 7 5 7" xfId="3063"/>
    <cellStyle name="쉼표 [0] 7 5 8" xfId="3064"/>
    <cellStyle name="쉼표 [0] 7 5 9" xfId="3065"/>
    <cellStyle name="쉼표 [0] 7 6" xfId="96"/>
    <cellStyle name="쉼표 [0] 7 6 10" xfId="3066"/>
    <cellStyle name="쉼표 [0] 7 6 11" xfId="3067"/>
    <cellStyle name="쉼표 [0] 7 6 12" xfId="3068"/>
    <cellStyle name="쉼표 [0] 7 6 13" xfId="3069"/>
    <cellStyle name="쉼표 [0] 7 6 14" xfId="3750"/>
    <cellStyle name="쉼표 [0] 7 6 2" xfId="3070"/>
    <cellStyle name="쉼표 [0] 7 6 3" xfId="3071"/>
    <cellStyle name="쉼표 [0] 7 6 4" xfId="3072"/>
    <cellStyle name="쉼표 [0] 7 6 5" xfId="3073"/>
    <cellStyle name="쉼표 [0] 7 6 6" xfId="3074"/>
    <cellStyle name="쉼표 [0] 7 6 7" xfId="3075"/>
    <cellStyle name="쉼표 [0] 7 6 8" xfId="3076"/>
    <cellStyle name="쉼표 [0] 7 6 9" xfId="3077"/>
    <cellStyle name="쉼표 [0] 7 7" xfId="97"/>
    <cellStyle name="쉼표 [0] 7 7 10" xfId="3078"/>
    <cellStyle name="쉼표 [0] 7 7 11" xfId="3079"/>
    <cellStyle name="쉼표 [0] 7 7 12" xfId="3080"/>
    <cellStyle name="쉼표 [0] 7 7 13" xfId="3081"/>
    <cellStyle name="쉼표 [0] 7 7 14" xfId="3751"/>
    <cellStyle name="쉼표 [0] 7 7 2" xfId="3082"/>
    <cellStyle name="쉼표 [0] 7 7 3" xfId="3083"/>
    <cellStyle name="쉼표 [0] 7 7 4" xfId="3084"/>
    <cellStyle name="쉼표 [0] 7 7 5" xfId="3085"/>
    <cellStyle name="쉼표 [0] 7 7 6" xfId="3086"/>
    <cellStyle name="쉼표 [0] 7 7 7" xfId="3087"/>
    <cellStyle name="쉼표 [0] 7 7 8" xfId="3088"/>
    <cellStyle name="쉼표 [0] 7 7 9" xfId="3089"/>
    <cellStyle name="쉼표 [0] 7 8" xfId="98"/>
    <cellStyle name="쉼표 [0] 7 8 10" xfId="3090"/>
    <cellStyle name="쉼표 [0] 7 8 11" xfId="3091"/>
    <cellStyle name="쉼표 [0] 7 8 12" xfId="3092"/>
    <cellStyle name="쉼표 [0] 7 8 13" xfId="3093"/>
    <cellStyle name="쉼표 [0] 7 8 14" xfId="3752"/>
    <cellStyle name="쉼표 [0] 7 8 2" xfId="3094"/>
    <cellStyle name="쉼표 [0] 7 8 3" xfId="3095"/>
    <cellStyle name="쉼표 [0] 7 8 4" xfId="3096"/>
    <cellStyle name="쉼표 [0] 7 8 5" xfId="3097"/>
    <cellStyle name="쉼표 [0] 7 8 6" xfId="3098"/>
    <cellStyle name="쉼표 [0] 7 8 7" xfId="3099"/>
    <cellStyle name="쉼표 [0] 7 8 8" xfId="3100"/>
    <cellStyle name="쉼표 [0] 7 8 9" xfId="3101"/>
    <cellStyle name="쉼표 [0] 7 9" xfId="99"/>
    <cellStyle name="쉼표 [0] 7 9 10" xfId="3102"/>
    <cellStyle name="쉼표 [0] 7 9 11" xfId="3103"/>
    <cellStyle name="쉼표 [0] 7 9 12" xfId="3104"/>
    <cellStyle name="쉼표 [0] 7 9 13" xfId="3105"/>
    <cellStyle name="쉼표 [0] 7 9 14" xfId="3753"/>
    <cellStyle name="쉼표 [0] 7 9 2" xfId="3106"/>
    <cellStyle name="쉼표 [0] 7 9 3" xfId="3107"/>
    <cellStyle name="쉼표 [0] 7 9 4" xfId="3108"/>
    <cellStyle name="쉼표 [0] 7 9 5" xfId="3109"/>
    <cellStyle name="쉼표 [0] 7 9 6" xfId="3110"/>
    <cellStyle name="쉼표 [0] 7 9 7" xfId="3111"/>
    <cellStyle name="쉼표 [0] 7 9 8" xfId="3112"/>
    <cellStyle name="쉼표 [0] 7 9 9" xfId="3113"/>
    <cellStyle name="쉼표 [0] 70" xfId="3628"/>
    <cellStyle name="쉼표 [0] 71" xfId="1118"/>
    <cellStyle name="쉼표 [0] 71 2" xfId="1119"/>
    <cellStyle name="쉼표 [0] 71 2 2" xfId="3676"/>
    <cellStyle name="쉼표 [0] 71 2 3" xfId="3114"/>
    <cellStyle name="쉼표 [0] 71 3" xfId="1120"/>
    <cellStyle name="쉼표 [0] 71 3 2" xfId="3115"/>
    <cellStyle name="쉼표 [0] 71 4" xfId="3116"/>
    <cellStyle name="쉼표 [0] 71 5" xfId="3629"/>
    <cellStyle name="쉼표 [0] 72" xfId="3630"/>
    <cellStyle name="쉼표 [0] 72 2" xfId="3677"/>
    <cellStyle name="쉼표 [0] 73" xfId="3631"/>
    <cellStyle name="쉼표 [0] 73 2" xfId="3678"/>
    <cellStyle name="쉼표 [0] 74" xfId="1121"/>
    <cellStyle name="쉼표 [0] 74 2" xfId="1122"/>
    <cellStyle name="쉼표 [0] 74 2 2" xfId="3679"/>
    <cellStyle name="쉼표 [0] 74 2 3" xfId="3117"/>
    <cellStyle name="쉼표 [0] 74 3" xfId="1123"/>
    <cellStyle name="쉼표 [0] 74 3 2" xfId="3118"/>
    <cellStyle name="쉼표 [0] 74 4" xfId="3119"/>
    <cellStyle name="쉼표 [0] 74 5" xfId="3632"/>
    <cellStyle name="쉼표 [0] 75" xfId="3633"/>
    <cellStyle name="쉼표 [0] 75 2" xfId="3680"/>
    <cellStyle name="쉼표 [0] 76" xfId="3634"/>
    <cellStyle name="쉼표 [0] 76 2" xfId="3681"/>
    <cellStyle name="쉼표 [0] 77" xfId="1124"/>
    <cellStyle name="쉼표 [0] 77 2" xfId="1125"/>
    <cellStyle name="쉼표 [0] 77 2 2" xfId="3682"/>
    <cellStyle name="쉼표 [0] 77 2 3" xfId="3120"/>
    <cellStyle name="쉼표 [0] 77 3" xfId="1126"/>
    <cellStyle name="쉼표 [0] 77 3 2" xfId="3121"/>
    <cellStyle name="쉼표 [0] 77 4" xfId="3122"/>
    <cellStyle name="쉼표 [0] 77 5" xfId="3635"/>
    <cellStyle name="쉼표 [0] 78" xfId="3636"/>
    <cellStyle name="쉼표 [0] 79" xfId="3637"/>
    <cellStyle name="쉼표 [0] 8" xfId="24"/>
    <cellStyle name="쉼표 [0] 8 10" xfId="100"/>
    <cellStyle name="쉼표 [0] 8 10 2" xfId="3123"/>
    <cellStyle name="쉼표 [0] 8 11" xfId="1127"/>
    <cellStyle name="쉼표 [0] 8 12" xfId="1128"/>
    <cellStyle name="쉼표 [0] 8 13" xfId="1129"/>
    <cellStyle name="쉼표 [0] 8 14" xfId="3124"/>
    <cellStyle name="쉼표 [0] 8 15" xfId="3125"/>
    <cellStyle name="쉼표 [0] 8 16" xfId="3126"/>
    <cellStyle name="쉼표 [0] 8 17" xfId="3127"/>
    <cellStyle name="쉼표 [0] 8 18" xfId="3128"/>
    <cellStyle name="쉼표 [0] 8 19" xfId="3129"/>
    <cellStyle name="쉼표 [0] 8 2" xfId="25"/>
    <cellStyle name="쉼표 [0] 8 2 10" xfId="3130"/>
    <cellStyle name="쉼표 [0] 8 2 11" xfId="3131"/>
    <cellStyle name="쉼표 [0] 8 2 12" xfId="3132"/>
    <cellStyle name="쉼표 [0] 8 2 13" xfId="3133"/>
    <cellStyle name="쉼표 [0] 8 2 14" xfId="3754"/>
    <cellStyle name="쉼표 [0] 8 2 2" xfId="3134"/>
    <cellStyle name="쉼표 [0] 8 2 3" xfId="3135"/>
    <cellStyle name="쉼표 [0] 8 2 4" xfId="3136"/>
    <cellStyle name="쉼표 [0] 8 2 5" xfId="3137"/>
    <cellStyle name="쉼표 [0] 8 2 6" xfId="3138"/>
    <cellStyle name="쉼표 [0] 8 2 7" xfId="3139"/>
    <cellStyle name="쉼표 [0] 8 2 8" xfId="3140"/>
    <cellStyle name="쉼표 [0] 8 2 9" xfId="3141"/>
    <cellStyle name="쉼표 [0] 8 20" xfId="3142"/>
    <cellStyle name="쉼표 [0] 8 21" xfId="3143"/>
    <cellStyle name="쉼표 [0] 8 22" xfId="3144"/>
    <cellStyle name="쉼표 [0] 8 23" xfId="3145"/>
    <cellStyle name="쉼표 [0] 8 24" xfId="3146"/>
    <cellStyle name="쉼표 [0] 8 25" xfId="3147"/>
    <cellStyle name="쉼표 [0] 8 26" xfId="3148"/>
    <cellStyle name="쉼표 [0] 8 27" xfId="3149"/>
    <cellStyle name="쉼표 [0] 8 28" xfId="3150"/>
    <cellStyle name="쉼표 [0] 8 3" xfId="26"/>
    <cellStyle name="쉼표 [0] 8 3 10" xfId="3151"/>
    <cellStyle name="쉼표 [0] 8 3 11" xfId="3152"/>
    <cellStyle name="쉼표 [0] 8 3 12" xfId="3153"/>
    <cellStyle name="쉼표 [0] 8 3 13" xfId="3154"/>
    <cellStyle name="쉼표 [0] 8 3 14" xfId="3755"/>
    <cellStyle name="쉼표 [0] 8 3 2" xfId="3155"/>
    <cellStyle name="쉼표 [0] 8 3 3" xfId="3156"/>
    <cellStyle name="쉼표 [0] 8 3 4" xfId="3157"/>
    <cellStyle name="쉼표 [0] 8 3 5" xfId="3158"/>
    <cellStyle name="쉼표 [0] 8 3 6" xfId="3159"/>
    <cellStyle name="쉼표 [0] 8 3 7" xfId="3160"/>
    <cellStyle name="쉼표 [0] 8 3 8" xfId="3161"/>
    <cellStyle name="쉼표 [0] 8 3 9" xfId="3162"/>
    <cellStyle name="쉼표 [0] 8 4" xfId="101"/>
    <cellStyle name="쉼표 [0] 8 4 10" xfId="3163"/>
    <cellStyle name="쉼표 [0] 8 4 11" xfId="3164"/>
    <cellStyle name="쉼표 [0] 8 4 12" xfId="3165"/>
    <cellStyle name="쉼표 [0] 8 4 13" xfId="3166"/>
    <cellStyle name="쉼표 [0] 8 4 14" xfId="3756"/>
    <cellStyle name="쉼표 [0] 8 4 2" xfId="3167"/>
    <cellStyle name="쉼표 [0] 8 4 3" xfId="3168"/>
    <cellStyle name="쉼표 [0] 8 4 4" xfId="3169"/>
    <cellStyle name="쉼표 [0] 8 4 5" xfId="3170"/>
    <cellStyle name="쉼표 [0] 8 4 6" xfId="3171"/>
    <cellStyle name="쉼표 [0] 8 4 7" xfId="3172"/>
    <cellStyle name="쉼표 [0] 8 4 8" xfId="3173"/>
    <cellStyle name="쉼표 [0] 8 4 9" xfId="3174"/>
    <cellStyle name="쉼표 [0] 8 5" xfId="102"/>
    <cellStyle name="쉼표 [0] 8 5 10" xfId="3175"/>
    <cellStyle name="쉼표 [0] 8 5 11" xfId="3176"/>
    <cellStyle name="쉼표 [0] 8 5 12" xfId="3177"/>
    <cellStyle name="쉼표 [0] 8 5 13" xfId="3178"/>
    <cellStyle name="쉼표 [0] 8 5 14" xfId="3757"/>
    <cellStyle name="쉼표 [0] 8 5 2" xfId="3179"/>
    <cellStyle name="쉼표 [0] 8 5 3" xfId="3180"/>
    <cellStyle name="쉼표 [0] 8 5 4" xfId="3181"/>
    <cellStyle name="쉼표 [0] 8 5 5" xfId="3182"/>
    <cellStyle name="쉼표 [0] 8 5 6" xfId="3183"/>
    <cellStyle name="쉼표 [0] 8 5 7" xfId="3184"/>
    <cellStyle name="쉼표 [0] 8 5 8" xfId="3185"/>
    <cellStyle name="쉼표 [0] 8 5 9" xfId="3186"/>
    <cellStyle name="쉼표 [0] 8 6" xfId="103"/>
    <cellStyle name="쉼표 [0] 8 6 10" xfId="3187"/>
    <cellStyle name="쉼표 [0] 8 6 11" xfId="3188"/>
    <cellStyle name="쉼표 [0] 8 6 12" xfId="3189"/>
    <cellStyle name="쉼표 [0] 8 6 13" xfId="3190"/>
    <cellStyle name="쉼표 [0] 8 6 14" xfId="3758"/>
    <cellStyle name="쉼표 [0] 8 6 2" xfId="3191"/>
    <cellStyle name="쉼표 [0] 8 6 3" xfId="3192"/>
    <cellStyle name="쉼표 [0] 8 6 4" xfId="3193"/>
    <cellStyle name="쉼표 [0] 8 6 5" xfId="3194"/>
    <cellStyle name="쉼표 [0] 8 6 6" xfId="3195"/>
    <cellStyle name="쉼표 [0] 8 6 7" xfId="3196"/>
    <cellStyle name="쉼표 [0] 8 6 8" xfId="3197"/>
    <cellStyle name="쉼표 [0] 8 6 9" xfId="3198"/>
    <cellStyle name="쉼표 [0] 8 7" xfId="104"/>
    <cellStyle name="쉼표 [0] 8 7 10" xfId="3199"/>
    <cellStyle name="쉼표 [0] 8 7 11" xfId="3200"/>
    <cellStyle name="쉼표 [0] 8 7 12" xfId="3201"/>
    <cellStyle name="쉼표 [0] 8 7 13" xfId="3202"/>
    <cellStyle name="쉼표 [0] 8 7 14" xfId="3759"/>
    <cellStyle name="쉼표 [0] 8 7 2" xfId="3203"/>
    <cellStyle name="쉼표 [0] 8 7 3" xfId="3204"/>
    <cellStyle name="쉼표 [0] 8 7 4" xfId="3205"/>
    <cellStyle name="쉼표 [0] 8 7 5" xfId="3206"/>
    <cellStyle name="쉼표 [0] 8 7 6" xfId="3207"/>
    <cellStyle name="쉼표 [0] 8 7 7" xfId="3208"/>
    <cellStyle name="쉼표 [0] 8 7 8" xfId="3209"/>
    <cellStyle name="쉼표 [0] 8 7 9" xfId="3210"/>
    <cellStyle name="쉼표 [0] 8 8" xfId="105"/>
    <cellStyle name="쉼표 [0] 8 8 10" xfId="3211"/>
    <cellStyle name="쉼표 [0] 8 8 11" xfId="3212"/>
    <cellStyle name="쉼표 [0] 8 8 12" xfId="3213"/>
    <cellStyle name="쉼표 [0] 8 8 13" xfId="3214"/>
    <cellStyle name="쉼표 [0] 8 8 14" xfId="3760"/>
    <cellStyle name="쉼표 [0] 8 8 2" xfId="3215"/>
    <cellStyle name="쉼표 [0] 8 8 3" xfId="3216"/>
    <cellStyle name="쉼표 [0] 8 8 4" xfId="3217"/>
    <cellStyle name="쉼표 [0] 8 8 5" xfId="3218"/>
    <cellStyle name="쉼표 [0] 8 8 6" xfId="3219"/>
    <cellStyle name="쉼표 [0] 8 8 7" xfId="3220"/>
    <cellStyle name="쉼표 [0] 8 8 8" xfId="3221"/>
    <cellStyle name="쉼표 [0] 8 8 9" xfId="3222"/>
    <cellStyle name="쉼표 [0] 8 9" xfId="106"/>
    <cellStyle name="쉼표 [0] 8 9 10" xfId="3223"/>
    <cellStyle name="쉼표 [0] 8 9 11" xfId="3224"/>
    <cellStyle name="쉼표 [0] 8 9 12" xfId="3225"/>
    <cellStyle name="쉼표 [0] 8 9 13" xfId="3226"/>
    <cellStyle name="쉼표 [0] 8 9 14" xfId="3761"/>
    <cellStyle name="쉼표 [0] 8 9 2" xfId="3227"/>
    <cellStyle name="쉼표 [0] 8 9 3" xfId="3228"/>
    <cellStyle name="쉼표 [0] 8 9 4" xfId="3229"/>
    <cellStyle name="쉼표 [0] 8 9 5" xfId="3230"/>
    <cellStyle name="쉼표 [0] 8 9 6" xfId="3231"/>
    <cellStyle name="쉼표 [0] 8 9 7" xfId="3232"/>
    <cellStyle name="쉼표 [0] 8 9 8" xfId="3233"/>
    <cellStyle name="쉼표 [0] 8 9 9" xfId="3234"/>
    <cellStyle name="쉼표 [0] 80" xfId="1130"/>
    <cellStyle name="쉼표 [0] 80 2" xfId="1131"/>
    <cellStyle name="쉼표 [0] 80 2 2" xfId="3235"/>
    <cellStyle name="쉼표 [0] 80 3" xfId="1132"/>
    <cellStyle name="쉼표 [0] 80 3 2" xfId="3236"/>
    <cellStyle name="쉼표 [0] 80 4" xfId="3237"/>
    <cellStyle name="쉼표 [0] 80 5" xfId="3639"/>
    <cellStyle name="쉼표 [0] 81" xfId="3640"/>
    <cellStyle name="쉼표 [0] 82" xfId="3641"/>
    <cellStyle name="쉼표 [0] 83" xfId="1133"/>
    <cellStyle name="쉼표 [0] 83 2" xfId="1134"/>
    <cellStyle name="쉼표 [0] 83 2 2" xfId="3238"/>
    <cellStyle name="쉼표 [0] 83 3" xfId="1135"/>
    <cellStyle name="쉼표 [0] 83 3 2" xfId="3239"/>
    <cellStyle name="쉼표 [0] 83 4" xfId="3240"/>
    <cellStyle name="쉼표 [0] 83 5" xfId="3642"/>
    <cellStyle name="쉼표 [0] 84" xfId="3643"/>
    <cellStyle name="쉼표 [0] 85" xfId="3644"/>
    <cellStyle name="쉼표 [0] 86" xfId="1136"/>
    <cellStyle name="쉼표 [0] 86 2" xfId="1137"/>
    <cellStyle name="쉼표 [0] 86 2 2" xfId="3241"/>
    <cellStyle name="쉼표 [0] 86 3" xfId="1138"/>
    <cellStyle name="쉼표 [0] 86 3 2" xfId="3242"/>
    <cellStyle name="쉼표 [0] 86 4" xfId="3243"/>
    <cellStyle name="쉼표 [0] 86 5" xfId="3645"/>
    <cellStyle name="쉼표 [0] 87" xfId="3646"/>
    <cellStyle name="쉼표 [0] 88" xfId="3647"/>
    <cellStyle name="쉼표 [0] 89" xfId="1139"/>
    <cellStyle name="쉼표 [0] 89 2" xfId="1140"/>
    <cellStyle name="쉼표 [0] 89 2 2" xfId="3244"/>
    <cellStyle name="쉼표 [0] 89 3" xfId="1141"/>
    <cellStyle name="쉼표 [0] 89 3 2" xfId="3245"/>
    <cellStyle name="쉼표 [0] 89 4" xfId="3246"/>
    <cellStyle name="쉼표 [0] 89 5" xfId="3648"/>
    <cellStyle name="쉼표 [0] 9" xfId="27"/>
    <cellStyle name="쉼표 [0] 9 10" xfId="107"/>
    <cellStyle name="쉼표 [0] 9 10 2" xfId="3247"/>
    <cellStyle name="쉼표 [0] 9 10 3" xfId="3248"/>
    <cellStyle name="쉼표 [0] 9 10 4" xfId="3249"/>
    <cellStyle name="쉼표 [0] 9 10 5" xfId="3250"/>
    <cellStyle name="쉼표 [0] 9 10 6" xfId="3251"/>
    <cellStyle name="쉼표 [0] 9 10 7" xfId="3252"/>
    <cellStyle name="쉼표 [0] 9 10 8" xfId="3253"/>
    <cellStyle name="쉼표 [0] 9 10 9" xfId="3254"/>
    <cellStyle name="쉼표 [0] 9 11" xfId="3255"/>
    <cellStyle name="쉼표 [0] 9 12" xfId="3256"/>
    <cellStyle name="쉼표 [0] 9 13" xfId="3257"/>
    <cellStyle name="쉼표 [0] 9 14" xfId="3258"/>
    <cellStyle name="쉼표 [0] 9 15" xfId="3259"/>
    <cellStyle name="쉼표 [0] 9 16" xfId="3260"/>
    <cellStyle name="쉼표 [0] 9 17" xfId="3261"/>
    <cellStyle name="쉼표 [0] 9 18" xfId="3262"/>
    <cellStyle name="쉼표 [0] 9 19" xfId="3263"/>
    <cellStyle name="쉼표 [0] 9 2" xfId="28"/>
    <cellStyle name="쉼표 [0] 9 2 10" xfId="3264"/>
    <cellStyle name="쉼표 [0] 9 2 11" xfId="3265"/>
    <cellStyle name="쉼표 [0] 9 2 12" xfId="3266"/>
    <cellStyle name="쉼표 [0] 9 2 13" xfId="3267"/>
    <cellStyle name="쉼표 [0] 9 2 14" xfId="3763"/>
    <cellStyle name="쉼표 [0] 9 2 2" xfId="3268"/>
    <cellStyle name="쉼표 [0] 9 2 3" xfId="3269"/>
    <cellStyle name="쉼표 [0] 9 2 4" xfId="3270"/>
    <cellStyle name="쉼표 [0] 9 2 5" xfId="3271"/>
    <cellStyle name="쉼표 [0] 9 2 6" xfId="3272"/>
    <cellStyle name="쉼표 [0] 9 2 7" xfId="3273"/>
    <cellStyle name="쉼표 [0] 9 2 8" xfId="3274"/>
    <cellStyle name="쉼표 [0] 9 2 9" xfId="3275"/>
    <cellStyle name="쉼표 [0] 9 20" xfId="3276"/>
    <cellStyle name="쉼표 [0] 9 21" xfId="3277"/>
    <cellStyle name="쉼표 [0] 9 22" xfId="3278"/>
    <cellStyle name="쉼표 [0] 9 23" xfId="3279"/>
    <cellStyle name="쉼표 [0] 9 24" xfId="3280"/>
    <cellStyle name="쉼표 [0] 9 25" xfId="3281"/>
    <cellStyle name="쉼표 [0] 9 26" xfId="3282"/>
    <cellStyle name="쉼표 [0] 9 27" xfId="3283"/>
    <cellStyle name="쉼표 [0] 9 28" xfId="3284"/>
    <cellStyle name="쉼표 [0] 9 29" xfId="3285"/>
    <cellStyle name="쉼표 [0] 9 3" xfId="108"/>
    <cellStyle name="쉼표 [0] 9 3 10" xfId="3286"/>
    <cellStyle name="쉼표 [0] 9 3 11" xfId="3287"/>
    <cellStyle name="쉼표 [0] 9 3 12" xfId="3288"/>
    <cellStyle name="쉼표 [0] 9 3 13" xfId="3289"/>
    <cellStyle name="쉼표 [0] 9 3 14" xfId="3764"/>
    <cellStyle name="쉼표 [0] 9 3 2" xfId="3290"/>
    <cellStyle name="쉼표 [0] 9 3 3" xfId="3291"/>
    <cellStyle name="쉼표 [0] 9 3 4" xfId="3292"/>
    <cellStyle name="쉼표 [0] 9 3 5" xfId="3293"/>
    <cellStyle name="쉼표 [0] 9 3 6" xfId="3294"/>
    <cellStyle name="쉼표 [0] 9 3 7" xfId="3295"/>
    <cellStyle name="쉼표 [0] 9 3 8" xfId="3296"/>
    <cellStyle name="쉼표 [0] 9 3 9" xfId="3297"/>
    <cellStyle name="쉼표 [0] 9 30" xfId="3298"/>
    <cellStyle name="쉼표 [0] 9 31" xfId="3762"/>
    <cellStyle name="쉼표 [0] 9 4" xfId="109"/>
    <cellStyle name="쉼표 [0] 9 4 10" xfId="3299"/>
    <cellStyle name="쉼표 [0] 9 4 11" xfId="3300"/>
    <cellStyle name="쉼표 [0] 9 4 12" xfId="3301"/>
    <cellStyle name="쉼표 [0] 9 4 13" xfId="3302"/>
    <cellStyle name="쉼표 [0] 9 4 14" xfId="3765"/>
    <cellStyle name="쉼표 [0] 9 4 2" xfId="3303"/>
    <cellStyle name="쉼표 [0] 9 4 3" xfId="3304"/>
    <cellStyle name="쉼표 [0] 9 4 4" xfId="3305"/>
    <cellStyle name="쉼표 [0] 9 4 5" xfId="3306"/>
    <cellStyle name="쉼표 [0] 9 4 6" xfId="3307"/>
    <cellStyle name="쉼표 [0] 9 4 7" xfId="3308"/>
    <cellStyle name="쉼표 [0] 9 4 8" xfId="3309"/>
    <cellStyle name="쉼표 [0] 9 4 9" xfId="3310"/>
    <cellStyle name="쉼표 [0] 9 5" xfId="110"/>
    <cellStyle name="쉼표 [0] 9 5 10" xfId="3311"/>
    <cellStyle name="쉼표 [0] 9 5 11" xfId="3312"/>
    <cellStyle name="쉼표 [0] 9 5 12" xfId="3313"/>
    <cellStyle name="쉼표 [0] 9 5 13" xfId="3314"/>
    <cellStyle name="쉼표 [0] 9 5 14" xfId="3766"/>
    <cellStyle name="쉼표 [0] 9 5 2" xfId="3315"/>
    <cellStyle name="쉼표 [0] 9 5 3" xfId="3316"/>
    <cellStyle name="쉼표 [0] 9 5 4" xfId="3317"/>
    <cellStyle name="쉼표 [0] 9 5 5" xfId="3318"/>
    <cellStyle name="쉼표 [0] 9 5 6" xfId="3319"/>
    <cellStyle name="쉼표 [0] 9 5 7" xfId="3320"/>
    <cellStyle name="쉼표 [0] 9 5 8" xfId="3321"/>
    <cellStyle name="쉼표 [0] 9 5 9" xfId="3322"/>
    <cellStyle name="쉼표 [0] 9 6" xfId="111"/>
    <cellStyle name="쉼표 [0] 9 6 10" xfId="3323"/>
    <cellStyle name="쉼표 [0] 9 6 11" xfId="3324"/>
    <cellStyle name="쉼표 [0] 9 6 12" xfId="3325"/>
    <cellStyle name="쉼표 [0] 9 6 13" xfId="3326"/>
    <cellStyle name="쉼표 [0] 9 6 14" xfId="3767"/>
    <cellStyle name="쉼표 [0] 9 6 2" xfId="3327"/>
    <cellStyle name="쉼표 [0] 9 6 3" xfId="3328"/>
    <cellStyle name="쉼표 [0] 9 6 4" xfId="3329"/>
    <cellStyle name="쉼표 [0] 9 6 5" xfId="3330"/>
    <cellStyle name="쉼표 [0] 9 6 6" xfId="3331"/>
    <cellStyle name="쉼표 [0] 9 6 7" xfId="3332"/>
    <cellStyle name="쉼표 [0] 9 6 8" xfId="3333"/>
    <cellStyle name="쉼표 [0] 9 6 9" xfId="3334"/>
    <cellStyle name="쉼표 [0] 9 7" xfId="112"/>
    <cellStyle name="쉼표 [0] 9 7 10" xfId="3335"/>
    <cellStyle name="쉼표 [0] 9 7 11" xfId="3336"/>
    <cellStyle name="쉼표 [0] 9 7 12" xfId="3337"/>
    <cellStyle name="쉼표 [0] 9 7 13" xfId="3338"/>
    <cellStyle name="쉼표 [0] 9 7 14" xfId="3768"/>
    <cellStyle name="쉼표 [0] 9 7 2" xfId="3339"/>
    <cellStyle name="쉼표 [0] 9 7 3" xfId="3340"/>
    <cellStyle name="쉼표 [0] 9 7 4" xfId="3341"/>
    <cellStyle name="쉼표 [0] 9 7 5" xfId="3342"/>
    <cellStyle name="쉼표 [0] 9 7 6" xfId="3343"/>
    <cellStyle name="쉼표 [0] 9 7 7" xfId="3344"/>
    <cellStyle name="쉼표 [0] 9 7 8" xfId="3345"/>
    <cellStyle name="쉼표 [0] 9 7 9" xfId="3346"/>
    <cellStyle name="쉼표 [0] 9 8" xfId="113"/>
    <cellStyle name="쉼표 [0] 9 8 10" xfId="3347"/>
    <cellStyle name="쉼표 [0] 9 8 11" xfId="3348"/>
    <cellStyle name="쉼표 [0] 9 8 12" xfId="3349"/>
    <cellStyle name="쉼표 [0] 9 8 13" xfId="3350"/>
    <cellStyle name="쉼표 [0] 9 8 14" xfId="3769"/>
    <cellStyle name="쉼표 [0] 9 8 2" xfId="3351"/>
    <cellStyle name="쉼표 [0] 9 8 3" xfId="3352"/>
    <cellStyle name="쉼표 [0] 9 8 4" xfId="3353"/>
    <cellStyle name="쉼표 [0] 9 8 5" xfId="3354"/>
    <cellStyle name="쉼표 [0] 9 8 6" xfId="3355"/>
    <cellStyle name="쉼표 [0] 9 8 7" xfId="3356"/>
    <cellStyle name="쉼표 [0] 9 8 8" xfId="3357"/>
    <cellStyle name="쉼표 [0] 9 8 9" xfId="3358"/>
    <cellStyle name="쉼표 [0] 9 9" xfId="114"/>
    <cellStyle name="쉼표 [0] 9 9 2" xfId="3359"/>
    <cellStyle name="쉼표 [0] 9 9 3" xfId="3360"/>
    <cellStyle name="쉼표 [0] 9 9 4" xfId="3361"/>
    <cellStyle name="쉼표 [0] 9 9 5" xfId="3362"/>
    <cellStyle name="쉼표 [0] 9 9 6" xfId="3363"/>
    <cellStyle name="쉼표 [0] 9 9 7" xfId="3364"/>
    <cellStyle name="쉼표 [0] 9 9 8" xfId="3365"/>
    <cellStyle name="쉼표 [0] 9 9 9" xfId="3366"/>
    <cellStyle name="쉼표 [0] 90" xfId="3649"/>
    <cellStyle name="쉼표 [0] 91" xfId="3650"/>
    <cellStyle name="쉼표 [0] 92" xfId="1142"/>
    <cellStyle name="쉼표 [0] 92 2" xfId="1143"/>
    <cellStyle name="쉼표 [0] 92 2 2" xfId="3367"/>
    <cellStyle name="쉼표 [0] 92 3" xfId="1144"/>
    <cellStyle name="쉼표 [0] 92 3 2" xfId="3368"/>
    <cellStyle name="쉼표 [0] 92 4" xfId="3369"/>
    <cellStyle name="쉼표 [0] 92 5" xfId="3651"/>
    <cellStyle name="쉼표 [0] 93" xfId="3652"/>
    <cellStyle name="쉼표 [0] 94" xfId="3653"/>
    <cellStyle name="쉼표 [0] 95" xfId="1145"/>
    <cellStyle name="쉼표 [0] 95 2" xfId="1146"/>
    <cellStyle name="쉼표 [0] 95 2 2" xfId="3370"/>
    <cellStyle name="쉼표 [0] 95 3" xfId="1147"/>
    <cellStyle name="쉼표 [0] 95 3 2" xfId="3371"/>
    <cellStyle name="쉼표 [0] 95 4" xfId="3372"/>
    <cellStyle name="쉼표 [0] 95 5" xfId="3654"/>
    <cellStyle name="쉼표 [0] 96" xfId="3655"/>
    <cellStyle name="쉼표 [0] 97" xfId="3656"/>
    <cellStyle name="쉼표 [0] 98" xfId="1148"/>
    <cellStyle name="쉼표 [0] 98 2" xfId="1149"/>
    <cellStyle name="쉼표 [0] 98 2 2" xfId="3373"/>
    <cellStyle name="쉼표 [0] 98 3" xfId="1150"/>
    <cellStyle name="쉼표 [0] 98 3 2" xfId="3374"/>
    <cellStyle name="쉼표 [0] 98 4" xfId="3375"/>
    <cellStyle name="쉼표 [0] 98 5" xfId="3657"/>
    <cellStyle name="쉼표 [0] 99" xfId="3376"/>
    <cellStyle name="표준" xfId="0" builtinId="0"/>
    <cellStyle name="표준 10" xfId="9"/>
    <cellStyle name="표준 10 10" xfId="3377"/>
    <cellStyle name="표준 10 2" xfId="155"/>
    <cellStyle name="표준 10 2 2" xfId="1151"/>
    <cellStyle name="표준 10 2 3" xfId="3378"/>
    <cellStyle name="표준 10 3" xfId="165"/>
    <cellStyle name="표준 10 3 2" xfId="3379"/>
    <cellStyle name="표준 10 3 3" xfId="1226"/>
    <cellStyle name="표준 10 4" xfId="169"/>
    <cellStyle name="표준 10 4 2" xfId="3380"/>
    <cellStyle name="표준 10 4 3" xfId="1245"/>
    <cellStyle name="표준 10 5" xfId="170"/>
    <cellStyle name="표준 10 5 2" xfId="3381"/>
    <cellStyle name="표준 10 5 3" xfId="1253"/>
    <cellStyle name="표준 10 6" xfId="1261"/>
    <cellStyle name="표준 10 6 2" xfId="3382"/>
    <cellStyle name="표준 10 7" xfId="1269"/>
    <cellStyle name="표준 10 7 2" xfId="3383"/>
    <cellStyle name="표준 10 8" xfId="1276"/>
    <cellStyle name="표준 10 8 2" xfId="3384"/>
    <cellStyle name="표준 10 9" xfId="3385"/>
    <cellStyle name="표준 107" xfId="3705"/>
    <cellStyle name="표준 108" xfId="3706"/>
    <cellStyle name="표준 109" xfId="3707"/>
    <cellStyle name="표준 11" xfId="166"/>
    <cellStyle name="표준 11 10" xfId="3386"/>
    <cellStyle name="표준 11 11" xfId="3387"/>
    <cellStyle name="표준 11 12" xfId="1205"/>
    <cellStyle name="표준 11 2" xfId="182"/>
    <cellStyle name="표준 11 2 2" xfId="1295"/>
    <cellStyle name="표준 11 2 3" xfId="1318"/>
    <cellStyle name="표준 11 2 4" xfId="1306"/>
    <cellStyle name="표준 11 2 5" xfId="1349"/>
    <cellStyle name="표준 11 2 6" xfId="1308"/>
    <cellStyle name="표준 11 2 7" xfId="1221"/>
    <cellStyle name="표준 11 3" xfId="183"/>
    <cellStyle name="표준 11 3 2" xfId="1296"/>
    <cellStyle name="표준 11 3 3" xfId="1319"/>
    <cellStyle name="표준 11 3 4" xfId="1333"/>
    <cellStyle name="표준 11 3 5" xfId="1316"/>
    <cellStyle name="표준 11 3 6" xfId="1372"/>
    <cellStyle name="표준 11 3 7" xfId="1225"/>
    <cellStyle name="표준 11 4" xfId="1199"/>
    <cellStyle name="표준 11 4 2" xfId="3389"/>
    <cellStyle name="표준 11 4 3" xfId="3388"/>
    <cellStyle name="표준 11 4 4" xfId="1239"/>
    <cellStyle name="표준 11 5" xfId="1223"/>
    <cellStyle name="표준 11 5 2" xfId="3390"/>
    <cellStyle name="표준 11 6" xfId="1229"/>
    <cellStyle name="표준 11 6 2" xfId="3391"/>
    <cellStyle name="표준 11 7" xfId="1243"/>
    <cellStyle name="표준 11 7 2" xfId="3392"/>
    <cellStyle name="표준 11 8" xfId="1251"/>
    <cellStyle name="표준 11 8 2" xfId="3393"/>
    <cellStyle name="표준 11 9" xfId="3394"/>
    <cellStyle name="표준 110" xfId="3708"/>
    <cellStyle name="표준 12" xfId="14"/>
    <cellStyle name="표준 12 2" xfId="157"/>
    <cellStyle name="표준 12 2 10" xfId="228"/>
    <cellStyle name="표준 12 2 11" xfId="268"/>
    <cellStyle name="표준 12 2 12" xfId="231"/>
    <cellStyle name="표준 12 2 13" xfId="269"/>
    <cellStyle name="표준 12 2 14" xfId="232"/>
    <cellStyle name="표준 12 2 15" xfId="291"/>
    <cellStyle name="표준 12 2 16" xfId="233"/>
    <cellStyle name="표준 12 2 2" xfId="184"/>
    <cellStyle name="표준 12 2 3" xfId="229"/>
    <cellStyle name="표준 12 2 4" xfId="216"/>
    <cellStyle name="표준 12 2 5" xfId="238"/>
    <cellStyle name="표준 12 2 6" xfId="227"/>
    <cellStyle name="표준 12 2 7" xfId="239"/>
    <cellStyle name="표준 12 2 8" xfId="225"/>
    <cellStyle name="표준 12 2 9" xfId="240"/>
    <cellStyle name="표준 12 3" xfId="185"/>
    <cellStyle name="표준 12 3 2" xfId="3395"/>
    <cellStyle name="표준 12 4" xfId="3396"/>
    <cellStyle name="표준 12 5" xfId="3397"/>
    <cellStyle name="표준 12 6" xfId="3398"/>
    <cellStyle name="표준 13" xfId="164"/>
    <cellStyle name="표준 13 2" xfId="3399"/>
    <cellStyle name="표준 14" xfId="37"/>
    <cellStyle name="표준 14 2" xfId="3400"/>
    <cellStyle name="표준 15" xfId="168"/>
    <cellStyle name="표준 15 2" xfId="1152"/>
    <cellStyle name="표준 15 2 2" xfId="3401"/>
    <cellStyle name="표준 15 3" xfId="3402"/>
    <cellStyle name="표준 16" xfId="1153"/>
    <cellStyle name="표준 16 2" xfId="3403"/>
    <cellStyle name="표준 16 3" xfId="3404"/>
    <cellStyle name="표준 16 4" xfId="1213"/>
    <cellStyle name="표준 17" xfId="148"/>
    <cellStyle name="표준 17 2" xfId="1154"/>
    <cellStyle name="표준 17 3" xfId="3405"/>
    <cellStyle name="표준 18" xfId="252"/>
    <cellStyle name="표준 18 10" xfId="243"/>
    <cellStyle name="표준 18 11" xfId="390"/>
    <cellStyle name="표준 18 12" xfId="354"/>
    <cellStyle name="표준 18 13" xfId="376"/>
    <cellStyle name="표준 18 14" xfId="349"/>
    <cellStyle name="표준 18 15" xfId="1155"/>
    <cellStyle name="표준 18 2" xfId="378"/>
    <cellStyle name="표준 18 2 2" xfId="3406"/>
    <cellStyle name="표준 18 3" xfId="369"/>
    <cellStyle name="표준 18 3 2" xfId="3407"/>
    <cellStyle name="표준 18 4" xfId="358"/>
    <cellStyle name="표준 18 5" xfId="347"/>
    <cellStyle name="표준 18 6" xfId="236"/>
    <cellStyle name="표준 18 7" xfId="373"/>
    <cellStyle name="표준 18 8" xfId="361"/>
    <cellStyle name="표준 18 9" xfId="371"/>
    <cellStyle name="표준 19" xfId="1156"/>
    <cellStyle name="표준 19 10" xfId="384"/>
    <cellStyle name="표준 19 11" xfId="391"/>
    <cellStyle name="표준 19 12" xfId="256"/>
    <cellStyle name="표준 19 13" xfId="343"/>
    <cellStyle name="표준 19 14" xfId="389"/>
    <cellStyle name="표준 19 15" xfId="1214"/>
    <cellStyle name="표준 19 2" xfId="380"/>
    <cellStyle name="표준 19 2 2" xfId="3408"/>
    <cellStyle name="표준 19 3" xfId="385"/>
    <cellStyle name="표준 19 3 2" xfId="3409"/>
    <cellStyle name="표준 19 4" xfId="372"/>
    <cellStyle name="표준 19 5" xfId="366"/>
    <cellStyle name="표준 19 6" xfId="293"/>
    <cellStyle name="표준 19 7" xfId="370"/>
    <cellStyle name="표준 19 8" xfId="375"/>
    <cellStyle name="표준 19 9" xfId="364"/>
    <cellStyle name="표준 2" xfId="1"/>
    <cellStyle name="표준 2 10" xfId="115"/>
    <cellStyle name="표준 2 11" xfId="116"/>
    <cellStyle name="표준 2 12" xfId="117"/>
    <cellStyle name="표준 2 13" xfId="118"/>
    <cellStyle name="표준 2 14" xfId="119"/>
    <cellStyle name="표준 2 15" xfId="120"/>
    <cellStyle name="표준 2 16" xfId="121"/>
    <cellStyle name="표준 2 16 2" xfId="3410"/>
    <cellStyle name="표준 2 16 3" xfId="3411"/>
    <cellStyle name="표준 2 17" xfId="122"/>
    <cellStyle name="표준 2 17 2" xfId="3412"/>
    <cellStyle name="표준 2 17 3" xfId="3413"/>
    <cellStyle name="표준 2 18" xfId="123"/>
    <cellStyle name="표준 2 18 2" xfId="3414"/>
    <cellStyle name="표준 2 18 3" xfId="3415"/>
    <cellStyle name="표준 2 19" xfId="124"/>
    <cellStyle name="표준 2 19 2" xfId="3416"/>
    <cellStyle name="표준 2 19 3" xfId="3417"/>
    <cellStyle name="표준 2 2" xfId="29"/>
    <cellStyle name="표준 2 2 2" xfId="1157"/>
    <cellStyle name="표준 2 2 2 2" xfId="1158"/>
    <cellStyle name="표준 2 2 2 2 2" xfId="1159"/>
    <cellStyle name="표준 2 2 2 2 2 2" xfId="1160"/>
    <cellStyle name="표준 2 2 2 2 2 2 2" xfId="3420"/>
    <cellStyle name="표준 2 2 2 2 2 3" xfId="3419"/>
    <cellStyle name="표준 2 2 2 3" xfId="1161"/>
    <cellStyle name="표준 2 2 2 3 2" xfId="3421"/>
    <cellStyle name="표준 2 2 2 4" xfId="3418"/>
    <cellStyle name="표준 2 2 3" xfId="1162"/>
    <cellStyle name="표준 2 2 3 2" xfId="3422"/>
    <cellStyle name="표준 2 20" xfId="125"/>
    <cellStyle name="표준 2 20 2" xfId="3423"/>
    <cellStyle name="표준 2 21" xfId="126"/>
    <cellStyle name="표준 2 22" xfId="127"/>
    <cellStyle name="표준 2 23" xfId="128"/>
    <cellStyle name="표준 2 24" xfId="129"/>
    <cellStyle name="표준 2 25" xfId="130"/>
    <cellStyle name="표준 2 26" xfId="131"/>
    <cellStyle name="표준 2 27" xfId="132"/>
    <cellStyle name="표준 2 28" xfId="133"/>
    <cellStyle name="표준 2 29" xfId="134"/>
    <cellStyle name="표준 2 3" xfId="30"/>
    <cellStyle name="표준 2 30" xfId="135"/>
    <cellStyle name="표준 2 31" xfId="136"/>
    <cellStyle name="표준 2 32" xfId="137"/>
    <cellStyle name="표준 2 33" xfId="138"/>
    <cellStyle name="표준 2 34" xfId="139"/>
    <cellStyle name="표준 2 35" xfId="140"/>
    <cellStyle name="표준 2 36" xfId="141"/>
    <cellStyle name="표준 2 37" xfId="142"/>
    <cellStyle name="표준 2 38" xfId="143"/>
    <cellStyle name="표준 2 39" xfId="154"/>
    <cellStyle name="표준 2 4" xfId="31"/>
    <cellStyle name="표준 2 40" xfId="379"/>
    <cellStyle name="표준 2 41" xfId="381"/>
    <cellStyle name="표준 2 42" xfId="394"/>
    <cellStyle name="표준 2 43" xfId="1163"/>
    <cellStyle name="표준 2 44" xfId="1164"/>
    <cellStyle name="표준 2 45" xfId="1165"/>
    <cellStyle name="표준 2 46" xfId="1166"/>
    <cellStyle name="표준 2 47" xfId="1167"/>
    <cellStyle name="표준 2 48" xfId="1168"/>
    <cellStyle name="표준 2 49" xfId="1169"/>
    <cellStyle name="표준 2 5" xfId="32"/>
    <cellStyle name="표준 2 50" xfId="1170"/>
    <cellStyle name="표준 2 51" xfId="1171"/>
    <cellStyle name="표준 2 52" xfId="1172"/>
    <cellStyle name="표준 2 53" xfId="1173"/>
    <cellStyle name="표준 2 54" xfId="1174"/>
    <cellStyle name="표준 2 55" xfId="1175"/>
    <cellStyle name="표준 2 56" xfId="1176"/>
    <cellStyle name="표준 2 57" xfId="1177"/>
    <cellStyle name="표준 2 58" xfId="1178"/>
    <cellStyle name="표준 2 59" xfId="3424"/>
    <cellStyle name="표준 2 6" xfId="33"/>
    <cellStyle name="표준 2 60" xfId="3425"/>
    <cellStyle name="표준 2 61" xfId="3426"/>
    <cellStyle name="표준 2 62" xfId="3427"/>
    <cellStyle name="표준 2 63" xfId="3428"/>
    <cellStyle name="표준 2 64" xfId="3429"/>
    <cellStyle name="표준 2 65" xfId="3430"/>
    <cellStyle name="표준 2 66" xfId="3431"/>
    <cellStyle name="표준 2 67" xfId="3432"/>
    <cellStyle name="표준 2 68" xfId="3433"/>
    <cellStyle name="표준 2 69" xfId="3434"/>
    <cellStyle name="표준 2 7" xfId="34"/>
    <cellStyle name="표준 2 70" xfId="3435"/>
    <cellStyle name="표준 2 71" xfId="3436"/>
    <cellStyle name="표준 2 72" xfId="3437"/>
    <cellStyle name="표준 2 73" xfId="3438"/>
    <cellStyle name="표준 2 74" xfId="3439"/>
    <cellStyle name="표준 2 75" xfId="3440"/>
    <cellStyle name="표준 2 76" xfId="3441"/>
    <cellStyle name="표준 2 77" xfId="3442"/>
    <cellStyle name="표준 2 78" xfId="3443"/>
    <cellStyle name="표준 2 79" xfId="3444"/>
    <cellStyle name="표준 2 8" xfId="35"/>
    <cellStyle name="표준 2 80" xfId="3445"/>
    <cellStyle name="표준 2 81" xfId="3446"/>
    <cellStyle name="표준 2 82" xfId="3447"/>
    <cellStyle name="표준 2 83" xfId="3674"/>
    <cellStyle name="표준 2 84" xfId="3669"/>
    <cellStyle name="표준 2 9" xfId="36"/>
    <cellStyle name="표준 2 9 2" xfId="1180"/>
    <cellStyle name="표준 2 9 2 2" xfId="3449"/>
    <cellStyle name="표준 2 9 2 3" xfId="3448"/>
    <cellStyle name="표준 2 9 3" xfId="1181"/>
    <cellStyle name="표준 2 9 3 2" xfId="3450"/>
    <cellStyle name="표준 2 9 4" xfId="1182"/>
    <cellStyle name="표준 2 9 4 2" xfId="3451"/>
    <cellStyle name="표준 2 9 5" xfId="1183"/>
    <cellStyle name="표준 2 9 5 2" xfId="3452"/>
    <cellStyle name="표준 2 9 6" xfId="1184"/>
    <cellStyle name="표준 2 9 6 2" xfId="3453"/>
    <cellStyle name="표준 2 9 7" xfId="1179"/>
    <cellStyle name="표준 20" xfId="440"/>
    <cellStyle name="표준 20 2" xfId="393"/>
    <cellStyle name="표준 20 2 2" xfId="3454"/>
    <cellStyle name="표준 20 3" xfId="294"/>
    <cellStyle name="표준 20 3 2" xfId="3581"/>
    <cellStyle name="표준 20 4" xfId="344"/>
    <cellStyle name="표준 20 5" xfId="303"/>
    <cellStyle name="표준 21" xfId="278"/>
    <cellStyle name="표준 21 10" xfId="3582"/>
    <cellStyle name="표준 21 11" xfId="1280"/>
    <cellStyle name="표준 21 2" xfId="406"/>
    <cellStyle name="표준 21 2 2" xfId="3455"/>
    <cellStyle name="표준 21 2 3" xfId="1363"/>
    <cellStyle name="표준 21 3" xfId="234"/>
    <cellStyle name="표준 21 3 2" xfId="3456"/>
    <cellStyle name="표준 21 3 3" xfId="1361"/>
    <cellStyle name="표준 21 4" xfId="386"/>
    <cellStyle name="표준 21 4 2" xfId="3457"/>
    <cellStyle name="표준 21 4 3" xfId="1353"/>
    <cellStyle name="표준 21 5" xfId="307"/>
    <cellStyle name="표준 21 5 2" xfId="1381"/>
    <cellStyle name="표준 21 6" xfId="1377"/>
    <cellStyle name="표준 21 7" xfId="1392"/>
    <cellStyle name="표준 21 8" xfId="1383"/>
    <cellStyle name="표준 21 9" xfId="1366"/>
    <cellStyle name="표준 22" xfId="1207"/>
    <cellStyle name="표준 22 2" xfId="3458"/>
    <cellStyle name="표준 23" xfId="1208"/>
    <cellStyle name="표준 23 2" xfId="3460"/>
    <cellStyle name="표준 23 3" xfId="3459"/>
    <cellStyle name="표준 23 4" xfId="3593"/>
    <cellStyle name="표준 24" xfId="1200"/>
    <cellStyle name="표준 24 2" xfId="3461"/>
    <cellStyle name="표준 24 2 2" xfId="3666"/>
    <cellStyle name="표준 24 2 3" xfId="3672"/>
    <cellStyle name="표준 24 2 4" xfId="3618"/>
    <cellStyle name="표준 24 3" xfId="3671"/>
    <cellStyle name="표준 24 4" xfId="3683"/>
    <cellStyle name="표준 24 5" xfId="3592"/>
    <cellStyle name="표준 24 6" xfId="1209"/>
    <cellStyle name="표준 25" xfId="1201"/>
    <cellStyle name="표준 25 2" xfId="3462"/>
    <cellStyle name="표준 25 3" xfId="1210"/>
    <cellStyle name="표준 26" xfId="1202"/>
    <cellStyle name="표준 26 10" xfId="3463"/>
    <cellStyle name="표준 26 11" xfId="3601"/>
    <cellStyle name="표준 26 12" xfId="1281"/>
    <cellStyle name="표준 26 2" xfId="1364"/>
    <cellStyle name="표준 26 2 2" xfId="3464"/>
    <cellStyle name="표준 26 3" xfId="1359"/>
    <cellStyle name="표준 26 4" xfId="1356"/>
    <cellStyle name="표준 26 5" xfId="1320"/>
    <cellStyle name="표준 26 6" xfId="1388"/>
    <cellStyle name="표준 26 7" xfId="1350"/>
    <cellStyle name="표준 26 8" xfId="1375"/>
    <cellStyle name="표준 26 9" xfId="1321"/>
    <cellStyle name="표준 27" xfId="1203"/>
    <cellStyle name="표준 27 2" xfId="3465"/>
    <cellStyle name="표준 27 3" xfId="1211"/>
    <cellStyle name="표준 28" xfId="144"/>
    <cellStyle name="표준 28 2" xfId="3466"/>
    <cellStyle name="표준 28 3" xfId="3770"/>
    <cellStyle name="표준 29" xfId="331"/>
    <cellStyle name="표준 29 2" xfId="421"/>
    <cellStyle name="표준 29 2 2" xfId="3467"/>
    <cellStyle name="표준 29 3" xfId="412"/>
    <cellStyle name="표준 29 4" xfId="304"/>
    <cellStyle name="표준 29 5" xfId="401"/>
    <cellStyle name="표준 3" xfId="2"/>
    <cellStyle name="표준 3 10" xfId="1282"/>
    <cellStyle name="표준 3 11" xfId="1212"/>
    <cellStyle name="표준 3 12" xfId="3468"/>
    <cellStyle name="표준 3 13" xfId="3469"/>
    <cellStyle name="표준 3 14" xfId="3470"/>
    <cellStyle name="표준 3 15" xfId="3471"/>
    <cellStyle name="표준 3 16" xfId="3472"/>
    <cellStyle name="표준 3 2" xfId="153"/>
    <cellStyle name="표준 3 2 10" xfId="285"/>
    <cellStyle name="표준 3 2 11" xfId="311"/>
    <cellStyle name="표준 3 2 12" xfId="219"/>
    <cellStyle name="표준 3 2 13" xfId="313"/>
    <cellStyle name="표준 3 2 14" xfId="320"/>
    <cellStyle name="표준 3 2 15" xfId="329"/>
    <cellStyle name="표준 3 2 16" xfId="324"/>
    <cellStyle name="표준 3 2 17" xfId="1185"/>
    <cellStyle name="표준 3 2 2" xfId="186"/>
    <cellStyle name="표준 3 2 3" xfId="245"/>
    <cellStyle name="표준 3 2 3 2" xfId="3473"/>
    <cellStyle name="표준 3 2 4" xfId="253"/>
    <cellStyle name="표준 3 2 4 2" xfId="3474"/>
    <cellStyle name="표준 3 2 5" xfId="261"/>
    <cellStyle name="표준 3 2 6" xfId="209"/>
    <cellStyle name="표준 3 2 7" xfId="264"/>
    <cellStyle name="표준 3 2 8" xfId="275"/>
    <cellStyle name="표준 3 2 9" xfId="282"/>
    <cellStyle name="표준 3 3" xfId="187"/>
    <cellStyle name="표준 3 3 10" xfId="3475"/>
    <cellStyle name="표준 3 3 11" xfId="3476"/>
    <cellStyle name="표준 3 3 12" xfId="3477"/>
    <cellStyle name="표준 3 3 13" xfId="3478"/>
    <cellStyle name="표준 3 3 2" xfId="3479"/>
    <cellStyle name="표준 3 3 3" xfId="3480"/>
    <cellStyle name="표준 3 3 4" xfId="3481"/>
    <cellStyle name="표준 3 3 5" xfId="3482"/>
    <cellStyle name="표준 3 3 6" xfId="3483"/>
    <cellStyle name="표준 3 3 7" xfId="3484"/>
    <cellStyle name="표준 3 3 8" xfId="3485"/>
    <cellStyle name="표준 3 3 9" xfId="3486"/>
    <cellStyle name="표준 3 4" xfId="188"/>
    <cellStyle name="표준 3 4 2" xfId="3487"/>
    <cellStyle name="표준 3 4 3" xfId="3488"/>
    <cellStyle name="표준 3 4 4" xfId="3489"/>
    <cellStyle name="표준 3 4 5" xfId="3490"/>
    <cellStyle name="표준 3 4 6" xfId="3491"/>
    <cellStyle name="표준 3 4 7" xfId="3492"/>
    <cellStyle name="표준 3 5" xfId="189"/>
    <cellStyle name="표준 3 6" xfId="248"/>
    <cellStyle name="표준 3 6 2" xfId="3493"/>
    <cellStyle name="표준 3 6 3" xfId="1259"/>
    <cellStyle name="표준 3 7" xfId="249"/>
    <cellStyle name="표준 3 7 2" xfId="1323"/>
    <cellStyle name="표준 3 7 3" xfId="1335"/>
    <cellStyle name="표준 3 7 3 2" xfId="3494"/>
    <cellStyle name="표준 3 7 4" xfId="1371"/>
    <cellStyle name="표준 3 7 5" xfId="1360"/>
    <cellStyle name="표준 3 7 6" xfId="1267"/>
    <cellStyle name="표준 3 8" xfId="1275"/>
    <cellStyle name="표준 3 8 2" xfId="1324"/>
    <cellStyle name="표준 3 8 2 2" xfId="3495"/>
    <cellStyle name="표준 3 8 3" xfId="1336"/>
    <cellStyle name="표준 3 8 4" xfId="1347"/>
    <cellStyle name="표준 3 8 5" xfId="1345"/>
    <cellStyle name="표준 3 9" xfId="1279"/>
    <cellStyle name="표준 3 9 2" xfId="3497"/>
    <cellStyle name="표준 3 9 3" xfId="3496"/>
    <cellStyle name="표준 30" xfId="1216"/>
    <cellStyle name="표준 30 2" xfId="3498"/>
    <cellStyle name="표준 31" xfId="340"/>
    <cellStyle name="표준 31 10" xfId="3499"/>
    <cellStyle name="표준 31 11" xfId="3583"/>
    <cellStyle name="표준 31 12" xfId="1206"/>
    <cellStyle name="표준 31 2" xfId="423"/>
    <cellStyle name="표준 31 2 2" xfId="3500"/>
    <cellStyle name="표준 31 2 3" xfId="1313"/>
    <cellStyle name="표준 31 3" xfId="428"/>
    <cellStyle name="표준 31 3 2" xfId="1389"/>
    <cellStyle name="표준 31 4" xfId="432"/>
    <cellStyle name="표준 31 4 2" xfId="1317"/>
    <cellStyle name="표준 31 5" xfId="436"/>
    <cellStyle name="표준 31 5 2" xfId="1394"/>
    <cellStyle name="표준 31 6" xfId="1396"/>
    <cellStyle name="표준 31 7" xfId="1398"/>
    <cellStyle name="표준 31 8" xfId="1401"/>
    <cellStyle name="표준 31 9" xfId="1402"/>
    <cellStyle name="표준 32" xfId="230"/>
    <cellStyle name="표준 32 2" xfId="398"/>
    <cellStyle name="표준 32 2 2" xfId="3684"/>
    <cellStyle name="표준 32 2 3" xfId="3502"/>
    <cellStyle name="표준 32 3" xfId="374"/>
    <cellStyle name="표준 32 3 2" xfId="3691"/>
    <cellStyle name="표준 32 3 3" xfId="3501"/>
    <cellStyle name="표준 32 4" xfId="404"/>
    <cellStyle name="표준 32 4 2" xfId="3659"/>
    <cellStyle name="표준 32 5" xfId="416"/>
    <cellStyle name="표준 32 6" xfId="1215"/>
    <cellStyle name="표준 33" xfId="237"/>
    <cellStyle name="표준 33 2" xfId="399"/>
    <cellStyle name="표준 33 2 2" xfId="3504"/>
    <cellStyle name="표준 33 3" xfId="397"/>
    <cellStyle name="표준 33 3 2" xfId="3503"/>
    <cellStyle name="표준 33 4" xfId="360"/>
    <cellStyle name="표준 33 5" xfId="424"/>
    <cellStyle name="표준 33 6" xfId="1284"/>
    <cellStyle name="표준 34" xfId="302"/>
    <cellStyle name="표준 34 2" xfId="415"/>
    <cellStyle name="표준 34 2 2" xfId="3506"/>
    <cellStyle name="표준 34 3" xfId="396"/>
    <cellStyle name="표준 34 3 2" xfId="3505"/>
    <cellStyle name="표준 34 4" xfId="352"/>
    <cellStyle name="표준 34 5" xfId="414"/>
    <cellStyle name="표준 34 6" xfId="1285"/>
    <cellStyle name="표준 35" xfId="292"/>
    <cellStyle name="표준 35 2" xfId="411"/>
    <cellStyle name="표준 35 2 2" xfId="3507"/>
    <cellStyle name="표준 35 3" xfId="367"/>
    <cellStyle name="표준 35 4" xfId="308"/>
    <cellStyle name="표준 35 5" xfId="362"/>
    <cellStyle name="표준 35 6" xfId="1217"/>
    <cellStyle name="표준 36" xfId="377"/>
    <cellStyle name="표준 36 2" xfId="427"/>
    <cellStyle name="표준 36 2 2" xfId="3685"/>
    <cellStyle name="표준 36 2 3" xfId="3508"/>
    <cellStyle name="표준 36 3" xfId="431"/>
    <cellStyle name="표준 36 3 2" xfId="3692"/>
    <cellStyle name="표준 36 4" xfId="435"/>
    <cellStyle name="표준 36 4 2" xfId="3660"/>
    <cellStyle name="표준 36 5" xfId="439"/>
    <cellStyle name="표준 36 6" xfId="1288"/>
    <cellStyle name="표준 37" xfId="312"/>
    <cellStyle name="표준 37 10" xfId="3509"/>
    <cellStyle name="표준 37 11" xfId="3661"/>
    <cellStyle name="표준 37 12" xfId="1305"/>
    <cellStyle name="표준 37 2" xfId="417"/>
    <cellStyle name="표준 37 2 2" xfId="3686"/>
    <cellStyle name="표준 37 2 3" xfId="1376"/>
    <cellStyle name="표준 37 3" xfId="420"/>
    <cellStyle name="표준 37 3 2" xfId="3693"/>
    <cellStyle name="표준 37 3 3" xfId="1309"/>
    <cellStyle name="표준 37 4" xfId="388"/>
    <cellStyle name="표준 37 4 2" xfId="1380"/>
    <cellStyle name="표준 37 5" xfId="365"/>
    <cellStyle name="표준 37 5 2" xfId="1373"/>
    <cellStyle name="표준 37 6" xfId="1357"/>
    <cellStyle name="표준 37 7" xfId="1312"/>
    <cellStyle name="표준 37 8" xfId="1367"/>
    <cellStyle name="표준 37 9" xfId="1352"/>
    <cellStyle name="표준 38" xfId="359"/>
    <cellStyle name="표준 38 10" xfId="3510"/>
    <cellStyle name="표준 38 11" xfId="3662"/>
    <cellStyle name="표준 38 12" xfId="1322"/>
    <cellStyle name="표준 38 2" xfId="426"/>
    <cellStyle name="표준 38 2 2" xfId="3687"/>
    <cellStyle name="표준 38 2 3" xfId="1384"/>
    <cellStyle name="표준 38 3" xfId="430"/>
    <cellStyle name="표준 38 3 2" xfId="3694"/>
    <cellStyle name="표준 38 3 3" xfId="1382"/>
    <cellStyle name="표준 38 4" xfId="434"/>
    <cellStyle name="표준 38 4 2" xfId="1355"/>
    <cellStyle name="표준 38 5" xfId="438"/>
    <cellStyle name="표준 38 5 2" xfId="1374"/>
    <cellStyle name="표준 38 6" xfId="1368"/>
    <cellStyle name="표준 38 7" xfId="1395"/>
    <cellStyle name="표준 38 8" xfId="1397"/>
    <cellStyle name="표준 38 9" xfId="1400"/>
    <cellStyle name="표준 39" xfId="346"/>
    <cellStyle name="표준 39 2" xfId="425"/>
    <cellStyle name="표준 39 2 2" xfId="3688"/>
    <cellStyle name="표준 39 2 3" xfId="3511"/>
    <cellStyle name="표준 39 3" xfId="429"/>
    <cellStyle name="표준 39 3 2" xfId="3695"/>
    <cellStyle name="표준 39 4" xfId="433"/>
    <cellStyle name="표준 39 4 2" xfId="3663"/>
    <cellStyle name="표준 39 5" xfId="437"/>
    <cellStyle name="표준 39 6" xfId="1219"/>
    <cellStyle name="표준 4" xfId="4"/>
    <cellStyle name="표준 4 2" xfId="152"/>
    <cellStyle name="표준 4 2 2" xfId="1186"/>
    <cellStyle name="표준 4 2 3" xfId="3512"/>
    <cellStyle name="표준 4 3" xfId="1187"/>
    <cellStyle name="표준 4 3 2" xfId="3514"/>
    <cellStyle name="표준 4 3 3" xfId="3513"/>
    <cellStyle name="표준 4 3 4" xfId="1230"/>
    <cellStyle name="표준 4 4" xfId="1242"/>
    <cellStyle name="표준 4 4 2" xfId="3515"/>
    <cellStyle name="표준 4 5" xfId="1250"/>
    <cellStyle name="표준 4 5 2" xfId="3516"/>
    <cellStyle name="표준 4 6" xfId="1258"/>
    <cellStyle name="표준 4 6 2" xfId="3517"/>
    <cellStyle name="표준 4 7" xfId="1266"/>
    <cellStyle name="표준 4 7 2" xfId="3518"/>
    <cellStyle name="표준 4 8" xfId="1274"/>
    <cellStyle name="표준 4 8 2" xfId="3519"/>
    <cellStyle name="표준 4 9" xfId="3520"/>
    <cellStyle name="표준 40" xfId="244"/>
    <cellStyle name="표준 40 2" xfId="400"/>
    <cellStyle name="표준 40 2 2" xfId="3689"/>
    <cellStyle name="표준 40 3" xfId="418"/>
    <cellStyle name="표준 40 3 2" xfId="3696"/>
    <cellStyle name="표준 40 4" xfId="351"/>
    <cellStyle name="표준 40 4 2" xfId="3664"/>
    <cellStyle name="표준 40 5" xfId="422"/>
    <cellStyle name="표준 40 6" xfId="3521"/>
    <cellStyle name="표준 41" xfId="1362"/>
    <cellStyle name="표준 41 2" xfId="3522"/>
    <cellStyle name="표준 41 2 2" xfId="3690"/>
    <cellStyle name="표준 41 3" xfId="3697"/>
    <cellStyle name="표준 41 4" xfId="3665"/>
    <cellStyle name="표준 42" xfId="1311"/>
    <cellStyle name="표준 42 2" xfId="3523"/>
    <cellStyle name="표준 42 3" xfId="3699"/>
    <cellStyle name="표준 43" xfId="1220"/>
    <cellStyle name="표준 43 2" xfId="3524"/>
    <cellStyle name="표준 43 3" xfId="3675"/>
    <cellStyle name="표준 44" xfId="1218"/>
    <cellStyle name="표준 44 2" xfId="3525"/>
    <cellStyle name="표준 44 3" xfId="3673"/>
    <cellStyle name="표준 45" xfId="38"/>
    <cellStyle name="표준 45 2" xfId="3526"/>
    <cellStyle name="표준 46" xfId="1348"/>
    <cellStyle name="표준 46 2" xfId="3527"/>
    <cellStyle name="표준 47" xfId="1370"/>
    <cellStyle name="표준 47 2" xfId="3528"/>
    <cellStyle name="표준 48" xfId="1358"/>
    <cellStyle name="표준 49" xfId="1314"/>
    <cellStyle name="표준 5" xfId="5"/>
    <cellStyle name="표준 5 2" xfId="151"/>
    <cellStyle name="표준 5 2 2" xfId="3529"/>
    <cellStyle name="표준 5 3" xfId="1231"/>
    <cellStyle name="표준 5 3 2" xfId="3530"/>
    <cellStyle name="표준 5 4" xfId="1241"/>
    <cellStyle name="표준 5 4 2" xfId="3531"/>
    <cellStyle name="표준 5 5" xfId="1249"/>
    <cellStyle name="표준 5 5 2" xfId="3532"/>
    <cellStyle name="표준 5 6" xfId="1257"/>
    <cellStyle name="표준 5 6 2" xfId="3533"/>
    <cellStyle name="표준 5 7" xfId="1265"/>
    <cellStyle name="표준 5 7 2" xfId="3534"/>
    <cellStyle name="표준 5 8" xfId="1273"/>
    <cellStyle name="표준 5 8 2" xfId="3535"/>
    <cellStyle name="표준 5 9" xfId="3536"/>
    <cellStyle name="표준 50" xfId="1188"/>
    <cellStyle name="표준 50 2" xfId="3537"/>
    <cellStyle name="표준 50 3" xfId="3602"/>
    <cellStyle name="표준 50 4" xfId="1386"/>
    <cellStyle name="표준 51" xfId="1189"/>
    <cellStyle name="표준 51 2" xfId="3538"/>
    <cellStyle name="표준 51 3" xfId="3603"/>
    <cellStyle name="표준 51 4" xfId="1403"/>
    <cellStyle name="표준 52" xfId="1378"/>
    <cellStyle name="표준 53" xfId="1405"/>
    <cellStyle name="표준 6" xfId="6"/>
    <cellStyle name="표준 6 2" xfId="150"/>
    <cellStyle name="표준 6 2 2" xfId="1190"/>
    <cellStyle name="표준 6 2 3" xfId="3539"/>
    <cellStyle name="표준 6 3" xfId="1191"/>
    <cellStyle name="표준 6 3 2" xfId="3541"/>
    <cellStyle name="표준 6 3 3" xfId="3540"/>
    <cellStyle name="표준 6 3 4" xfId="1237"/>
    <cellStyle name="표준 6 4" xfId="1234"/>
    <cellStyle name="표준 6 4 2" xfId="3542"/>
    <cellStyle name="표준 6 5" xfId="1236"/>
    <cellStyle name="표준 6 5 2" xfId="3543"/>
    <cellStyle name="표준 6 6" xfId="1235"/>
    <cellStyle name="표준 6 6 2" xfId="3544"/>
    <cellStyle name="표준 6 7" xfId="1238"/>
    <cellStyle name="표준 6 7 2" xfId="3545"/>
    <cellStyle name="표준 6 8" xfId="1233"/>
    <cellStyle name="표준 6 8 2" xfId="3546"/>
    <cellStyle name="표준 6 9" xfId="3547"/>
    <cellStyle name="표준 60" xfId="3548"/>
    <cellStyle name="표준 60 2" xfId="3549"/>
    <cellStyle name="표준 63" xfId="3550"/>
    <cellStyle name="표준 63 2" xfId="3551"/>
    <cellStyle name="표준 64" xfId="3552"/>
    <cellStyle name="표준 7" xfId="7"/>
    <cellStyle name="표준 7 10" xfId="1289"/>
    <cellStyle name="표준 7 10 2" xfId="3553"/>
    <cellStyle name="표준 7 11" xfId="1291"/>
    <cellStyle name="표준 7 12" xfId="3554"/>
    <cellStyle name="표준 7 2" xfId="149"/>
    <cellStyle name="표준 7 2 10" xfId="300"/>
    <cellStyle name="표준 7 2 11" xfId="315"/>
    <cellStyle name="표준 7 2 12" xfId="322"/>
    <cellStyle name="표준 7 2 13" xfId="326"/>
    <cellStyle name="표준 7 2 14" xfId="334"/>
    <cellStyle name="표준 7 2 15" xfId="336"/>
    <cellStyle name="표준 7 2 16" xfId="341"/>
    <cellStyle name="표준 7 2 2" xfId="190"/>
    <cellStyle name="표준 7 2 2 2" xfId="3555"/>
    <cellStyle name="표준 7 2 3" xfId="250"/>
    <cellStyle name="표준 7 2 4" xfId="254"/>
    <cellStyle name="표준 7 2 5" xfId="266"/>
    <cellStyle name="표준 7 2 6" xfId="273"/>
    <cellStyle name="표준 7 2 7" xfId="281"/>
    <cellStyle name="표준 7 2 8" xfId="288"/>
    <cellStyle name="표준 7 2 9" xfId="295"/>
    <cellStyle name="표준 7 3" xfId="191"/>
    <cellStyle name="표준 7 3 2" xfId="1297"/>
    <cellStyle name="표준 7 3 2 2" xfId="3556"/>
    <cellStyle name="표준 7 3 3" xfId="1325"/>
    <cellStyle name="표준 7 3 4" xfId="1337"/>
    <cellStyle name="표준 7 3 5" xfId="1390"/>
    <cellStyle name="표준 7 3 6" xfId="1379"/>
    <cellStyle name="표준 7 3 7" xfId="1228"/>
    <cellStyle name="표준 7 4" xfId="192"/>
    <cellStyle name="표준 7 4 2" xfId="1298"/>
    <cellStyle name="표준 7 4 2 2" xfId="3557"/>
    <cellStyle name="표준 7 4 3" xfId="1326"/>
    <cellStyle name="표준 7 4 4" xfId="1338"/>
    <cellStyle name="표준 7 4 5" xfId="1351"/>
    <cellStyle name="표준 7 4 6" xfId="1391"/>
    <cellStyle name="표준 7 4 7" xfId="1247"/>
    <cellStyle name="표준 7 5" xfId="193"/>
    <cellStyle name="표준 7 5 2" xfId="1299"/>
    <cellStyle name="표준 7 5 3" xfId="1327"/>
    <cellStyle name="표준 7 5 4" xfId="1339"/>
    <cellStyle name="표준 7 5 5" xfId="1354"/>
    <cellStyle name="표준 7 5 6" xfId="1307"/>
    <cellStyle name="표준 7 5 7" xfId="1255"/>
    <cellStyle name="표준 7 6" xfId="1263"/>
    <cellStyle name="표준 7 6 2" xfId="1300"/>
    <cellStyle name="표준 7 6 3" xfId="1328"/>
    <cellStyle name="표준 7 6 4" xfId="1340"/>
    <cellStyle name="표준 7 6 5" xfId="1365"/>
    <cellStyle name="표준 7 6 6" xfId="1346"/>
    <cellStyle name="표준 7 7" xfId="1271"/>
    <cellStyle name="표준 7 7 2" xfId="3559"/>
    <cellStyle name="표준 7 7 3" xfId="3558"/>
    <cellStyle name="표준 7 8" xfId="1278"/>
    <cellStyle name="표준 7 8 2" xfId="3561"/>
    <cellStyle name="표준 7 8 3" xfId="3560"/>
    <cellStyle name="표준 7 9" xfId="1286"/>
    <cellStyle name="표준 8" xfId="158"/>
    <cellStyle name="표준 8 10" xfId="1290"/>
    <cellStyle name="표준 8 10 2" xfId="3562"/>
    <cellStyle name="표준 8 11" xfId="1292"/>
    <cellStyle name="표준 8 12" xfId="3563"/>
    <cellStyle name="표준 8 2" xfId="41"/>
    <cellStyle name="표준 8 2 10" xfId="301"/>
    <cellStyle name="표준 8 2 11" xfId="319"/>
    <cellStyle name="표준 8 2 12" xfId="325"/>
    <cellStyle name="표준 8 2 13" xfId="330"/>
    <cellStyle name="표준 8 2 14" xfId="335"/>
    <cellStyle name="표준 8 2 15" xfId="339"/>
    <cellStyle name="표준 8 2 16" xfId="342"/>
    <cellStyle name="표준 8 2 2" xfId="194"/>
    <cellStyle name="표준 8 2 2 2" xfId="3564"/>
    <cellStyle name="표준 8 2 3" xfId="251"/>
    <cellStyle name="표준 8 2 4" xfId="255"/>
    <cellStyle name="표준 8 2 5" xfId="270"/>
    <cellStyle name="표준 8 2 6" xfId="276"/>
    <cellStyle name="표준 8 2 7" xfId="284"/>
    <cellStyle name="표준 8 2 8" xfId="290"/>
    <cellStyle name="표준 8 2 9" xfId="298"/>
    <cellStyle name="표준 8 3" xfId="195"/>
    <cellStyle name="표준 8 3 2" xfId="1301"/>
    <cellStyle name="표준 8 3 2 2" xfId="3565"/>
    <cellStyle name="표준 8 3 3" xfId="1329"/>
    <cellStyle name="표준 8 3 4" xfId="1341"/>
    <cellStyle name="표준 8 3 5" xfId="1385"/>
    <cellStyle name="표준 8 3 6" xfId="1310"/>
    <cellStyle name="표준 8 3 7" xfId="1227"/>
    <cellStyle name="표준 8 4" xfId="196"/>
    <cellStyle name="표준 8 4 2" xfId="1302"/>
    <cellStyle name="표준 8 4 2 2" xfId="3566"/>
    <cellStyle name="표준 8 4 3" xfId="1330"/>
    <cellStyle name="표준 8 4 4" xfId="1342"/>
    <cellStyle name="표준 8 4 5" xfId="1399"/>
    <cellStyle name="표준 8 4 6" xfId="1393"/>
    <cellStyle name="표준 8 4 7" xfId="1246"/>
    <cellStyle name="표준 8 5" xfId="197"/>
    <cellStyle name="표준 8 5 2" xfId="1303"/>
    <cellStyle name="표준 8 5 3" xfId="1331"/>
    <cellStyle name="표준 8 5 4" xfId="1343"/>
    <cellStyle name="표준 8 5 5" xfId="1334"/>
    <cellStyle name="표준 8 5 6" xfId="1369"/>
    <cellStyle name="표준 8 5 7" xfId="1254"/>
    <cellStyle name="표준 8 6" xfId="1262"/>
    <cellStyle name="표준 8 6 2" xfId="1304"/>
    <cellStyle name="표준 8 6 3" xfId="1332"/>
    <cellStyle name="표준 8 6 4" xfId="1344"/>
    <cellStyle name="표준 8 6 5" xfId="1315"/>
    <cellStyle name="표준 8 6 6" xfId="1387"/>
    <cellStyle name="표준 8 7" xfId="1270"/>
    <cellStyle name="표준 8 7 2" xfId="3568"/>
    <cellStyle name="표준 8 7 3" xfId="3567"/>
    <cellStyle name="표준 8 8" xfId="1277"/>
    <cellStyle name="표준 8 8 2" xfId="3570"/>
    <cellStyle name="표준 8 8 3" xfId="3569"/>
    <cellStyle name="표준 8 9" xfId="1287"/>
    <cellStyle name="표준 9" xfId="8"/>
    <cellStyle name="표준 9 10" xfId="3571"/>
    <cellStyle name="표준 9 2" xfId="1192"/>
    <cellStyle name="표준 9 2 2" xfId="3573"/>
    <cellStyle name="표준 9 2 3" xfId="3572"/>
    <cellStyle name="표준 9 2 4" xfId="1222"/>
    <cellStyle name="표준 9 3" xfId="1232"/>
    <cellStyle name="표준 9 3 2" xfId="3574"/>
    <cellStyle name="표준 9 4" xfId="1240"/>
    <cellStyle name="표준 9 4 2" xfId="3575"/>
    <cellStyle name="표준 9 5" xfId="1248"/>
    <cellStyle name="표준 9 5 2" xfId="3576"/>
    <cellStyle name="표준 9 6" xfId="1256"/>
    <cellStyle name="표준 9 6 2" xfId="3577"/>
    <cellStyle name="표준 9 7" xfId="1264"/>
    <cellStyle name="표준 9 7 2" xfId="3578"/>
    <cellStyle name="표준 9 8" xfId="1272"/>
    <cellStyle name="표준 9 8 2" xfId="3579"/>
    <cellStyle name="표준 9 9" xfId="3580"/>
    <cellStyle name="표준_최근 10년간 주요 지목별 변동 추이" xfId="3"/>
  </cellStyles>
  <dxfs count="0"/>
  <tableStyles count="0" defaultTableStyle="TableStyleMedium2" defaultPivotStyle="PivotStyleLight16"/>
  <colors>
    <mruColors>
      <color rgb="FFFCD5B5"/>
      <color rgb="FFDBEEF4"/>
      <color rgb="FFCCC1DA"/>
      <color rgb="FFD7E4BD"/>
      <color rgb="FFF2DCDB"/>
      <color rgb="FFFFFFCC"/>
      <color rgb="FFB7DEE8"/>
      <color rgb="FFE6B9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1388888888889236"/>
          <c:y val="5.0925925925925923E-2"/>
          <c:w val="0.1694444444444462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11C-4CC3-8C4E-F4C507B5F51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11C-4CC3-8C4E-F4C507B5F510}"/>
              </c:ext>
            </c:extLst>
          </c:dPt>
          <c:dLbls>
            <c:dLbl>
              <c:idx val="0"/>
              <c:tx>
                <c:strRef>
                  <c:f>'2.시군구별 면적 및 지번수 현황'!$Z$5</c:f>
                  <c:strCache>
                    <c:ptCount val="1"/>
                    <c:pt idx="0">
                      <c:v>438.4
(5.3)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{165A02EE-32EA-4C9F-B4BC-DF213A8CC914}</c15:txfldGUID>
                      <c15:f>'2.시군구별 면적 및 지번수 현황'!$Z$5</c15:f>
                      <c15:dlblFieldTableCache>
                        <c:ptCount val="1"/>
                        <c:pt idx="0">
                          <c:v>438.4
(5.3)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911C-4CC3-8C4E-F4C507B5F510}"/>
                </c:ext>
              </c:extLst>
            </c:dLbl>
            <c:dLbl>
              <c:idx val="1"/>
              <c:layout>
                <c:manualLayout>
                  <c:x val="8.3333333333333367E-3"/>
                  <c:y val="0"/>
                </c:manualLayout>
              </c:layout>
              <c:tx>
                <c:strRef>
                  <c:f>'2.시군구별 면적 및 지번수 현황'!$AA$5</c:f>
                  <c:strCache>
                    <c:ptCount val="1"/>
                    <c:pt idx="0">
                      <c:v>182.0
(4.9)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{BAD38C86-3F74-4465-A140-23BA1B5D6A55}</c15:txfldGUID>
                      <c15:f>'2.시군구별 면적 및 지번수 현황'!$AA$5</c15:f>
                      <c15:dlblFieldTableCache>
                        <c:ptCount val="1"/>
                        <c:pt idx="0">
                          <c:v>178.0
(4.8)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11C-4CC3-8C4E-F4C507B5F5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현황'!$D$5,'2.시군구별 면적 및 지번수 현황'!$F$5)</c:f>
              <c:numCache>
                <c:formatCode>#,##0.0_ </c:formatCode>
                <c:ptCount val="2"/>
                <c:pt idx="0">
                  <c:v>438.41300289999998</c:v>
                </c:pt>
                <c:pt idx="1">
                  <c:v>182.005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11C-4CC3-8C4E-F4C507B5F5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95283200"/>
        <c:axId val="203193344"/>
        <c:axId val="0"/>
      </c:bar3DChart>
      <c:catAx>
        <c:axId val="195283200"/>
        <c:scaling>
          <c:orientation val="minMax"/>
        </c:scaling>
        <c:delete val="1"/>
        <c:axPos val="b"/>
        <c:majorTickMark val="out"/>
        <c:minorTickMark val="none"/>
        <c:tickLblPos val="none"/>
        <c:crossAx val="203193344"/>
        <c:crosses val="autoZero"/>
        <c:auto val="1"/>
        <c:lblAlgn val="ctr"/>
        <c:lblOffset val="100"/>
        <c:noMultiLvlLbl val="0"/>
      </c:catAx>
      <c:valAx>
        <c:axId val="203193344"/>
        <c:scaling>
          <c:orientation val="minMax"/>
          <c:max val="900"/>
        </c:scaling>
        <c:delete val="1"/>
        <c:axPos val="l"/>
        <c:numFmt formatCode="#,##0.0_ " sourceLinked="1"/>
        <c:majorTickMark val="out"/>
        <c:minorTickMark val="none"/>
        <c:tickLblPos val="none"/>
        <c:crossAx val="195283200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1388888888889458"/>
          <c:y val="5.0925925925925923E-2"/>
          <c:w val="0.16944444444444731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3CC-4DA3-8DBE-13527A427D7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3CC-4DA3-8DBE-13527A427D71}"/>
              </c:ext>
            </c:extLst>
          </c:dPt>
          <c:dLbls>
            <c:dLbl>
              <c:idx val="0"/>
              <c:layout>
                <c:manualLayout>
                  <c:x val="2.777777777777803E-3"/>
                  <c:y val="-3.6453776611257259E-7"/>
                </c:manualLayout>
              </c:layout>
              <c:tx>
                <c:strRef>
                  <c:f>'2.시군구별 면적 및 지번수 현황'!$Z$17</c:f>
                  <c:strCache>
                    <c:ptCount val="1"/>
                    <c:pt idx="0">
                      <c:v>479.1
(5.8)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{EAD522F5-AC04-4576-B574-9EC4CE0A1808}</c15:txfldGUID>
                      <c15:f>'2.시군구별 면적 및 지번수 현황'!$Z$17</c15:f>
                      <c15:dlblFieldTableCache>
                        <c:ptCount val="1"/>
                        <c:pt idx="0">
                          <c:v>479.1
(5.8)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23CC-4DA3-8DBE-13527A427D71}"/>
                </c:ext>
              </c:extLst>
            </c:dLbl>
            <c:dLbl>
              <c:idx val="1"/>
              <c:layout>
                <c:manualLayout>
                  <c:x val="8.3333333333333367E-3"/>
                  <c:y val="0"/>
                </c:manualLayout>
              </c:layout>
              <c:tx>
                <c:strRef>
                  <c:f>'2.시군구별 면적 및 지번수 현황'!$AA$17</c:f>
                  <c:strCache>
                    <c:ptCount val="1"/>
                    <c:pt idx="0">
                      <c:v>169.5
(4.6)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{A707C3D0-B4FD-47A8-A1BA-E201A0E40FE2}</c15:txfldGUID>
                      <c15:f>'2.시군구별 면적 및 지번수 현황'!$AA$17</c15:f>
                      <c15:dlblFieldTableCache>
                        <c:ptCount val="1"/>
                        <c:pt idx="0">
                          <c:v>168.1
(4.6)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23CC-4DA3-8DBE-13527A427D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현황'!$D$17,'2.시군구별 면적 및 지번수 현황'!$F$17)</c:f>
              <c:numCache>
                <c:formatCode>#,##0.0_ </c:formatCode>
                <c:ptCount val="2"/>
                <c:pt idx="0">
                  <c:v>479.14736389999996</c:v>
                </c:pt>
                <c:pt idx="1">
                  <c:v>169.46299999999999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3CC-4DA3-8DBE-13527A427D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5601024"/>
        <c:axId val="15608832"/>
        <c:axId val="0"/>
      </c:bar3DChart>
      <c:catAx>
        <c:axId val="15601024"/>
        <c:scaling>
          <c:orientation val="minMax"/>
        </c:scaling>
        <c:delete val="1"/>
        <c:axPos val="b"/>
        <c:majorTickMark val="out"/>
        <c:minorTickMark val="none"/>
        <c:tickLblPos val="none"/>
        <c:crossAx val="15608832"/>
        <c:crosses val="autoZero"/>
        <c:auto val="1"/>
        <c:lblAlgn val="ctr"/>
        <c:lblOffset val="100"/>
        <c:noMultiLvlLbl val="0"/>
      </c:catAx>
      <c:valAx>
        <c:axId val="15608832"/>
        <c:scaling>
          <c:orientation val="minMax"/>
          <c:max val="900"/>
        </c:scaling>
        <c:delete val="1"/>
        <c:axPos val="l"/>
        <c:numFmt formatCode="#,##0.0_ " sourceLinked="1"/>
        <c:majorTickMark val="out"/>
        <c:minorTickMark val="none"/>
        <c:tickLblPos val="none"/>
        <c:crossAx val="15601024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1388888888889486"/>
          <c:y val="5.0925925925925923E-2"/>
          <c:w val="0.16944444444444745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0D5-47C4-975E-DBCE0AEF5C7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0D5-47C4-975E-DBCE0AEF5C7F}"/>
              </c:ext>
            </c:extLst>
          </c:dPt>
          <c:dLbls>
            <c:dLbl>
              <c:idx val="0"/>
              <c:layout>
                <c:manualLayout>
                  <c:x val="0"/>
                  <c:y val="-9.2596237970253726E-3"/>
                </c:manualLayout>
              </c:layout>
              <c:tx>
                <c:strRef>
                  <c:f>'2.시군구별 면적 및 지번수 현황'!$Z$8</c:f>
                  <c:strCache>
                    <c:ptCount val="1"/>
                    <c:pt idx="0">
                      <c:v>586.9
(7.1)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{71804375-95B7-4BF2-AE48-EB804B6C0D0F}</c15:txfldGUID>
                      <c15:f>'2.시군구별 면적 및 지번수 현황'!$Z$8</c15:f>
                      <c15:dlblFieldTableCache>
                        <c:ptCount val="1"/>
                        <c:pt idx="0">
                          <c:v>586.7
(7.1)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90D5-47C4-975E-DBCE0AEF5C7F}"/>
                </c:ext>
              </c:extLst>
            </c:dLbl>
            <c:dLbl>
              <c:idx val="1"/>
              <c:layout>
                <c:manualLayout>
                  <c:x val="8.3333333333333367E-3"/>
                  <c:y val="0"/>
                </c:manualLayout>
              </c:layout>
              <c:tx>
                <c:strRef>
                  <c:f>'2.시군구별 면적 및 지번수 현황'!$AA$8</c:f>
                  <c:strCache>
                    <c:ptCount val="1"/>
                    <c:pt idx="0">
                      <c:v>244.4
(6.6)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{82ADCA43-7DDF-4329-B669-F6447B0DE302}</c15:txfldGUID>
                      <c15:f>'2.시군구별 면적 및 지번수 현황'!$AA$8</c15:f>
                      <c15:dlblFieldTableCache>
                        <c:ptCount val="1"/>
                        <c:pt idx="0">
                          <c:v>241.5
(6.6)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0D5-47C4-975E-DBCE0AEF5C7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현황'!$D$8,'2.시군구별 면적 및 지번수 현황'!$F$8)</c:f>
              <c:numCache>
                <c:formatCode>#,##0.0_ </c:formatCode>
                <c:ptCount val="2"/>
                <c:pt idx="0">
                  <c:v>586.87380689999998</c:v>
                </c:pt>
                <c:pt idx="1">
                  <c:v>244.41300000000001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0D5-47C4-975E-DBCE0AEF5C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5626240"/>
        <c:axId val="15629696"/>
        <c:axId val="0"/>
      </c:bar3DChart>
      <c:catAx>
        <c:axId val="15626240"/>
        <c:scaling>
          <c:orientation val="minMax"/>
        </c:scaling>
        <c:delete val="1"/>
        <c:axPos val="b"/>
        <c:majorTickMark val="out"/>
        <c:minorTickMark val="none"/>
        <c:tickLblPos val="none"/>
        <c:crossAx val="15629696"/>
        <c:crosses val="autoZero"/>
        <c:auto val="1"/>
        <c:lblAlgn val="ctr"/>
        <c:lblOffset val="100"/>
        <c:noMultiLvlLbl val="0"/>
      </c:catAx>
      <c:valAx>
        <c:axId val="15629696"/>
        <c:scaling>
          <c:orientation val="minMax"/>
          <c:max val="900"/>
        </c:scaling>
        <c:delete val="1"/>
        <c:axPos val="l"/>
        <c:numFmt formatCode="#,##0.0_ " sourceLinked="1"/>
        <c:majorTickMark val="out"/>
        <c:minorTickMark val="none"/>
        <c:tickLblPos val="none"/>
        <c:crossAx val="15626240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1388888888889486"/>
          <c:y val="5.0925925925925923E-2"/>
          <c:w val="0.16944444444444745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CE8-49F5-AC31-7991B391406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CE8-49F5-AC31-7991B3914068}"/>
              </c:ext>
            </c:extLst>
          </c:dPt>
          <c:dLbls>
            <c:dLbl>
              <c:idx val="0"/>
              <c:layout>
                <c:manualLayout>
                  <c:x val="5.5555555555555558E-3"/>
                  <c:y val="4.6292650918635502E-3"/>
                </c:manualLayout>
              </c:layout>
              <c:tx>
                <c:strRef>
                  <c:f>'2.시군구별 면적 및 지번수 현황'!$Z$16</c:f>
                  <c:strCache>
                    <c:ptCount val="1"/>
                    <c:pt idx="0">
                      <c:v>366.1
(4.4)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{83E68BE8-689F-457C-98F1-C7CBF4F151D0}</c15:txfldGUID>
                      <c15:f>'2.시군구별 면적 및 지번수 현황'!$Z$16</c15:f>
                      <c15:dlblFieldTableCache>
                        <c:ptCount val="1"/>
                        <c:pt idx="0">
                          <c:v>366.1
(4.4)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5CE8-49F5-AC31-7991B3914068}"/>
                </c:ext>
              </c:extLst>
            </c:dLbl>
            <c:dLbl>
              <c:idx val="1"/>
              <c:layout>
                <c:manualLayout>
                  <c:x val="8.3333333333333367E-3"/>
                  <c:y val="0"/>
                </c:manualLayout>
              </c:layout>
              <c:tx>
                <c:strRef>
                  <c:f>'2.시군구별 면적 및 지번수 현황'!$AA$16</c:f>
                  <c:strCache>
                    <c:ptCount val="1"/>
                    <c:pt idx="0">
                      <c:v>207.7
(5.6)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{E8D34CFC-BADA-4005-BDD4-932CC27A4BB5}</c15:txfldGUID>
                      <c15:f>'2.시군구별 면적 및 지번수 현황'!$AA$16</c15:f>
                      <c15:dlblFieldTableCache>
                        <c:ptCount val="1"/>
                        <c:pt idx="0">
                          <c:v>206.9
(5.6)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5CE8-49F5-AC31-7991B391406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현황'!$D$16,'2.시군구별 면적 및 지번수 현황'!$F$16)</c:f>
              <c:numCache>
                <c:formatCode>#,##0.0_ </c:formatCode>
                <c:ptCount val="2"/>
                <c:pt idx="0">
                  <c:v>366.12049039999994</c:v>
                </c:pt>
                <c:pt idx="1">
                  <c:v>207.72200000000001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CE8-49F5-AC31-7991B3914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5647104"/>
        <c:axId val="15654912"/>
        <c:axId val="0"/>
      </c:bar3DChart>
      <c:catAx>
        <c:axId val="15647104"/>
        <c:scaling>
          <c:orientation val="minMax"/>
        </c:scaling>
        <c:delete val="1"/>
        <c:axPos val="b"/>
        <c:majorTickMark val="out"/>
        <c:minorTickMark val="none"/>
        <c:tickLblPos val="none"/>
        <c:crossAx val="15654912"/>
        <c:crosses val="autoZero"/>
        <c:auto val="1"/>
        <c:lblAlgn val="ctr"/>
        <c:lblOffset val="100"/>
        <c:noMultiLvlLbl val="0"/>
      </c:catAx>
      <c:valAx>
        <c:axId val="15654912"/>
        <c:scaling>
          <c:orientation val="minMax"/>
          <c:max val="900"/>
        </c:scaling>
        <c:delete val="1"/>
        <c:axPos val="l"/>
        <c:numFmt formatCode="#,##0.0_ " sourceLinked="1"/>
        <c:majorTickMark val="out"/>
        <c:minorTickMark val="none"/>
        <c:tickLblPos val="none"/>
        <c:crossAx val="15647104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1388888888889508"/>
          <c:y val="5.0925925925925923E-2"/>
          <c:w val="0.16944444444444756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DA8-40B9-A0E1-9E5F525000D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DA8-40B9-A0E1-9E5F525000D3}"/>
              </c:ext>
            </c:extLst>
          </c:dPt>
          <c:dLbls>
            <c:dLbl>
              <c:idx val="0"/>
              <c:layout>
                <c:manualLayout>
                  <c:x val="0"/>
                  <c:y val="-4.6299941673957346E-3"/>
                </c:manualLayout>
              </c:layout>
              <c:tx>
                <c:strRef>
                  <c:f>'2.시군구별 면적 및 지번수 현황'!$Z$15</c:f>
                  <c:strCache>
                    <c:ptCount val="1"/>
                    <c:pt idx="0">
                      <c:v>624.6
(7.6)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{7B967634-3B92-45A6-9558-80CE6CB7233B}</c15:txfldGUID>
                      <c15:f>'2.시군구별 면적 및 지번수 현황'!$Z$15</c15:f>
                      <c15:dlblFieldTableCache>
                        <c:ptCount val="1"/>
                        <c:pt idx="0">
                          <c:v>624.6
(7.6)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4DA8-40B9-A0E1-9E5F525000D3}"/>
                </c:ext>
              </c:extLst>
            </c:dLbl>
            <c:dLbl>
              <c:idx val="1"/>
              <c:layout>
                <c:manualLayout>
                  <c:x val="8.3333333333333367E-3"/>
                  <c:y val="0"/>
                </c:manualLayout>
              </c:layout>
              <c:tx>
                <c:strRef>
                  <c:f>'2.시군구별 면적 및 지번수 현황'!$AA$15</c:f>
                  <c:strCache>
                    <c:ptCount val="1"/>
                    <c:pt idx="0">
                      <c:v>271.5
(7.3)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{316510E6-97BE-44F8-9801-28E021101C9D}</c15:txfldGUID>
                      <c15:f>'2.시군구별 면적 및 지번수 현황'!$AA$15</c15:f>
                      <c15:dlblFieldTableCache>
                        <c:ptCount val="1"/>
                        <c:pt idx="0">
                          <c:v>270.5
(7.4)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4DA8-40B9-A0E1-9E5F525000D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현황'!$D$15,'2.시군구별 면적 및 지번수 현황'!$F$15)</c:f>
              <c:numCache>
                <c:formatCode>#,##0.0_ </c:formatCode>
                <c:ptCount val="2"/>
                <c:pt idx="0">
                  <c:v>624.63071709999997</c:v>
                </c:pt>
                <c:pt idx="1">
                  <c:v>271.45800000000003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DA8-40B9-A0E1-9E5F525000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41898752"/>
        <c:axId val="41910656"/>
        <c:axId val="0"/>
      </c:bar3DChart>
      <c:catAx>
        <c:axId val="41898752"/>
        <c:scaling>
          <c:orientation val="minMax"/>
        </c:scaling>
        <c:delete val="1"/>
        <c:axPos val="b"/>
        <c:majorTickMark val="out"/>
        <c:minorTickMark val="none"/>
        <c:tickLblPos val="none"/>
        <c:crossAx val="41910656"/>
        <c:crosses val="autoZero"/>
        <c:auto val="1"/>
        <c:lblAlgn val="ctr"/>
        <c:lblOffset val="100"/>
        <c:noMultiLvlLbl val="0"/>
      </c:catAx>
      <c:valAx>
        <c:axId val="41910656"/>
        <c:scaling>
          <c:orientation val="minMax"/>
          <c:max val="900"/>
        </c:scaling>
        <c:delete val="1"/>
        <c:axPos val="l"/>
        <c:numFmt formatCode="#,##0.0_ " sourceLinked="1"/>
        <c:majorTickMark val="out"/>
        <c:minorTickMark val="none"/>
        <c:tickLblPos val="none"/>
        <c:crossAx val="41898752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1388888888889536"/>
          <c:y val="5.0925925925925923E-2"/>
          <c:w val="0.1694444444444477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8AA-4BBD-BC96-91847DDDC65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8AA-4BBD-BC96-91847DDDC653}"/>
              </c:ext>
            </c:extLst>
          </c:dPt>
          <c:dLbls>
            <c:dLbl>
              <c:idx val="0"/>
              <c:layout>
                <c:manualLayout>
                  <c:x val="2.7775590551181212E-3"/>
                  <c:y val="-9.2596237970253726E-3"/>
                </c:manualLayout>
              </c:layout>
              <c:tx>
                <c:strRef>
                  <c:f>'2.시군구별 면적 및 지번수 현황'!$Z$12</c:f>
                  <c:strCache>
                    <c:ptCount val="1"/>
                    <c:pt idx="0">
                      <c:v>60.7
(0.7)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{4B5D816F-F6CB-492C-AFC9-2E1A614BD554}</c15:txfldGUID>
                      <c15:f>'2.시군구별 면적 및 지번수 현황'!$Z$12</c15:f>
                      <c15:dlblFieldTableCache>
                        <c:ptCount val="1"/>
                        <c:pt idx="0">
                          <c:v>60.7
(0.7)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28AA-4BBD-BC96-91847DDDC653}"/>
                </c:ext>
              </c:extLst>
            </c:dLbl>
            <c:dLbl>
              <c:idx val="1"/>
              <c:layout>
                <c:manualLayout>
                  <c:x val="8.3333333333333367E-3"/>
                  <c:y val="0"/>
                </c:manualLayout>
              </c:layout>
              <c:tx>
                <c:strRef>
                  <c:f>'2.시군구별 면적 및 지번수 현황'!$AA$12</c:f>
                  <c:strCache>
                    <c:ptCount val="1"/>
                    <c:pt idx="0">
                      <c:v>18.6
(0.5)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{5EEAADC9-5320-421F-B6BB-0D9C7EA80036}</c15:txfldGUID>
                      <c15:f>'2.시군구별 면적 및 지번수 현황'!$AA$12</c15:f>
                      <c15:dlblFieldTableCache>
                        <c:ptCount val="1"/>
                        <c:pt idx="0">
                          <c:v>18.5
(0.5)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28AA-4BBD-BC96-91847DDDC65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현황'!$D$12,'2.시군구별 면적 및 지번수 현황'!$F$12)</c:f>
              <c:numCache>
                <c:formatCode>#,##0.0_ </c:formatCode>
                <c:ptCount val="2"/>
                <c:pt idx="0">
                  <c:v>60.6921295</c:v>
                </c:pt>
                <c:pt idx="1">
                  <c:v>18.644000000000002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8AA-4BBD-BC96-91847DDDC6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42046592"/>
        <c:axId val="42050304"/>
        <c:axId val="0"/>
      </c:bar3DChart>
      <c:catAx>
        <c:axId val="42046592"/>
        <c:scaling>
          <c:orientation val="minMax"/>
        </c:scaling>
        <c:delete val="1"/>
        <c:axPos val="b"/>
        <c:majorTickMark val="out"/>
        <c:minorTickMark val="none"/>
        <c:tickLblPos val="none"/>
        <c:crossAx val="42050304"/>
        <c:crosses val="autoZero"/>
        <c:auto val="1"/>
        <c:lblAlgn val="ctr"/>
        <c:lblOffset val="100"/>
        <c:noMultiLvlLbl val="0"/>
      </c:catAx>
      <c:valAx>
        <c:axId val="42050304"/>
        <c:scaling>
          <c:orientation val="minMax"/>
          <c:max val="900"/>
        </c:scaling>
        <c:delete val="1"/>
        <c:axPos val="l"/>
        <c:numFmt formatCode="#,##0.0_ " sourceLinked="1"/>
        <c:majorTickMark val="out"/>
        <c:minorTickMark val="none"/>
        <c:tickLblPos val="none"/>
        <c:crossAx val="42046592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1388888888889558"/>
          <c:y val="5.0925925925925923E-2"/>
          <c:w val="0.16944444444444781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1E1-4463-84E6-D9DE8CAE3B1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1E1-4463-84E6-D9DE8CAE3B13}"/>
              </c:ext>
            </c:extLst>
          </c:dPt>
          <c:dLbls>
            <c:dLbl>
              <c:idx val="0"/>
              <c:layout>
                <c:manualLayout>
                  <c:x val="5.5553368328958878E-3"/>
                  <c:y val="-9.2596237970253726E-3"/>
                </c:manualLayout>
              </c:layout>
              <c:tx>
                <c:strRef>
                  <c:f>'2.시군구별 면적 및 지번수 현황'!$Z$11</c:f>
                  <c:strCache>
                    <c:ptCount val="1"/>
                    <c:pt idx="0">
                      <c:v>556.2
(6.7)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{8CEDD781-BFA9-4B73-9F18-C0E35169277A}</c15:txfldGUID>
                      <c15:f>'2.시군구별 면적 및 지번수 현황'!$Z$11</c15:f>
                      <c15:dlblFieldTableCache>
                        <c:ptCount val="1"/>
                        <c:pt idx="0">
                          <c:v>555.6
(6.7)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51E1-4463-84E6-D9DE8CAE3B13}"/>
                </c:ext>
              </c:extLst>
            </c:dLbl>
            <c:dLbl>
              <c:idx val="1"/>
              <c:layout>
                <c:manualLayout>
                  <c:x val="8.3333333333333367E-3"/>
                  <c:y val="0"/>
                </c:manualLayout>
              </c:layout>
              <c:tx>
                <c:strRef>
                  <c:f>'2.시군구별 면적 및 지번수 현황'!$AA$11</c:f>
                  <c:strCache>
                    <c:ptCount val="1"/>
                    <c:pt idx="0">
                      <c:v>306.4
(8.2)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{AB87CB02-075D-417B-BBC3-8E34F79329CB}</c15:txfldGUID>
                      <c15:f>'2.시군구별 면적 및 지번수 현황'!$AA$11</c15:f>
                      <c15:dlblFieldTableCache>
                        <c:ptCount val="1"/>
                        <c:pt idx="0">
                          <c:v>304.9
(8.3)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51E1-4463-84E6-D9DE8CAE3B1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현황'!$D$11,'2.시군구별 면적 및 지번수 현황'!$F$11)</c:f>
              <c:numCache>
                <c:formatCode>#,##0.0_ </c:formatCode>
                <c:ptCount val="2"/>
                <c:pt idx="0">
                  <c:v>556.21326690000001</c:v>
                </c:pt>
                <c:pt idx="1">
                  <c:v>306.42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1E1-4463-84E6-D9DE8CAE3B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42071552"/>
        <c:axId val="42599552"/>
        <c:axId val="0"/>
      </c:bar3DChart>
      <c:catAx>
        <c:axId val="42071552"/>
        <c:scaling>
          <c:orientation val="minMax"/>
        </c:scaling>
        <c:delete val="1"/>
        <c:axPos val="b"/>
        <c:majorTickMark val="out"/>
        <c:minorTickMark val="none"/>
        <c:tickLblPos val="none"/>
        <c:crossAx val="42599552"/>
        <c:crosses val="autoZero"/>
        <c:auto val="1"/>
        <c:lblAlgn val="ctr"/>
        <c:lblOffset val="100"/>
        <c:noMultiLvlLbl val="0"/>
      </c:catAx>
      <c:valAx>
        <c:axId val="42599552"/>
        <c:scaling>
          <c:orientation val="minMax"/>
          <c:max val="900"/>
        </c:scaling>
        <c:delete val="1"/>
        <c:axPos val="l"/>
        <c:numFmt formatCode="#,##0.0_ " sourceLinked="1"/>
        <c:majorTickMark val="out"/>
        <c:minorTickMark val="none"/>
        <c:tickLblPos val="none"/>
        <c:crossAx val="42071552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1388888888889558"/>
          <c:y val="5.0925925925925923E-2"/>
          <c:w val="0.16944444444444781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6B5-41BE-80BA-146DE20546E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6B5-41BE-80BA-146DE20546EC}"/>
              </c:ext>
            </c:extLst>
          </c:dPt>
          <c:dLbls>
            <c:dLbl>
              <c:idx val="0"/>
              <c:layout>
                <c:manualLayout>
                  <c:x val="2.7775590551181212E-3"/>
                  <c:y val="-4.6303587051618909E-3"/>
                </c:manualLayout>
              </c:layout>
              <c:tx>
                <c:strRef>
                  <c:f>'2.시군구별 면적 및 지번수 현황'!$Z$14</c:f>
                  <c:strCache>
                    <c:ptCount val="1"/>
                    <c:pt idx="0">
                      <c:v>577.2
(7.0)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{A17C7ED5-643E-4E58-985A-8538BC592821}</c15:txfldGUID>
                      <c15:f>'2.시군구별 면적 및 지번수 현황'!$Z$14</c15:f>
                      <c15:dlblFieldTableCache>
                        <c:ptCount val="1"/>
                        <c:pt idx="0">
                          <c:v>577.2
(7.0)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36B5-41BE-80BA-146DE20546EC}"/>
                </c:ext>
              </c:extLst>
            </c:dLbl>
            <c:dLbl>
              <c:idx val="1"/>
              <c:layout>
                <c:manualLayout>
                  <c:x val="8.3333333333333367E-3"/>
                  <c:y val="0"/>
                </c:manualLayout>
              </c:layout>
              <c:tx>
                <c:strRef>
                  <c:f>'2.시군구별 면적 및 지번수 현황'!$AA$14</c:f>
                  <c:strCache>
                    <c:ptCount val="1"/>
                    <c:pt idx="0">
                      <c:v>190.8
(5.1)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{35BF0F50-4D58-476C-A769-8CE21F0E3AD3}</c15:txfldGUID>
                      <c15:f>'2.시군구별 면적 및 지번수 현황'!$AA$14</c15:f>
                      <c15:dlblFieldTableCache>
                        <c:ptCount val="1"/>
                        <c:pt idx="0">
                          <c:v>188.3
(5.1)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36B5-41BE-80BA-146DE20546E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현황'!$D$14,'2.시군구별 면적 및 지번수 현황'!$F$14)</c:f>
              <c:numCache>
                <c:formatCode>#,##0.0_ </c:formatCode>
                <c:ptCount val="2"/>
                <c:pt idx="0">
                  <c:v>577.23512499999993</c:v>
                </c:pt>
                <c:pt idx="1">
                  <c:v>190.83199999999999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6B5-41BE-80BA-146DE20546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42637184"/>
        <c:axId val="42640896"/>
        <c:axId val="0"/>
      </c:bar3DChart>
      <c:catAx>
        <c:axId val="42637184"/>
        <c:scaling>
          <c:orientation val="minMax"/>
        </c:scaling>
        <c:delete val="1"/>
        <c:axPos val="b"/>
        <c:majorTickMark val="out"/>
        <c:minorTickMark val="none"/>
        <c:tickLblPos val="none"/>
        <c:crossAx val="42640896"/>
        <c:crosses val="autoZero"/>
        <c:auto val="1"/>
        <c:lblAlgn val="ctr"/>
        <c:lblOffset val="100"/>
        <c:noMultiLvlLbl val="0"/>
      </c:catAx>
      <c:valAx>
        <c:axId val="42640896"/>
        <c:scaling>
          <c:orientation val="minMax"/>
          <c:max val="900"/>
        </c:scaling>
        <c:delete val="1"/>
        <c:axPos val="l"/>
        <c:numFmt formatCode="#,##0.0_ " sourceLinked="1"/>
        <c:majorTickMark val="out"/>
        <c:minorTickMark val="none"/>
        <c:tickLblPos val="none"/>
        <c:crossAx val="42637184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200"/>
              <a:t>3-1 </a:t>
            </a:r>
            <a:r>
              <a:rPr lang="ko-KR" altLang="en-US" sz="1200"/>
              <a:t>토지ㆍ임야대장별 지적공부등록지 현황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B7DEE8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329-4B25-A4F2-29C968855A5D}"/>
              </c:ext>
            </c:extLst>
          </c:dPt>
          <c:dPt>
            <c:idx val="1"/>
            <c:bubble3D val="0"/>
            <c:spPr>
              <a:solidFill>
                <a:srgbClr val="E6B9B8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329-4B25-A4F2-29C968855A5D}"/>
              </c:ext>
            </c:extLst>
          </c:dPt>
          <c:dLbls>
            <c:dLbl>
              <c:idx val="0"/>
              <c:layout>
                <c:manualLayout>
                  <c:x val="-0.22288854003139721"/>
                  <c:y val="-0.13319670978627671"/>
                </c:manualLayout>
              </c:layout>
              <c:tx>
                <c:strRef>
                  <c:f>'3.지적통계체계표'!$G$4</c:f>
                  <c:strCache>
                    <c:ptCount val="1"/>
                    <c:pt idx="0">
                      <c:v>토지대장등록지
4,788,738,782.0㎡
(58.1%)
3,467,849필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{1BE9455C-B755-4DBE-8FB0-C582734B5086}</c15:txfldGUID>
                      <c15:f>'3.지적통계체계표'!$G$4</c15:f>
                      <c15:dlblFieldTableCache>
                        <c:ptCount val="1"/>
                        <c:pt idx="0">
                          <c:v>토지대장등록지
4,766,275,383.6㎡
(57.8%)
3,425,436필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6329-4B25-A4F2-29C968855A5D}"/>
                </c:ext>
              </c:extLst>
            </c:dLbl>
            <c:dLbl>
              <c:idx val="1"/>
              <c:layout>
                <c:manualLayout>
                  <c:x val="0.25742543171114601"/>
                  <c:y val="1.7498593925759282E-2"/>
                </c:manualLayout>
              </c:layout>
              <c:tx>
                <c:strRef>
                  <c:f>'3.지적통계체계표'!$G$5</c:f>
                  <c:strCache>
                    <c:ptCount val="1"/>
                    <c:pt idx="0">
                      <c:v>임야대장등록지
3,458,473,690.0㎡
(41.9%)
251,370필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{A816F5E8-42EC-4909-8131-CB38175F377E}</c15:txfldGUID>
                      <c15:f>'3.지적통계체계표'!$G$5</c15:f>
                      <c15:dlblFieldTableCache>
                        <c:ptCount val="1"/>
                        <c:pt idx="0">
                          <c:v>임야대장등록지
3,479,892,851.0㎡
(42.2%)
251,874필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6329-4B25-A4F2-29C968855A5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'3.지적통계체계표'!$B$4:$B$5</c:f>
              <c:strCache>
                <c:ptCount val="2"/>
                <c:pt idx="0">
                  <c:v>토지대장등록지</c:v>
                </c:pt>
                <c:pt idx="1">
                  <c:v>임야대장등록지</c:v>
                </c:pt>
              </c:strCache>
            </c:strRef>
          </c:cat>
          <c:val>
            <c:numRef>
              <c:f>'3.지적통계체계표'!$D$4:$D$5</c:f>
              <c:numCache>
                <c:formatCode>_-* #,##0.0_-;\-* #,##0.0_-;_-* "-"_-;_-@_-</c:formatCode>
                <c:ptCount val="2"/>
                <c:pt idx="0">
                  <c:v>4788738782.000001</c:v>
                </c:pt>
                <c:pt idx="1">
                  <c:v>3458473690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329-4B25-A4F2-29C968855A5D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200"/>
              <a:t>3-2 </a:t>
            </a:r>
            <a:r>
              <a:rPr lang="ko-KR" altLang="en-US" sz="1200"/>
              <a:t>소유구분별 지적공부등록지 현황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200241139011853"/>
          <c:y val="0.26845097277638502"/>
          <c:w val="0.82635449175818265"/>
          <c:h val="0.7314089662559000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FFCC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EF8-4BE8-875A-29A47D16DB33}"/>
              </c:ext>
            </c:extLst>
          </c:dPt>
          <c:dPt>
            <c:idx val="1"/>
            <c:bubble3D val="0"/>
            <c:spPr>
              <a:solidFill>
                <a:srgbClr val="F2DCDB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EF8-4BE8-875A-29A47D16DB33}"/>
              </c:ext>
            </c:extLst>
          </c:dPt>
          <c:dPt>
            <c:idx val="2"/>
            <c:bubble3D val="0"/>
            <c:spPr>
              <a:solidFill>
                <a:srgbClr val="D7E4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EF8-4BE8-875A-29A47D16DB33}"/>
              </c:ext>
            </c:extLst>
          </c:dPt>
          <c:dPt>
            <c:idx val="3"/>
            <c:bubble3D val="0"/>
            <c:spPr>
              <a:solidFill>
                <a:srgbClr val="CCC1D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BEF8-4BE8-875A-29A47D16DB33}"/>
              </c:ext>
            </c:extLst>
          </c:dPt>
          <c:dPt>
            <c:idx val="4"/>
            <c:bubble3D val="0"/>
            <c:spPr>
              <a:solidFill>
                <a:srgbClr val="DBEEF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BEF8-4BE8-875A-29A47D16DB33}"/>
              </c:ext>
            </c:extLst>
          </c:dPt>
          <c:dPt>
            <c:idx val="5"/>
            <c:bubble3D val="0"/>
            <c:spPr>
              <a:solidFill>
                <a:srgbClr val="FCD5B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BEF8-4BE8-875A-29A47D16DB33}"/>
              </c:ext>
            </c:extLst>
          </c:dPt>
          <c:dLbls>
            <c:dLbl>
              <c:idx val="0"/>
              <c:layout>
                <c:manualLayout>
                  <c:x val="-0.14372581536760642"/>
                  <c:y val="-0.12751997928510056"/>
                </c:manualLayout>
              </c:layout>
              <c:tx>
                <c:strRef>
                  <c:f>'3.지적통계체계표'!$G$6</c:f>
                  <c:strCache>
                    <c:ptCount val="1"/>
                    <c:pt idx="0">
                      <c:v>개인
4,986,179,026.5㎡
(60.5%)
2,470,499필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{8840ACEA-AA40-47DC-8053-778505473EDE}</c15:txfldGUID>
                      <c15:f>'3.지적통계체계표'!$G$6</c15:f>
                      <c15:dlblFieldTableCache>
                        <c:ptCount val="1"/>
                        <c:pt idx="0">
                          <c:v>개인
5,040,179,706.0㎡
(61.1%)
2,461,823필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BEF8-4BE8-875A-29A47D16DB33}"/>
                </c:ext>
              </c:extLst>
            </c:dLbl>
            <c:dLbl>
              <c:idx val="1"/>
              <c:layout>
                <c:manualLayout>
                  <c:x val="0.16548456318582086"/>
                  <c:y val="-0.14047055777220674"/>
                </c:manualLayout>
              </c:layout>
              <c:tx>
                <c:strRef>
                  <c:f>'3.지적통계체계표'!$G$7</c:f>
                  <c:strCache>
                    <c:ptCount val="1"/>
                    <c:pt idx="0">
                      <c:v>국유지
1,257,920,673.5㎡
(15.3%)
527,955필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{90F582AD-897B-434E-BB0D-8B1AF4D6FADD}</c15:txfldGUID>
                      <c15:f>'3.지적통계체계표'!$G$7</c15:f>
                      <c15:dlblFieldTableCache>
                        <c:ptCount val="1"/>
                        <c:pt idx="0">
                          <c:v>국유지
1,247,426,702.8㎡
(15.1%)
515,709필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BEF8-4BE8-875A-29A47D16DB33}"/>
                </c:ext>
              </c:extLst>
            </c:dLbl>
            <c:dLbl>
              <c:idx val="2"/>
              <c:layout>
                <c:manualLayout>
                  <c:x val="-3.1553344389165301E-2"/>
                  <c:y val="-8.8720972658681504E-4"/>
                </c:manualLayout>
              </c:layout>
              <c:tx>
                <c:strRef>
                  <c:f>'3.지적통계체계표'!$G$8</c:f>
                  <c:strCache>
                    <c:ptCount val="1"/>
                    <c:pt idx="0">
                      <c:v>도유지
170,537,908.5㎡
(2.1%)
90,500필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{059D3023-5E96-436E-B4E2-9FC40B02E6AF}</c15:txfldGUID>
                      <c15:f>'3.지적통계체계표'!$G$8</c15:f>
                      <c15:dlblFieldTableCache>
                        <c:ptCount val="1"/>
                        <c:pt idx="0">
                          <c:v>도유지
169,075,882.0㎡
(2.1%)
89,745필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BEF8-4BE8-875A-29A47D16DB33}"/>
                </c:ext>
              </c:extLst>
            </c:dLbl>
            <c:dLbl>
              <c:idx val="3"/>
              <c:layout>
                <c:manualLayout>
                  <c:x val="-3.2149488776589498E-2"/>
                  <c:y val="-0.18468486282264046"/>
                </c:manualLayout>
              </c:layout>
              <c:tx>
                <c:strRef>
                  <c:f>'3.지적통계체계표'!$G$9</c:f>
                  <c:strCache>
                    <c:ptCount val="1"/>
                    <c:pt idx="0">
                      <c:v>군유지
293,604,826.6㎡
(3.6%)
304,135필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{327A2123-24A9-4D51-8185-756BE44D6D41}</c15:txfldGUID>
                      <c15:f>'3.지적통계체계표'!$G$9</c15:f>
                      <c15:dlblFieldTableCache>
                        <c:ptCount val="1"/>
                        <c:pt idx="0">
                          <c:v>군유지
284,162,580.9㎡
(3.4%)
295,678필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BEF8-4BE8-875A-29A47D16DB33}"/>
                </c:ext>
              </c:extLst>
            </c:dLbl>
            <c:dLbl>
              <c:idx val="4"/>
              <c:layout>
                <c:manualLayout>
                  <c:x val="9.9540094801582726E-2"/>
                  <c:y val="9.0750091216176623E-3"/>
                </c:manualLayout>
              </c:layout>
              <c:tx>
                <c:strRef>
                  <c:f>'3.지적통계체계표'!$G$10</c:f>
                  <c:strCache>
                    <c:ptCount val="1"/>
                    <c:pt idx="0">
                      <c:v>법인
728,855,918.2㎡
(8.8%)
222,737필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{518D12FF-3252-4084-8353-C88E511A1BDF}</c15:txfldGUID>
                      <c15:f>'3.지적통계체계표'!$G$10</c15:f>
                      <c15:dlblFieldTableCache>
                        <c:ptCount val="1"/>
                        <c:pt idx="0">
                          <c:v>법인
696,930,803.8㎡
(8.5%)
211,333필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BEF8-4BE8-875A-29A47D16DB33}"/>
                </c:ext>
              </c:extLst>
            </c:dLbl>
            <c:dLbl>
              <c:idx val="5"/>
              <c:layout>
                <c:manualLayout>
                  <c:x val="3.3986672064001952E-2"/>
                  <c:y val="-2.3592387274460648E-2"/>
                </c:manualLayout>
              </c:layout>
              <c:tx>
                <c:strRef>
                  <c:f>'3.지적통계체계표'!$G$11</c:f>
                  <c:strCache>
                    <c:ptCount val="1"/>
                    <c:pt idx="0">
                      <c:v>종중
696,559,901.5㎡
(8.4%)
75,595필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{B3129A89-6F98-4491-BBFB-2B953116536C}</c15:txfldGUID>
                      <c15:f>'3.지적통계체계표'!$G$11</c15:f>
                      <c15:dlblFieldTableCache>
                        <c:ptCount val="1"/>
                        <c:pt idx="0">
                          <c:v>종중
694,478,549.0㎡
(8.4%)
75,815필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BEF8-4BE8-875A-29A47D16DB33}"/>
                </c:ext>
              </c:extLst>
            </c:dLbl>
            <c:dLbl>
              <c:idx val="6"/>
              <c:layout>
                <c:manualLayout>
                  <c:x val="2.5573793325585552E-2"/>
                  <c:y val="-1.257935807351435E-2"/>
                </c:manualLayout>
              </c:layout>
              <c:tx>
                <c:strRef>
                  <c:f>'3.지적통계체계표'!$G$12</c:f>
                  <c:strCache>
                    <c:ptCount val="1"/>
                    <c:pt idx="0">
                      <c:v>종교단체
56,400,504.3㎡
(0.7%)
8,284필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{43B60314-EB15-460D-9A6E-F00FD9D2F16D}</c15:txfldGUID>
                      <c15:f>'3.지적통계체계표'!$G$12</c15:f>
                      <c15:dlblFieldTableCache>
                        <c:ptCount val="1"/>
                        <c:pt idx="0">
                          <c:v>종교단체
56,135,155.3㎡
(0.7%)
8,130필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BEF8-4BE8-875A-29A47D16DB33}"/>
                </c:ext>
              </c:extLst>
            </c:dLbl>
            <c:dLbl>
              <c:idx val="7"/>
              <c:layout>
                <c:manualLayout>
                  <c:x val="0.14297715273153044"/>
                  <c:y val="-1.2095853489165883E-2"/>
                </c:manualLayout>
              </c:layout>
              <c:tx>
                <c:strRef>
                  <c:f>'3.지적통계체계표'!$G$13</c:f>
                  <c:strCache>
                    <c:ptCount val="1"/>
                    <c:pt idx="0">
                      <c:v>기타단체
41,008,064.8㎡
(0.5%)
13,481필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{C82D4541-E7B9-4739-8EBC-15E9598FB720}</c15:txfldGUID>
                      <c15:f>'3.지적통계체계표'!$G$13</c15:f>
                      <c15:dlblFieldTableCache>
                        <c:ptCount val="1"/>
                        <c:pt idx="0">
                          <c:v>기타단체
43,147,536.6㎡
(0.5%)
13,509필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BEF8-4BE8-875A-29A47D16DB33}"/>
                </c:ext>
              </c:extLst>
            </c:dLbl>
            <c:dLbl>
              <c:idx val="8"/>
              <c:layout>
                <c:manualLayout>
                  <c:x val="0.2631517826440849"/>
                  <c:y val="0.10141873521415204"/>
                </c:manualLayout>
              </c:layout>
              <c:tx>
                <c:strRef>
                  <c:f>'3.지적통계체계표'!$G$14</c:f>
                  <c:strCache>
                    <c:ptCount val="1"/>
                    <c:pt idx="0">
                      <c:v>기타
16,145,648.1㎡
(0.2%)
6,033필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{0FDEA590-772A-48E0-A7EA-C0D28CBB2122}</c15:txfldGUID>
                      <c15:f>'3.지적통계체계표'!$G$14</c15:f>
                      <c15:dlblFieldTableCache>
                        <c:ptCount val="1"/>
                        <c:pt idx="0">
                          <c:v>기타
14,631,318.2㎡
(0.2%)
5,568필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BEF8-4BE8-875A-29A47D16DB33}"/>
                </c:ext>
              </c:extLst>
            </c:dLbl>
            <c:dLbl>
              <c:idx val="9"/>
              <c:layout>
                <c:manualLayout>
                  <c:x val="1.1947088703464333E-2"/>
                  <c:y val="-9.1941197933217995E-3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EF8-4BE8-875A-29A47D16DB3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'3.지적통계체계표'!$C$6:$C$14</c:f>
              <c:strCache>
                <c:ptCount val="9"/>
                <c:pt idx="0">
                  <c:v>개인</c:v>
                </c:pt>
                <c:pt idx="1">
                  <c:v>국유지</c:v>
                </c:pt>
                <c:pt idx="2">
                  <c:v>도유지</c:v>
                </c:pt>
                <c:pt idx="3">
                  <c:v>군유지</c:v>
                </c:pt>
                <c:pt idx="4">
                  <c:v>법인</c:v>
                </c:pt>
                <c:pt idx="5">
                  <c:v>종중</c:v>
                </c:pt>
                <c:pt idx="6">
                  <c:v>종교단체</c:v>
                </c:pt>
                <c:pt idx="7">
                  <c:v>기타단체</c:v>
                </c:pt>
                <c:pt idx="8">
                  <c:v>기타</c:v>
                </c:pt>
              </c:strCache>
            </c:strRef>
          </c:cat>
          <c:val>
            <c:numRef>
              <c:f>'3.지적통계체계표'!$D$6:$D$14</c:f>
              <c:numCache>
                <c:formatCode>_-* #,##0.0_-;\-* #,##0.0_-;_-* "-"_-;_-@_-</c:formatCode>
                <c:ptCount val="9"/>
                <c:pt idx="0">
                  <c:v>4986179026.5</c:v>
                </c:pt>
                <c:pt idx="1">
                  <c:v>1257920673.5</c:v>
                </c:pt>
                <c:pt idx="2">
                  <c:v>170537908.5</c:v>
                </c:pt>
                <c:pt idx="3">
                  <c:v>293604826.60000002</c:v>
                </c:pt>
                <c:pt idx="4">
                  <c:v>728855918.20000005</c:v>
                </c:pt>
                <c:pt idx="5">
                  <c:v>696559901.5</c:v>
                </c:pt>
                <c:pt idx="6">
                  <c:v>56400504.299999997</c:v>
                </c:pt>
                <c:pt idx="7">
                  <c:v>41008064.799999997</c:v>
                </c:pt>
                <c:pt idx="8">
                  <c:v>16145648.1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BEF8-4BE8-875A-29A47D16DB33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200"/>
              <a:t>4. </a:t>
            </a:r>
            <a:r>
              <a:rPr lang="ko-KR" altLang="en-US" sz="1200"/>
              <a:t>지목별 현황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703645032536713"/>
          <c:y val="0.28109670114765389"/>
          <c:w val="0.83160757272204877"/>
          <c:h val="0.7180353558746333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6.5936390304153158E-2"/>
                  <c:y val="9.7877360918120535E-2"/>
                </c:manualLayout>
              </c:layout>
              <c:tx>
                <c:strRef>
                  <c:f>'4.지목별현황'!$AB$9</c:f>
                  <c:strCache>
                    <c:ptCount val="1"/>
                    <c:pt idx="0">
                      <c:v>전
746.1㎢
(9.0%)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{9F4DDE61-EB78-4561-BDCF-2E0630EF4489}</c15:txfldGUID>
                      <c15:f>'4.지목별현황'!$AB$9</c15:f>
                      <c15:dlblFieldTableCache>
                        <c:ptCount val="1"/>
                        <c:pt idx="0">
                          <c:v>전
748.9㎢
(9.1%)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6B4F-4F0B-8FBE-DAFA9A57A212}"/>
                </c:ext>
              </c:extLst>
            </c:dLbl>
            <c:dLbl>
              <c:idx val="1"/>
              <c:layout/>
              <c:tx>
                <c:strRef>
                  <c:f>'4.지목별현황'!$AB$10</c:f>
                  <c:strCache>
                    <c:ptCount val="1"/>
                    <c:pt idx="0">
                      <c:v>답
1,664.0㎢
(20.2%)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{D71D7205-98F1-4A17-9ABD-1BBE8CDA5DAE}</c15:txfldGUID>
                      <c15:f>'4.지목별현황'!$AB$10</c15:f>
                      <c15:dlblFieldTableCache>
                        <c:ptCount val="1"/>
                        <c:pt idx="0">
                          <c:v>답
1,677.7㎢
(20.3%)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6B4F-4F0B-8FBE-DAFA9A57A212}"/>
                </c:ext>
              </c:extLst>
            </c:dLbl>
            <c:dLbl>
              <c:idx val="2"/>
              <c:layout>
                <c:manualLayout>
                  <c:x val="0.11096949789560279"/>
                  <c:y val="-0.28174823735268545"/>
                </c:manualLayout>
              </c:layout>
              <c:tx>
                <c:strRef>
                  <c:f>'4.지목별현황'!$AB$11</c:f>
                  <c:strCache>
                    <c:ptCount val="1"/>
                    <c:pt idx="0">
                      <c:v>임야
4,062.1㎢
(49.3%)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{6522BB0F-38F7-41C4-80D5-F668B50026E5}</c15:txfldGUID>
                      <c15:f>'4.지목별현황'!$AB$11</c15:f>
                      <c15:dlblFieldTableCache>
                        <c:ptCount val="1"/>
                        <c:pt idx="0">
                          <c:v>임야
4,076.1㎢
(49.4%)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6B4F-4F0B-8FBE-DAFA9A57A212}"/>
                </c:ext>
              </c:extLst>
            </c:dLbl>
            <c:dLbl>
              <c:idx val="3"/>
              <c:layout/>
              <c:tx>
                <c:strRef>
                  <c:f>'4.지목별현황'!$AB$12</c:f>
                  <c:strCache>
                    <c:ptCount val="1"/>
                    <c:pt idx="0">
                      <c:v>대
292.8㎢
(3.6%)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{81399FA2-DF5C-48A1-8596-E9E498F8900E}</c15:txfldGUID>
                      <c15:f>'4.지목별현황'!$AB$12</c15:f>
                      <c15:dlblFieldTableCache>
                        <c:ptCount val="1"/>
                        <c:pt idx="0">
                          <c:v>대
282.4㎢
(3.4%)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6B4F-4F0B-8FBE-DAFA9A57A212}"/>
                </c:ext>
              </c:extLst>
            </c:dLbl>
            <c:dLbl>
              <c:idx val="4"/>
              <c:layout/>
              <c:tx>
                <c:strRef>
                  <c:f>'4.지목별현황'!$AB$13</c:f>
                  <c:strCache>
                    <c:ptCount val="1"/>
                    <c:pt idx="0">
                      <c:v>도로
310.8㎢
(3.8%)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{4990D0CF-DAD1-4A26-8009-03BDBC5B5D6C}</c15:txfldGUID>
                      <c15:f>'4.지목별현황'!$AB$13</c15:f>
                      <c15:dlblFieldTableCache>
                        <c:ptCount val="1"/>
                        <c:pt idx="0">
                          <c:v>도로
303.9㎢
(3.7%)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6B4F-4F0B-8FBE-DAFA9A57A212}"/>
                </c:ext>
              </c:extLst>
            </c:dLbl>
            <c:dLbl>
              <c:idx val="5"/>
              <c:layout/>
              <c:tx>
                <c:strRef>
                  <c:f>'4.지목별현황'!$AB$14</c:f>
                  <c:strCache>
                    <c:ptCount val="1"/>
                    <c:pt idx="0">
                      <c:v>하천
218.0㎢
(2.6%)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{826836F6-8E16-4A24-A89E-2ED4D6B01C78}</c15:txfldGUID>
                      <c15:f>'4.지목별현황'!$AB$14</c15:f>
                      <c15:dlblFieldTableCache>
                        <c:ptCount val="1"/>
                        <c:pt idx="0">
                          <c:v>하천
217.3㎢
(2.6%)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6B4F-4F0B-8FBE-DAFA9A57A212}"/>
                </c:ext>
              </c:extLst>
            </c:dLbl>
            <c:dLbl>
              <c:idx val="6"/>
              <c:layout>
                <c:manualLayout>
                  <c:x val="7.1913991520290904E-2"/>
                  <c:y val="9.9026040862540021E-2"/>
                </c:manualLayout>
              </c:layout>
              <c:tx>
                <c:strRef>
                  <c:f>'4.지목별현황'!$AB$15</c:f>
                  <c:strCache>
                    <c:ptCount val="1"/>
                    <c:pt idx="0">
                      <c:v>기타
953.3㎢
(11.6%)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{45886950-79A6-45D5-8CC3-7EC80BB7F1A3}</c15:txfldGUID>
                      <c15:f>'4.지목별현황'!$AB$15</c15:f>
                      <c15:dlblFieldTableCache>
                        <c:ptCount val="1"/>
                        <c:pt idx="0">
                          <c:v>기타
939.7㎢
(11.4%)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6B4F-4F0B-8FBE-DAFA9A57A21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('4.지목별현황'!$C$2,'4.지목별현황'!$E$2,'4.지목별현황'!$G$2,'4.지목별현황'!$I$2,'4.지목별현황'!$K$2,'4.지목별현황'!$M$2,'4.지목별현황'!$O$2)</c:f>
              <c:strCache>
                <c:ptCount val="7"/>
                <c:pt idx="0">
                  <c:v>전</c:v>
                </c:pt>
                <c:pt idx="1">
                  <c:v>답</c:v>
                </c:pt>
                <c:pt idx="2">
                  <c:v>임야</c:v>
                </c:pt>
                <c:pt idx="3">
                  <c:v>대</c:v>
                </c:pt>
                <c:pt idx="4">
                  <c:v>도로</c:v>
                </c:pt>
                <c:pt idx="5">
                  <c:v>하천</c:v>
                </c:pt>
                <c:pt idx="6">
                  <c:v>기타</c:v>
                </c:pt>
              </c:strCache>
            </c:strRef>
          </c:cat>
          <c:val>
            <c:numRef>
              <c:f>('4.지목별현황'!$C$4,'4.지목별현황'!$E$4,'4.지목별현황'!$G$4,'4.지목별현황'!$I$4,'4.지목별현황'!$K$4,'4.지목별현황'!$M$4,'4.지목별현황'!$O$4)</c:f>
              <c:numCache>
                <c:formatCode>#,##0.0_);[Red]\(#,##0.0\)</c:formatCode>
                <c:ptCount val="7"/>
                <c:pt idx="0">
                  <c:v>746.11750569999992</c:v>
                </c:pt>
                <c:pt idx="1">
                  <c:v>1664.0399111000002</c:v>
                </c:pt>
                <c:pt idx="2">
                  <c:v>4062.1048734999995</c:v>
                </c:pt>
                <c:pt idx="3">
                  <c:v>292.84670460000001</c:v>
                </c:pt>
                <c:pt idx="4">
                  <c:v>310.79751739999995</c:v>
                </c:pt>
                <c:pt idx="5">
                  <c:v>218.00011679999997</c:v>
                </c:pt>
                <c:pt idx="6">
                  <c:v>953.3058428999999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6B4F-4F0B-8FBE-DAFA9A57A212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legend>
      <c:legendPos val="l"/>
      <c:layout/>
      <c:overlay val="0"/>
    </c:legend>
    <c:plotVisOnly val="1"/>
    <c:dispBlanksAs val="zero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1388888888889258"/>
          <c:y val="5.0925925925925923E-2"/>
          <c:w val="0.16944444444444631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751-4AF0-A738-D891ADFB825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751-4AF0-A738-D891ADFB8251}"/>
              </c:ext>
            </c:extLst>
          </c:dPt>
          <c:dLbls>
            <c:dLbl>
              <c:idx val="0"/>
              <c:layout>
                <c:manualLayout>
                  <c:x val="2.777777777777803E-3"/>
                  <c:y val="-9.2592592592593264E-3"/>
                </c:manualLayout>
              </c:layout>
              <c:tx>
                <c:strRef>
                  <c:f>'2.시군구별 면적 및 지번수 현황'!$Z$6</c:f>
                  <c:strCache>
                    <c:ptCount val="1"/>
                    <c:pt idx="0">
                      <c:v>197.7
(2.4)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{B3FBB382-6241-477B-825B-FEECB2809374}</c15:txfldGUID>
                      <c15:f>'2.시군구별 면적 및 지번수 현황'!$Z$6</c15:f>
                      <c15:dlblFieldTableCache>
                        <c:ptCount val="1"/>
                        <c:pt idx="0">
                          <c:v>197.7
(2.4)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2751-4AF0-A738-D891ADFB8251}"/>
                </c:ext>
              </c:extLst>
            </c:dLbl>
            <c:dLbl>
              <c:idx val="1"/>
              <c:layout>
                <c:manualLayout>
                  <c:x val="8.3333333333333367E-3"/>
                  <c:y val="0"/>
                </c:manualLayout>
              </c:layout>
              <c:tx>
                <c:strRef>
                  <c:f>'2.시군구별 면적 및 지번수 현황'!$AA$6</c:f>
                  <c:strCache>
                    <c:ptCount val="1"/>
                    <c:pt idx="0">
                      <c:v>124.6
(3.3)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{F4709D96-1F51-4F72-90C1-482065C7CC84}</c15:txfldGUID>
                      <c15:f>'2.시군구별 면적 및 지번수 현황'!$AA$6</c15:f>
                      <c15:dlblFieldTableCache>
                        <c:ptCount val="1"/>
                        <c:pt idx="0">
                          <c:v>122.2
(3.3)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2751-4AF0-A738-D891ADFB825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현황'!$D$6,'2.시군구별 면적 및 지번수 현황'!$F$6)</c:f>
              <c:numCache>
                <c:formatCode>#,##0.0_ </c:formatCode>
                <c:ptCount val="2"/>
                <c:pt idx="0">
                  <c:v>197.74434219999998</c:v>
                </c:pt>
                <c:pt idx="1">
                  <c:v>124.569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751-4AF0-A738-D891ADFB8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10052224"/>
        <c:axId val="210093568"/>
        <c:axId val="0"/>
      </c:bar3DChart>
      <c:catAx>
        <c:axId val="210052224"/>
        <c:scaling>
          <c:orientation val="minMax"/>
        </c:scaling>
        <c:delete val="1"/>
        <c:axPos val="b"/>
        <c:majorTickMark val="out"/>
        <c:minorTickMark val="none"/>
        <c:tickLblPos val="none"/>
        <c:crossAx val="210093568"/>
        <c:crosses val="autoZero"/>
        <c:auto val="1"/>
        <c:lblAlgn val="ctr"/>
        <c:lblOffset val="100"/>
        <c:noMultiLvlLbl val="0"/>
      </c:catAx>
      <c:valAx>
        <c:axId val="210093568"/>
        <c:scaling>
          <c:orientation val="minMax"/>
          <c:max val="900"/>
        </c:scaling>
        <c:delete val="1"/>
        <c:axPos val="l"/>
        <c:numFmt formatCode="#,##0.0_ " sourceLinked="1"/>
        <c:majorTickMark val="out"/>
        <c:minorTickMark val="none"/>
        <c:tickLblPos val="none"/>
        <c:crossAx val="210052224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'4.지목별현황'!$A$31</c:f>
              <c:strCache>
                <c:ptCount val="1"/>
                <c:pt idx="0">
                  <c:v>전</c:v>
                </c:pt>
              </c:strCache>
            </c:strRef>
          </c:tx>
          <c:cat>
            <c:numRef>
              <c:f>'4.지목별현황'!$B$30:$L$30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'4.지목별현황'!$B$31:$L$31</c:f>
              <c:numCache>
                <c:formatCode>#,##0.0_ </c:formatCode>
                <c:ptCount val="11"/>
                <c:pt idx="0">
                  <c:v>100</c:v>
                </c:pt>
                <c:pt idx="1">
                  <c:v>99.669793897108391</c:v>
                </c:pt>
                <c:pt idx="2">
                  <c:v>99.222982279341679</c:v>
                </c:pt>
                <c:pt idx="3">
                  <c:v>98.893231511971109</c:v>
                </c:pt>
                <c:pt idx="4">
                  <c:v>98.186893187200823</c:v>
                </c:pt>
                <c:pt idx="5">
                  <c:v>97.57220455308186</c:v>
                </c:pt>
                <c:pt idx="6">
                  <c:v>97.691089913203982</c:v>
                </c:pt>
                <c:pt idx="7">
                  <c:v>97.43098553998955</c:v>
                </c:pt>
                <c:pt idx="8">
                  <c:v>97.22514798510889</c:v>
                </c:pt>
                <c:pt idx="9">
                  <c:v>97.030484260576927</c:v>
                </c:pt>
                <c:pt idx="10">
                  <c:v>96.862006963128806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55-4683-9C6B-481BCB45B61B}"/>
            </c:ext>
          </c:extLst>
        </c:ser>
        <c:ser>
          <c:idx val="1"/>
          <c:order val="1"/>
          <c:tx>
            <c:strRef>
              <c:f>'4.지목별현황'!$A$32</c:f>
              <c:strCache>
                <c:ptCount val="1"/>
                <c:pt idx="0">
                  <c:v>답</c:v>
                </c:pt>
              </c:strCache>
            </c:strRef>
          </c:tx>
          <c:cat>
            <c:numRef>
              <c:f>'4.지목별현황'!$B$30:$L$30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'4.지목별현황'!$B$32:$L$32</c:f>
              <c:numCache>
                <c:formatCode>#,##0.0_ </c:formatCode>
                <c:ptCount val="11"/>
                <c:pt idx="0">
                  <c:v>100</c:v>
                </c:pt>
                <c:pt idx="1">
                  <c:v>99.623749014247736</c:v>
                </c:pt>
                <c:pt idx="2">
                  <c:v>99.024935177738755</c:v>
                </c:pt>
                <c:pt idx="3">
                  <c:v>98.345409120962131</c:v>
                </c:pt>
                <c:pt idx="4">
                  <c:v>98.123239394753867</c:v>
                </c:pt>
                <c:pt idx="5">
                  <c:v>97.547110017395852</c:v>
                </c:pt>
                <c:pt idx="6">
                  <c:v>97.254023999869091</c:v>
                </c:pt>
                <c:pt idx="7">
                  <c:v>96.922394660470871</c:v>
                </c:pt>
                <c:pt idx="8">
                  <c:v>96.493467556101834</c:v>
                </c:pt>
                <c:pt idx="9">
                  <c:v>96.142146491723324</c:v>
                </c:pt>
                <c:pt idx="10">
                  <c:v>95.705373368358153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55-4683-9C6B-481BCB45B61B}"/>
            </c:ext>
          </c:extLst>
        </c:ser>
        <c:ser>
          <c:idx val="2"/>
          <c:order val="2"/>
          <c:tx>
            <c:strRef>
              <c:f>'4.지목별현황'!$A$33</c:f>
              <c:strCache>
                <c:ptCount val="1"/>
                <c:pt idx="0">
                  <c:v>임야</c:v>
                </c:pt>
              </c:strCache>
            </c:strRef>
          </c:tx>
          <c:cat>
            <c:numRef>
              <c:f>'4.지목별현황'!$B$30:$L$30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'4.지목별현황'!$B$33:$L$33</c:f>
              <c:numCache>
                <c:formatCode>#,##0.0_ </c:formatCode>
                <c:ptCount val="11"/>
                <c:pt idx="0">
                  <c:v>100</c:v>
                </c:pt>
                <c:pt idx="1">
                  <c:v>99.802865093065321</c:v>
                </c:pt>
                <c:pt idx="2">
                  <c:v>99.485903497132625</c:v>
                </c:pt>
                <c:pt idx="3">
                  <c:v>99.334313631292886</c:v>
                </c:pt>
                <c:pt idx="4">
                  <c:v>99.061574170211657</c:v>
                </c:pt>
                <c:pt idx="5">
                  <c:v>98.828237078364225</c:v>
                </c:pt>
                <c:pt idx="6">
                  <c:v>98.584572143343721</c:v>
                </c:pt>
                <c:pt idx="7">
                  <c:v>98.368972725199512</c:v>
                </c:pt>
                <c:pt idx="8">
                  <c:v>98.153126239180054</c:v>
                </c:pt>
                <c:pt idx="9">
                  <c:v>97.957917167613743</c:v>
                </c:pt>
                <c:pt idx="10">
                  <c:v>97.815426454054887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55-4683-9C6B-481BCB45B61B}"/>
            </c:ext>
          </c:extLst>
        </c:ser>
        <c:ser>
          <c:idx val="3"/>
          <c:order val="3"/>
          <c:tx>
            <c:strRef>
              <c:f>'4.지목별현황'!$A$34</c:f>
              <c:strCache>
                <c:ptCount val="1"/>
                <c:pt idx="0">
                  <c:v>대지</c:v>
                </c:pt>
              </c:strCache>
            </c:strRef>
          </c:tx>
          <c:cat>
            <c:numRef>
              <c:f>'4.지목별현황'!$B$30:$L$30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'4.지목별현황'!$B$34:$L$34</c:f>
              <c:numCache>
                <c:formatCode>#,##0.0_ </c:formatCode>
                <c:ptCount val="11"/>
                <c:pt idx="0">
                  <c:v>100</c:v>
                </c:pt>
                <c:pt idx="1">
                  <c:v>101.6041433593651</c:v>
                </c:pt>
                <c:pt idx="2">
                  <c:v>103.73766808436264</c:v>
                </c:pt>
                <c:pt idx="3">
                  <c:v>105.73230567815169</c:v>
                </c:pt>
                <c:pt idx="4">
                  <c:v>108.51733971712025</c:v>
                </c:pt>
                <c:pt idx="5">
                  <c:v>110.96550841993145</c:v>
                </c:pt>
                <c:pt idx="6">
                  <c:v>112.71379171173261</c:v>
                </c:pt>
                <c:pt idx="7">
                  <c:v>114.59285397882013</c:v>
                </c:pt>
                <c:pt idx="8">
                  <c:v>116.55009124163642</c:v>
                </c:pt>
                <c:pt idx="9">
                  <c:v>118.29727769133262</c:v>
                </c:pt>
                <c:pt idx="10">
                  <c:v>120.84067412583424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255-4683-9C6B-481BCB45B61B}"/>
            </c:ext>
          </c:extLst>
        </c:ser>
        <c:ser>
          <c:idx val="4"/>
          <c:order val="4"/>
          <c:tx>
            <c:strRef>
              <c:f>'4.지목별현황'!$A$35</c:f>
              <c:strCache>
                <c:ptCount val="1"/>
                <c:pt idx="0">
                  <c:v>도로</c:v>
                </c:pt>
              </c:strCache>
            </c:strRef>
          </c:tx>
          <c:cat>
            <c:numRef>
              <c:f>'4.지목별현황'!$B$30:$L$30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'4.지목별현황'!$B$35:$L$35</c:f>
              <c:numCache>
                <c:formatCode>#,##0.0_ </c:formatCode>
                <c:ptCount val="11"/>
                <c:pt idx="0">
                  <c:v>100</c:v>
                </c:pt>
                <c:pt idx="1">
                  <c:v>101.52727525050922</c:v>
                </c:pt>
                <c:pt idx="2">
                  <c:v>104.83781388585945</c:v>
                </c:pt>
                <c:pt idx="3">
                  <c:v>107.14760129555039</c:v>
                </c:pt>
                <c:pt idx="4">
                  <c:v>111.83168762564695</c:v>
                </c:pt>
                <c:pt idx="5">
                  <c:v>115.35752748564663</c:v>
                </c:pt>
                <c:pt idx="6">
                  <c:v>116.8443147569759</c:v>
                </c:pt>
                <c:pt idx="7">
                  <c:v>118.2638283321823</c:v>
                </c:pt>
                <c:pt idx="8">
                  <c:v>119.48992905309149</c:v>
                </c:pt>
                <c:pt idx="9">
                  <c:v>120.90287336125773</c:v>
                </c:pt>
                <c:pt idx="10">
                  <c:v>122.18795705474632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255-4683-9C6B-481BCB45B61B}"/>
            </c:ext>
          </c:extLst>
        </c:ser>
        <c:ser>
          <c:idx val="5"/>
          <c:order val="5"/>
          <c:tx>
            <c:strRef>
              <c:f>'4.지목별현황'!$A$36</c:f>
              <c:strCache>
                <c:ptCount val="1"/>
                <c:pt idx="0">
                  <c:v>하천</c:v>
                </c:pt>
              </c:strCache>
            </c:strRef>
          </c:tx>
          <c:cat>
            <c:numRef>
              <c:f>'4.지목별현황'!$B$30:$L$30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'4.지목별현황'!$B$36:$L$36</c:f>
              <c:numCache>
                <c:formatCode>#,##0.0_ </c:formatCode>
                <c:ptCount val="11"/>
                <c:pt idx="0">
                  <c:v>100</c:v>
                </c:pt>
                <c:pt idx="1">
                  <c:v>99.967365836238102</c:v>
                </c:pt>
                <c:pt idx="2">
                  <c:v>100.02987371075783</c:v>
                </c:pt>
                <c:pt idx="3">
                  <c:v>100.36780190610799</c:v>
                </c:pt>
                <c:pt idx="4">
                  <c:v>100.63530275065129</c:v>
                </c:pt>
                <c:pt idx="5">
                  <c:v>102.65697565890532</c:v>
                </c:pt>
                <c:pt idx="6">
                  <c:v>102.67776984738855</c:v>
                </c:pt>
                <c:pt idx="7">
                  <c:v>102.89469991789575</c:v>
                </c:pt>
                <c:pt idx="8">
                  <c:v>103.11441041684004</c:v>
                </c:pt>
                <c:pt idx="9">
                  <c:v>103.39189670038398</c:v>
                </c:pt>
                <c:pt idx="10">
                  <c:v>103.43578908459403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255-4683-9C6B-481BCB45B61B}"/>
            </c:ext>
          </c:extLst>
        </c:ser>
        <c:ser>
          <c:idx val="6"/>
          <c:order val="6"/>
          <c:tx>
            <c:strRef>
              <c:f>'4.지목별현황'!$A$37</c:f>
              <c:strCache>
                <c:ptCount val="1"/>
                <c:pt idx="0">
                  <c:v>기타</c:v>
                </c:pt>
              </c:strCache>
            </c:strRef>
          </c:tx>
          <c:cat>
            <c:numRef>
              <c:f>'4.지목별현황'!$B$30:$L$30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'4.지목별현황'!$B$37:$L$37</c:f>
              <c:numCache>
                <c:formatCode>#,##0.0_ </c:formatCode>
                <c:ptCount val="11"/>
                <c:pt idx="0">
                  <c:v>100</c:v>
                </c:pt>
                <c:pt idx="1">
                  <c:v>101.20681893644363</c:v>
                </c:pt>
                <c:pt idx="2">
                  <c:v>103.89839671684682</c:v>
                </c:pt>
                <c:pt idx="3">
                  <c:v>105.04098310416272</c:v>
                </c:pt>
                <c:pt idx="4">
                  <c:v>106.66463160505404</c:v>
                </c:pt>
                <c:pt idx="5">
                  <c:v>107.32531572420656</c:v>
                </c:pt>
                <c:pt idx="6">
                  <c:v>108.41096132886507</c:v>
                </c:pt>
                <c:pt idx="7">
                  <c:v>111.33924577887291</c:v>
                </c:pt>
                <c:pt idx="8">
                  <c:v>112.57435275108534</c:v>
                </c:pt>
                <c:pt idx="9">
                  <c:v>113.54400646644042</c:v>
                </c:pt>
                <c:pt idx="10">
                  <c:v>114.2072862486377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255-4683-9C6B-481BCB45B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70976"/>
        <c:axId val="43072512"/>
      </c:lineChart>
      <c:catAx>
        <c:axId val="4307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072512"/>
        <c:crosses val="autoZero"/>
        <c:auto val="1"/>
        <c:lblAlgn val="ctr"/>
        <c:lblOffset val="100"/>
        <c:noMultiLvlLbl val="0"/>
      </c:catAx>
      <c:valAx>
        <c:axId val="43072512"/>
        <c:scaling>
          <c:orientation val="minMax"/>
          <c:min val="80"/>
        </c:scaling>
        <c:delete val="0"/>
        <c:axPos val="l"/>
        <c:majorGridlines/>
        <c:minorGridlines>
          <c:spPr>
            <a:ln>
              <a:prstDash val="sysDot"/>
            </a:ln>
          </c:spPr>
        </c:minorGridlines>
        <c:numFmt formatCode="#,##0.0_ " sourceLinked="1"/>
        <c:majorTickMark val="out"/>
        <c:minorTickMark val="none"/>
        <c:tickLblPos val="nextTo"/>
        <c:crossAx val="43070976"/>
        <c:crosses val="autoZero"/>
        <c:crossBetween val="between"/>
        <c:maj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200"/>
              <a:t>5-1</a:t>
            </a:r>
            <a:r>
              <a:rPr lang="ko-KR" altLang="en-US" sz="1200" baseline="0"/>
              <a:t> 토지대장등록지</a:t>
            </a:r>
            <a:endParaRPr lang="ko-KR" altLang="en-US" sz="1200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>
                <a:lumMod val="60000"/>
                <a:lumOff val="40000"/>
              </a:srgbClr>
            </a:solidFill>
          </c:spPr>
          <c:invertIfNegative val="0"/>
          <c:dLbls>
            <c:dLbl>
              <c:idx val="0"/>
              <c:layout/>
              <c:tx>
                <c:strRef>
                  <c:f>'5.시군구별 지적공부등록지 현황'!$W$5</c:f>
                  <c:strCache>
                    <c:ptCount val="1"/>
                    <c:pt idx="0">
                      <c:v>199.6
(4.2)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{D4C82D93-3EC0-4B48-88F5-A16A35474B79}</c15:txfldGUID>
                      <c15:f>'5.시군구별 지적공부등록지 현황'!$W$5</c15:f>
                      <c15:dlblFieldTableCache>
                        <c:ptCount val="1"/>
                        <c:pt idx="0">
                          <c:v>199.0
(4.2)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EE96-43F6-87A2-B32E3023B97E}"/>
                </c:ext>
              </c:extLst>
            </c:dLbl>
            <c:dLbl>
              <c:idx val="1"/>
              <c:layout/>
              <c:tx>
                <c:strRef>
                  <c:f>'5.시군구별 지적공부등록지 현황'!$W$6</c:f>
                  <c:strCache>
                    <c:ptCount val="1"/>
                    <c:pt idx="0">
                      <c:v>161.1
(3.4)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{A9532CE4-0E03-413A-831B-44D54B4656FD}</c15:txfldGUID>
                      <c15:f>'5.시군구별 지적공부등록지 현황'!$W$6</c15:f>
                      <c15:dlblFieldTableCache>
                        <c:ptCount val="1"/>
                        <c:pt idx="0">
                          <c:v>160.6
(3.4)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EE96-43F6-87A2-B32E3023B97E}"/>
                </c:ext>
              </c:extLst>
            </c:dLbl>
            <c:dLbl>
              <c:idx val="2"/>
              <c:layout/>
              <c:tx>
                <c:strRef>
                  <c:f>'5.시군구별 지적공부등록지 현황'!$W$7</c:f>
                  <c:strCache>
                    <c:ptCount val="1"/>
                    <c:pt idx="0">
                      <c:v>290.6
(6.1)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{3814DBE5-3303-41FA-8AC9-430A0AAA745F}</c15:txfldGUID>
                      <c15:f>'5.시군구별 지적공부등록지 현황'!$W$7</c15:f>
                      <c15:dlblFieldTableCache>
                        <c:ptCount val="1"/>
                        <c:pt idx="0">
                          <c:v>289.8
(6.1)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EE96-43F6-87A2-B32E3023B97E}"/>
                </c:ext>
              </c:extLst>
            </c:dLbl>
            <c:dLbl>
              <c:idx val="3"/>
              <c:layout/>
              <c:tx>
                <c:strRef>
                  <c:f>'5.시군구별 지적공부등록지 현황'!$W$8</c:f>
                  <c:strCache>
                    <c:ptCount val="1"/>
                    <c:pt idx="0">
                      <c:v>291.5
(6.1)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{55AD0C38-0B9B-4E51-8DF5-F34CF8762A81}</c15:txfldGUID>
                      <c15:f>'5.시군구별 지적공부등록지 현황'!$W$8</c15:f>
                      <c15:dlblFieldTableCache>
                        <c:ptCount val="1"/>
                        <c:pt idx="0">
                          <c:v>290.3
(6.1)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EE96-43F6-87A2-B32E3023B97E}"/>
                </c:ext>
              </c:extLst>
            </c:dLbl>
            <c:dLbl>
              <c:idx val="4"/>
              <c:layout/>
              <c:tx>
                <c:strRef>
                  <c:f>'5.시군구별 지적공부등록지 현황'!$W$9</c:f>
                  <c:strCache>
                    <c:ptCount val="1"/>
                    <c:pt idx="0">
                      <c:v>382.8
(8.0)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{DCFB48A7-2146-4D38-ACBC-817A7CD82324}</c15:txfldGUID>
                      <c15:f>'5.시군구별 지적공부등록지 현황'!$W$9</c15:f>
                      <c15:dlblFieldTableCache>
                        <c:ptCount val="1"/>
                        <c:pt idx="0">
                          <c:v>382.1
(8.0)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EE96-43F6-87A2-B32E3023B97E}"/>
                </c:ext>
              </c:extLst>
            </c:dLbl>
            <c:dLbl>
              <c:idx val="5"/>
              <c:layout/>
              <c:tx>
                <c:strRef>
                  <c:f>'5.시군구별 지적공부등록지 현황'!$W$10</c:f>
                  <c:strCache>
                    <c:ptCount val="1"/>
                    <c:pt idx="0">
                      <c:v>542.3
(11.3)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{EDCF4901-3F93-4BB8-91DD-0FB4687BC609}</c15:txfldGUID>
                      <c15:f>'5.시군구별 지적공부등록지 현황'!$W$10</c15:f>
                      <c15:dlblFieldTableCache>
                        <c:ptCount val="1"/>
                        <c:pt idx="0">
                          <c:v>537.2
(11.3)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EE96-43F6-87A2-B32E3023B97E}"/>
                </c:ext>
              </c:extLst>
            </c:dLbl>
            <c:dLbl>
              <c:idx val="6"/>
              <c:layout/>
              <c:tx>
                <c:strRef>
                  <c:f>'5.시군구별 지적공부등록지 현황'!$W$11</c:f>
                  <c:strCache>
                    <c:ptCount val="1"/>
                    <c:pt idx="0">
                      <c:v>355.8
(7.4)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{D6DC7ED1-AC82-4754-98A2-34BCB72C8D71}</c15:txfldGUID>
                      <c15:f>'5.시군구별 지적공부등록지 현황'!$W$11</c15:f>
                      <c15:dlblFieldTableCache>
                        <c:ptCount val="1"/>
                        <c:pt idx="0">
                          <c:v>354.9
(7.4)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EE96-43F6-87A2-B32E3023B97E}"/>
                </c:ext>
              </c:extLst>
            </c:dLbl>
            <c:dLbl>
              <c:idx val="7"/>
              <c:layout/>
              <c:tx>
                <c:strRef>
                  <c:f>'5.시군구별 지적공부등록지 현황'!$W$12</c:f>
                  <c:strCache>
                    <c:ptCount val="1"/>
                    <c:pt idx="0">
                      <c:v>31.2
(0.7)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{AA0B9CA8-85A4-4024-93E2-4B2C95DAA3F9}</c15:txfldGUID>
                      <c15:f>'5.시군구별 지적공부등록지 현황'!$W$12</c15:f>
                      <c15:dlblFieldTableCache>
                        <c:ptCount val="1"/>
                        <c:pt idx="0">
                          <c:v>31.1
(0.7)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EE96-43F6-87A2-B32E3023B97E}"/>
                </c:ext>
              </c:extLst>
            </c:dLbl>
            <c:dLbl>
              <c:idx val="8"/>
              <c:layout/>
              <c:tx>
                <c:strRef>
                  <c:f>'5.시군구별 지적공부등록지 현황'!$W$13</c:f>
                  <c:strCache>
                    <c:ptCount val="1"/>
                    <c:pt idx="0">
                      <c:v>560.3
(11.7)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{238FB343-0FAA-4813-B807-4992D691B8AB}</c15:txfldGUID>
                      <c15:f>'5.시군구별 지적공부등록지 현황'!$W$13</c15:f>
                      <c15:dlblFieldTableCache>
                        <c:ptCount val="1"/>
                        <c:pt idx="0">
                          <c:v>554.6
(11.6)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EE96-43F6-87A2-B32E3023B97E}"/>
                </c:ext>
              </c:extLst>
            </c:dLbl>
            <c:dLbl>
              <c:idx val="9"/>
              <c:layout/>
              <c:tx>
                <c:strRef>
                  <c:f>'5.시군구별 지적공부등록지 현황'!$W$14</c:f>
                  <c:strCache>
                    <c:ptCount val="1"/>
                    <c:pt idx="0">
                      <c:v>238.7
(5.0)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{0E18D565-0CDA-425D-A259-AB60BFB7CBF3}</c15:txfldGUID>
                      <c15:f>'5.시군구별 지적공부등록지 현황'!$W$14</c15:f>
                      <c15:dlblFieldTableCache>
                        <c:ptCount val="1"/>
                        <c:pt idx="0">
                          <c:v>238.1
(5.0)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EE96-43F6-87A2-B32E3023B97E}"/>
                </c:ext>
              </c:extLst>
            </c:dLbl>
            <c:dLbl>
              <c:idx val="10"/>
              <c:layout/>
              <c:tx>
                <c:strRef>
                  <c:f>'5.시군구별 지적공부등록지 현황'!$W$15</c:f>
                  <c:strCache>
                    <c:ptCount val="1"/>
                    <c:pt idx="0">
                      <c:v>326.1
(6.8)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{F4FAFF7F-5C2C-4885-87C1-BC3A7116D90C}</c15:txfldGUID>
                      <c15:f>'5.시군구별 지적공부등록지 현황'!$W$15</c15:f>
                      <c15:dlblFieldTableCache>
                        <c:ptCount val="1"/>
                        <c:pt idx="0">
                          <c:v>324.9
(6.8)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EE96-43F6-87A2-B32E3023B97E}"/>
                </c:ext>
              </c:extLst>
            </c:dLbl>
            <c:dLbl>
              <c:idx val="11"/>
              <c:layout/>
              <c:tx>
                <c:strRef>
                  <c:f>'5.시군구별 지적공부등록지 현황'!$W$16</c:f>
                  <c:strCache>
                    <c:ptCount val="1"/>
                    <c:pt idx="0">
                      <c:v>235.8
(4.9)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{78112012-EFF1-4D59-A824-3D1D7705780C}</c15:txfldGUID>
                      <c15:f>'5.시군구별 지적공부등록지 현황'!$W$16</c15:f>
                      <c15:dlblFieldTableCache>
                        <c:ptCount val="1"/>
                        <c:pt idx="0">
                          <c:v>235.6
(4.9)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EE96-43F6-87A2-B32E3023B97E}"/>
                </c:ext>
              </c:extLst>
            </c:dLbl>
            <c:dLbl>
              <c:idx val="12"/>
              <c:layout>
                <c:manualLayout>
                  <c:x val="0"/>
                  <c:y val="6.8201175208282075E-3"/>
                </c:manualLayout>
              </c:layout>
              <c:tx>
                <c:strRef>
                  <c:f>'5.시군구별 지적공부등록지 현황'!$W$17</c:f>
                  <c:strCache>
                    <c:ptCount val="1"/>
                    <c:pt idx="0">
                      <c:v>192.5
(4.0)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{6EA193CD-1AC3-4121-A0F7-8223A0C0C39E}</c15:txfldGUID>
                      <c15:f>'5.시군구별 지적공부등록지 현황'!$W$17</c15:f>
                      <c15:dlblFieldTableCache>
                        <c:ptCount val="1"/>
                        <c:pt idx="0">
                          <c:v>192.1
(4.0)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EE96-43F6-87A2-B32E3023B97E}"/>
                </c:ext>
              </c:extLst>
            </c:dLbl>
            <c:dLbl>
              <c:idx val="13"/>
              <c:layout/>
              <c:tx>
                <c:strRef>
                  <c:f>'5.시군구별 지적공부등록지 현황'!$W$18</c:f>
                  <c:strCache>
                    <c:ptCount val="1"/>
                    <c:pt idx="0">
                      <c:v>299.3
(6.3)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{86A6E25F-1838-48B3-BBB9-64D0B8BE3CDB}</c15:txfldGUID>
                      <c15:f>'5.시군구별 지적공부등록지 현황'!$W$18</c15:f>
                      <c15:dlblFieldTableCache>
                        <c:ptCount val="1"/>
                        <c:pt idx="0">
                          <c:v>298.0
(6.3)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EE96-43F6-87A2-B32E3023B97E}"/>
                </c:ext>
              </c:extLst>
            </c:dLbl>
            <c:dLbl>
              <c:idx val="14"/>
              <c:layout/>
              <c:tx>
                <c:strRef>
                  <c:f>'5.시군구별 지적공부등록지 현황'!$W$19</c:f>
                  <c:strCache>
                    <c:ptCount val="1"/>
                    <c:pt idx="0">
                      <c:v>331.4
(6.9)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{E7F101C5-07A3-4BF8-B37C-74A3CAD08B79}</c15:txfldGUID>
                      <c15:f>'5.시군구별 지적공부등록지 현황'!$W$19</c15:f>
                      <c15:dlblFieldTableCache>
                        <c:ptCount val="1"/>
                        <c:pt idx="0">
                          <c:v>331.0
(6.9)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EE96-43F6-87A2-B32E3023B97E}"/>
                </c:ext>
              </c:extLst>
            </c:dLbl>
            <c:dLbl>
              <c:idx val="15"/>
              <c:layout/>
              <c:tx>
                <c:strRef>
                  <c:f>'5.시군구별 지적공부등록지 현황'!$W$20</c:f>
                  <c:strCache>
                    <c:ptCount val="1"/>
                    <c:pt idx="0">
                      <c:v>350.0
(7.3)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{336844D7-9E33-481C-9E30-8AD4EF748579}</c15:txfldGUID>
                      <c15:f>'5.시군구별 지적공부등록지 현황'!$W$20</c15:f>
                      <c15:dlblFieldTableCache>
                        <c:ptCount val="1"/>
                        <c:pt idx="0">
                          <c:v>347.2
(7.3)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EE96-43F6-87A2-B32E3023B97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'5.시군구별 지적공부등록지 현황'!$A$5:$A$20</c:f>
              <c:strCache>
                <c:ptCount val="16"/>
                <c:pt idx="0">
                  <c:v>천안시 동남구</c:v>
                </c:pt>
                <c:pt idx="1">
                  <c:v>천안시 서북구</c:v>
                </c:pt>
                <c:pt idx="2">
                  <c:v>공주시</c:v>
                </c:pt>
                <c:pt idx="3">
                  <c:v>보령시</c:v>
                </c:pt>
                <c:pt idx="4">
                  <c:v>아산시</c:v>
                </c:pt>
                <c:pt idx="5">
                  <c:v>서산시</c:v>
                </c:pt>
                <c:pt idx="6">
                  <c:v>논산시</c:v>
                </c:pt>
                <c:pt idx="7">
                  <c:v>계룡시</c:v>
                </c:pt>
                <c:pt idx="8">
                  <c:v>당진시</c:v>
                </c:pt>
                <c:pt idx="9">
                  <c:v>금산군</c:v>
                </c:pt>
                <c:pt idx="10">
                  <c:v>부여군</c:v>
                </c:pt>
                <c:pt idx="11">
                  <c:v>서천군</c:v>
                </c:pt>
                <c:pt idx="12">
                  <c:v>청양군</c:v>
                </c:pt>
                <c:pt idx="13">
                  <c:v>홍성군</c:v>
                </c:pt>
                <c:pt idx="14">
                  <c:v>예산군</c:v>
                </c:pt>
                <c:pt idx="15">
                  <c:v>태안군</c:v>
                </c:pt>
              </c:strCache>
            </c:strRef>
          </c:cat>
          <c:val>
            <c:numRef>
              <c:f>'5.시군구별 지적공부등록지 현황'!$C$5:$C$20</c:f>
              <c:numCache>
                <c:formatCode>#,##0.0_ </c:formatCode>
                <c:ptCount val="16"/>
                <c:pt idx="0">
                  <c:v>199.5791759</c:v>
                </c:pt>
                <c:pt idx="1">
                  <c:v>161.12554619999997</c:v>
                </c:pt>
                <c:pt idx="2">
                  <c:v>290.56850079999998</c:v>
                </c:pt>
                <c:pt idx="3">
                  <c:v>291.48120189999997</c:v>
                </c:pt>
                <c:pt idx="4">
                  <c:v>382.78239079999997</c:v>
                </c:pt>
                <c:pt idx="5">
                  <c:v>542.28501289999997</c:v>
                </c:pt>
                <c:pt idx="6">
                  <c:v>355.76036589999995</c:v>
                </c:pt>
                <c:pt idx="7">
                  <c:v>31.166389499999998</c:v>
                </c:pt>
                <c:pt idx="8">
                  <c:v>560.28082719999998</c:v>
                </c:pt>
                <c:pt idx="9">
                  <c:v>238.680374</c:v>
                </c:pt>
                <c:pt idx="10">
                  <c:v>326.13427510000002</c:v>
                </c:pt>
                <c:pt idx="11">
                  <c:v>235.75638739999999</c:v>
                </c:pt>
                <c:pt idx="12">
                  <c:v>192.4634049</c:v>
                </c:pt>
                <c:pt idx="13">
                  <c:v>299.32623999999998</c:v>
                </c:pt>
                <c:pt idx="14">
                  <c:v>331.35995880000002</c:v>
                </c:pt>
                <c:pt idx="15">
                  <c:v>349.98873069999996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EE96-43F6-87A2-B32E3023B9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43173376"/>
        <c:axId val="43200896"/>
        <c:axId val="0"/>
      </c:bar3DChart>
      <c:catAx>
        <c:axId val="43173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200896"/>
        <c:crosses val="autoZero"/>
        <c:auto val="1"/>
        <c:lblAlgn val="ctr"/>
        <c:lblOffset val="100"/>
        <c:noMultiLvlLbl val="0"/>
      </c:catAx>
      <c:valAx>
        <c:axId val="43200896"/>
        <c:scaling>
          <c:orientation val="minMax"/>
        </c:scaling>
        <c:delete val="0"/>
        <c:axPos val="l"/>
        <c:numFmt formatCode="#,##0.0_ " sourceLinked="1"/>
        <c:majorTickMark val="out"/>
        <c:minorTickMark val="none"/>
        <c:tickLblPos val="nextTo"/>
        <c:crossAx val="43173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200"/>
              <a:t>5-2 </a:t>
            </a:r>
            <a:r>
              <a:rPr lang="ko-KR" altLang="en-US" sz="1200"/>
              <a:t>임야대장등록지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layout/>
              <c:tx>
                <c:strRef>
                  <c:f>'5.시군구별 지적공부등록지 현황'!$W$34</c:f>
                  <c:strCache>
                    <c:ptCount val="1"/>
                    <c:pt idx="0">
                      <c:v>238.8
(6.9)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{AF5F4E57-928C-4EC9-8581-2957402FDF08}</c15:txfldGUID>
                      <c15:f>'5.시군구별 지적공부등록지 현황'!$W$34</c15:f>
                      <c15:dlblFieldTableCache>
                        <c:ptCount val="1"/>
                        <c:pt idx="0">
                          <c:v>239.3
(6.9)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FABA-451D-AFA6-5CBBA3A24B1A}"/>
                </c:ext>
              </c:extLst>
            </c:dLbl>
            <c:dLbl>
              <c:idx val="1"/>
              <c:layout/>
              <c:tx>
                <c:strRef>
                  <c:f>'5.시군구별 지적공부등록지 현황'!$W$35</c:f>
                  <c:strCache>
                    <c:ptCount val="1"/>
                    <c:pt idx="0">
                      <c:v>36.6
(1.1)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{EE4362F8-AF96-4355-A974-AD85816F031E}</c15:txfldGUID>
                      <c15:f>'5.시군구별 지적공부등록지 현황'!$W$35</c15:f>
                      <c15:dlblFieldTableCache>
                        <c:ptCount val="1"/>
                        <c:pt idx="0">
                          <c:v>37.1
(1.1)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FABA-451D-AFA6-5CBBA3A24B1A}"/>
                </c:ext>
              </c:extLst>
            </c:dLbl>
            <c:dLbl>
              <c:idx val="2"/>
              <c:layout/>
              <c:tx>
                <c:strRef>
                  <c:f>'5.시군구별 지적공부등록지 현황'!$W$36</c:f>
                  <c:strCache>
                    <c:ptCount val="1"/>
                    <c:pt idx="0">
                      <c:v>573.6
(16.6)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{C734D17E-5FB4-48D2-8D1E-73DAEAA3C2EB}</c15:txfldGUID>
                      <c15:f>'5.시군구별 지적공부등록지 현황'!$W$36</c15:f>
                      <c15:dlblFieldTableCache>
                        <c:ptCount val="1"/>
                        <c:pt idx="0">
                          <c:v>574.4
(16.5)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FABA-451D-AFA6-5CBBA3A24B1A}"/>
                </c:ext>
              </c:extLst>
            </c:dLbl>
            <c:dLbl>
              <c:idx val="3"/>
              <c:layout/>
              <c:tx>
                <c:strRef>
                  <c:f>'5.시군구별 지적공부등록지 현황'!$W$37</c:f>
                  <c:strCache>
                    <c:ptCount val="1"/>
                    <c:pt idx="0">
                      <c:v>295.4
(8.5)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{27B7F0AF-69C0-4F9E-A861-2BA9F6BAE4D5}</c15:txfldGUID>
                      <c15:f>'5.시군구별 지적공부등록지 현황'!$W$37</c15:f>
                      <c15:dlblFieldTableCache>
                        <c:ptCount val="1"/>
                        <c:pt idx="0">
                          <c:v>296.4
(8.5)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FABA-451D-AFA6-5CBBA3A24B1A}"/>
                </c:ext>
              </c:extLst>
            </c:dLbl>
            <c:dLbl>
              <c:idx val="4"/>
              <c:layout/>
              <c:tx>
                <c:strRef>
                  <c:f>'5.시군구별 지적공부등록지 현황'!$W$38</c:f>
                  <c:strCache>
                    <c:ptCount val="1"/>
                    <c:pt idx="0">
                      <c:v>160.0
(4.6)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{A01D53FF-096C-4B9F-A300-C8DB57C7E313}</c15:txfldGUID>
                      <c15:f>'5.시군구별 지적공부등록지 현황'!$W$38</c15:f>
                      <c15:dlblFieldTableCache>
                        <c:ptCount val="1"/>
                        <c:pt idx="0">
                          <c:v>160.8
(4.6)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FABA-451D-AFA6-5CBBA3A24B1A}"/>
                </c:ext>
              </c:extLst>
            </c:dLbl>
            <c:dLbl>
              <c:idx val="5"/>
              <c:layout/>
              <c:tx>
                <c:strRef>
                  <c:f>'5.시군구별 지적공부등록지 현황'!$W$39</c:f>
                  <c:strCache>
                    <c:ptCount val="1"/>
                    <c:pt idx="0">
                      <c:v>200.0
(5.8)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{869F8022-7100-4559-A1AC-F1EBC93742C9}</c15:txfldGUID>
                      <c15:f>'5.시군구별 지적공부등록지 현황'!$W$39</c15:f>
                      <c15:dlblFieldTableCache>
                        <c:ptCount val="1"/>
                        <c:pt idx="0">
                          <c:v>205.0
(5.9)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FABA-451D-AFA6-5CBBA3A24B1A}"/>
                </c:ext>
              </c:extLst>
            </c:dLbl>
            <c:dLbl>
              <c:idx val="6"/>
              <c:layout/>
              <c:tx>
                <c:strRef>
                  <c:f>'5.시군구별 지적공부등록지 현황'!$W$40</c:f>
                  <c:strCache>
                    <c:ptCount val="1"/>
                    <c:pt idx="0">
                      <c:v>200.5
(5.8)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{AD3FB978-DA84-45F2-B8A6-96E19B81DA58}</c15:txfldGUID>
                      <c15:f>'5.시군구별 지적공부등록지 현황'!$W$40</c15:f>
                      <c15:dlblFieldTableCache>
                        <c:ptCount val="1"/>
                        <c:pt idx="0">
                          <c:v>200.7
(5.8)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FABA-451D-AFA6-5CBBA3A24B1A}"/>
                </c:ext>
              </c:extLst>
            </c:dLbl>
            <c:dLbl>
              <c:idx val="7"/>
              <c:layout/>
              <c:tx>
                <c:strRef>
                  <c:f>'5.시군구별 지적공부등록지 현황'!$W$41</c:f>
                  <c:strCache>
                    <c:ptCount val="1"/>
                    <c:pt idx="0">
                      <c:v>29.5
(0.9)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{390668D0-1EE4-4A91-8E59-286422006D96}</c15:txfldGUID>
                      <c15:f>'5.시군구별 지적공부등록지 현황'!$W$41</c15:f>
                      <c15:dlblFieldTableCache>
                        <c:ptCount val="1"/>
                        <c:pt idx="0">
                          <c:v>29.6
(0.9)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FABA-451D-AFA6-5CBBA3A24B1A}"/>
                </c:ext>
              </c:extLst>
            </c:dLbl>
            <c:dLbl>
              <c:idx val="8"/>
              <c:layout/>
              <c:tx>
                <c:strRef>
                  <c:f>'5.시군구별 지적공부등록지 현황'!$W$42</c:f>
                  <c:strCache>
                    <c:ptCount val="1"/>
                    <c:pt idx="0">
                      <c:v>145.3
(4.2)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{05873CB9-A306-4B0C-9132-7427E908B5D0}</c15:txfldGUID>
                      <c15:f>'5.시군구별 지적공부등록지 현황'!$W$42</c15:f>
                      <c15:dlblFieldTableCache>
                        <c:ptCount val="1"/>
                        <c:pt idx="0">
                          <c:v>150.9
(4.3)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FABA-451D-AFA6-5CBBA3A24B1A}"/>
                </c:ext>
              </c:extLst>
            </c:dLbl>
            <c:dLbl>
              <c:idx val="9"/>
              <c:layout/>
              <c:tx>
                <c:strRef>
                  <c:f>'5.시군구별 지적공부등록지 현황'!$W$43</c:f>
                  <c:strCache>
                    <c:ptCount val="1"/>
                    <c:pt idx="0">
                      <c:v>338.6
(9.8)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{3E6E8D04-D9E9-4160-B28D-F1A62DF9FA51}</c15:txfldGUID>
                      <c15:f>'5.시군구별 지적공부등록지 현황'!$W$43</c15:f>
                      <c15:dlblFieldTableCache>
                        <c:ptCount val="1"/>
                        <c:pt idx="0">
                          <c:v>339.1
(9.7)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FABA-451D-AFA6-5CBBA3A24B1A}"/>
                </c:ext>
              </c:extLst>
            </c:dLbl>
            <c:dLbl>
              <c:idx val="10"/>
              <c:layout/>
              <c:tx>
                <c:strRef>
                  <c:f>'5.시군구별 지적공부등록지 현황'!$W$44</c:f>
                  <c:strCache>
                    <c:ptCount val="1"/>
                    <c:pt idx="0">
                      <c:v>298.5
(8.6)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{7F5D65C8-D69B-4E70-AD90-FBAFE44A42BD}</c15:txfldGUID>
                      <c15:f>'5.시군구별 지적공부등록지 현황'!$W$44</c15:f>
                      <c15:dlblFieldTableCache>
                        <c:ptCount val="1"/>
                        <c:pt idx="0">
                          <c:v>299.7
(8.6)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FABA-451D-AFA6-5CBBA3A24B1A}"/>
                </c:ext>
              </c:extLst>
            </c:dLbl>
            <c:dLbl>
              <c:idx val="11"/>
              <c:layout/>
              <c:tx>
                <c:strRef>
                  <c:f>'5.시군구별 지적공부등록지 현황'!$W$45</c:f>
                  <c:strCache>
                    <c:ptCount val="1"/>
                    <c:pt idx="0">
                      <c:v>130.4
(3.8)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{E2056F9F-5F04-4817-A465-9604E1AD322C}</c15:txfldGUID>
                      <c15:f>'5.시군구별 지적공부등록지 현황'!$W$45</c15:f>
                      <c15:dlblFieldTableCache>
                        <c:ptCount val="1"/>
                        <c:pt idx="0">
                          <c:v>130.6
(3.8)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FABA-451D-AFA6-5CBBA3A24B1A}"/>
                </c:ext>
              </c:extLst>
            </c:dLbl>
            <c:dLbl>
              <c:idx val="12"/>
              <c:layout/>
              <c:tx>
                <c:strRef>
                  <c:f>'5.시군구별 지적공부등록지 현황'!$W$46</c:f>
                  <c:strCache>
                    <c:ptCount val="1"/>
                    <c:pt idx="0">
                      <c:v>286.7
(8.3)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{81ED7406-7869-40AD-A6CB-8E54B3854D08}</c15:txfldGUID>
                      <c15:f>'5.시군구별 지적공부등록지 현황'!$W$46</c15:f>
                      <c15:dlblFieldTableCache>
                        <c:ptCount val="1"/>
                        <c:pt idx="0">
                          <c:v>287.0
(8.2)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FABA-451D-AFA6-5CBBA3A24B1A}"/>
                </c:ext>
              </c:extLst>
            </c:dLbl>
            <c:dLbl>
              <c:idx val="13"/>
              <c:layout/>
              <c:tx>
                <c:strRef>
                  <c:f>'5.시군구별 지적공부등록지 현황'!$W$47</c:f>
                  <c:strCache>
                    <c:ptCount val="1"/>
                    <c:pt idx="0">
                      <c:v>147.4
(4.3)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{5E602131-0E83-455C-A262-40B478E15711}</c15:txfldGUID>
                      <c15:f>'5.시군구별 지적공부등록지 현황'!$W$47</c15:f>
                      <c15:dlblFieldTableCache>
                        <c:ptCount val="1"/>
                        <c:pt idx="0">
                          <c:v>148.7
(4.3)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FABA-451D-AFA6-5CBBA3A24B1A}"/>
                </c:ext>
              </c:extLst>
            </c:dLbl>
            <c:dLbl>
              <c:idx val="14"/>
              <c:layout/>
              <c:tx>
                <c:strRef>
                  <c:f>'5.시군구별 지적공부등록지 현황'!$W$48</c:f>
                  <c:strCache>
                    <c:ptCount val="1"/>
                    <c:pt idx="0">
                      <c:v>211.4
(6.1)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{F1787724-8127-44BC-8F06-1A666D7AABBF}</c15:txfldGUID>
                      <c15:f>'5.시군구별 지적공부등록지 현황'!$W$48</c15:f>
                      <c15:dlblFieldTableCache>
                        <c:ptCount val="1"/>
                        <c:pt idx="0">
                          <c:v>211.7
(6.1)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FABA-451D-AFA6-5CBBA3A24B1A}"/>
                </c:ext>
              </c:extLst>
            </c:dLbl>
            <c:dLbl>
              <c:idx val="15"/>
              <c:layout/>
              <c:tx>
                <c:strRef>
                  <c:f>'5.시군구별 지적공부등록지 현황'!$W$49</c:f>
                  <c:strCache>
                    <c:ptCount val="1"/>
                    <c:pt idx="0">
                      <c:v>166.0
(4.8)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{1A2C97CA-74FD-4264-A644-1A2DD24F7665}</c15:txfldGUID>
                      <c15:f>'5.시군구별 지적공부등록지 현황'!$W$49</c15:f>
                      <c15:dlblFieldTableCache>
                        <c:ptCount val="1"/>
                        <c:pt idx="0">
                          <c:v>168.8
(4.9)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FABA-451D-AFA6-5CBBA3A24B1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'5.시군구별 지적공부등록지 현황'!$A$34:$A$49</c:f>
              <c:strCache>
                <c:ptCount val="16"/>
                <c:pt idx="0">
                  <c:v>천안시 동남구</c:v>
                </c:pt>
                <c:pt idx="1">
                  <c:v>천안시 서북구</c:v>
                </c:pt>
                <c:pt idx="2">
                  <c:v>공주시</c:v>
                </c:pt>
                <c:pt idx="3">
                  <c:v>보령시</c:v>
                </c:pt>
                <c:pt idx="4">
                  <c:v>아산시</c:v>
                </c:pt>
                <c:pt idx="5">
                  <c:v>서산시</c:v>
                </c:pt>
                <c:pt idx="6">
                  <c:v>논산시</c:v>
                </c:pt>
                <c:pt idx="7">
                  <c:v>계룡시</c:v>
                </c:pt>
                <c:pt idx="8">
                  <c:v>당진시</c:v>
                </c:pt>
                <c:pt idx="9">
                  <c:v>금산군</c:v>
                </c:pt>
                <c:pt idx="10">
                  <c:v>부여군</c:v>
                </c:pt>
                <c:pt idx="11">
                  <c:v>서천군</c:v>
                </c:pt>
                <c:pt idx="12">
                  <c:v>청양군</c:v>
                </c:pt>
                <c:pt idx="13">
                  <c:v>홍성군</c:v>
                </c:pt>
                <c:pt idx="14">
                  <c:v>예산군</c:v>
                </c:pt>
                <c:pt idx="15">
                  <c:v>태안군</c:v>
                </c:pt>
              </c:strCache>
            </c:strRef>
          </c:cat>
          <c:val>
            <c:numRef>
              <c:f>'5.시군구별 지적공부등록지 현황'!$C$34:$C$49</c:f>
              <c:numCache>
                <c:formatCode>#,##0.0_ </c:formatCode>
                <c:ptCount val="16"/>
                <c:pt idx="0">
                  <c:v>238.83382699999999</c:v>
                </c:pt>
                <c:pt idx="1">
                  <c:v>36.618795999999996</c:v>
                </c:pt>
                <c:pt idx="2">
                  <c:v>573.57891799999993</c:v>
                </c:pt>
                <c:pt idx="3">
                  <c:v>295.392605</c:v>
                </c:pt>
                <c:pt idx="4">
                  <c:v>159.99483599999999</c:v>
                </c:pt>
                <c:pt idx="5">
                  <c:v>199.999032</c:v>
                </c:pt>
                <c:pt idx="6">
                  <c:v>200.452901</c:v>
                </c:pt>
                <c:pt idx="7">
                  <c:v>29.525739999999999</c:v>
                </c:pt>
                <c:pt idx="8">
                  <c:v>145.25080199999999</c:v>
                </c:pt>
                <c:pt idx="9">
                  <c:v>338.55475100000001</c:v>
                </c:pt>
                <c:pt idx="10">
                  <c:v>298.496442</c:v>
                </c:pt>
                <c:pt idx="11">
                  <c:v>130.364103</c:v>
                </c:pt>
                <c:pt idx="12">
                  <c:v>286.68395899999996</c:v>
                </c:pt>
                <c:pt idx="13">
                  <c:v>147.38018499999998</c:v>
                </c:pt>
                <c:pt idx="14">
                  <c:v>211.35700399999999</c:v>
                </c:pt>
                <c:pt idx="15">
                  <c:v>165.989789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FABA-451D-AFA6-5CBBA3A24B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43235968"/>
        <c:axId val="43238912"/>
        <c:axId val="0"/>
      </c:bar3DChart>
      <c:catAx>
        <c:axId val="43235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238912"/>
        <c:crosses val="autoZero"/>
        <c:auto val="1"/>
        <c:lblAlgn val="ctr"/>
        <c:lblOffset val="100"/>
        <c:noMultiLvlLbl val="0"/>
      </c:catAx>
      <c:valAx>
        <c:axId val="43238912"/>
        <c:scaling>
          <c:orientation val="minMax"/>
        </c:scaling>
        <c:delete val="0"/>
        <c:axPos val="l"/>
        <c:numFmt formatCode="#,##0.0_ " sourceLinked="1"/>
        <c:majorTickMark val="out"/>
        <c:minorTickMark val="none"/>
        <c:tickLblPos val="nextTo"/>
        <c:crossAx val="43235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361111111111124"/>
          <c:y val="0.22453703703703792"/>
          <c:w val="0.81388888888889177"/>
          <c:h val="0.77314814814815191"/>
        </c:manualLayout>
      </c:layout>
      <c:pie3DChart>
        <c:varyColors val="1"/>
        <c:ser>
          <c:idx val="0"/>
          <c:order val="0"/>
          <c:dLbls>
            <c:dLbl>
              <c:idx val="0"/>
              <c:tx>
                <c:strRef>
                  <c:f>'6.시군구별 지목별 면적 현황'!$P$5</c:f>
                  <c:strCache>
                    <c:ptCount val="1"/>
                    <c:pt idx="0">
                      <c:v>전
746.1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{1FD7A9BC-4922-4597-9147-66618E40DAD0}</c15:txfldGUID>
                      <c15:f>'6.시군구별 지목별 면적 현황'!$P$5</c15:f>
                      <c15:dlblFieldTableCache>
                        <c:ptCount val="1"/>
                        <c:pt idx="0">
                          <c:v>전
748.9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00BF-4A4D-BC0B-98F030A6F050}"/>
                </c:ext>
              </c:extLst>
            </c:dLbl>
            <c:dLbl>
              <c:idx val="1"/>
              <c:layout>
                <c:manualLayout>
                  <c:x val="-6.1305361305361303E-3"/>
                  <c:y val="-0.18931588775283792"/>
                </c:manualLayout>
              </c:layout>
              <c:tx>
                <c:strRef>
                  <c:f>'6.시군구별 지목별 면적 현황'!$P$6</c:f>
                  <c:strCache>
                    <c:ptCount val="1"/>
                    <c:pt idx="0">
                      <c:v>답
1,664.0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{7D6F5E13-5147-4496-9583-550FE68B29F9}</c15:txfldGUID>
                      <c15:f>'6.시군구별 지목별 면적 현황'!$P$6</c15:f>
                      <c15:dlblFieldTableCache>
                        <c:ptCount val="1"/>
                        <c:pt idx="0">
                          <c:v>답
1,677.7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00BF-4A4D-BC0B-98F030A6F050}"/>
                </c:ext>
              </c:extLst>
            </c:dLbl>
            <c:dLbl>
              <c:idx val="2"/>
              <c:tx>
                <c:strRef>
                  <c:f>'6.시군구별 지목별 면적 현황'!$P$7</c:f>
                  <c:strCache>
                    <c:ptCount val="1"/>
                    <c:pt idx="0">
                      <c:v>임야
4,062.1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{683E2C2B-0431-45E4-96F3-4CE1881E7190}</c15:txfldGUID>
                      <c15:f>'6.시군구별 지목별 면적 현황'!$P$7</c15:f>
                      <c15:dlblFieldTableCache>
                        <c:ptCount val="1"/>
                        <c:pt idx="0">
                          <c:v>임야
4,076.1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00BF-4A4D-BC0B-98F030A6F050}"/>
                </c:ext>
              </c:extLst>
            </c:dLbl>
            <c:dLbl>
              <c:idx val="3"/>
              <c:tx>
                <c:strRef>
                  <c:f>'6.시군구별 지목별 면적 현황'!$P$8</c:f>
                  <c:strCache>
                    <c:ptCount val="1"/>
                    <c:pt idx="0">
                      <c:v>대
292.8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{F0A4100E-3067-497B-AA4F-D96E366D112C}</c15:txfldGUID>
                      <c15:f>'6.시군구별 지목별 면적 현황'!$P$8</c15:f>
                      <c15:dlblFieldTableCache>
                        <c:ptCount val="1"/>
                        <c:pt idx="0">
                          <c:v>대
282.4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00BF-4A4D-BC0B-98F030A6F050}"/>
                </c:ext>
              </c:extLst>
            </c:dLbl>
            <c:dLbl>
              <c:idx val="4"/>
              <c:tx>
                <c:strRef>
                  <c:f>'6.시군구별 지목별 면적 현황'!$P$9</c:f>
                  <c:strCache>
                    <c:ptCount val="1"/>
                    <c:pt idx="0">
                      <c:v>도로
310.8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{FFAE8DA7-21B6-4CF5-81CA-F68400E17266}</c15:txfldGUID>
                      <c15:f>'6.시군구별 지목별 면적 현황'!$P$9</c15:f>
                      <c15:dlblFieldTableCache>
                        <c:ptCount val="1"/>
                        <c:pt idx="0">
                          <c:v>도로
303.9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00BF-4A4D-BC0B-98F030A6F050}"/>
                </c:ext>
              </c:extLst>
            </c:dLbl>
            <c:dLbl>
              <c:idx val="5"/>
              <c:tx>
                <c:strRef>
                  <c:f>'6.시군구별 지목별 면적 현황'!$P$10</c:f>
                  <c:strCache>
                    <c:ptCount val="1"/>
                    <c:pt idx="0">
                      <c:v>하천
218.0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{AA021EB3-AA27-44D4-91CC-82099C62A82B}</c15:txfldGUID>
                      <c15:f>'6.시군구별 지목별 면적 현황'!$P$10</c15:f>
                      <c15:dlblFieldTableCache>
                        <c:ptCount val="1"/>
                        <c:pt idx="0">
                          <c:v>하천
217.3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00BF-4A4D-BC0B-98F030A6F050}"/>
                </c:ext>
              </c:extLst>
            </c:dLbl>
            <c:dLbl>
              <c:idx val="6"/>
              <c:tx>
                <c:strRef>
                  <c:f>'6.시군구별 지목별 면적 현황'!$P$11</c:f>
                  <c:strCache>
                    <c:ptCount val="1"/>
                    <c:pt idx="0">
                      <c:v>기타
953.3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{9F008075-EAE6-466A-99CE-6AE1CE9D95B9}</c15:txfldGUID>
                      <c15:f>'6.시군구별 지목별 면적 현황'!$P$11</c15:f>
                      <c15:dlblFieldTableCache>
                        <c:ptCount val="1"/>
                        <c:pt idx="0">
                          <c:v>기타
939.7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00BF-4A4D-BC0B-98F030A6F0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ko-K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'6.시군구별 지목별 면적 현황'!$C$2:$I$2</c:f>
              <c:strCache>
                <c:ptCount val="7"/>
                <c:pt idx="0">
                  <c:v>전</c:v>
                </c:pt>
                <c:pt idx="1">
                  <c:v>답</c:v>
                </c:pt>
                <c:pt idx="2">
                  <c:v>임야</c:v>
                </c:pt>
                <c:pt idx="3">
                  <c:v>대</c:v>
                </c:pt>
                <c:pt idx="4">
                  <c:v>도로</c:v>
                </c:pt>
                <c:pt idx="5">
                  <c:v>하천</c:v>
                </c:pt>
                <c:pt idx="6">
                  <c:v>기타</c:v>
                </c:pt>
              </c:strCache>
            </c:strRef>
          </c:cat>
          <c:val>
            <c:numRef>
              <c:f>'6.시군구별 지목별 면적 현황'!$C$4:$I$4</c:f>
              <c:numCache>
                <c:formatCode>#,##0.0_ </c:formatCode>
                <c:ptCount val="7"/>
                <c:pt idx="0">
                  <c:v>746.11750569999992</c:v>
                </c:pt>
                <c:pt idx="1">
                  <c:v>1664.0399111000002</c:v>
                </c:pt>
                <c:pt idx="2">
                  <c:v>4062.1048734999995</c:v>
                </c:pt>
                <c:pt idx="3">
                  <c:v>292.84670460000001</c:v>
                </c:pt>
                <c:pt idx="4">
                  <c:v>310.79751739999995</c:v>
                </c:pt>
                <c:pt idx="5">
                  <c:v>218.00011679999997</c:v>
                </c:pt>
                <c:pt idx="6">
                  <c:v>953.3058428999999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0BF-4A4D-BC0B-98F030A6F050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746685838770202"/>
          <c:y val="0.3453280839895056"/>
          <c:w val="0.73121006061960003"/>
          <c:h val="0.652778175455344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현황'!$C$5:$I$5</c:f>
              <c:numCache>
                <c:formatCode>#,##0.0_ </c:formatCode>
                <c:ptCount val="7"/>
                <c:pt idx="0">
                  <c:v>34.380491399999997</c:v>
                </c:pt>
                <c:pt idx="1">
                  <c:v>53.945625999999997</c:v>
                </c:pt>
                <c:pt idx="2">
                  <c:v>258.9906292</c:v>
                </c:pt>
                <c:pt idx="3">
                  <c:v>21.717707399999998</c:v>
                </c:pt>
                <c:pt idx="4">
                  <c:v>14.791170999999999</c:v>
                </c:pt>
                <c:pt idx="5">
                  <c:v>10.702669999999999</c:v>
                </c:pt>
                <c:pt idx="6">
                  <c:v>43.884707899999995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021-4360-87FC-408077A0C6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8107912740415641"/>
          <c:y val="0.31688561956071537"/>
          <c:w val="0.71470877615708295"/>
          <c:h val="0.68201823456278565"/>
        </c:manualLayout>
      </c:layout>
      <c:pie3DChart>
        <c:varyColors val="1"/>
        <c:ser>
          <c:idx val="0"/>
          <c:order val="0"/>
          <c:dLbls>
            <c:dLbl>
              <c:idx val="3"/>
              <c:layout>
                <c:manualLayout>
                  <c:x val="-5.7756235244463931E-2"/>
                  <c:y val="-1.059843632381766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D9F-4322-9E86-843E032BE245}"/>
                </c:ext>
              </c:extLst>
            </c:dLbl>
            <c:dLbl>
              <c:idx val="4"/>
              <c:layout>
                <c:manualLayout>
                  <c:x val="-5.1831335153457565E-2"/>
                  <c:y val="-0.1117491986868227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D9F-4322-9E86-843E032BE245}"/>
                </c:ext>
              </c:extLst>
            </c:dLbl>
            <c:dLbl>
              <c:idx val="5"/>
              <c:layout>
                <c:manualLayout>
                  <c:x val="2.9462271989870686E-3"/>
                  <c:y val="-0.2242018101856274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9F-4322-9E86-843E032BE245}"/>
                </c:ext>
              </c:extLst>
            </c:dLbl>
            <c:dLbl>
              <c:idx val="6"/>
              <c:layout>
                <c:manualLayout>
                  <c:x val="0.19148151661765167"/>
                  <c:y val="7.38719935663974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9F-4322-9E86-843E032BE245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현황'!$C$6:$I$6</c:f>
              <c:numCache>
                <c:formatCode>#,##0.0_ </c:formatCode>
                <c:ptCount val="7"/>
                <c:pt idx="0">
                  <c:v>17.224617899999998</c:v>
                </c:pt>
                <c:pt idx="1">
                  <c:v>38.273147299999998</c:v>
                </c:pt>
                <c:pt idx="2">
                  <c:v>49.348589999999994</c:v>
                </c:pt>
                <c:pt idx="3">
                  <c:v>18.661426299999999</c:v>
                </c:pt>
                <c:pt idx="4">
                  <c:v>13.081138099999999</c:v>
                </c:pt>
                <c:pt idx="5">
                  <c:v>4.8048544</c:v>
                </c:pt>
                <c:pt idx="6">
                  <c:v>56.350568199999998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D9F-4322-9E86-843E032BE2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1896245112218304"/>
          <c:y val="0.31688561956071537"/>
          <c:w val="0.72534040387809084"/>
          <c:h val="0.68201823456278565"/>
        </c:manualLayout>
      </c:layout>
      <c:pie3DChart>
        <c:varyColors val="1"/>
        <c:ser>
          <c:idx val="0"/>
          <c:order val="0"/>
          <c:dLbls>
            <c:dLbl>
              <c:idx val="1"/>
              <c:layout>
                <c:manualLayout>
                  <c:x val="-0.10776795757673201"/>
                  <c:y val="6.566076676312897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B0F-4EA4-8E7B-DDA04F68740C}"/>
                </c:ext>
              </c:extLst>
            </c:dLbl>
            <c:dLbl>
              <c:idx val="3"/>
              <c:layout>
                <c:manualLayout>
                  <c:x val="-0.12511195029192779"/>
                  <c:y val="0.140039875428533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B0F-4EA4-8E7B-DDA04F68740C}"/>
                </c:ext>
              </c:extLst>
            </c:dLbl>
            <c:dLbl>
              <c:idx val="4"/>
              <c:layout>
                <c:manualLayout>
                  <c:x val="-9.5386798872363177E-2"/>
                  <c:y val="-2.552557266963247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B0F-4EA4-8E7B-DDA04F68740C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현황'!$C$7:$I$7</c:f>
              <c:numCache>
                <c:formatCode>#,##0.0_ </c:formatCode>
                <c:ptCount val="7"/>
                <c:pt idx="0">
                  <c:v>54.093408499999995</c:v>
                </c:pt>
                <c:pt idx="1">
                  <c:v>99.805932799999994</c:v>
                </c:pt>
                <c:pt idx="2">
                  <c:v>598.60788969999999</c:v>
                </c:pt>
                <c:pt idx="3">
                  <c:v>21.414879899999999</c:v>
                </c:pt>
                <c:pt idx="4">
                  <c:v>20.780302499999998</c:v>
                </c:pt>
                <c:pt idx="5">
                  <c:v>31.430957399999997</c:v>
                </c:pt>
                <c:pt idx="6">
                  <c:v>38.014047999999995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B0F-4EA4-8E7B-DDA04F6874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5778573132903848"/>
          <c:y val="0.29543117351295106"/>
          <c:w val="0.72685277976616558"/>
          <c:h val="0.69829427948012845"/>
        </c:manualLayout>
      </c:layout>
      <c:pie3DChart>
        <c:varyColors val="1"/>
        <c:ser>
          <c:idx val="0"/>
          <c:order val="0"/>
          <c:dLbls>
            <c:dLbl>
              <c:idx val="3"/>
              <c:layout>
                <c:manualLayout>
                  <c:x val="-4.3637158991489657E-2"/>
                  <c:y val="6.78047987364412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A21-497F-B25B-2F65FE6CF455}"/>
                </c:ext>
              </c:extLst>
            </c:dLbl>
            <c:dLbl>
              <c:idx val="4"/>
              <c:layout>
                <c:manualLayout>
                  <c:x val="-6.4773191229884272E-2"/>
                  <c:y val="-2.02903398137179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A21-497F-B25B-2F65FE6CF45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현황'!$C$8:$I$8</c:f>
              <c:numCache>
                <c:formatCode>#,##0.0_ </c:formatCode>
                <c:ptCount val="7"/>
                <c:pt idx="0">
                  <c:v>41.157692499999996</c:v>
                </c:pt>
                <c:pt idx="1">
                  <c:v>101.62829740000001</c:v>
                </c:pt>
                <c:pt idx="2">
                  <c:v>323.02104369999995</c:v>
                </c:pt>
                <c:pt idx="3">
                  <c:v>18.040960099999999</c:v>
                </c:pt>
                <c:pt idx="4">
                  <c:v>22.712471300000001</c:v>
                </c:pt>
                <c:pt idx="5">
                  <c:v>7.642182</c:v>
                </c:pt>
                <c:pt idx="6">
                  <c:v>72.671159899999978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A21-497F-B25B-2F65FE6CF4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7231357501632092"/>
          <c:y val="0.29107101612298458"/>
          <c:w val="0.72610043033961225"/>
          <c:h val="0.70738177727784024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4.7387821909715196E-2"/>
                  <c:y val="2.114970922752308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DB1-4EEF-836F-F85F64AC5C3A}"/>
                </c:ext>
              </c:extLst>
            </c:dLbl>
            <c:dLbl>
              <c:idx val="1"/>
              <c:layout>
                <c:manualLayout>
                  <c:x val="-6.7495636649479912E-2"/>
                  <c:y val="1.962671332750076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DB1-4EEF-836F-F85F64AC5C3A}"/>
                </c:ext>
              </c:extLst>
            </c:dLbl>
            <c:dLbl>
              <c:idx val="3"/>
              <c:layout>
                <c:manualLayout>
                  <c:x val="-2.5178254932155589E-2"/>
                  <c:y val="-1.6653800627862731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DB1-4EEF-836F-F85F64AC5C3A}"/>
                </c:ext>
              </c:extLst>
            </c:dLbl>
            <c:dLbl>
              <c:idx val="4"/>
              <c:layout>
                <c:manualLayout>
                  <c:x val="-4.5655925850597093E-2"/>
                  <c:y val="-1.556070197107714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DB1-4EEF-836F-F85F64AC5C3A}"/>
                </c:ext>
              </c:extLst>
            </c:dLbl>
            <c:dLbl>
              <c:idx val="5"/>
              <c:layout>
                <c:manualLayout>
                  <c:x val="1.3906887100367098E-2"/>
                  <c:y val="-9.993000874890657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DB1-4EEF-836F-F85F64AC5C3A}"/>
                </c:ext>
              </c:extLst>
            </c:dLbl>
            <c:dLbl>
              <c:idx val="6"/>
              <c:layout>
                <c:manualLayout>
                  <c:x val="0.12352616439550222"/>
                  <c:y val="4.159538881169266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DB1-4EEF-836F-F85F64AC5C3A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현황'!$C$9:$I$9</c:f>
              <c:numCache>
                <c:formatCode>#,##0.0_ </c:formatCode>
                <c:ptCount val="7"/>
                <c:pt idx="0">
                  <c:v>53.879821200000002</c:v>
                </c:pt>
                <c:pt idx="1">
                  <c:v>121.40741969999999</c:v>
                </c:pt>
                <c:pt idx="2">
                  <c:v>205.1996011</c:v>
                </c:pt>
                <c:pt idx="3">
                  <c:v>30.516225800000001</c:v>
                </c:pt>
                <c:pt idx="4">
                  <c:v>22.553440299999998</c:v>
                </c:pt>
                <c:pt idx="5">
                  <c:v>15.5254409</c:v>
                </c:pt>
                <c:pt idx="6">
                  <c:v>93.6952778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DB1-4EEF-836F-F85F64AC5C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6217759012007552"/>
          <c:y val="0.29779356011871067"/>
          <c:w val="0.73329377306097665"/>
          <c:h val="0.68327998215909658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0.10013009243409791"/>
                  <c:y val="9.339465310199110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8E-4626-99F7-668E9CC245E7}"/>
                </c:ext>
              </c:extLst>
            </c:dLbl>
            <c:dLbl>
              <c:idx val="3"/>
              <c:layout>
                <c:manualLayout>
                  <c:x val="-2.2818162222475874E-3"/>
                  <c:y val="0.1471014795716909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8E-4626-99F7-668E9CC245E7}"/>
                </c:ext>
              </c:extLst>
            </c:dLbl>
            <c:dLbl>
              <c:idx val="5"/>
              <c:layout>
                <c:manualLayout>
                  <c:x val="3.4494275172125277E-2"/>
                  <c:y val="-9.997723735860450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B8E-4626-99F7-668E9CC245E7}"/>
                </c:ext>
              </c:extLst>
            </c:dLbl>
            <c:dLbl>
              <c:idx val="6"/>
              <c:layout>
                <c:manualLayout>
                  <c:x val="0.13129344339204102"/>
                  <c:y val="8.396273995162370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8E-4626-99F7-668E9CC245E7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현황'!$C$10:$I$10</c:f>
              <c:numCache>
                <c:formatCode>#,##0.0_ </c:formatCode>
                <c:ptCount val="7"/>
                <c:pt idx="0">
                  <c:v>78.152349200000003</c:v>
                </c:pt>
                <c:pt idx="1">
                  <c:v>190.78056709999998</c:v>
                </c:pt>
                <c:pt idx="2">
                  <c:v>285.92457730000001</c:v>
                </c:pt>
                <c:pt idx="3">
                  <c:v>23.6611102</c:v>
                </c:pt>
                <c:pt idx="4">
                  <c:v>27.106818399999998</c:v>
                </c:pt>
                <c:pt idx="5">
                  <c:v>9.2781634999999998</c:v>
                </c:pt>
                <c:pt idx="6">
                  <c:v>127.38045920000002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B8E-4626-99F7-668E9CC245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1388888888889286"/>
          <c:y val="5.0925925925925923E-2"/>
          <c:w val="0.16944444444444645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C73-4058-BAB5-F55D17AC1D5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C73-4058-BAB5-F55D17AC1D5E}"/>
              </c:ext>
            </c:extLst>
          </c:dPt>
          <c:dLbls>
            <c:dLbl>
              <c:idx val="0"/>
              <c:layout>
                <c:manualLayout>
                  <c:x val="8.3333333333333367E-3"/>
                  <c:y val="0"/>
                </c:manualLayout>
              </c:layout>
              <c:tx>
                <c:strRef>
                  <c:f>'2.시군구별 면적 및 지번수 현황'!$Z$9</c:f>
                  <c:strCache>
                    <c:ptCount val="1"/>
                    <c:pt idx="0">
                      <c:v>542.8
(6.6)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{57C38442-E94C-4B6A-8C24-9D3F3510C8C4}</c15:txfldGUID>
                      <c15:f>'2.시군구별 면적 및 지번수 현황'!$Z$9</c15:f>
                      <c15:dlblFieldTableCache>
                        <c:ptCount val="1"/>
                        <c:pt idx="0">
                          <c:v>542.9
(6.6)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3C73-4058-BAB5-F55D17AC1D5E}"/>
                </c:ext>
              </c:extLst>
            </c:dLbl>
            <c:dLbl>
              <c:idx val="1"/>
              <c:layout>
                <c:manualLayout>
                  <c:x val="8.3333333333333367E-3"/>
                  <c:y val="0"/>
                </c:manualLayout>
              </c:layout>
              <c:tx>
                <c:strRef>
                  <c:f>'2.시군구별 면적 및 지번수 현황'!$AA$9</c:f>
                  <c:strCache>
                    <c:ptCount val="1"/>
                    <c:pt idx="0">
                      <c:v>292.2
(7.9)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{E2F3676C-E9F0-492C-8795-657D227F0053}</c15:txfldGUID>
                      <c15:f>'2.시군구별 면적 및 지번수 현황'!$AA$9</c15:f>
                      <c15:dlblFieldTableCache>
                        <c:ptCount val="1"/>
                        <c:pt idx="0">
                          <c:v>288.7
(7.9)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3C73-4058-BAB5-F55D17AC1D5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현황'!$D$9,'2.시군구별 면적 및 지번수 현황'!$F$9)</c:f>
              <c:numCache>
                <c:formatCode>#,##0.0_ </c:formatCode>
                <c:ptCount val="2"/>
                <c:pt idx="0">
                  <c:v>542.77722679999988</c:v>
                </c:pt>
                <c:pt idx="1">
                  <c:v>292.21500000000003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C73-4058-BAB5-F55D17AC1D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5299328"/>
        <c:axId val="15311232"/>
        <c:axId val="0"/>
      </c:bar3DChart>
      <c:catAx>
        <c:axId val="15299328"/>
        <c:scaling>
          <c:orientation val="minMax"/>
        </c:scaling>
        <c:delete val="1"/>
        <c:axPos val="b"/>
        <c:majorTickMark val="out"/>
        <c:minorTickMark val="none"/>
        <c:tickLblPos val="none"/>
        <c:crossAx val="15311232"/>
        <c:crosses val="autoZero"/>
        <c:auto val="1"/>
        <c:lblAlgn val="ctr"/>
        <c:lblOffset val="100"/>
        <c:noMultiLvlLbl val="0"/>
      </c:catAx>
      <c:valAx>
        <c:axId val="15311232"/>
        <c:scaling>
          <c:orientation val="minMax"/>
          <c:max val="900"/>
        </c:scaling>
        <c:delete val="1"/>
        <c:axPos val="l"/>
        <c:numFmt formatCode="#,##0.0_ " sourceLinked="1"/>
        <c:majorTickMark val="out"/>
        <c:minorTickMark val="none"/>
        <c:tickLblPos val="none"/>
        <c:crossAx val="15299328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5912019062133329"/>
          <c:y val="0.31138827646544587"/>
          <c:w val="0.739824134886365"/>
          <c:h val="0.67944566929133865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현황'!$C$11:$I$11</c:f>
              <c:numCache>
                <c:formatCode>#,##0.0_ </c:formatCode>
                <c:ptCount val="7"/>
                <c:pt idx="0">
                  <c:v>52.638584200000004</c:v>
                </c:pt>
                <c:pt idx="1">
                  <c:v>146.23760659999999</c:v>
                </c:pt>
                <c:pt idx="2">
                  <c:v>232.89235199999999</c:v>
                </c:pt>
                <c:pt idx="3">
                  <c:v>23.938001199999999</c:v>
                </c:pt>
                <c:pt idx="4">
                  <c:v>22.292500799999999</c:v>
                </c:pt>
                <c:pt idx="5">
                  <c:v>22.8212397</c:v>
                </c:pt>
                <c:pt idx="6">
                  <c:v>55.392982399999994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0B-463C-8BE7-351BDB0476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6511399310380485"/>
          <c:y val="0.27989101905740082"/>
          <c:w val="0.73120992228912984"/>
          <c:h val="0.71558028072577851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현황'!$C$12:$I$12</c:f>
              <c:numCache>
                <c:formatCode>#,##0.0_ </c:formatCode>
                <c:ptCount val="7"/>
                <c:pt idx="0">
                  <c:v>2.5379242</c:v>
                </c:pt>
                <c:pt idx="1">
                  <c:v>3.4971128999999999</c:v>
                </c:pt>
                <c:pt idx="2">
                  <c:v>39.319274899999996</c:v>
                </c:pt>
                <c:pt idx="3">
                  <c:v>2.8982011999999999</c:v>
                </c:pt>
                <c:pt idx="4">
                  <c:v>2.3642472999999997</c:v>
                </c:pt>
                <c:pt idx="5">
                  <c:v>1.1139551000000001</c:v>
                </c:pt>
                <c:pt idx="6">
                  <c:v>8.9614139000000002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2C0-44BD-BC34-4A81DF33B2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6314705807405125"/>
          <c:y val="0.29403680827321732"/>
          <c:w val="0.73260556022730172"/>
          <c:h val="0.69935153315416465"/>
        </c:manualLayout>
      </c:layout>
      <c:pie3DChart>
        <c:varyColors val="1"/>
        <c:ser>
          <c:idx val="0"/>
          <c:order val="0"/>
          <c:dLbls>
            <c:dLbl>
              <c:idx val="3"/>
              <c:layout>
                <c:manualLayout>
                  <c:x val="-1.81703743342762E-2"/>
                  <c:y val="-2.80700233571720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B2E-42BD-B705-E6362F426A67}"/>
                </c:ext>
              </c:extLst>
            </c:dLbl>
            <c:dLbl>
              <c:idx val="4"/>
              <c:layout>
                <c:manualLayout>
                  <c:x val="-8.4413271156639394E-2"/>
                  <c:y val="4.0807146813070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B2E-42BD-B705-E6362F426A67}"/>
                </c:ext>
              </c:extLst>
            </c:dLbl>
            <c:dLbl>
              <c:idx val="5"/>
              <c:layout>
                <c:manualLayout>
                  <c:x val="-2.1524093468898907E-2"/>
                  <c:y val="-8.34684196585518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B2E-42BD-B705-E6362F426A67}"/>
                </c:ext>
              </c:extLst>
            </c:dLbl>
            <c:dLbl>
              <c:idx val="6"/>
              <c:layout>
                <c:manualLayout>
                  <c:x val="7.6681191550085362E-2"/>
                  <c:y val="-5.61862794673601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B2E-42BD-B705-E6362F426A6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현황'!$C$13:$I$13</c:f>
              <c:numCache>
                <c:formatCode>#,##0.0_ </c:formatCode>
                <c:ptCount val="7"/>
                <c:pt idx="0">
                  <c:v>70.006765000000001</c:v>
                </c:pt>
                <c:pt idx="1">
                  <c:v>209.38636369999998</c:v>
                </c:pt>
                <c:pt idx="2">
                  <c:v>225.84128849999999</c:v>
                </c:pt>
                <c:pt idx="3">
                  <c:v>24.658165399999998</c:v>
                </c:pt>
                <c:pt idx="4">
                  <c:v>36.519110099999999</c:v>
                </c:pt>
                <c:pt idx="5">
                  <c:v>9.4326501</c:v>
                </c:pt>
                <c:pt idx="6">
                  <c:v>129.6872864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B2E-42BD-B705-E6362F426A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9044576497031471"/>
          <c:y val="0.29641786004819581"/>
          <c:w val="0.72685263493339802"/>
          <c:h val="0.70346057619990487"/>
        </c:manualLayout>
      </c:layout>
      <c:pie3DChart>
        <c:varyColors val="1"/>
        <c:ser>
          <c:idx val="0"/>
          <c:order val="0"/>
          <c:dLbls>
            <c:dLbl>
              <c:idx val="3"/>
              <c:layout>
                <c:manualLayout>
                  <c:x val="-5.2283492289558232E-2"/>
                  <c:y val="3.46024892049783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45E-43CC-A70D-C02E4A9DB8BA}"/>
                </c:ext>
              </c:extLst>
            </c:dLbl>
            <c:dLbl>
              <c:idx val="4"/>
              <c:layout>
                <c:manualLayout>
                  <c:x val="-6.7008174664320186E-2"/>
                  <c:y val="-3.38667344001354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5E-43CC-A70D-C02E4A9DB8B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현황'!$C$14:$I$14</c:f>
              <c:numCache>
                <c:formatCode>#,##0.0_ </c:formatCode>
                <c:ptCount val="7"/>
                <c:pt idx="0">
                  <c:v>50.454252699999998</c:v>
                </c:pt>
                <c:pt idx="1">
                  <c:v>54.064650700000001</c:v>
                </c:pt>
                <c:pt idx="2">
                  <c:v>403.06573119999996</c:v>
                </c:pt>
                <c:pt idx="3">
                  <c:v>11.436560199999999</c:v>
                </c:pt>
                <c:pt idx="4">
                  <c:v>14.4162316</c:v>
                </c:pt>
                <c:pt idx="5">
                  <c:v>17.402458299999999</c:v>
                </c:pt>
                <c:pt idx="6">
                  <c:v>26.395240300000005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45E-43CC-A70D-C02E4A9DB8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0391367745698474"/>
          <c:y val="0.3056861288565344"/>
          <c:w val="0.72685277976616558"/>
          <c:h val="0.69051453473975832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2.2022982421315056E-2"/>
                  <c:y val="-3.74600233794305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DFE-4DBB-BD56-4CC38B352AAF}"/>
                </c:ext>
              </c:extLst>
            </c:dLbl>
            <c:dLbl>
              <c:idx val="3"/>
              <c:layout>
                <c:manualLayout>
                  <c:x val="-3.4849467345993555E-2"/>
                  <c:y val="5.49037252696354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DFE-4DBB-BD56-4CC38B352AAF}"/>
                </c:ext>
              </c:extLst>
            </c:dLbl>
            <c:dLbl>
              <c:idx val="4"/>
              <c:layout>
                <c:manualLayout>
                  <c:x val="-3.0918855731268877E-2"/>
                  <c:y val="-2.17190498246543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DFE-4DBB-BD56-4CC38B352AA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현황'!$C$15:$I$15</c:f>
              <c:numCache>
                <c:formatCode>#,##0.0_ </c:formatCode>
                <c:ptCount val="7"/>
                <c:pt idx="0">
                  <c:v>43.341452399999994</c:v>
                </c:pt>
                <c:pt idx="1">
                  <c:v>145.91724249999999</c:v>
                </c:pt>
                <c:pt idx="2">
                  <c:v>314.58788069999997</c:v>
                </c:pt>
                <c:pt idx="3">
                  <c:v>18.076953699999997</c:v>
                </c:pt>
                <c:pt idx="4">
                  <c:v>20.256453799999999</c:v>
                </c:pt>
                <c:pt idx="5">
                  <c:v>34.838417399999997</c:v>
                </c:pt>
                <c:pt idx="6">
                  <c:v>47.612316599999993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DFE-4DBB-BD56-4CC38B352A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5912019062133329"/>
          <c:y val="0.31196206925747616"/>
          <c:w val="0.739824134886365"/>
          <c:h val="0.68575328083989562"/>
        </c:manualLayout>
      </c:layout>
      <c:pie3DChart>
        <c:varyColors val="1"/>
        <c:ser>
          <c:idx val="0"/>
          <c:order val="0"/>
          <c:dLbls>
            <c:dLbl>
              <c:idx val="4"/>
              <c:layout>
                <c:manualLayout>
                  <c:x val="-8.2677165354330728E-2"/>
                  <c:y val="-5.25908585751105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28A-4265-8AEA-842C2246663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현황'!$C$16:$I$16</c:f>
              <c:numCache>
                <c:formatCode>#,##0.0_ </c:formatCode>
                <c:ptCount val="7"/>
                <c:pt idx="0">
                  <c:v>31.4473883</c:v>
                </c:pt>
                <c:pt idx="1">
                  <c:v>106.67555409999999</c:v>
                </c:pt>
                <c:pt idx="2">
                  <c:v>144.90982369999998</c:v>
                </c:pt>
                <c:pt idx="3">
                  <c:v>14.8294593</c:v>
                </c:pt>
                <c:pt idx="4">
                  <c:v>18.388339899999998</c:v>
                </c:pt>
                <c:pt idx="5">
                  <c:v>11.324865199999998</c:v>
                </c:pt>
                <c:pt idx="6">
                  <c:v>38.545059899999998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28A-4265-8AEA-842C224666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293845519865087"/>
          <c:y val="0.30118312134060427"/>
          <c:w val="0.75766677165354668"/>
          <c:h val="0.6939308512361918"/>
        </c:manualLayout>
      </c:layout>
      <c:pie3DChart>
        <c:varyColors val="1"/>
        <c:ser>
          <c:idx val="0"/>
          <c:order val="0"/>
          <c:dLbls>
            <c:dLbl>
              <c:idx val="3"/>
              <c:layout>
                <c:manualLayout>
                  <c:x val="-6.0672542557693311E-2"/>
                  <c:y val="8.43865105097156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9BC-4D4F-95B4-C0DC50A74DD1}"/>
                </c:ext>
              </c:extLst>
            </c:dLbl>
            <c:dLbl>
              <c:idx val="4"/>
              <c:layout>
                <c:manualLayout>
                  <c:x val="-5.4585142784520285E-2"/>
                  <c:y val="-8.075167074703928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9BC-4D4F-95B4-C0DC50A74DD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현황'!$C$17:$I$17</c:f>
              <c:numCache>
                <c:formatCode>#,##0.0_ </c:formatCode>
                <c:ptCount val="7"/>
                <c:pt idx="0">
                  <c:v>34.708373799999997</c:v>
                </c:pt>
                <c:pt idx="1">
                  <c:v>69.299518399999997</c:v>
                </c:pt>
                <c:pt idx="2">
                  <c:v>315.02953860000002</c:v>
                </c:pt>
                <c:pt idx="3">
                  <c:v>10.2859604</c:v>
                </c:pt>
                <c:pt idx="4">
                  <c:v>15.635337999999999</c:v>
                </c:pt>
                <c:pt idx="5">
                  <c:v>12.336063300000001</c:v>
                </c:pt>
                <c:pt idx="6">
                  <c:v>21.852571400000002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9BC-4D4F-95B4-C0DC50A74D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2122984626921635"/>
          <c:y val="0.28472199595740455"/>
          <c:w val="0.7353180852393445"/>
          <c:h val="0.70641807705071369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현황'!$C$18:$I$18</c:f>
              <c:numCache>
                <c:formatCode>#,##0.0_ </c:formatCode>
                <c:ptCount val="7"/>
                <c:pt idx="0">
                  <c:v>60.058087999999998</c:v>
                </c:pt>
                <c:pt idx="1">
                  <c:v>96.584222999999994</c:v>
                </c:pt>
                <c:pt idx="2">
                  <c:v>192.01742069999997</c:v>
                </c:pt>
                <c:pt idx="3">
                  <c:v>18.837563100000001</c:v>
                </c:pt>
                <c:pt idx="4">
                  <c:v>19.233464399999999</c:v>
                </c:pt>
                <c:pt idx="5">
                  <c:v>8.3250654999999991</c:v>
                </c:pt>
                <c:pt idx="6">
                  <c:v>51.650600300000001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4F3-4095-BDC4-9760729A9A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0647468362229468"/>
          <c:y val="0.28605277633709175"/>
          <c:w val="0.73728537453945064"/>
          <c:h val="0.69935153315416465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현황'!$C$19:$I$19</c:f>
              <c:numCache>
                <c:formatCode>#,##0.0_ </c:formatCode>
                <c:ptCount val="7"/>
                <c:pt idx="0">
                  <c:v>57.527691399999995</c:v>
                </c:pt>
                <c:pt idx="1">
                  <c:v>117.7634092</c:v>
                </c:pt>
                <c:pt idx="2">
                  <c:v>241.9885759</c:v>
                </c:pt>
                <c:pt idx="3">
                  <c:v>18.683856600000002</c:v>
                </c:pt>
                <c:pt idx="4">
                  <c:v>23.304226899999996</c:v>
                </c:pt>
                <c:pt idx="5">
                  <c:v>19.399921599999999</c:v>
                </c:pt>
                <c:pt idx="6">
                  <c:v>64.049281199999996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D52-494D-96AD-E55050C2DD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01149734331989"/>
          <c:y val="0.22453731745070329"/>
          <c:w val="0.81388888888889177"/>
          <c:h val="0.77314814814815191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현황'!$C$20:$I$20</c:f>
              <c:numCache>
                <c:formatCode>#,##0.0_ </c:formatCode>
                <c:ptCount val="7"/>
                <c:pt idx="0">
                  <c:v>64.508605000000003</c:v>
                </c:pt>
                <c:pt idx="1">
                  <c:v>108.7732397</c:v>
                </c:pt>
                <c:pt idx="2">
                  <c:v>231.36065629999999</c:v>
                </c:pt>
                <c:pt idx="3">
                  <c:v>15.1896738</c:v>
                </c:pt>
                <c:pt idx="4">
                  <c:v>17.362262999999999</c:v>
                </c:pt>
                <c:pt idx="5">
                  <c:v>1.6212123999999999</c:v>
                </c:pt>
                <c:pt idx="6">
                  <c:v>77.162869499999999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C16-4C02-BE1E-A6A781BFBD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1388888888889308"/>
          <c:y val="5.0925925925925923E-2"/>
          <c:w val="0.16944444444444656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AB9-413C-84B8-6C3A477BF7B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AB9-413C-84B8-6C3A477BF7B7}"/>
              </c:ext>
            </c:extLst>
          </c:dPt>
          <c:dLbls>
            <c:dLbl>
              <c:idx val="0"/>
              <c:layout>
                <c:manualLayout>
                  <c:x val="2.777777777777803E-3"/>
                  <c:y val="-3.6453776611257259E-7"/>
                </c:manualLayout>
              </c:layout>
              <c:tx>
                <c:strRef>
                  <c:f>'2.시군구별 면적 및 지번수 현황'!$Z$13</c:f>
                  <c:strCache>
                    <c:ptCount val="1"/>
                    <c:pt idx="0">
                      <c:v>705.5
(8.6)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{A317E967-F176-40BF-92B0-193F79CD0DA2}</c15:txfldGUID>
                      <c15:f>'2.시군구별 면적 및 지번수 현황'!$Z$13</c15:f>
                      <c15:dlblFieldTableCache>
                        <c:ptCount val="1"/>
                        <c:pt idx="0">
                          <c:v>705.5
(8.6)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CAB9-413C-84B8-6C3A477BF7B7}"/>
                </c:ext>
              </c:extLst>
            </c:dLbl>
            <c:dLbl>
              <c:idx val="1"/>
              <c:layout>
                <c:manualLayout>
                  <c:x val="8.3333333333333367E-3"/>
                  <c:y val="0"/>
                </c:manualLayout>
              </c:layout>
              <c:tx>
                <c:strRef>
                  <c:f>'2.시군구별 면적 및 지번수 현황'!$AA$13</c:f>
                  <c:strCache>
                    <c:ptCount val="1"/>
                    <c:pt idx="0">
                      <c:v>354.3
(9.5)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{E1E3E6CD-F036-4342-9370-F4BA9FBD3FCC}</c15:txfldGUID>
                      <c15:f>'2.시군구별 면적 및 지번수 현황'!$AA$13</c15:f>
                      <c15:dlblFieldTableCache>
                        <c:ptCount val="1"/>
                        <c:pt idx="0">
                          <c:v>352.5
(9.6)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CAB9-413C-84B8-6C3A477BF7B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현황'!$D$13,'2.시군구별 면적 및 지번수 현황'!$F$13)</c:f>
              <c:numCache>
                <c:formatCode>#,##0.0_ </c:formatCode>
                <c:ptCount val="2"/>
                <c:pt idx="0">
                  <c:v>705.5316292</c:v>
                </c:pt>
                <c:pt idx="1">
                  <c:v>354.32499999999999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AB9-413C-84B8-6C3A477BF7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5324288"/>
        <c:axId val="15328000"/>
        <c:axId val="0"/>
      </c:bar3DChart>
      <c:catAx>
        <c:axId val="15324288"/>
        <c:scaling>
          <c:orientation val="minMax"/>
        </c:scaling>
        <c:delete val="1"/>
        <c:axPos val="b"/>
        <c:majorTickMark val="out"/>
        <c:minorTickMark val="none"/>
        <c:tickLblPos val="none"/>
        <c:crossAx val="15328000"/>
        <c:crosses val="autoZero"/>
        <c:auto val="1"/>
        <c:lblAlgn val="ctr"/>
        <c:lblOffset val="100"/>
        <c:noMultiLvlLbl val="0"/>
      </c:catAx>
      <c:valAx>
        <c:axId val="15328000"/>
        <c:scaling>
          <c:orientation val="minMax"/>
          <c:max val="900"/>
        </c:scaling>
        <c:delete val="1"/>
        <c:axPos val="l"/>
        <c:numFmt formatCode="#,##0.0_ " sourceLinked="1"/>
        <c:majorTickMark val="out"/>
        <c:minorTickMark val="none"/>
        <c:tickLblPos val="none"/>
        <c:crossAx val="15324288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1388888888889336"/>
          <c:y val="5.0925925925925923E-2"/>
          <c:w val="0.1694444444444467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D7F-4108-BDC4-1953661E1DD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D7F-4108-BDC4-1953661E1DD9}"/>
              </c:ext>
            </c:extLst>
          </c:dPt>
          <c:dLbls>
            <c:dLbl>
              <c:idx val="0"/>
              <c:layout>
                <c:manualLayout>
                  <c:x val="0"/>
                  <c:y val="9.2588947214931189E-3"/>
                </c:manualLayout>
              </c:layout>
              <c:tx>
                <c:strRef>
                  <c:f>'2.시군구별 면적 및 지번수 현황'!$Z$10</c:f>
                  <c:strCache>
                    <c:ptCount val="1"/>
                    <c:pt idx="0">
                      <c:v>742.3
(9.0)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{6B474B1E-DFEC-48AD-819E-9337A7B6605C}</c15:txfldGUID>
                      <c15:f>'2.시군구별 면적 및 지번수 현황'!$Z$10</c15:f>
                      <c15:dlblFieldTableCache>
                        <c:ptCount val="1"/>
                        <c:pt idx="0">
                          <c:v>742.1
(9.0)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1D7F-4108-BDC4-1953661E1DD9}"/>
                </c:ext>
              </c:extLst>
            </c:dLbl>
            <c:dLbl>
              <c:idx val="1"/>
              <c:layout>
                <c:manualLayout>
                  <c:x val="8.3333333333333367E-3"/>
                  <c:y val="0"/>
                </c:manualLayout>
              </c:layout>
              <c:tx>
                <c:strRef>
                  <c:f>'2.시군구별 면적 및 지번수 현황'!$AA$10</c:f>
                  <c:strCache>
                    <c:ptCount val="1"/>
                    <c:pt idx="0">
                      <c:v>332.8
(8.9)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{05BF27FF-978B-4C0B-88E5-DA33ADDBC664}</c15:txfldGUID>
                      <c15:f>'2.시군구별 면적 및 지번수 현황'!$AA$10</c15:f>
                      <c15:dlblFieldTableCache>
                        <c:ptCount val="1"/>
                        <c:pt idx="0">
                          <c:v>327.1
(8.9)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1D7F-4108-BDC4-1953661E1DD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현황'!$D$10,'2.시군구별 면적 및 지번수 현황'!$F$10)</c:f>
              <c:numCache>
                <c:formatCode>#,##0.0_ </c:formatCode>
                <c:ptCount val="2"/>
                <c:pt idx="0">
                  <c:v>742.28404489999991</c:v>
                </c:pt>
                <c:pt idx="1">
                  <c:v>332.84899999999999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D7F-4108-BDC4-1953661E1D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5353344"/>
        <c:axId val="15361152"/>
        <c:axId val="0"/>
      </c:bar3DChart>
      <c:catAx>
        <c:axId val="15353344"/>
        <c:scaling>
          <c:orientation val="minMax"/>
        </c:scaling>
        <c:delete val="1"/>
        <c:axPos val="b"/>
        <c:majorTickMark val="out"/>
        <c:minorTickMark val="none"/>
        <c:tickLblPos val="none"/>
        <c:crossAx val="15361152"/>
        <c:crosses val="autoZero"/>
        <c:auto val="1"/>
        <c:lblAlgn val="ctr"/>
        <c:lblOffset val="100"/>
        <c:noMultiLvlLbl val="0"/>
      </c:catAx>
      <c:valAx>
        <c:axId val="15361152"/>
        <c:scaling>
          <c:orientation val="minMax"/>
          <c:max val="900"/>
        </c:scaling>
        <c:delete val="1"/>
        <c:axPos val="l"/>
        <c:numFmt formatCode="#,##0.0_ " sourceLinked="1"/>
        <c:majorTickMark val="out"/>
        <c:minorTickMark val="none"/>
        <c:tickLblPos val="none"/>
        <c:crossAx val="15353344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1388888888889358"/>
          <c:y val="5.0925925925925923E-2"/>
          <c:w val="0.16944444444444681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B5-4E56-BCBC-0E4992BA538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B5-4E56-BCBC-0E4992BA538B}"/>
              </c:ext>
            </c:extLst>
          </c:dPt>
          <c:dLbls>
            <c:dLbl>
              <c:idx val="0"/>
              <c:layout>
                <c:manualLayout>
                  <c:x val="0"/>
                  <c:y val="-4.6299941673957346E-3"/>
                </c:manualLayout>
              </c:layout>
              <c:tx>
                <c:strRef>
                  <c:f>'2.시군구별 면적 및 지번수 현황'!$Z$20</c:f>
                  <c:strCache>
                    <c:ptCount val="1"/>
                    <c:pt idx="0">
                      <c:v>516.0
(6.3)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{2D79C36D-828E-45BF-B7E6-30D316C34061}</c15:txfldGUID>
                      <c15:f>'2.시군구별 면적 및 지번수 현황'!$Z$20</c15:f>
                      <c15:dlblFieldTableCache>
                        <c:ptCount val="1"/>
                        <c:pt idx="0">
                          <c:v>516.0
(6.3)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4AB5-4E56-BCBC-0E4992BA538B}"/>
                </c:ext>
              </c:extLst>
            </c:dLbl>
            <c:dLbl>
              <c:idx val="1"/>
              <c:layout>
                <c:manualLayout>
                  <c:x val="8.3333333333333367E-3"/>
                  <c:y val="0"/>
                </c:manualLayout>
              </c:layout>
              <c:tx>
                <c:strRef>
                  <c:f>'2.시군구별 면적 및 지번수 현황'!$AA$20</c:f>
                  <c:strCache>
                    <c:ptCount val="1"/>
                    <c:pt idx="0">
                      <c:v>222.8
(6.0)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{D2125874-8023-4DD2-801C-F64711C6866C}</c15:txfldGUID>
                      <c15:f>'2.시군구별 면적 및 지번수 현황'!$AA$20</c15:f>
                      <c15:dlblFieldTableCache>
                        <c:ptCount val="1"/>
                        <c:pt idx="0">
                          <c:v>220.1
(6.0)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4AB5-4E56-BCBC-0E4992BA538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현황'!$D$20,'2.시군구별 면적 및 지번수 현황'!$F$20)</c:f>
              <c:numCache>
                <c:formatCode>#,##0.0_ </c:formatCode>
                <c:ptCount val="2"/>
                <c:pt idx="0">
                  <c:v>515.97851969999999</c:v>
                </c:pt>
                <c:pt idx="1">
                  <c:v>222.83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AB5-4E56-BCBC-0E4992BA53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5374592"/>
        <c:axId val="15390592"/>
        <c:axId val="0"/>
      </c:bar3DChart>
      <c:catAx>
        <c:axId val="15374592"/>
        <c:scaling>
          <c:orientation val="minMax"/>
        </c:scaling>
        <c:delete val="1"/>
        <c:axPos val="b"/>
        <c:majorTickMark val="out"/>
        <c:minorTickMark val="none"/>
        <c:tickLblPos val="none"/>
        <c:crossAx val="15390592"/>
        <c:crosses val="autoZero"/>
        <c:auto val="1"/>
        <c:lblAlgn val="ctr"/>
        <c:lblOffset val="100"/>
        <c:noMultiLvlLbl val="0"/>
      </c:catAx>
      <c:valAx>
        <c:axId val="15390592"/>
        <c:scaling>
          <c:orientation val="minMax"/>
          <c:max val="900"/>
        </c:scaling>
        <c:delete val="1"/>
        <c:axPos val="l"/>
        <c:numFmt formatCode="#,##0.0_ " sourceLinked="1"/>
        <c:majorTickMark val="out"/>
        <c:minorTickMark val="none"/>
        <c:tickLblPos val="none"/>
        <c:crossAx val="15374592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1388888888889386"/>
          <c:y val="5.0925925925925923E-2"/>
          <c:w val="0.16944444444444695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633-40AE-B08A-C24776A01FF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633-40AE-B08A-C24776A01FF1}"/>
              </c:ext>
            </c:extLst>
          </c:dPt>
          <c:dLbls>
            <c:dLbl>
              <c:idx val="0"/>
              <c:layout>
                <c:manualLayout>
                  <c:x val="5.5555555555555558E-3"/>
                  <c:y val="-4.6299941673957346E-3"/>
                </c:manualLayout>
              </c:layout>
              <c:tx>
                <c:strRef>
                  <c:f>'2.시군구별 면적 및 지번수 현황'!$Z$19</c:f>
                  <c:strCache>
                    <c:ptCount val="1"/>
                    <c:pt idx="0">
                      <c:v>542.7
(6.6)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{155DB363-2427-4663-8397-86DE9ECBEF12}</c15:txfldGUID>
                      <c15:f>'2.시군구별 면적 및 지번수 현황'!$Z$19</c15:f>
                      <c15:dlblFieldTableCache>
                        <c:ptCount val="1"/>
                        <c:pt idx="0">
                          <c:v>542.7
(6.6)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F633-40AE-B08A-C24776A01FF1}"/>
                </c:ext>
              </c:extLst>
            </c:dLbl>
            <c:dLbl>
              <c:idx val="1"/>
              <c:layout>
                <c:manualLayout>
                  <c:x val="8.3333333333333367E-3"/>
                  <c:y val="0"/>
                </c:manualLayout>
              </c:layout>
              <c:tx>
                <c:strRef>
                  <c:f>'2.시군구별 면적 및 지번수 현황'!$AA$19</c:f>
                  <c:strCache>
                    <c:ptCount val="1"/>
                    <c:pt idx="0">
                      <c:v>267.7
(7.2)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{EE9008AA-78B9-4C40-89FE-A0DEBB67ECB4}</c15:txfldGUID>
                      <c15:f>'2.시군구별 면적 및 지번수 현황'!$AA$19</c15:f>
                      <c15:dlblFieldTableCache>
                        <c:ptCount val="1"/>
                        <c:pt idx="0">
                          <c:v>263.8
(7.2)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F633-40AE-B08A-C24776A01FF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현황'!$D$19,'2.시군구별 면적 및 지번수 현황'!$F$19)</c:f>
              <c:numCache>
                <c:formatCode>#,##0.0_ </c:formatCode>
                <c:ptCount val="2"/>
                <c:pt idx="0">
                  <c:v>542.71696279999992</c:v>
                </c:pt>
                <c:pt idx="1">
                  <c:v>267.72000000000003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633-40AE-B08A-C24776A01F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5493760"/>
        <c:axId val="15509760"/>
        <c:axId val="0"/>
      </c:bar3DChart>
      <c:catAx>
        <c:axId val="15493760"/>
        <c:scaling>
          <c:orientation val="minMax"/>
        </c:scaling>
        <c:delete val="1"/>
        <c:axPos val="b"/>
        <c:majorTickMark val="out"/>
        <c:minorTickMark val="none"/>
        <c:tickLblPos val="none"/>
        <c:crossAx val="15509760"/>
        <c:crosses val="autoZero"/>
        <c:auto val="1"/>
        <c:lblAlgn val="ctr"/>
        <c:lblOffset val="100"/>
        <c:noMultiLvlLbl val="0"/>
      </c:catAx>
      <c:valAx>
        <c:axId val="15509760"/>
        <c:scaling>
          <c:orientation val="minMax"/>
          <c:max val="900"/>
        </c:scaling>
        <c:delete val="1"/>
        <c:axPos val="l"/>
        <c:numFmt formatCode="#,##0.0_ " sourceLinked="1"/>
        <c:majorTickMark val="out"/>
        <c:minorTickMark val="none"/>
        <c:tickLblPos val="none"/>
        <c:crossAx val="15493760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1388888888889408"/>
          <c:y val="5.0925925925925923E-2"/>
          <c:w val="0.16944444444444706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876-41C9-A42D-623E20D96AE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876-41C9-A42D-623E20D96AE2}"/>
              </c:ext>
            </c:extLst>
          </c:dPt>
          <c:dLbls>
            <c:dLbl>
              <c:idx val="0"/>
              <c:layout>
                <c:manualLayout>
                  <c:x val="5.5555555555555558E-3"/>
                  <c:y val="-4.6299941673957346E-3"/>
                </c:manualLayout>
              </c:layout>
              <c:tx>
                <c:strRef>
                  <c:f>'2.시군구별 면적 및 지번수 현황'!$Z$18</c:f>
                  <c:strCache>
                    <c:ptCount val="1"/>
                    <c:pt idx="0">
                      <c:v>446.7
(5.4)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{B4DE34A5-EA94-4E0F-95B8-FB8190A8148E}</c15:txfldGUID>
                      <c15:f>'2.시군구별 면적 및 지번수 현황'!$Z$18</c15:f>
                      <c15:dlblFieldTableCache>
                        <c:ptCount val="1"/>
                        <c:pt idx="0">
                          <c:v>446.7
(5.4)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C876-41C9-A42D-623E20D96AE2}"/>
                </c:ext>
              </c:extLst>
            </c:dLbl>
            <c:dLbl>
              <c:idx val="1"/>
              <c:layout>
                <c:manualLayout>
                  <c:x val="8.3333333333333367E-3"/>
                  <c:y val="0"/>
                </c:manualLayout>
              </c:layout>
              <c:tx>
                <c:strRef>
                  <c:f>'2.시군구별 면적 및 지번수 현황'!$AA$18</c:f>
                  <c:strCache>
                    <c:ptCount val="1"/>
                    <c:pt idx="0">
                      <c:v>248.5
(6.7)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{6B6E1E4D-4F57-41BA-AD55-4B9F262BF438}</c15:txfldGUID>
                      <c15:f>'2.시군구별 면적 및 지번수 현황'!$AA$18</c15:f>
                      <c15:dlblFieldTableCache>
                        <c:ptCount val="1"/>
                        <c:pt idx="0">
                          <c:v>245.2
(6.7)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C876-41C9-A42D-623E20D96AE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현황'!$D$18,'2.시군구별 면적 및 지번수 현황'!$F$18)</c:f>
              <c:numCache>
                <c:formatCode>#,##0.0_ </c:formatCode>
                <c:ptCount val="2"/>
                <c:pt idx="0">
                  <c:v>446.70642499999997</c:v>
                </c:pt>
                <c:pt idx="1">
                  <c:v>248.53100000000001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876-41C9-A42D-623E20D96A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5518336"/>
        <c:axId val="15522048"/>
        <c:axId val="0"/>
      </c:bar3DChart>
      <c:catAx>
        <c:axId val="15518336"/>
        <c:scaling>
          <c:orientation val="minMax"/>
        </c:scaling>
        <c:delete val="1"/>
        <c:axPos val="b"/>
        <c:majorTickMark val="out"/>
        <c:minorTickMark val="none"/>
        <c:tickLblPos val="none"/>
        <c:crossAx val="15522048"/>
        <c:crosses val="autoZero"/>
        <c:auto val="1"/>
        <c:lblAlgn val="ctr"/>
        <c:lblOffset val="100"/>
        <c:noMultiLvlLbl val="0"/>
      </c:catAx>
      <c:valAx>
        <c:axId val="15522048"/>
        <c:scaling>
          <c:orientation val="minMax"/>
          <c:max val="900"/>
        </c:scaling>
        <c:delete val="1"/>
        <c:axPos val="l"/>
        <c:numFmt formatCode="#,##0.0_ " sourceLinked="1"/>
        <c:majorTickMark val="out"/>
        <c:minorTickMark val="none"/>
        <c:tickLblPos val="none"/>
        <c:crossAx val="15518336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1388888888889436"/>
          <c:y val="5.0925925925925923E-2"/>
          <c:w val="0.1694444444444472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8DE-4FE2-BFC3-6EED047D6B2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8DE-4FE2-BFC3-6EED047D6B24}"/>
              </c:ext>
            </c:extLst>
          </c:dPt>
          <c:dLbls>
            <c:dLbl>
              <c:idx val="0"/>
              <c:layout>
                <c:manualLayout>
                  <c:x val="5.0925337632080754E-17"/>
                  <c:y val="-3.6453776611257259E-7"/>
                </c:manualLayout>
              </c:layout>
              <c:tx>
                <c:strRef>
                  <c:f>'2.시군구별 면적 및 지번수 현황'!$Z$7</c:f>
                  <c:strCache>
                    <c:ptCount val="1"/>
                    <c:pt idx="0">
                      <c:v>864.1
(10.5)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{093DAD6B-FCF6-46C3-B520-51420C0B3104}</c15:txfldGUID>
                      <c15:f>'2.시군구별 면적 및 지번수 현황'!$Z$7</c15:f>
                      <c15:dlblFieldTableCache>
                        <c:ptCount val="1"/>
                        <c:pt idx="0">
                          <c:v>864.1
(10.5)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F8DE-4FE2-BFC3-6EED047D6B24}"/>
                </c:ext>
              </c:extLst>
            </c:dLbl>
            <c:dLbl>
              <c:idx val="1"/>
              <c:layout>
                <c:manualLayout>
                  <c:x val="8.3333333333333367E-3"/>
                  <c:y val="0"/>
                </c:manualLayout>
              </c:layout>
              <c:tx>
                <c:strRef>
                  <c:f>'2.시군구별 면적 및 지번수 현황'!$AA$7</c:f>
                  <c:strCache>
                    <c:ptCount val="1"/>
                    <c:pt idx="0">
                      <c:v>285.2
(7.7)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{4D03AC3C-3DFA-4D7D-AF4B-EBD25A8FE621}</c15:txfldGUID>
                      <c15:f>'2.시군구별 면적 및 지번수 현황'!$AA$7</c15:f>
                      <c15:dlblFieldTableCache>
                        <c:ptCount val="1"/>
                        <c:pt idx="0">
                          <c:v>280.9
(7.6)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F8DE-4FE2-BFC3-6EED047D6B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현황'!$D$7,'2.시군구별 면적 및 지번수 현황'!$F$7)</c:f>
              <c:numCache>
                <c:formatCode>#,##0.0_ </c:formatCode>
                <c:ptCount val="2"/>
                <c:pt idx="0">
                  <c:v>864.14741879999997</c:v>
                </c:pt>
                <c:pt idx="1">
                  <c:v>285.22300000000001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8DE-4FE2-BFC3-6EED047D6B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5559680"/>
        <c:axId val="15567488"/>
        <c:axId val="0"/>
      </c:bar3DChart>
      <c:catAx>
        <c:axId val="15559680"/>
        <c:scaling>
          <c:orientation val="minMax"/>
        </c:scaling>
        <c:delete val="1"/>
        <c:axPos val="b"/>
        <c:majorTickMark val="out"/>
        <c:minorTickMark val="none"/>
        <c:tickLblPos val="none"/>
        <c:crossAx val="15567488"/>
        <c:crosses val="autoZero"/>
        <c:auto val="1"/>
        <c:lblAlgn val="ctr"/>
        <c:lblOffset val="100"/>
        <c:noMultiLvlLbl val="0"/>
      </c:catAx>
      <c:valAx>
        <c:axId val="15567488"/>
        <c:scaling>
          <c:orientation val="minMax"/>
          <c:max val="900"/>
        </c:scaling>
        <c:delete val="1"/>
        <c:axPos val="l"/>
        <c:numFmt formatCode="#,##0.0_ " sourceLinked="1"/>
        <c:majorTickMark val="out"/>
        <c:minorTickMark val="none"/>
        <c:tickLblPos val="none"/>
        <c:crossAx val="15559680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18" Type="http://schemas.openxmlformats.org/officeDocument/2006/relationships/chart" Target="../charts/chart3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17" Type="http://schemas.openxmlformats.org/officeDocument/2006/relationships/chart" Target="../charts/chart38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1" Type="http://schemas.openxmlformats.org/officeDocument/2006/relationships/image" Target="../media/image2.jpeg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" Type="http://schemas.openxmlformats.org/officeDocument/2006/relationships/chart" Target="../charts/chart1.xml"/><Relationship Id="rId16" Type="http://schemas.openxmlformats.org/officeDocument/2006/relationships/chart" Target="../charts/chart15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20</xdr:row>
      <xdr:rowOff>57150</xdr:rowOff>
    </xdr:from>
    <xdr:to>
      <xdr:col>23</xdr:col>
      <xdr:colOff>66675</xdr:colOff>
      <xdr:row>69</xdr:row>
      <xdr:rowOff>19050</xdr:rowOff>
    </xdr:to>
    <xdr:pic>
      <xdr:nvPicPr>
        <xdr:cNvPr id="2" name="그림 1" descr="44000_충남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5" y="3486150"/>
          <a:ext cx="14735175" cy="8362950"/>
        </a:xfrm>
        <a:prstGeom prst="rect">
          <a:avLst/>
        </a:prstGeom>
      </xdr:spPr>
    </xdr:pic>
    <xdr:clientData/>
  </xdr:twoCellAnchor>
  <xdr:twoCellAnchor>
    <xdr:from>
      <xdr:col>0</xdr:col>
      <xdr:colOff>95250</xdr:colOff>
      <xdr:row>20</xdr:row>
      <xdr:rowOff>57150</xdr:rowOff>
    </xdr:from>
    <xdr:to>
      <xdr:col>4</xdr:col>
      <xdr:colOff>504527</xdr:colOff>
      <xdr:row>22</xdr:row>
      <xdr:rowOff>87154</xdr:rowOff>
    </xdr:to>
    <xdr:sp macro="" textlink="">
      <xdr:nvSpPr>
        <xdr:cNvPr id="3" name="TextBox 1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5250" y="3486150"/>
          <a:ext cx="3495377" cy="37290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300" b="1"/>
            <a:t>1.</a:t>
          </a:r>
          <a:r>
            <a:rPr lang="ko-KR" altLang="en-US" sz="1300" b="1"/>
            <a:t>시</a:t>
          </a:r>
          <a:r>
            <a:rPr lang="ko-KR" altLang="ko-KR" sz="1300" b="1">
              <a:latin typeface="+mn-lt"/>
              <a:ea typeface="+mn-ea"/>
              <a:cs typeface="+mn-cs"/>
            </a:rPr>
            <a:t>ㆍ</a:t>
          </a:r>
          <a:r>
            <a:rPr lang="ko-KR" altLang="en-US" sz="1300" b="1">
              <a:latin typeface="+mn-lt"/>
              <a:ea typeface="+mn-ea"/>
              <a:cs typeface="+mn-cs"/>
            </a:rPr>
            <a:t>군</a:t>
          </a:r>
          <a:r>
            <a:rPr lang="ko-KR" altLang="ko-KR" sz="1300" b="1">
              <a:latin typeface="+mn-lt"/>
              <a:ea typeface="+mn-ea"/>
              <a:cs typeface="+mn-cs"/>
            </a:rPr>
            <a:t>ㆍ</a:t>
          </a:r>
          <a:r>
            <a:rPr lang="ko-KR" altLang="en-US" sz="1300" b="1">
              <a:latin typeface="+mn-lt"/>
              <a:ea typeface="+mn-ea"/>
              <a:cs typeface="+mn-cs"/>
            </a:rPr>
            <a:t>구</a:t>
          </a:r>
          <a:r>
            <a:rPr lang="ko-KR" altLang="en-US" sz="1300" b="1"/>
            <a:t>별 면적 및 지번수</a:t>
          </a:r>
        </a:p>
      </xdr:txBody>
    </xdr:sp>
    <xdr:clientData/>
  </xdr:twoCellAnchor>
  <xdr:twoCellAnchor>
    <xdr:from>
      <xdr:col>20</xdr:col>
      <xdr:colOff>180976</xdr:colOff>
      <xdr:row>20</xdr:row>
      <xdr:rowOff>152400</xdr:rowOff>
    </xdr:from>
    <xdr:to>
      <xdr:col>23</xdr:col>
      <xdr:colOff>9522</xdr:colOff>
      <xdr:row>22</xdr:row>
      <xdr:rowOff>76200</xdr:rowOff>
    </xdr:to>
    <xdr:sp macro="" textlink="">
      <xdr:nvSpPr>
        <xdr:cNvPr id="5" name="TextBox 1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020676" y="3581400"/>
          <a:ext cx="1657346" cy="2667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</a:t>
          </a:r>
          <a:r>
            <a:rPr lang="ko-KR" altLang="en-US" sz="1000" b="0"/>
            <a:t>천필</a:t>
          </a:r>
          <a:r>
            <a:rPr lang="en-US" altLang="ko-KR" sz="1000" b="0"/>
            <a:t>)</a:t>
          </a:r>
          <a:endParaRPr lang="ko-KR" altLang="en-US" sz="1000" b="0"/>
        </a:p>
      </xdr:txBody>
    </xdr:sp>
    <xdr:clientData/>
  </xdr:twoCellAnchor>
  <xdr:twoCellAnchor>
    <xdr:from>
      <xdr:col>16</xdr:col>
      <xdr:colOff>314325</xdr:colOff>
      <xdr:row>34</xdr:row>
      <xdr:rowOff>47625</xdr:rowOff>
    </xdr:from>
    <xdr:to>
      <xdr:col>17</xdr:col>
      <xdr:colOff>419100</xdr:colOff>
      <xdr:row>37</xdr:row>
      <xdr:rowOff>19050</xdr:rowOff>
    </xdr:to>
    <xdr:sp macro="" textlink="$Z$5">
      <xdr:nvSpPr>
        <xdr:cNvPr id="6" name="직사각형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10848975" y="5876925"/>
          <a:ext cx="714375" cy="4857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D80B3E6E-00C8-4737-9373-4546A11C46F8}" type="TxLink">
            <a:rPr lang="en-US" altLang="ko-KR" sz="1000">
              <a:solidFill>
                <a:schemeClr val="tx1"/>
              </a:solidFill>
            </a:rPr>
            <a:pPr algn="ctr"/>
            <a:t>438.4
(182.0)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495300</xdr:colOff>
      <xdr:row>29</xdr:row>
      <xdr:rowOff>123825</xdr:rowOff>
    </xdr:from>
    <xdr:to>
      <xdr:col>16</xdr:col>
      <xdr:colOff>600075</xdr:colOff>
      <xdr:row>32</xdr:row>
      <xdr:rowOff>95250</xdr:rowOff>
    </xdr:to>
    <xdr:sp macro="" textlink="$Z$6">
      <xdr:nvSpPr>
        <xdr:cNvPr id="8" name="직사각형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/>
      </xdr:nvSpPr>
      <xdr:spPr>
        <a:xfrm>
          <a:off x="10420350" y="5095875"/>
          <a:ext cx="714375" cy="4857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F06F8E99-623F-4B56-B8B5-EA76C787BC29}" type="TxLink">
            <a:rPr lang="en-US" altLang="ko-KR" sz="1000">
              <a:solidFill>
                <a:schemeClr val="tx1"/>
              </a:solidFill>
            </a:rPr>
            <a:pPr algn="ctr"/>
            <a:t>197.7
(124.6)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85725</xdr:colOff>
      <xdr:row>44</xdr:row>
      <xdr:rowOff>95250</xdr:rowOff>
    </xdr:from>
    <xdr:to>
      <xdr:col>16</xdr:col>
      <xdr:colOff>190500</xdr:colOff>
      <xdr:row>47</xdr:row>
      <xdr:rowOff>66675</xdr:rowOff>
    </xdr:to>
    <xdr:sp macro="" textlink="$Z$7">
      <xdr:nvSpPr>
        <xdr:cNvPr id="9" name="직사각형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/>
      </xdr:nvSpPr>
      <xdr:spPr>
        <a:xfrm>
          <a:off x="10010775" y="7639050"/>
          <a:ext cx="714375" cy="4857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FC4C9A8C-B246-4497-84B0-A01CD3CFC30F}" type="TxLink">
            <a:rPr lang="en-US" altLang="ko-KR" sz="1000">
              <a:solidFill>
                <a:schemeClr val="tx1"/>
              </a:solidFill>
            </a:rPr>
            <a:pPr algn="ctr"/>
            <a:t>864.1
(285.2)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314325</xdr:colOff>
      <xdr:row>52</xdr:row>
      <xdr:rowOff>114300</xdr:rowOff>
    </xdr:from>
    <xdr:to>
      <xdr:col>11</xdr:col>
      <xdr:colOff>419100</xdr:colOff>
      <xdr:row>55</xdr:row>
      <xdr:rowOff>85725</xdr:rowOff>
    </xdr:to>
    <xdr:sp macro="" textlink="$Z$8">
      <xdr:nvSpPr>
        <xdr:cNvPr id="10" name="직사각형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/>
      </xdr:nvSpPr>
      <xdr:spPr>
        <a:xfrm>
          <a:off x="7191375" y="9029700"/>
          <a:ext cx="714375" cy="4857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9C7E3E0B-4C57-463F-86C5-D79B0D755672}" type="TxLink">
            <a:rPr lang="en-US" altLang="ko-KR" sz="1000">
              <a:solidFill>
                <a:schemeClr val="tx1"/>
              </a:solidFill>
            </a:rPr>
            <a:pPr algn="ctr"/>
            <a:t>586.9
(244.4)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533400</xdr:colOff>
      <xdr:row>31</xdr:row>
      <xdr:rowOff>161925</xdr:rowOff>
    </xdr:from>
    <xdr:to>
      <xdr:col>15</xdr:col>
      <xdr:colOff>28575</xdr:colOff>
      <xdr:row>34</xdr:row>
      <xdr:rowOff>133350</xdr:rowOff>
    </xdr:to>
    <xdr:sp macro="" textlink="$Z$9">
      <xdr:nvSpPr>
        <xdr:cNvPr id="11" name="직사각형 10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/>
      </xdr:nvSpPr>
      <xdr:spPr>
        <a:xfrm>
          <a:off x="9239250" y="5476875"/>
          <a:ext cx="714375" cy="4857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206BB33A-A4D4-45A7-AF61-609DBDA32D5F}" type="TxLink">
            <a:rPr lang="en-US" altLang="ko-KR" sz="1000">
              <a:solidFill>
                <a:schemeClr val="tx1"/>
              </a:solidFill>
            </a:rPr>
            <a:pPr algn="ctr"/>
            <a:t>542.8
(292.2)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200025</xdr:colOff>
      <xdr:row>32</xdr:row>
      <xdr:rowOff>104775</xdr:rowOff>
    </xdr:from>
    <xdr:to>
      <xdr:col>10</xdr:col>
      <xdr:colOff>304800</xdr:colOff>
      <xdr:row>35</xdr:row>
      <xdr:rowOff>76200</xdr:rowOff>
    </xdr:to>
    <xdr:sp macro="" textlink="$Z$10">
      <xdr:nvSpPr>
        <xdr:cNvPr id="12" name="직사각형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/>
      </xdr:nvSpPr>
      <xdr:spPr>
        <a:xfrm>
          <a:off x="6467475" y="5591175"/>
          <a:ext cx="714375" cy="4857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0F5B572C-B665-48FA-AE50-C1B5839DEE74}" type="TxLink">
            <a:rPr lang="en-US" altLang="ko-KR" sz="1000">
              <a:solidFill>
                <a:schemeClr val="tx1"/>
              </a:solidFill>
            </a:rPr>
            <a:pPr algn="ctr"/>
            <a:t>742.3
(332.8)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514350</xdr:colOff>
      <xdr:row>52</xdr:row>
      <xdr:rowOff>104775</xdr:rowOff>
    </xdr:from>
    <xdr:to>
      <xdr:col>18</xdr:col>
      <xdr:colOff>9525</xdr:colOff>
      <xdr:row>55</xdr:row>
      <xdr:rowOff>76200</xdr:rowOff>
    </xdr:to>
    <xdr:sp macro="" textlink="$Z$12">
      <xdr:nvSpPr>
        <xdr:cNvPr id="13" name="직사각형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SpPr/>
      </xdr:nvSpPr>
      <xdr:spPr>
        <a:xfrm>
          <a:off x="11049000" y="9020175"/>
          <a:ext cx="714375" cy="4857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F5B654B4-7594-41C4-84A8-14828C76F95B}" type="TxLink">
            <a:rPr lang="en-US" altLang="ko-KR" sz="1000">
              <a:solidFill>
                <a:schemeClr val="tx1"/>
              </a:solidFill>
            </a:rPr>
            <a:pPr algn="ctr"/>
            <a:t>60.7
(18.6)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419100</xdr:colOff>
      <xdr:row>58</xdr:row>
      <xdr:rowOff>28575</xdr:rowOff>
    </xdr:from>
    <xdr:to>
      <xdr:col>16</xdr:col>
      <xdr:colOff>523875</xdr:colOff>
      <xdr:row>61</xdr:row>
      <xdr:rowOff>0</xdr:rowOff>
    </xdr:to>
    <xdr:sp macro="" textlink="$Z$11">
      <xdr:nvSpPr>
        <xdr:cNvPr id="14" name="직사각형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SpPr/>
      </xdr:nvSpPr>
      <xdr:spPr>
        <a:xfrm>
          <a:off x="10344150" y="9972675"/>
          <a:ext cx="714375" cy="4857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76EB182E-022D-49CB-AFE2-C67EE51BCFA5}" type="TxLink">
            <a:rPr lang="en-US" altLang="ko-KR" sz="1000">
              <a:solidFill>
                <a:schemeClr val="tx1"/>
              </a:solidFill>
            </a:rPr>
            <a:pPr algn="ctr"/>
            <a:t>556.2
(306.4)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600075</xdr:colOff>
      <xdr:row>29</xdr:row>
      <xdr:rowOff>133350</xdr:rowOff>
    </xdr:from>
    <xdr:to>
      <xdr:col>12</xdr:col>
      <xdr:colOff>95250</xdr:colOff>
      <xdr:row>32</xdr:row>
      <xdr:rowOff>104775</xdr:rowOff>
    </xdr:to>
    <xdr:sp macro="" textlink="$Z$13">
      <xdr:nvSpPr>
        <xdr:cNvPr id="15" name="직사각형 14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SpPr/>
      </xdr:nvSpPr>
      <xdr:spPr>
        <a:xfrm>
          <a:off x="7477125" y="5105400"/>
          <a:ext cx="714375" cy="4857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D524014C-BC6F-4F7A-938B-C189998C0B2E}" type="TxLink">
            <a:rPr lang="en-US" altLang="ko-KR" sz="1000">
              <a:solidFill>
                <a:schemeClr val="tx1"/>
              </a:solidFill>
            </a:rPr>
            <a:pPr algn="ctr"/>
            <a:t>705.5
(354.3)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352425</xdr:colOff>
      <xdr:row>61</xdr:row>
      <xdr:rowOff>9525</xdr:rowOff>
    </xdr:from>
    <xdr:to>
      <xdr:col>19</xdr:col>
      <xdr:colOff>457200</xdr:colOff>
      <xdr:row>63</xdr:row>
      <xdr:rowOff>152400</xdr:rowOff>
    </xdr:to>
    <xdr:sp macro="" textlink="$Z$14">
      <xdr:nvSpPr>
        <xdr:cNvPr id="16" name="직사각형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/>
      </xdr:nvSpPr>
      <xdr:spPr>
        <a:xfrm>
          <a:off x="12106275" y="10467975"/>
          <a:ext cx="714375" cy="4857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25718B3E-C13E-4A18-AA11-C16F1CEAF6FA}" type="TxLink">
            <a:rPr lang="en-US" altLang="ko-KR" sz="1000">
              <a:solidFill>
                <a:schemeClr val="tx1"/>
              </a:solidFill>
            </a:rPr>
            <a:pPr algn="ctr"/>
            <a:t>577.2
(190.8)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95250</xdr:colOff>
      <xdr:row>55</xdr:row>
      <xdr:rowOff>133350</xdr:rowOff>
    </xdr:from>
    <xdr:to>
      <xdr:col>14</xdr:col>
      <xdr:colOff>200025</xdr:colOff>
      <xdr:row>58</xdr:row>
      <xdr:rowOff>104775</xdr:rowOff>
    </xdr:to>
    <xdr:sp macro="" textlink="$Z$15">
      <xdr:nvSpPr>
        <xdr:cNvPr id="17" name="직사각형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SpPr/>
      </xdr:nvSpPr>
      <xdr:spPr>
        <a:xfrm>
          <a:off x="8801100" y="9563100"/>
          <a:ext cx="714375" cy="4857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E4E9CA1C-817F-47B3-8C7E-8E6D05F0CD71}" type="TxLink">
            <a:rPr lang="en-US" altLang="ko-KR" sz="1000">
              <a:solidFill>
                <a:schemeClr val="tx1"/>
              </a:solidFill>
            </a:rPr>
            <a:pPr algn="ctr"/>
            <a:t>624.6
(271.5)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400050</xdr:colOff>
      <xdr:row>61</xdr:row>
      <xdr:rowOff>76200</xdr:rowOff>
    </xdr:from>
    <xdr:to>
      <xdr:col>12</xdr:col>
      <xdr:colOff>504825</xdr:colOff>
      <xdr:row>64</xdr:row>
      <xdr:rowOff>47625</xdr:rowOff>
    </xdr:to>
    <xdr:sp macro="" textlink="$Z$16">
      <xdr:nvSpPr>
        <xdr:cNvPr id="18" name="직사각형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SpPr/>
      </xdr:nvSpPr>
      <xdr:spPr>
        <a:xfrm>
          <a:off x="7886700" y="10534650"/>
          <a:ext cx="714375" cy="4857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E84BC03F-67B7-40F3-A105-E268E580121A}" type="TxLink">
            <a:rPr lang="en-US" altLang="ko-KR" sz="1000">
              <a:solidFill>
                <a:schemeClr val="tx1"/>
              </a:solidFill>
            </a:rPr>
            <a:pPr algn="ctr"/>
            <a:t>366.1
(207.7)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257175</xdr:colOff>
      <xdr:row>47</xdr:row>
      <xdr:rowOff>114300</xdr:rowOff>
    </xdr:from>
    <xdr:to>
      <xdr:col>14</xdr:col>
      <xdr:colOff>361950</xdr:colOff>
      <xdr:row>50</xdr:row>
      <xdr:rowOff>85725</xdr:rowOff>
    </xdr:to>
    <xdr:sp macro="" textlink="$Z$17">
      <xdr:nvSpPr>
        <xdr:cNvPr id="19" name="직사각형 18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SpPr/>
      </xdr:nvSpPr>
      <xdr:spPr>
        <a:xfrm>
          <a:off x="8963025" y="8172450"/>
          <a:ext cx="714375" cy="4857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5597C975-6331-4370-ADC4-DD58030CEDD6}" type="TxLink">
            <a:rPr lang="en-US" altLang="ko-KR" sz="1000">
              <a:solidFill>
                <a:schemeClr val="tx1"/>
              </a:solidFill>
            </a:rPr>
            <a:pPr algn="ctr"/>
            <a:t>479.1
(169.5)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323850</xdr:colOff>
      <xdr:row>42</xdr:row>
      <xdr:rowOff>114300</xdr:rowOff>
    </xdr:from>
    <xdr:to>
      <xdr:col>11</xdr:col>
      <xdr:colOff>428625</xdr:colOff>
      <xdr:row>45</xdr:row>
      <xdr:rowOff>85725</xdr:rowOff>
    </xdr:to>
    <xdr:sp macro="" textlink="$Z$18">
      <xdr:nvSpPr>
        <xdr:cNvPr id="20" name="직사각형 19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SpPr/>
      </xdr:nvSpPr>
      <xdr:spPr>
        <a:xfrm>
          <a:off x="7200900" y="7315200"/>
          <a:ext cx="714375" cy="4857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7284626B-9212-4417-852B-4BFB0B648358}" type="TxLink">
            <a:rPr lang="en-US" altLang="ko-KR" sz="1000">
              <a:solidFill>
                <a:schemeClr val="tx1"/>
              </a:solidFill>
            </a:rPr>
            <a:pPr algn="ctr"/>
            <a:t>446.7
(248.5)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514350</xdr:colOff>
      <xdr:row>38</xdr:row>
      <xdr:rowOff>114300</xdr:rowOff>
    </xdr:from>
    <xdr:to>
      <xdr:col>14</xdr:col>
      <xdr:colOff>9525</xdr:colOff>
      <xdr:row>41</xdr:row>
      <xdr:rowOff>85725</xdr:rowOff>
    </xdr:to>
    <xdr:sp macro="" textlink="$Z$19">
      <xdr:nvSpPr>
        <xdr:cNvPr id="21" name="직사각형 20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SpPr/>
      </xdr:nvSpPr>
      <xdr:spPr>
        <a:xfrm>
          <a:off x="8610600" y="6629400"/>
          <a:ext cx="714375" cy="4857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2D449D4C-651B-446F-89F6-13DB22595321}" type="TxLink">
            <a:rPr lang="en-US" altLang="ko-KR" sz="1000">
              <a:solidFill>
                <a:schemeClr val="tx1"/>
              </a:solidFill>
            </a:rPr>
            <a:pPr algn="ctr"/>
            <a:t>542.7
(267.7)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228600</xdr:colOff>
      <xdr:row>34</xdr:row>
      <xdr:rowOff>47625</xdr:rowOff>
    </xdr:from>
    <xdr:to>
      <xdr:col>8</xdr:col>
      <xdr:colOff>333375</xdr:colOff>
      <xdr:row>37</xdr:row>
      <xdr:rowOff>19050</xdr:rowOff>
    </xdr:to>
    <xdr:sp macro="" textlink="$Z$20">
      <xdr:nvSpPr>
        <xdr:cNvPr id="22" name="직사각형 21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/>
      </xdr:nvSpPr>
      <xdr:spPr>
        <a:xfrm>
          <a:off x="5276850" y="5876925"/>
          <a:ext cx="714375" cy="4857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1772C4CB-4720-4923-8E82-D141B6ABCBB0}" type="TxLink">
            <a:rPr lang="en-US" altLang="ko-KR" sz="1000">
              <a:solidFill>
                <a:schemeClr val="tx1"/>
              </a:solidFill>
            </a:rPr>
            <a:pPr algn="ctr"/>
            <a:t>516.0
(222.8)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0.8781</cdr:x>
      <cdr:y>0.02162</cdr:y>
    </cdr:from>
    <cdr:to>
      <cdr:x>0.9969</cdr:x>
      <cdr:y>0.10811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96250" y="76200"/>
          <a:ext cx="1095371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</a:t>
          </a:r>
          <a:endParaRPr lang="ko-KR" altLang="en-US" sz="1000" b="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21</xdr:row>
      <xdr:rowOff>38100</xdr:rowOff>
    </xdr:from>
    <xdr:to>
      <xdr:col>19</xdr:col>
      <xdr:colOff>180975</xdr:colOff>
      <xdr:row>70</xdr:row>
      <xdr:rowOff>0</xdr:rowOff>
    </xdr:to>
    <xdr:pic>
      <xdr:nvPicPr>
        <xdr:cNvPr id="3" name="그림 2" descr="44000_충남.jpg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600" y="3638550"/>
          <a:ext cx="16821150" cy="8362950"/>
        </a:xfrm>
        <a:prstGeom prst="rect">
          <a:avLst/>
        </a:prstGeom>
      </xdr:spPr>
    </xdr:pic>
    <xdr:clientData/>
  </xdr:twoCellAnchor>
  <xdr:twoCellAnchor>
    <xdr:from>
      <xdr:col>0</xdr:col>
      <xdr:colOff>466725</xdr:colOff>
      <xdr:row>24</xdr:row>
      <xdr:rowOff>123825</xdr:rowOff>
    </xdr:from>
    <xdr:to>
      <xdr:col>4</xdr:col>
      <xdr:colOff>533400</xdr:colOff>
      <xdr:row>35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200025</xdr:colOff>
      <xdr:row>21</xdr:row>
      <xdr:rowOff>38100</xdr:rowOff>
    </xdr:from>
    <xdr:to>
      <xdr:col>6</xdr:col>
      <xdr:colOff>85726</xdr:colOff>
      <xdr:row>23</xdr:row>
      <xdr:rowOff>138559</xdr:rowOff>
    </xdr:to>
    <xdr:sp macro="" textlink="">
      <xdr:nvSpPr>
        <xdr:cNvPr id="4" name="TextBox 1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200025" y="3638550"/>
          <a:ext cx="3590926" cy="4433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800" b="1">
              <a:solidFill>
                <a:schemeClr val="tx1"/>
              </a:solidFill>
              <a:latin typeface="+mn-ea"/>
              <a:ea typeface="+mn-ea"/>
            </a:rPr>
            <a:t>6. </a:t>
          </a:r>
          <a:r>
            <a:rPr lang="ko-KR" altLang="en-US" sz="1800" b="1">
              <a:solidFill>
                <a:schemeClr val="tx1"/>
              </a:solidFill>
              <a:latin typeface="+mn-ea"/>
              <a:ea typeface="+mn-ea"/>
            </a:rPr>
            <a:t>시</a:t>
          </a:r>
          <a:r>
            <a:rPr lang="ko-KR" altLang="en-US" sz="1800" b="1">
              <a:solidFill>
                <a:schemeClr val="tx1"/>
              </a:solidFill>
              <a:latin typeface="맑은 고딕"/>
              <a:ea typeface="맑은 고딕"/>
            </a:rPr>
            <a:t>∙</a:t>
          </a:r>
          <a:r>
            <a:rPr lang="ko-KR" altLang="en-US" sz="1800" b="1">
              <a:solidFill>
                <a:schemeClr val="tx1"/>
              </a:solidFill>
              <a:latin typeface="+mn-ea"/>
              <a:ea typeface="+mn-ea"/>
            </a:rPr>
            <a:t>구</a:t>
          </a:r>
          <a:r>
            <a:rPr lang="en-US" altLang="ko-KR" sz="1800" b="1">
              <a:solidFill>
                <a:schemeClr val="tx1"/>
              </a:solidFill>
              <a:latin typeface="+mn-ea"/>
              <a:ea typeface="+mn-ea"/>
            </a:rPr>
            <a:t>·</a:t>
          </a:r>
          <a:r>
            <a:rPr lang="ko-KR" altLang="en-US" sz="1800" b="1">
              <a:solidFill>
                <a:schemeClr val="tx1"/>
              </a:solidFill>
              <a:latin typeface="+mn-ea"/>
              <a:ea typeface="+mn-ea"/>
            </a:rPr>
            <a:t>군별 지목별 면적 현황</a:t>
          </a:r>
        </a:p>
      </xdr:txBody>
    </xdr:sp>
    <xdr:clientData/>
  </xdr:twoCellAnchor>
  <xdr:twoCellAnchor>
    <xdr:from>
      <xdr:col>22</xdr:col>
      <xdr:colOff>323850</xdr:colOff>
      <xdr:row>21</xdr:row>
      <xdr:rowOff>104775</xdr:rowOff>
    </xdr:from>
    <xdr:to>
      <xdr:col>24</xdr:col>
      <xdr:colOff>47621</xdr:colOff>
      <xdr:row>23</xdr:row>
      <xdr:rowOff>28572</xdr:rowOff>
    </xdr:to>
    <xdr:sp macro="" textlink="">
      <xdr:nvSpPr>
        <xdr:cNvPr id="5" name="TextBox 1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13811250" y="3705225"/>
          <a:ext cx="942971" cy="266697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</a:p>
      </xdr:txBody>
    </xdr:sp>
    <xdr:clientData/>
  </xdr:twoCellAnchor>
  <xdr:twoCellAnchor>
    <xdr:from>
      <xdr:col>17</xdr:col>
      <xdr:colOff>295274</xdr:colOff>
      <xdr:row>32</xdr:row>
      <xdr:rowOff>114300</xdr:rowOff>
    </xdr:from>
    <xdr:to>
      <xdr:col>20</xdr:col>
      <xdr:colOff>409575</xdr:colOff>
      <xdr:row>38</xdr:row>
      <xdr:rowOff>28574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200025</xdr:colOff>
      <xdr:row>26</xdr:row>
      <xdr:rowOff>0</xdr:rowOff>
    </xdr:from>
    <xdr:to>
      <xdr:col>18</xdr:col>
      <xdr:colOff>561975</xdr:colOff>
      <xdr:row>31</xdr:row>
      <xdr:rowOff>95249</xdr:rowOff>
    </xdr:to>
    <xdr:graphicFrame macro="">
      <xdr:nvGraphicFramePr>
        <xdr:cNvPr id="7" name="차트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76200</xdr:colOff>
      <xdr:row>41</xdr:row>
      <xdr:rowOff>161925</xdr:rowOff>
    </xdr:from>
    <xdr:to>
      <xdr:col>18</xdr:col>
      <xdr:colOff>114300</xdr:colOff>
      <xdr:row>47</xdr:row>
      <xdr:rowOff>152399</xdr:rowOff>
    </xdr:to>
    <xdr:graphicFrame macro="">
      <xdr:nvGraphicFramePr>
        <xdr:cNvPr id="8" name="차트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76200</xdr:colOff>
      <xdr:row>48</xdr:row>
      <xdr:rowOff>9524</xdr:rowOff>
    </xdr:from>
    <xdr:to>
      <xdr:col>13</xdr:col>
      <xdr:colOff>133350</xdr:colOff>
      <xdr:row>54</xdr:row>
      <xdr:rowOff>57149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152400</xdr:colOff>
      <xdr:row>32</xdr:row>
      <xdr:rowOff>76200</xdr:rowOff>
    </xdr:from>
    <xdr:to>
      <xdr:col>17</xdr:col>
      <xdr:colOff>200025</xdr:colOff>
      <xdr:row>38</xdr:row>
      <xdr:rowOff>19050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304800</xdr:colOff>
      <xdr:row>33</xdr:row>
      <xdr:rowOff>28574</xdr:rowOff>
    </xdr:from>
    <xdr:to>
      <xdr:col>12</xdr:col>
      <xdr:colOff>447675</xdr:colOff>
      <xdr:row>39</xdr:row>
      <xdr:rowOff>76199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600074</xdr:colOff>
      <xdr:row>57</xdr:row>
      <xdr:rowOff>38099</xdr:rowOff>
    </xdr:from>
    <xdr:to>
      <xdr:col>19</xdr:col>
      <xdr:colOff>19049</xdr:colOff>
      <xdr:row>63</xdr:row>
      <xdr:rowOff>95248</xdr:rowOff>
    </xdr:to>
    <xdr:graphicFrame macro="">
      <xdr:nvGraphicFramePr>
        <xdr:cNvPr id="12" name="차트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180975</xdr:colOff>
      <xdr:row>51</xdr:row>
      <xdr:rowOff>142875</xdr:rowOff>
    </xdr:from>
    <xdr:to>
      <xdr:col>19</xdr:col>
      <xdr:colOff>485775</xdr:colOff>
      <xdr:row>56</xdr:row>
      <xdr:rowOff>95249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304800</xdr:colOff>
      <xdr:row>28</xdr:row>
      <xdr:rowOff>57149</xdr:rowOff>
    </xdr:from>
    <xdr:to>
      <xdr:col>14</xdr:col>
      <xdr:colOff>438150</xdr:colOff>
      <xdr:row>34</xdr:row>
      <xdr:rowOff>66674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171450</xdr:colOff>
      <xdr:row>56</xdr:row>
      <xdr:rowOff>57150</xdr:rowOff>
    </xdr:from>
    <xdr:to>
      <xdr:col>22</xdr:col>
      <xdr:colOff>228599</xdr:colOff>
      <xdr:row>63</xdr:row>
      <xdr:rowOff>38100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133349</xdr:colOff>
      <xdr:row>54</xdr:row>
      <xdr:rowOff>9524</xdr:rowOff>
    </xdr:from>
    <xdr:to>
      <xdr:col>16</xdr:col>
      <xdr:colOff>180974</xdr:colOff>
      <xdr:row>60</xdr:row>
      <xdr:rowOff>114299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66675</xdr:colOff>
      <xdr:row>58</xdr:row>
      <xdr:rowOff>114299</xdr:rowOff>
    </xdr:from>
    <xdr:to>
      <xdr:col>14</xdr:col>
      <xdr:colOff>304800</xdr:colOff>
      <xdr:row>64</xdr:row>
      <xdr:rowOff>142874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5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200026</xdr:colOff>
      <xdr:row>46</xdr:row>
      <xdr:rowOff>66674</xdr:rowOff>
    </xdr:from>
    <xdr:to>
      <xdr:col>16</xdr:col>
      <xdr:colOff>152400</xdr:colOff>
      <xdr:row>52</xdr:row>
      <xdr:rowOff>171449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552450</xdr:colOff>
      <xdr:row>40</xdr:row>
      <xdr:rowOff>66675</xdr:rowOff>
    </xdr:from>
    <xdr:to>
      <xdr:col>14</xdr:col>
      <xdr:colOff>0</xdr:colOff>
      <xdr:row>46</xdr:row>
      <xdr:rowOff>123825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5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514350</xdr:colOff>
      <xdr:row>37</xdr:row>
      <xdr:rowOff>95250</xdr:rowOff>
    </xdr:from>
    <xdr:to>
      <xdr:col>15</xdr:col>
      <xdr:colOff>609599</xdr:colOff>
      <xdr:row>43</xdr:row>
      <xdr:rowOff>142875</xdr:rowOff>
    </xdr:to>
    <xdr:graphicFrame macro="">
      <xdr:nvGraphicFramePr>
        <xdr:cNvPr id="20" name="차트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600075</xdr:colOff>
      <xdr:row>30</xdr:row>
      <xdr:rowOff>38099</xdr:rowOff>
    </xdr:from>
    <xdr:to>
      <xdr:col>10</xdr:col>
      <xdr:colOff>85725</xdr:colOff>
      <xdr:row>36</xdr:row>
      <xdr:rowOff>123824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209549</xdr:colOff>
      <xdr:row>27</xdr:row>
      <xdr:rowOff>123825</xdr:rowOff>
    </xdr:from>
    <xdr:to>
      <xdr:col>9</xdr:col>
      <xdr:colOff>400050</xdr:colOff>
      <xdr:row>30</xdr:row>
      <xdr:rowOff>129034</xdr:rowOff>
    </xdr:to>
    <xdr:sp macro="" textlink="$J$20">
      <xdr:nvSpPr>
        <xdr:cNvPr id="22" name="TextBox 1">
          <a:extLst>
            <a:ext uri="{FF2B5EF4-FFF2-40B4-BE49-F238E27FC236}">
              <a16:creationId xmlns="" xmlns:a16="http://schemas.microsoft.com/office/drawing/2014/main" id="{00000000-0008-0000-0500-000016000000}"/>
            </a:ext>
          </a:extLst>
        </xdr:cNvPr>
        <xdr:cNvSpPr txBox="1"/>
      </xdr:nvSpPr>
      <xdr:spPr>
        <a:xfrm>
          <a:off x="5153024" y="4752975"/>
          <a:ext cx="809626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EE93CF55-0B2E-4BD3-A4C9-E6E8F47A2014}" type="TxLink">
            <a:rPr lang="ko-KR" altLang="en-US" sz="1000" b="1">
              <a:solidFill>
                <a:srgbClr val="FF0000"/>
              </a:solidFill>
            </a:rPr>
            <a:pPr algn="ctr"/>
            <a:t>태안군
516.0</a:t>
          </a:fld>
          <a:endParaRPr lang="ko-KR" altLang="en-US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19</xdr:col>
      <xdr:colOff>419099</xdr:colOff>
      <xdr:row>34</xdr:row>
      <xdr:rowOff>95250</xdr:rowOff>
    </xdr:from>
    <xdr:to>
      <xdr:col>21</xdr:col>
      <xdr:colOff>409574</xdr:colOff>
      <xdr:row>37</xdr:row>
      <xdr:rowOff>100459</xdr:rowOff>
    </xdr:to>
    <xdr:sp macro="" textlink="$J$5">
      <xdr:nvSpPr>
        <xdr:cNvPr id="23" name="TextBox 1">
          <a:extLst>
            <a:ext uri="{FF2B5EF4-FFF2-40B4-BE49-F238E27FC236}">
              <a16:creationId xmlns="" xmlns:a16="http://schemas.microsoft.com/office/drawing/2014/main" id="{00000000-0008-0000-0500-000017000000}"/>
            </a:ext>
          </a:extLst>
        </xdr:cNvPr>
        <xdr:cNvSpPr txBox="1"/>
      </xdr:nvSpPr>
      <xdr:spPr>
        <a:xfrm>
          <a:off x="12077699" y="5924550"/>
          <a:ext cx="1209675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BB99F51E-EA2F-41C0-A32B-E658BD09915A}" type="TxLink">
            <a:rPr lang="ko-KR" altLang="en-US" sz="1000" b="1">
              <a:solidFill>
                <a:srgbClr val="FF0000"/>
              </a:solidFill>
            </a:rPr>
            <a:pPr algn="ctr"/>
            <a:t>천안시 동남구
438.4</a:t>
          </a:fld>
          <a:endParaRPr lang="ko-KR" altLang="en-US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285749</xdr:colOff>
      <xdr:row>28</xdr:row>
      <xdr:rowOff>0</xdr:rowOff>
    </xdr:from>
    <xdr:to>
      <xdr:col>20</xdr:col>
      <xdr:colOff>276224</xdr:colOff>
      <xdr:row>31</xdr:row>
      <xdr:rowOff>5209</xdr:rowOff>
    </xdr:to>
    <xdr:sp macro="" textlink="$J$6">
      <xdr:nvSpPr>
        <xdr:cNvPr id="24" name="TextBox 1">
          <a:extLst>
            <a:ext uri="{FF2B5EF4-FFF2-40B4-BE49-F238E27FC236}">
              <a16:creationId xmlns="" xmlns:a16="http://schemas.microsoft.com/office/drawing/2014/main" id="{00000000-0008-0000-0500-000018000000}"/>
            </a:ext>
          </a:extLst>
        </xdr:cNvPr>
        <xdr:cNvSpPr txBox="1"/>
      </xdr:nvSpPr>
      <xdr:spPr>
        <a:xfrm>
          <a:off x="12963524" y="4800600"/>
          <a:ext cx="1209675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5EC17D7D-53BF-4822-AC68-B2DFF94AB511}" type="TxLink">
            <a:rPr lang="ko-KR" altLang="en-US" sz="1000" b="1">
              <a:solidFill>
                <a:srgbClr val="FF0000"/>
              </a:solidFill>
            </a:rPr>
            <a:pPr algn="ctr"/>
            <a:t>천안시 서북구
197.7</a:t>
          </a:fld>
          <a:endParaRPr lang="ko-KR" altLang="en-US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28575</xdr:colOff>
      <xdr:row>47</xdr:row>
      <xdr:rowOff>85725</xdr:rowOff>
    </xdr:from>
    <xdr:to>
      <xdr:col>18</xdr:col>
      <xdr:colOff>19050</xdr:colOff>
      <xdr:row>50</xdr:row>
      <xdr:rowOff>90934</xdr:rowOff>
    </xdr:to>
    <xdr:sp macro="" textlink="$J$7">
      <xdr:nvSpPr>
        <xdr:cNvPr id="25" name="TextBox 1">
          <a:extLst>
            <a:ext uri="{FF2B5EF4-FFF2-40B4-BE49-F238E27FC236}">
              <a16:creationId xmlns="" xmlns:a16="http://schemas.microsoft.com/office/drawing/2014/main" id="{00000000-0008-0000-0500-000019000000}"/>
            </a:ext>
          </a:extLst>
        </xdr:cNvPr>
        <xdr:cNvSpPr txBox="1"/>
      </xdr:nvSpPr>
      <xdr:spPr>
        <a:xfrm>
          <a:off x="9858375" y="8143875"/>
          <a:ext cx="1209675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3E44B375-9FAC-468A-BB66-4B42937398FE}" type="TxLink">
            <a:rPr lang="ko-KR" altLang="en-US" sz="1000" b="1">
              <a:solidFill>
                <a:srgbClr val="FF0000"/>
              </a:solidFill>
            </a:rPr>
            <a:pPr algn="ctr"/>
            <a:t>공주시
864.1</a:t>
          </a:fld>
          <a:endParaRPr lang="ko-KR" altLang="en-US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257175</xdr:colOff>
      <xdr:row>53</xdr:row>
      <xdr:rowOff>142875</xdr:rowOff>
    </xdr:from>
    <xdr:to>
      <xdr:col>13</xdr:col>
      <xdr:colOff>247650</xdr:colOff>
      <xdr:row>56</xdr:row>
      <xdr:rowOff>148084</xdr:rowOff>
    </xdr:to>
    <xdr:sp macro="" textlink="$J$8">
      <xdr:nvSpPr>
        <xdr:cNvPr id="26" name="TextBox 1">
          <a:extLst>
            <a:ext uri="{FF2B5EF4-FFF2-40B4-BE49-F238E27FC236}">
              <a16:creationId xmlns="" xmlns:a16="http://schemas.microsoft.com/office/drawing/2014/main" id="{00000000-0008-0000-0500-00001A000000}"/>
            </a:ext>
          </a:extLst>
        </xdr:cNvPr>
        <xdr:cNvSpPr txBox="1"/>
      </xdr:nvSpPr>
      <xdr:spPr>
        <a:xfrm>
          <a:off x="7038975" y="9229725"/>
          <a:ext cx="1209675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2BB07288-57E0-4DC6-970F-8983C4FE59A0}" type="TxLink">
            <a:rPr lang="ko-KR" altLang="en-US" sz="1000" b="1">
              <a:solidFill>
                <a:srgbClr val="FF0000"/>
              </a:solidFill>
            </a:rPr>
            <a:pPr algn="ctr"/>
            <a:t>보령시
586.9</a:t>
          </a:fld>
          <a:endParaRPr lang="ko-KR" altLang="en-US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19050</xdr:colOff>
      <xdr:row>30</xdr:row>
      <xdr:rowOff>152400</xdr:rowOff>
    </xdr:from>
    <xdr:to>
      <xdr:col>17</xdr:col>
      <xdr:colOff>9525</xdr:colOff>
      <xdr:row>33</xdr:row>
      <xdr:rowOff>157609</xdr:rowOff>
    </xdr:to>
    <xdr:sp macro="" textlink="$J$9">
      <xdr:nvSpPr>
        <xdr:cNvPr id="28" name="TextBox 1">
          <a:extLst>
            <a:ext uri="{FF2B5EF4-FFF2-40B4-BE49-F238E27FC236}">
              <a16:creationId xmlns="" xmlns:a16="http://schemas.microsoft.com/office/drawing/2014/main" id="{00000000-0008-0000-0500-00001C000000}"/>
            </a:ext>
          </a:extLst>
        </xdr:cNvPr>
        <xdr:cNvSpPr txBox="1"/>
      </xdr:nvSpPr>
      <xdr:spPr>
        <a:xfrm>
          <a:off x="9239250" y="5295900"/>
          <a:ext cx="1209675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87C7459D-AC58-4DC2-8872-D872EE26AF43}" type="TxLink">
            <a:rPr lang="ko-KR" altLang="en-US" sz="1000" b="1">
              <a:solidFill>
                <a:srgbClr val="FF0000"/>
              </a:solidFill>
            </a:rPr>
            <a:pPr algn="ctr"/>
            <a:t>아산시
542.8</a:t>
          </a:fld>
          <a:endParaRPr lang="ko-KR" altLang="en-US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171450</xdr:colOff>
      <xdr:row>31</xdr:row>
      <xdr:rowOff>142875</xdr:rowOff>
    </xdr:from>
    <xdr:to>
      <xdr:col>12</xdr:col>
      <xdr:colOff>161925</xdr:colOff>
      <xdr:row>34</xdr:row>
      <xdr:rowOff>148084</xdr:rowOff>
    </xdr:to>
    <xdr:sp macro="" textlink="$J$10">
      <xdr:nvSpPr>
        <xdr:cNvPr id="29" name="TextBox 1">
          <a:extLst>
            <a:ext uri="{FF2B5EF4-FFF2-40B4-BE49-F238E27FC236}">
              <a16:creationId xmlns="" xmlns:a16="http://schemas.microsoft.com/office/drawing/2014/main" id="{00000000-0008-0000-0500-00001D000000}"/>
            </a:ext>
          </a:extLst>
        </xdr:cNvPr>
        <xdr:cNvSpPr txBox="1"/>
      </xdr:nvSpPr>
      <xdr:spPr>
        <a:xfrm>
          <a:off x="6343650" y="5457825"/>
          <a:ext cx="1209675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7AD31AB7-0A7D-41DB-BECA-10FD322A30F4}" type="TxLink">
            <a:rPr lang="ko-KR" altLang="en-US" sz="1000" b="1">
              <a:solidFill>
                <a:srgbClr val="FF0000"/>
              </a:solidFill>
            </a:rPr>
            <a:pPr algn="ctr"/>
            <a:t>서산시
742.3</a:t>
          </a:fld>
          <a:endParaRPr lang="ko-KR" altLang="en-US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19</xdr:col>
      <xdr:colOff>19050</xdr:colOff>
      <xdr:row>52</xdr:row>
      <xdr:rowOff>142875</xdr:rowOff>
    </xdr:from>
    <xdr:to>
      <xdr:col>21</xdr:col>
      <xdr:colOff>9525</xdr:colOff>
      <xdr:row>55</xdr:row>
      <xdr:rowOff>148084</xdr:rowOff>
    </xdr:to>
    <xdr:sp macro="" textlink="$J$12">
      <xdr:nvSpPr>
        <xdr:cNvPr id="30" name="TextBox 1">
          <a:extLst>
            <a:ext uri="{FF2B5EF4-FFF2-40B4-BE49-F238E27FC236}">
              <a16:creationId xmlns="" xmlns:a16="http://schemas.microsoft.com/office/drawing/2014/main" id="{00000000-0008-0000-0500-00001E000000}"/>
            </a:ext>
          </a:extLst>
        </xdr:cNvPr>
        <xdr:cNvSpPr txBox="1"/>
      </xdr:nvSpPr>
      <xdr:spPr>
        <a:xfrm>
          <a:off x="11677650" y="9058275"/>
          <a:ext cx="1209675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E003F9C3-BA1F-4369-B46E-2A67F071B4B5}" type="TxLink">
            <a:rPr lang="ko-KR" altLang="en-US" sz="1000" b="1">
              <a:solidFill>
                <a:srgbClr val="FF0000"/>
              </a:solidFill>
            </a:rPr>
            <a:pPr algn="ctr"/>
            <a:t>계룡시
60.7</a:t>
          </a:fld>
          <a:endParaRPr lang="ko-KR" altLang="en-US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209550</xdr:colOff>
      <xdr:row>55</xdr:row>
      <xdr:rowOff>38100</xdr:rowOff>
    </xdr:from>
    <xdr:to>
      <xdr:col>18</xdr:col>
      <xdr:colOff>200025</xdr:colOff>
      <xdr:row>58</xdr:row>
      <xdr:rowOff>43309</xdr:rowOff>
    </xdr:to>
    <xdr:sp macro="" textlink="$J$11">
      <xdr:nvSpPr>
        <xdr:cNvPr id="31" name="TextBox 1">
          <a:extLst>
            <a:ext uri="{FF2B5EF4-FFF2-40B4-BE49-F238E27FC236}">
              <a16:creationId xmlns="" xmlns:a16="http://schemas.microsoft.com/office/drawing/2014/main" id="{00000000-0008-0000-0500-00001F000000}"/>
            </a:ext>
          </a:extLst>
        </xdr:cNvPr>
        <xdr:cNvSpPr txBox="1"/>
      </xdr:nvSpPr>
      <xdr:spPr>
        <a:xfrm>
          <a:off x="10039350" y="9467850"/>
          <a:ext cx="1209675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ED1A4613-BE8C-44DD-B8D9-2E5D9CCFB389}" type="TxLink">
            <a:rPr lang="ko-KR" altLang="en-US" sz="1000" b="1">
              <a:solidFill>
                <a:srgbClr val="FF0000"/>
              </a:solidFill>
            </a:rPr>
            <a:pPr algn="ctr"/>
            <a:t>논산시
556.2</a:t>
          </a:fld>
          <a:endParaRPr lang="ko-KR" altLang="en-US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228600</xdr:colOff>
      <xdr:row>25</xdr:row>
      <xdr:rowOff>161925</xdr:rowOff>
    </xdr:from>
    <xdr:to>
      <xdr:col>14</xdr:col>
      <xdr:colOff>219075</xdr:colOff>
      <xdr:row>28</xdr:row>
      <xdr:rowOff>167134</xdr:rowOff>
    </xdr:to>
    <xdr:sp macro="" textlink="$J$13">
      <xdr:nvSpPr>
        <xdr:cNvPr id="32" name="TextBox 1">
          <a:extLst>
            <a:ext uri="{FF2B5EF4-FFF2-40B4-BE49-F238E27FC236}">
              <a16:creationId xmlns="" xmlns:a16="http://schemas.microsoft.com/office/drawing/2014/main" id="{00000000-0008-0000-0500-000020000000}"/>
            </a:ext>
          </a:extLst>
        </xdr:cNvPr>
        <xdr:cNvSpPr txBox="1"/>
      </xdr:nvSpPr>
      <xdr:spPr>
        <a:xfrm>
          <a:off x="7620000" y="4448175"/>
          <a:ext cx="1209675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4F5E726F-AA81-44EC-8950-A84253F90F78}" type="TxLink">
            <a:rPr lang="ko-KR" altLang="en-US" sz="1000" b="1">
              <a:solidFill>
                <a:srgbClr val="FF0000"/>
              </a:solidFill>
            </a:rPr>
            <a:pPr algn="ctr"/>
            <a:t>당진시
705.5</a:t>
          </a:fld>
          <a:endParaRPr lang="ko-KR" altLang="en-US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19</xdr:col>
      <xdr:colOff>533400</xdr:colOff>
      <xdr:row>62</xdr:row>
      <xdr:rowOff>85725</xdr:rowOff>
    </xdr:from>
    <xdr:to>
      <xdr:col>21</xdr:col>
      <xdr:colOff>523875</xdr:colOff>
      <xdr:row>65</xdr:row>
      <xdr:rowOff>90934</xdr:rowOff>
    </xdr:to>
    <xdr:sp macro="" textlink="$J$14">
      <xdr:nvSpPr>
        <xdr:cNvPr id="33" name="TextBox 1">
          <a:extLst>
            <a:ext uri="{FF2B5EF4-FFF2-40B4-BE49-F238E27FC236}">
              <a16:creationId xmlns="" xmlns:a16="http://schemas.microsoft.com/office/drawing/2014/main" id="{00000000-0008-0000-0500-000021000000}"/>
            </a:ext>
          </a:extLst>
        </xdr:cNvPr>
        <xdr:cNvSpPr txBox="1"/>
      </xdr:nvSpPr>
      <xdr:spPr>
        <a:xfrm>
          <a:off x="12192000" y="10715625"/>
          <a:ext cx="1209675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24824847-D170-41D4-8E5B-3283933B0734}" type="TxLink">
            <a:rPr lang="ko-KR" altLang="en-US" sz="1000" b="1">
              <a:solidFill>
                <a:srgbClr val="FF0000"/>
              </a:solidFill>
            </a:rPr>
            <a:pPr algn="ctr"/>
            <a:t>금산군
577.2</a:t>
          </a:fld>
          <a:endParaRPr lang="ko-KR" altLang="en-US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57150</xdr:colOff>
      <xdr:row>60</xdr:row>
      <xdr:rowOff>19050</xdr:rowOff>
    </xdr:from>
    <xdr:to>
      <xdr:col>16</xdr:col>
      <xdr:colOff>47625</xdr:colOff>
      <xdr:row>63</xdr:row>
      <xdr:rowOff>24259</xdr:rowOff>
    </xdr:to>
    <xdr:sp macro="" textlink="$J$15">
      <xdr:nvSpPr>
        <xdr:cNvPr id="34" name="TextBox 1">
          <a:extLst>
            <a:ext uri="{FF2B5EF4-FFF2-40B4-BE49-F238E27FC236}">
              <a16:creationId xmlns="" xmlns:a16="http://schemas.microsoft.com/office/drawing/2014/main" id="{00000000-0008-0000-0500-000022000000}"/>
            </a:ext>
          </a:extLst>
        </xdr:cNvPr>
        <xdr:cNvSpPr txBox="1"/>
      </xdr:nvSpPr>
      <xdr:spPr>
        <a:xfrm>
          <a:off x="8667750" y="10306050"/>
          <a:ext cx="1209675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A912E5BE-FC30-4A8B-80A3-1F9AE1AEAE7E}" type="TxLink">
            <a:rPr lang="ko-KR" altLang="en-US" sz="1000" b="1">
              <a:solidFill>
                <a:srgbClr val="FF0000"/>
              </a:solidFill>
            </a:rPr>
            <a:pPr algn="ctr"/>
            <a:t>부여군
624.6</a:t>
          </a:fld>
          <a:endParaRPr lang="ko-KR" altLang="en-US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180975</xdr:colOff>
      <xdr:row>64</xdr:row>
      <xdr:rowOff>66675</xdr:rowOff>
    </xdr:from>
    <xdr:to>
      <xdr:col>14</xdr:col>
      <xdr:colOff>171450</xdr:colOff>
      <xdr:row>67</xdr:row>
      <xdr:rowOff>71884</xdr:rowOff>
    </xdr:to>
    <xdr:sp macro="" textlink="$J$16">
      <xdr:nvSpPr>
        <xdr:cNvPr id="35" name="TextBox 1">
          <a:extLst>
            <a:ext uri="{FF2B5EF4-FFF2-40B4-BE49-F238E27FC236}">
              <a16:creationId xmlns="" xmlns:a16="http://schemas.microsoft.com/office/drawing/2014/main" id="{00000000-0008-0000-0500-000023000000}"/>
            </a:ext>
          </a:extLst>
        </xdr:cNvPr>
        <xdr:cNvSpPr txBox="1"/>
      </xdr:nvSpPr>
      <xdr:spPr>
        <a:xfrm>
          <a:off x="7572375" y="11039475"/>
          <a:ext cx="1209675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E32D0AB4-D42A-474D-8C27-73D9D0737885}" type="TxLink">
            <a:rPr lang="ko-KR" altLang="en-US" sz="1000" b="1">
              <a:solidFill>
                <a:srgbClr val="FF0000"/>
              </a:solidFill>
            </a:rPr>
            <a:pPr algn="ctr"/>
            <a:t>서천군
366.1</a:t>
          </a:fld>
          <a:endParaRPr lang="ko-KR" altLang="en-US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600075</xdr:colOff>
      <xdr:row>44</xdr:row>
      <xdr:rowOff>114300</xdr:rowOff>
    </xdr:from>
    <xdr:to>
      <xdr:col>15</xdr:col>
      <xdr:colOff>590550</xdr:colOff>
      <xdr:row>47</xdr:row>
      <xdr:rowOff>119509</xdr:rowOff>
    </xdr:to>
    <xdr:sp macro="" textlink="$J$17">
      <xdr:nvSpPr>
        <xdr:cNvPr id="36" name="TextBox 1">
          <a:extLst>
            <a:ext uri="{FF2B5EF4-FFF2-40B4-BE49-F238E27FC236}">
              <a16:creationId xmlns="" xmlns:a16="http://schemas.microsoft.com/office/drawing/2014/main" id="{00000000-0008-0000-0500-000024000000}"/>
            </a:ext>
          </a:extLst>
        </xdr:cNvPr>
        <xdr:cNvSpPr txBox="1"/>
      </xdr:nvSpPr>
      <xdr:spPr>
        <a:xfrm>
          <a:off x="9525000" y="7658100"/>
          <a:ext cx="1209675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D3D6472B-8795-458C-A82B-84341182CBC3}" type="TxLink">
            <a:rPr lang="ko-KR" altLang="en-US" sz="1000" b="1">
              <a:solidFill>
                <a:srgbClr val="FF0000"/>
              </a:solidFill>
            </a:rPr>
            <a:pPr algn="ctr"/>
            <a:t>청양군
479.1</a:t>
          </a:fld>
          <a:endParaRPr lang="ko-KR" altLang="en-US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323850</xdr:colOff>
      <xdr:row>44</xdr:row>
      <xdr:rowOff>142875</xdr:rowOff>
    </xdr:from>
    <xdr:to>
      <xdr:col>12</xdr:col>
      <xdr:colOff>314325</xdr:colOff>
      <xdr:row>47</xdr:row>
      <xdr:rowOff>148084</xdr:rowOff>
    </xdr:to>
    <xdr:sp macro="" textlink="$J$18">
      <xdr:nvSpPr>
        <xdr:cNvPr id="37" name="TextBox 1">
          <a:extLst>
            <a:ext uri="{FF2B5EF4-FFF2-40B4-BE49-F238E27FC236}">
              <a16:creationId xmlns="" xmlns:a16="http://schemas.microsoft.com/office/drawing/2014/main" id="{00000000-0008-0000-0500-000025000000}"/>
            </a:ext>
          </a:extLst>
        </xdr:cNvPr>
        <xdr:cNvSpPr txBox="1"/>
      </xdr:nvSpPr>
      <xdr:spPr>
        <a:xfrm>
          <a:off x="6496050" y="7686675"/>
          <a:ext cx="1209675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07A65A6B-1D09-49A1-8C6F-9BC2333ADC32}" type="TxLink">
            <a:rPr lang="ko-KR" altLang="en-US" sz="1000" b="1">
              <a:solidFill>
                <a:srgbClr val="FF0000"/>
              </a:solidFill>
            </a:rPr>
            <a:pPr algn="ctr"/>
            <a:t>홍성군
446.7</a:t>
          </a:fld>
          <a:endParaRPr lang="ko-KR" altLang="en-US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57150</xdr:colOff>
      <xdr:row>35</xdr:row>
      <xdr:rowOff>57150</xdr:rowOff>
    </xdr:from>
    <xdr:to>
      <xdr:col>15</xdr:col>
      <xdr:colOff>47625</xdr:colOff>
      <xdr:row>38</xdr:row>
      <xdr:rowOff>62359</xdr:rowOff>
    </xdr:to>
    <xdr:sp macro="" textlink="$J$19">
      <xdr:nvSpPr>
        <xdr:cNvPr id="38" name="TextBox 1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 txBox="1"/>
      </xdr:nvSpPr>
      <xdr:spPr>
        <a:xfrm>
          <a:off x="8058150" y="6057900"/>
          <a:ext cx="1209675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72229582-85C5-4373-BE18-DD972B9D125E}" type="TxLink">
            <a:rPr lang="ko-KR" altLang="en-US" sz="1000" b="1">
              <a:solidFill>
                <a:srgbClr val="FF0000"/>
              </a:solidFill>
            </a:rPr>
            <a:pPr algn="ctr"/>
            <a:t>예산군
542.7</a:t>
          </a:fld>
          <a:endParaRPr lang="ko-KR" altLang="en-US" sz="1000" b="1">
            <a:solidFill>
              <a:srgbClr val="FF0000"/>
            </a:solidFill>
          </a:endParaRPr>
        </a:p>
      </xdr:txBody>
    </xdr: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0.03008</cdr:x>
      <cdr:y>0.69652</cdr:y>
    </cdr:from>
    <cdr:to>
      <cdr:x>0.24812</cdr:x>
      <cdr:y>0.96789</cdr:y>
    </cdr:to>
    <cdr:sp macro="" textlink="'6.시군구별 지목별 면적 현황'!$P$4">
      <cdr:nvSpPr>
        <cdr:cNvPr id="3" name="TextBox 1"/>
        <cdr:cNvSpPr txBox="1"/>
      </cdr:nvSpPr>
      <cdr:spPr>
        <a:xfrm xmlns:a="http://schemas.openxmlformats.org/drawingml/2006/main">
          <a:off x="76200" y="1333500"/>
          <a:ext cx="552450" cy="519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C6633CA9-060D-4649-A9B9-5DCC99B76640}" type="TxLink">
            <a:rPr lang="ko-KR" altLang="en-US" sz="1000" b="1">
              <a:solidFill>
                <a:srgbClr val="FF0000"/>
              </a:solidFill>
            </a:rPr>
            <a:pPr algn="ctr"/>
            <a:t>총계
8,247.2</a:t>
          </a:fld>
          <a:endParaRPr lang="ko-KR" altLang="en-US" sz="1000" b="1">
            <a:solidFill>
              <a:srgbClr val="FF0000"/>
            </a:solidFill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20</xdr:row>
      <xdr:rowOff>142875</xdr:rowOff>
    </xdr:from>
    <xdr:to>
      <xdr:col>22</xdr:col>
      <xdr:colOff>571500</xdr:colOff>
      <xdr:row>69</xdr:row>
      <xdr:rowOff>104775</xdr:rowOff>
    </xdr:to>
    <xdr:pic>
      <xdr:nvPicPr>
        <xdr:cNvPr id="2" name="그림 1" descr="44000_충남.jpg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0" y="3571875"/>
          <a:ext cx="14735175" cy="8362950"/>
        </a:xfrm>
        <a:prstGeom prst="rect">
          <a:avLst/>
        </a:prstGeom>
      </xdr:spPr>
    </xdr:pic>
    <xdr:clientData/>
  </xdr:twoCellAnchor>
  <xdr:twoCellAnchor>
    <xdr:from>
      <xdr:col>0</xdr:col>
      <xdr:colOff>142875</xdr:colOff>
      <xdr:row>20</xdr:row>
      <xdr:rowOff>114300</xdr:rowOff>
    </xdr:from>
    <xdr:to>
      <xdr:col>3</xdr:col>
      <xdr:colOff>418802</xdr:colOff>
      <xdr:row>22</xdr:row>
      <xdr:rowOff>144304</xdr:rowOff>
    </xdr:to>
    <xdr:sp macro="" textlink="">
      <xdr:nvSpPr>
        <xdr:cNvPr id="3" name="TextBox 1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42875" y="3543300"/>
          <a:ext cx="3047702" cy="37290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300" b="1"/>
            <a:t>2. </a:t>
          </a:r>
          <a:r>
            <a:rPr lang="ko-KR" altLang="en-US" sz="1300" b="1"/>
            <a:t>시ㆍ군</a:t>
          </a:r>
          <a:r>
            <a:rPr kumimoji="0" lang="ko-KR" altLang="en-US" sz="13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ㆍ구</a:t>
          </a:r>
          <a:r>
            <a:rPr lang="ko-KR" altLang="en-US" sz="1300" b="1"/>
            <a:t>별 면적 및 지번수 현황</a:t>
          </a:r>
        </a:p>
      </xdr:txBody>
    </xdr:sp>
    <xdr:clientData/>
  </xdr:twoCellAnchor>
  <xdr:twoCellAnchor>
    <xdr:from>
      <xdr:col>20</xdr:col>
      <xdr:colOff>142875</xdr:colOff>
      <xdr:row>21</xdr:row>
      <xdr:rowOff>28575</xdr:rowOff>
    </xdr:from>
    <xdr:to>
      <xdr:col>22</xdr:col>
      <xdr:colOff>390521</xdr:colOff>
      <xdr:row>23</xdr:row>
      <xdr:rowOff>9525</xdr:rowOff>
    </xdr:to>
    <xdr:sp macro="" textlink="">
      <xdr:nvSpPr>
        <xdr:cNvPr id="4" name="TextBox 1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3277850" y="3629025"/>
          <a:ext cx="1466846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(%), </a:t>
          </a:r>
          <a:r>
            <a:rPr lang="ko-KR" altLang="en-US" sz="1000" b="0"/>
            <a:t>천필</a:t>
          </a:r>
          <a:r>
            <a:rPr lang="en-US" altLang="ko-KR" sz="1000" b="0"/>
            <a:t>(%)</a:t>
          </a:r>
          <a:endParaRPr lang="ko-KR" altLang="en-US" sz="1000" b="0"/>
        </a:p>
      </xdr:txBody>
    </xdr:sp>
    <xdr:clientData/>
  </xdr:twoCellAnchor>
  <xdr:twoCellAnchor>
    <xdr:from>
      <xdr:col>14</xdr:col>
      <xdr:colOff>257175</xdr:colOff>
      <xdr:row>22</xdr:row>
      <xdr:rowOff>47625</xdr:rowOff>
    </xdr:from>
    <xdr:to>
      <xdr:col>21</xdr:col>
      <xdr:colOff>561975</xdr:colOff>
      <xdr:row>38</xdr:row>
      <xdr:rowOff>47625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295275</xdr:colOff>
      <xdr:row>15</xdr:row>
      <xdr:rowOff>114300</xdr:rowOff>
    </xdr:from>
    <xdr:to>
      <xdr:col>19</xdr:col>
      <xdr:colOff>600075</xdr:colOff>
      <xdr:row>31</xdr:row>
      <xdr:rowOff>114300</xdr:rowOff>
    </xdr:to>
    <xdr:graphicFrame macro="">
      <xdr:nvGraphicFramePr>
        <xdr:cNvPr id="22" name="차트 21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447675</xdr:colOff>
      <xdr:row>20</xdr:row>
      <xdr:rowOff>57150</xdr:rowOff>
    </xdr:from>
    <xdr:to>
      <xdr:col>18</xdr:col>
      <xdr:colOff>142875</xdr:colOff>
      <xdr:row>36</xdr:row>
      <xdr:rowOff>57150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447675</xdr:colOff>
      <xdr:row>15</xdr:row>
      <xdr:rowOff>123825</xdr:rowOff>
    </xdr:from>
    <xdr:to>
      <xdr:col>15</xdr:col>
      <xdr:colOff>142875</xdr:colOff>
      <xdr:row>31</xdr:row>
      <xdr:rowOff>123825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152400</xdr:colOff>
      <xdr:row>25</xdr:row>
      <xdr:rowOff>47625</xdr:rowOff>
    </xdr:from>
    <xdr:to>
      <xdr:col>13</xdr:col>
      <xdr:colOff>457200</xdr:colOff>
      <xdr:row>41</xdr:row>
      <xdr:rowOff>47625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1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57150</xdr:colOff>
      <xdr:row>20</xdr:row>
      <xdr:rowOff>76200</xdr:rowOff>
    </xdr:from>
    <xdr:to>
      <xdr:col>11</xdr:col>
      <xdr:colOff>361950</xdr:colOff>
      <xdr:row>36</xdr:row>
      <xdr:rowOff>76200</xdr:rowOff>
    </xdr:to>
    <xdr:graphicFrame macro="">
      <xdr:nvGraphicFramePr>
        <xdr:cNvPr id="26" name="차트 25">
          <a:extLst>
            <a:ext uri="{FF2B5EF4-FFF2-40B4-BE49-F238E27FC236}">
              <a16:creationId xmlns="" xmlns:a16="http://schemas.microsoft.com/office/drawing/2014/main" id="{00000000-0008-0000-01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495300</xdr:colOff>
      <xdr:row>25</xdr:row>
      <xdr:rowOff>114300</xdr:rowOff>
    </xdr:from>
    <xdr:to>
      <xdr:col>16</xdr:col>
      <xdr:colOff>190500</xdr:colOff>
      <xdr:row>41</xdr:row>
      <xdr:rowOff>114300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1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209550</xdr:colOff>
      <xdr:row>28</xdr:row>
      <xdr:rowOff>133350</xdr:rowOff>
    </xdr:from>
    <xdr:to>
      <xdr:col>14</xdr:col>
      <xdr:colOff>514350</xdr:colOff>
      <xdr:row>44</xdr:row>
      <xdr:rowOff>133350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1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66675</xdr:colOff>
      <xdr:row>35</xdr:row>
      <xdr:rowOff>104775</xdr:rowOff>
    </xdr:from>
    <xdr:to>
      <xdr:col>19</xdr:col>
      <xdr:colOff>371475</xdr:colOff>
      <xdr:row>51</xdr:row>
      <xdr:rowOff>104775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1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466725</xdr:colOff>
      <xdr:row>36</xdr:row>
      <xdr:rowOff>9525</xdr:rowOff>
    </xdr:from>
    <xdr:to>
      <xdr:col>16</xdr:col>
      <xdr:colOff>161925</xdr:colOff>
      <xdr:row>52</xdr:row>
      <xdr:rowOff>9525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1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266700</xdr:colOff>
      <xdr:row>40</xdr:row>
      <xdr:rowOff>76200</xdr:rowOff>
    </xdr:from>
    <xdr:to>
      <xdr:col>13</xdr:col>
      <xdr:colOff>571500</xdr:colOff>
      <xdr:row>56</xdr:row>
      <xdr:rowOff>76200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1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438150</xdr:colOff>
      <xdr:row>50</xdr:row>
      <xdr:rowOff>57150</xdr:rowOff>
    </xdr:from>
    <xdr:to>
      <xdr:col>15</xdr:col>
      <xdr:colOff>133350</xdr:colOff>
      <xdr:row>66</xdr:row>
      <xdr:rowOff>57150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1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57150</xdr:colOff>
      <xdr:row>46</xdr:row>
      <xdr:rowOff>161925</xdr:rowOff>
    </xdr:from>
    <xdr:to>
      <xdr:col>16</xdr:col>
      <xdr:colOff>361950</xdr:colOff>
      <xdr:row>62</xdr:row>
      <xdr:rowOff>161925</xdr:rowOff>
    </xdr:to>
    <xdr:graphicFrame macro="">
      <xdr:nvGraphicFramePr>
        <xdr:cNvPr id="33" name="차트 32">
          <a:extLst>
            <a:ext uri="{FF2B5EF4-FFF2-40B4-BE49-F238E27FC236}">
              <a16:creationId xmlns="" xmlns:a16="http://schemas.microsoft.com/office/drawing/2014/main" id="{00000000-0008-0000-01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142875</xdr:colOff>
      <xdr:row>39</xdr:row>
      <xdr:rowOff>161925</xdr:rowOff>
    </xdr:from>
    <xdr:to>
      <xdr:col>20</xdr:col>
      <xdr:colOff>447675</xdr:colOff>
      <xdr:row>55</xdr:row>
      <xdr:rowOff>161925</xdr:rowOff>
    </xdr:to>
    <xdr:graphicFrame macro="">
      <xdr:nvGraphicFramePr>
        <xdr:cNvPr id="34" name="차트 33">
          <a:extLst>
            <a:ext uri="{FF2B5EF4-FFF2-40B4-BE49-F238E27FC236}">
              <a16:creationId xmlns="" xmlns:a16="http://schemas.microsoft.com/office/drawing/2014/main" id="{00000000-0008-0000-01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390525</xdr:colOff>
      <xdr:row>46</xdr:row>
      <xdr:rowOff>123825</xdr:rowOff>
    </xdr:from>
    <xdr:to>
      <xdr:col>19</xdr:col>
      <xdr:colOff>85725</xdr:colOff>
      <xdr:row>62</xdr:row>
      <xdr:rowOff>123825</xdr:rowOff>
    </xdr:to>
    <xdr:graphicFrame macro="">
      <xdr:nvGraphicFramePr>
        <xdr:cNvPr id="35" name="차트 34">
          <a:extLst>
            <a:ext uri="{FF2B5EF4-FFF2-40B4-BE49-F238E27FC236}">
              <a16:creationId xmlns="" xmlns:a16="http://schemas.microsoft.com/office/drawing/2014/main" id="{00000000-0008-0000-01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152400</xdr:colOff>
      <xdr:row>46</xdr:row>
      <xdr:rowOff>133350</xdr:rowOff>
    </xdr:from>
    <xdr:to>
      <xdr:col>22</xdr:col>
      <xdr:colOff>457200</xdr:colOff>
      <xdr:row>62</xdr:row>
      <xdr:rowOff>133350</xdr:rowOff>
    </xdr:to>
    <xdr:graphicFrame macro="">
      <xdr:nvGraphicFramePr>
        <xdr:cNvPr id="36" name="차트 35">
          <a:extLst>
            <a:ext uri="{FF2B5EF4-FFF2-40B4-BE49-F238E27FC236}">
              <a16:creationId xmlns="" xmlns:a16="http://schemas.microsoft.com/office/drawing/2014/main" id="{00000000-0008-0000-01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16</xdr:row>
      <xdr:rowOff>0</xdr:rowOff>
    </xdr:from>
    <xdr:to>
      <xdr:col>9</xdr:col>
      <xdr:colOff>28574</xdr:colOff>
      <xdr:row>44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285749</xdr:colOff>
      <xdr:row>16</xdr:row>
      <xdr:rowOff>19050</xdr:rowOff>
    </xdr:from>
    <xdr:to>
      <xdr:col>18</xdr:col>
      <xdr:colOff>542924</xdr:colOff>
      <xdr:row>44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0.81162</cdr:x>
      <cdr:y>0.01339</cdr:y>
    </cdr:from>
    <cdr:to>
      <cdr:x>0.99215</cdr:x>
      <cdr:y>0.08482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924425" y="57150"/>
          <a:ext cx="1095371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㎡</a:t>
          </a:r>
          <a:r>
            <a:rPr lang="en-US" altLang="ko-KR" sz="1000" b="0"/>
            <a:t>(%), </a:t>
          </a:r>
          <a:r>
            <a:rPr lang="ko-KR" altLang="en-US" sz="1000" b="0"/>
            <a:t>필</a:t>
          </a:r>
        </a:p>
      </cdr:txBody>
    </cdr:sp>
  </cdr:relSizeAnchor>
  <cdr:relSizeAnchor xmlns:cdr="http://schemas.openxmlformats.org/drawingml/2006/chartDrawing">
    <cdr:from>
      <cdr:x>0.01099</cdr:x>
      <cdr:y>0.77455</cdr:y>
    </cdr:from>
    <cdr:to>
      <cdr:x>0.24961</cdr:x>
      <cdr:y>0.98884</cdr:y>
    </cdr:to>
    <cdr:sp macro="" textlink="'3.지적통계체계표'!$G$15">
      <cdr:nvSpPr>
        <cdr:cNvPr id="3" name="TextBox 1"/>
        <cdr:cNvSpPr txBox="1"/>
      </cdr:nvSpPr>
      <cdr:spPr>
        <a:xfrm xmlns:a="http://schemas.openxmlformats.org/drawingml/2006/main">
          <a:off x="66675" y="3305175"/>
          <a:ext cx="1447825" cy="914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92E507B0-643B-48F7-B80A-A795C84154DB}" type="TxLink">
            <a:rPr lang="ko-KR" altLang="en-US" sz="1000" b="1"/>
            <a:pPr algn="ctr"/>
            <a:t>총계
8,247,212,472.0㎡(100.0%)
3,719,219필</a:t>
          </a:fld>
          <a:endParaRPr lang="ko-KR" altLang="en-US" sz="10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0.801</cdr:x>
      <cdr:y>0.01345</cdr:y>
    </cdr:from>
    <cdr:to>
      <cdr:x>0.99171</cdr:x>
      <cdr:y>0.0852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600575" y="57150"/>
          <a:ext cx="1095371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㎡</a:t>
          </a:r>
          <a:r>
            <a:rPr lang="en-US" altLang="ko-KR" sz="1000" b="0"/>
            <a:t>(%), </a:t>
          </a:r>
          <a:r>
            <a:rPr lang="ko-KR" altLang="en-US" sz="1000" b="0"/>
            <a:t>필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4</xdr:row>
      <xdr:rowOff>95250</xdr:rowOff>
    </xdr:from>
    <xdr:to>
      <xdr:col>13</xdr:col>
      <xdr:colOff>285750</xdr:colOff>
      <xdr:row>27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37</xdr:row>
      <xdr:rowOff>161925</xdr:rowOff>
    </xdr:from>
    <xdr:to>
      <xdr:col>18</xdr:col>
      <xdr:colOff>600075</xdr:colOff>
      <xdr:row>53</xdr:row>
      <xdr:rowOff>161925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0.78994</cdr:x>
      <cdr:y>0.01471</cdr:y>
    </cdr:from>
    <cdr:to>
      <cdr:x>0.99215</cdr:x>
      <cdr:y>0.10695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6350" y="57150"/>
          <a:ext cx="1302007" cy="3584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</a:t>
          </a:r>
          <a:endParaRPr lang="ko-KR" altLang="en-US" sz="1000" b="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76199</xdr:rowOff>
    </xdr:from>
    <xdr:to>
      <xdr:col>19</xdr:col>
      <xdr:colOff>152400</xdr:colOff>
      <xdr:row>24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123825</xdr:colOff>
      <xdr:row>27</xdr:row>
      <xdr:rowOff>28575</xdr:rowOff>
    </xdr:from>
    <xdr:to>
      <xdr:col>19</xdr:col>
      <xdr:colOff>200025</xdr:colOff>
      <xdr:row>48</xdr:row>
      <xdr:rowOff>76200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0.87137</cdr:x>
      <cdr:y>0.02813</cdr:y>
    </cdr:from>
    <cdr:to>
      <cdr:x>0.99066</cdr:x>
      <cdr:y>0.10997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01000" y="104775"/>
          <a:ext cx="1095371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</a:t>
          </a:r>
          <a:endParaRPr lang="ko-KR" altLang="en-US" sz="1000" b="0"/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tabSelected="1" workbookViewId="0">
      <selection activeCell="B9" sqref="B9"/>
    </sheetView>
  </sheetViews>
  <sheetFormatPr defaultRowHeight="13.5" x14ac:dyDescent="0.25"/>
  <cols>
    <col min="1" max="1" width="11.140625" customWidth="1"/>
    <col min="2" max="2" width="17.5703125" bestFit="1" customWidth="1"/>
    <col min="3" max="3" width="11.140625" bestFit="1" customWidth="1"/>
    <col min="4" max="5" width="9.140625" style="1"/>
    <col min="25" max="25" width="11.85546875" bestFit="1" customWidth="1"/>
    <col min="26" max="26" width="15.140625" bestFit="1" customWidth="1"/>
  </cols>
  <sheetData>
    <row r="1" spans="1:26" x14ac:dyDescent="0.25">
      <c r="A1" s="139" t="s">
        <v>42</v>
      </c>
      <c r="B1" s="139"/>
      <c r="C1" s="139"/>
      <c r="D1" s="4"/>
      <c r="E1" s="72"/>
    </row>
    <row r="2" spans="1:26" x14ac:dyDescent="0.25">
      <c r="A2" s="135"/>
      <c r="B2" s="137" t="s">
        <v>1</v>
      </c>
      <c r="C2" s="138"/>
      <c r="D2" s="4"/>
      <c r="E2" s="4"/>
      <c r="K2" s="85"/>
      <c r="X2" s="101"/>
    </row>
    <row r="3" spans="1:26" x14ac:dyDescent="0.25">
      <c r="A3" s="136"/>
      <c r="B3" s="6" t="s">
        <v>2</v>
      </c>
      <c r="C3" s="7" t="s">
        <v>3</v>
      </c>
      <c r="D3" s="4"/>
      <c r="E3" s="4"/>
      <c r="X3" s="101"/>
      <c r="Y3" s="140" t="s">
        <v>82</v>
      </c>
      <c r="Z3" s="140"/>
    </row>
    <row r="4" spans="1:26" x14ac:dyDescent="0.15">
      <c r="A4" s="8" t="s">
        <v>4</v>
      </c>
      <c r="B4" s="87">
        <f>SUM(B5:B20)</f>
        <v>8247212471.999999</v>
      </c>
      <c r="C4" s="86">
        <f>SUM(C5:C20)</f>
        <v>3719219</v>
      </c>
      <c r="D4" s="73">
        <f>B4*0.000001</f>
        <v>8247.2124719999993</v>
      </c>
      <c r="E4" s="73">
        <f>C4*0.001</f>
        <v>3719.2190000000001</v>
      </c>
      <c r="F4" s="101"/>
      <c r="X4" s="101"/>
      <c r="Y4" s="8" t="s">
        <v>4</v>
      </c>
      <c r="Z4" s="2" t="str">
        <f>FIXED($D4,1)&amp;CHAR(10)&amp;"("&amp;FIXED($E4,1)&amp;")"</f>
        <v>8,247.2
(3,719.2)</v>
      </c>
    </row>
    <row r="5" spans="1:26" x14ac:dyDescent="0.15">
      <c r="A5" s="5" t="s">
        <v>5</v>
      </c>
      <c r="B5" s="107">
        <v>438413002.89999998</v>
      </c>
      <c r="C5" s="106">
        <v>182005</v>
      </c>
      <c r="D5" s="73">
        <f t="shared" ref="D5:D20" si="0">B5*0.000001</f>
        <v>438.41300289999998</v>
      </c>
      <c r="E5" s="105">
        <f t="shared" ref="E5:E20" si="1">C5*0.001</f>
        <v>182.005</v>
      </c>
      <c r="F5" s="101"/>
      <c r="X5" s="108"/>
      <c r="Y5" s="5" t="s">
        <v>5</v>
      </c>
      <c r="Z5" s="2" t="str">
        <f t="shared" ref="Z5:Z20" si="2">FIXED($D5,1)&amp;CHAR(10)&amp;"("&amp;FIXED($E5,1)&amp;")"</f>
        <v>438.4
(182.0)</v>
      </c>
    </row>
    <row r="6" spans="1:26" x14ac:dyDescent="0.15">
      <c r="A6" s="5" t="s">
        <v>6</v>
      </c>
      <c r="B6" s="107">
        <v>197744342.19999999</v>
      </c>
      <c r="C6" s="106">
        <v>124569</v>
      </c>
      <c r="D6" s="73">
        <f t="shared" si="0"/>
        <v>197.74434219999998</v>
      </c>
      <c r="E6" s="105">
        <f t="shared" si="1"/>
        <v>124.569</v>
      </c>
      <c r="F6" s="101"/>
      <c r="X6" s="101"/>
      <c r="Y6" s="5" t="s">
        <v>6</v>
      </c>
      <c r="Z6" s="2" t="str">
        <f t="shared" si="2"/>
        <v>197.7
(124.6)</v>
      </c>
    </row>
    <row r="7" spans="1:26" x14ac:dyDescent="0.15">
      <c r="A7" s="5" t="s">
        <v>7</v>
      </c>
      <c r="B7" s="107">
        <v>864147418.79999995</v>
      </c>
      <c r="C7" s="106">
        <v>285223</v>
      </c>
      <c r="D7" s="73">
        <f t="shared" si="0"/>
        <v>864.14741879999997</v>
      </c>
      <c r="E7" s="105">
        <f t="shared" si="1"/>
        <v>285.22300000000001</v>
      </c>
      <c r="F7" s="101"/>
      <c r="X7" s="101"/>
      <c r="Y7" s="5" t="s">
        <v>7</v>
      </c>
      <c r="Z7" s="2" t="str">
        <f t="shared" si="2"/>
        <v>864.1
(285.2)</v>
      </c>
    </row>
    <row r="8" spans="1:26" x14ac:dyDescent="0.15">
      <c r="A8" s="5" t="s">
        <v>8</v>
      </c>
      <c r="B8" s="107">
        <v>586873806.89999998</v>
      </c>
      <c r="C8" s="106">
        <v>244413</v>
      </c>
      <c r="D8" s="73">
        <f t="shared" si="0"/>
        <v>586.87380689999998</v>
      </c>
      <c r="E8" s="105">
        <f t="shared" si="1"/>
        <v>244.41300000000001</v>
      </c>
      <c r="F8" s="101"/>
      <c r="X8" s="101"/>
      <c r="Y8" s="5" t="s">
        <v>8</v>
      </c>
      <c r="Z8" s="2" t="str">
        <f t="shared" si="2"/>
        <v>586.9
(244.4)</v>
      </c>
    </row>
    <row r="9" spans="1:26" x14ac:dyDescent="0.15">
      <c r="A9" s="5" t="s">
        <v>9</v>
      </c>
      <c r="B9" s="107">
        <v>542777226.79999995</v>
      </c>
      <c r="C9" s="106">
        <v>292215</v>
      </c>
      <c r="D9" s="73">
        <f t="shared" si="0"/>
        <v>542.77722679999988</v>
      </c>
      <c r="E9" s="105">
        <f t="shared" si="1"/>
        <v>292.21500000000003</v>
      </c>
      <c r="F9" s="101"/>
      <c r="X9" s="101"/>
      <c r="Y9" s="5" t="s">
        <v>9</v>
      </c>
      <c r="Z9" s="2" t="str">
        <f t="shared" si="2"/>
        <v>542.8
(292.2)</v>
      </c>
    </row>
    <row r="10" spans="1:26" x14ac:dyDescent="0.15">
      <c r="A10" s="5" t="s">
        <v>10</v>
      </c>
      <c r="B10" s="107">
        <v>742284044.89999998</v>
      </c>
      <c r="C10" s="106">
        <v>332849</v>
      </c>
      <c r="D10" s="73">
        <f t="shared" si="0"/>
        <v>742.28404489999991</v>
      </c>
      <c r="E10" s="105">
        <f t="shared" si="1"/>
        <v>332.84899999999999</v>
      </c>
      <c r="F10" s="101"/>
      <c r="X10" s="101"/>
      <c r="Y10" s="5" t="s">
        <v>10</v>
      </c>
      <c r="Z10" s="2" t="str">
        <f t="shared" si="2"/>
        <v>742.3
(332.8)</v>
      </c>
    </row>
    <row r="11" spans="1:26" x14ac:dyDescent="0.15">
      <c r="A11" s="5" t="s">
        <v>11</v>
      </c>
      <c r="B11" s="107">
        <v>556213266.89999998</v>
      </c>
      <c r="C11" s="106">
        <v>306420</v>
      </c>
      <c r="D11" s="73">
        <f t="shared" si="0"/>
        <v>556.21326690000001</v>
      </c>
      <c r="E11" s="105">
        <f t="shared" si="1"/>
        <v>306.42</v>
      </c>
      <c r="F11" s="101"/>
      <c r="X11" s="101"/>
      <c r="Y11" s="5" t="s">
        <v>11</v>
      </c>
      <c r="Z11" s="2" t="str">
        <f t="shared" si="2"/>
        <v>556.2
(306.4)</v>
      </c>
    </row>
    <row r="12" spans="1:26" x14ac:dyDescent="0.15">
      <c r="A12" s="5" t="s">
        <v>12</v>
      </c>
      <c r="B12" s="107">
        <v>60692129.5</v>
      </c>
      <c r="C12" s="106">
        <v>18644</v>
      </c>
      <c r="D12" s="73">
        <f t="shared" si="0"/>
        <v>60.6921295</v>
      </c>
      <c r="E12" s="105">
        <f t="shared" si="1"/>
        <v>18.644000000000002</v>
      </c>
      <c r="F12" s="101"/>
      <c r="X12" s="101"/>
      <c r="Y12" s="5" t="s">
        <v>12</v>
      </c>
      <c r="Z12" s="2" t="str">
        <f t="shared" si="2"/>
        <v>60.7
(18.6)</v>
      </c>
    </row>
    <row r="13" spans="1:26" x14ac:dyDescent="0.15">
      <c r="A13" s="5" t="s">
        <v>13</v>
      </c>
      <c r="B13" s="107">
        <v>705531629.20000005</v>
      </c>
      <c r="C13" s="106">
        <v>354325</v>
      </c>
      <c r="D13" s="73">
        <f>B13*0.000001</f>
        <v>705.5316292</v>
      </c>
      <c r="E13" s="105">
        <f t="shared" si="1"/>
        <v>354.32499999999999</v>
      </c>
      <c r="F13" s="101"/>
      <c r="X13" s="101"/>
      <c r="Y13" s="5" t="s">
        <v>13</v>
      </c>
      <c r="Z13" s="2" t="str">
        <f t="shared" si="2"/>
        <v>705.5
(354.3)</v>
      </c>
    </row>
    <row r="14" spans="1:26" x14ac:dyDescent="0.15">
      <c r="A14" s="5" t="s">
        <v>14</v>
      </c>
      <c r="B14" s="107">
        <v>577235125</v>
      </c>
      <c r="C14" s="106">
        <v>190832</v>
      </c>
      <c r="D14" s="73">
        <f t="shared" si="0"/>
        <v>577.23512499999993</v>
      </c>
      <c r="E14" s="105">
        <f t="shared" si="1"/>
        <v>190.83199999999999</v>
      </c>
      <c r="F14" s="101"/>
      <c r="X14" s="101"/>
      <c r="Y14" s="5" t="s">
        <v>14</v>
      </c>
      <c r="Z14" s="2" t="str">
        <f t="shared" si="2"/>
        <v>577.2
(190.8)</v>
      </c>
    </row>
    <row r="15" spans="1:26" x14ac:dyDescent="0.15">
      <c r="A15" s="5" t="s">
        <v>15</v>
      </c>
      <c r="B15" s="107">
        <v>624630717.10000002</v>
      </c>
      <c r="C15" s="106">
        <v>271458</v>
      </c>
      <c r="D15" s="73">
        <f t="shared" si="0"/>
        <v>624.63071709999997</v>
      </c>
      <c r="E15" s="105">
        <f t="shared" si="1"/>
        <v>271.45800000000003</v>
      </c>
      <c r="F15" s="101"/>
      <c r="X15" s="101"/>
      <c r="Y15" s="5" t="s">
        <v>15</v>
      </c>
      <c r="Z15" s="2" t="str">
        <f t="shared" si="2"/>
        <v>624.6
(271.5)</v>
      </c>
    </row>
    <row r="16" spans="1:26" x14ac:dyDescent="0.15">
      <c r="A16" s="5" t="s">
        <v>16</v>
      </c>
      <c r="B16" s="107">
        <v>366120490.39999998</v>
      </c>
      <c r="C16" s="106">
        <v>207722</v>
      </c>
      <c r="D16" s="73">
        <f t="shared" si="0"/>
        <v>366.12049039999994</v>
      </c>
      <c r="E16" s="105">
        <f t="shared" si="1"/>
        <v>207.72200000000001</v>
      </c>
      <c r="F16" s="101"/>
      <c r="X16" s="101"/>
      <c r="Y16" s="5" t="s">
        <v>16</v>
      </c>
      <c r="Z16" s="2" t="str">
        <f t="shared" si="2"/>
        <v>366.1
(207.7)</v>
      </c>
    </row>
    <row r="17" spans="1:26" x14ac:dyDescent="0.15">
      <c r="A17" s="5" t="s">
        <v>17</v>
      </c>
      <c r="B17" s="107">
        <v>479147363.89999998</v>
      </c>
      <c r="C17" s="106">
        <v>169463</v>
      </c>
      <c r="D17" s="73">
        <f t="shared" si="0"/>
        <v>479.14736389999996</v>
      </c>
      <c r="E17" s="105">
        <f t="shared" si="1"/>
        <v>169.46299999999999</v>
      </c>
      <c r="F17" s="101"/>
      <c r="I17" s="108"/>
      <c r="X17" s="101"/>
      <c r="Y17" s="5" t="s">
        <v>17</v>
      </c>
      <c r="Z17" s="2" t="str">
        <f t="shared" si="2"/>
        <v>479.1
(169.5)</v>
      </c>
    </row>
    <row r="18" spans="1:26" x14ac:dyDescent="0.15">
      <c r="A18" s="5" t="s">
        <v>18</v>
      </c>
      <c r="B18" s="107">
        <v>446706425</v>
      </c>
      <c r="C18" s="106">
        <v>248531</v>
      </c>
      <c r="D18" s="73">
        <f t="shared" si="0"/>
        <v>446.70642499999997</v>
      </c>
      <c r="E18" s="105">
        <f t="shared" si="1"/>
        <v>248.53100000000001</v>
      </c>
      <c r="F18" s="101"/>
      <c r="X18" s="101"/>
      <c r="Y18" s="5" t="s">
        <v>18</v>
      </c>
      <c r="Z18" s="2" t="str">
        <f t="shared" si="2"/>
        <v>446.7
(248.5)</v>
      </c>
    </row>
    <row r="19" spans="1:26" x14ac:dyDescent="0.15">
      <c r="A19" s="5" t="s">
        <v>19</v>
      </c>
      <c r="B19" s="107">
        <v>542716962.79999995</v>
      </c>
      <c r="C19" s="106">
        <v>267720</v>
      </c>
      <c r="D19" s="73">
        <f t="shared" si="0"/>
        <v>542.71696279999992</v>
      </c>
      <c r="E19" s="105">
        <f t="shared" si="1"/>
        <v>267.72000000000003</v>
      </c>
      <c r="F19" s="101"/>
      <c r="X19" s="101"/>
      <c r="Y19" s="5" t="s">
        <v>19</v>
      </c>
      <c r="Z19" s="2" t="str">
        <f t="shared" si="2"/>
        <v>542.7
(267.7)</v>
      </c>
    </row>
    <row r="20" spans="1:26" x14ac:dyDescent="0.15">
      <c r="A20" s="5" t="s">
        <v>20</v>
      </c>
      <c r="B20" s="107">
        <v>515978519.69999999</v>
      </c>
      <c r="C20" s="106">
        <v>222830</v>
      </c>
      <c r="D20" s="73">
        <f t="shared" si="0"/>
        <v>515.97851969999999</v>
      </c>
      <c r="E20" s="105">
        <f t="shared" si="1"/>
        <v>222.83</v>
      </c>
      <c r="F20" s="101"/>
      <c r="X20" s="101"/>
      <c r="Y20" s="5" t="s">
        <v>20</v>
      </c>
      <c r="Z20" s="2" t="str">
        <f t="shared" si="2"/>
        <v>516.0
(222.8)</v>
      </c>
    </row>
    <row r="21" spans="1:26" x14ac:dyDescent="0.25">
      <c r="X21" s="101"/>
    </row>
    <row r="22" spans="1:26" x14ac:dyDescent="0.25">
      <c r="X22" s="101"/>
    </row>
    <row r="23" spans="1:26" x14ac:dyDescent="0.25">
      <c r="X23" s="101"/>
    </row>
    <row r="24" spans="1:26" x14ac:dyDescent="0.25">
      <c r="X24" s="101"/>
    </row>
    <row r="25" spans="1:26" x14ac:dyDescent="0.25">
      <c r="X25" s="101"/>
    </row>
    <row r="26" spans="1:26" x14ac:dyDescent="0.25">
      <c r="X26" s="101"/>
    </row>
    <row r="27" spans="1:26" x14ac:dyDescent="0.25">
      <c r="X27" s="101"/>
    </row>
    <row r="28" spans="1:26" x14ac:dyDescent="0.25">
      <c r="X28" s="101"/>
    </row>
    <row r="29" spans="1:26" x14ac:dyDescent="0.25">
      <c r="X29" s="101"/>
    </row>
    <row r="30" spans="1:26" x14ac:dyDescent="0.25">
      <c r="X30" s="101"/>
    </row>
    <row r="31" spans="1:26" x14ac:dyDescent="0.25">
      <c r="X31" s="101"/>
    </row>
    <row r="32" spans="1:26" x14ac:dyDescent="0.25">
      <c r="X32" s="101"/>
    </row>
    <row r="33" spans="24:24" x14ac:dyDescent="0.25">
      <c r="X33" s="101"/>
    </row>
    <row r="34" spans="24:24" x14ac:dyDescent="0.25">
      <c r="X34" s="101"/>
    </row>
    <row r="35" spans="24:24" x14ac:dyDescent="0.25">
      <c r="X35" s="101"/>
    </row>
  </sheetData>
  <mergeCells count="4">
    <mergeCell ref="A2:A3"/>
    <mergeCell ref="B2:C2"/>
    <mergeCell ref="A1:C1"/>
    <mergeCell ref="Y3:Z3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zoomScaleNormal="100" workbookViewId="0">
      <selection activeCell="I11" sqref="I11"/>
    </sheetView>
  </sheetViews>
  <sheetFormatPr defaultRowHeight="13.5" x14ac:dyDescent="0.25"/>
  <cols>
    <col min="1" max="1" width="13.5703125" customWidth="1"/>
    <col min="2" max="2" width="17" bestFit="1" customWidth="1"/>
    <col min="3" max="3" width="11" bestFit="1" customWidth="1"/>
    <col min="4" max="7" width="9.140625" style="1"/>
    <col min="25" max="25" width="11.85546875" bestFit="1" customWidth="1"/>
    <col min="26" max="27" width="13.5703125" bestFit="1" customWidth="1"/>
  </cols>
  <sheetData>
    <row r="1" spans="1:27" x14ac:dyDescent="0.25">
      <c r="A1" s="9" t="s">
        <v>45</v>
      </c>
      <c r="B1" s="10"/>
      <c r="C1" s="9"/>
      <c r="D1" s="4"/>
      <c r="E1" s="4"/>
      <c r="F1" s="4"/>
      <c r="G1" s="4"/>
      <c r="L1" s="85"/>
    </row>
    <row r="2" spans="1:27" x14ac:dyDescent="0.25">
      <c r="A2" s="135"/>
      <c r="B2" s="141" t="s">
        <v>1</v>
      </c>
      <c r="C2" s="138"/>
      <c r="D2" s="4"/>
      <c r="E2" s="4"/>
      <c r="F2" s="4"/>
      <c r="G2" s="72"/>
      <c r="Z2" s="140" t="s">
        <v>82</v>
      </c>
      <c r="AA2" s="140"/>
    </row>
    <row r="3" spans="1:27" x14ac:dyDescent="0.25">
      <c r="A3" s="136"/>
      <c r="B3" s="6" t="s">
        <v>2</v>
      </c>
      <c r="C3" s="7" t="s">
        <v>3</v>
      </c>
      <c r="D3" s="4"/>
      <c r="E3" s="4"/>
      <c r="F3" s="4"/>
      <c r="G3" s="4"/>
      <c r="X3" s="101"/>
      <c r="Z3" s="6" t="s">
        <v>2</v>
      </c>
      <c r="AA3" s="7" t="s">
        <v>3</v>
      </c>
    </row>
    <row r="4" spans="1:27" x14ac:dyDescent="0.15">
      <c r="A4" s="8" t="s">
        <v>4</v>
      </c>
      <c r="B4" s="87">
        <f>SUM(B5:B20)</f>
        <v>8247212471.999999</v>
      </c>
      <c r="C4" s="126">
        <f>SUM(C5:C20)</f>
        <v>3719219</v>
      </c>
      <c r="D4" s="4">
        <f>B4*0.000001</f>
        <v>8247.2124719999993</v>
      </c>
      <c r="E4" s="4">
        <v>100</v>
      </c>
      <c r="F4" s="4">
        <f>C4*0.001</f>
        <v>3719.2190000000001</v>
      </c>
      <c r="G4" s="4">
        <v>100</v>
      </c>
      <c r="X4" s="101"/>
      <c r="Y4" s="8" t="s">
        <v>4</v>
      </c>
      <c r="Z4" s="113" t="str">
        <f>FIXED($D4,1)&amp;CHAR(10)&amp;"("&amp;FIXED($E4,1)&amp;")"</f>
        <v>8,247.2
(100.0)</v>
      </c>
      <c r="AA4" s="113" t="str">
        <f>FIXED($F4,1)&amp;CHAR(10)&amp;"("&amp;FIXED($G4,1)&amp;")"</f>
        <v>3,719.2
(100.0)</v>
      </c>
    </row>
    <row r="5" spans="1:27" x14ac:dyDescent="0.15">
      <c r="A5" s="5" t="s">
        <v>5</v>
      </c>
      <c r="B5" s="107">
        <v>438413002.89999998</v>
      </c>
      <c r="C5" s="106">
        <v>182005</v>
      </c>
      <c r="D5" s="4">
        <f t="shared" ref="D5:D20" si="0">B5*0.000001</f>
        <v>438.41300289999998</v>
      </c>
      <c r="E5" s="4">
        <f>B5/B4*100</f>
        <v>5.3158931504244631</v>
      </c>
      <c r="F5" s="4">
        <f t="shared" ref="F5:F20" si="1">C5*0.001</f>
        <v>182.005</v>
      </c>
      <c r="G5" s="105">
        <f>C5/C4*100</f>
        <v>4.8936349271177635</v>
      </c>
      <c r="X5" s="101"/>
      <c r="Y5" s="5" t="s">
        <v>5</v>
      </c>
      <c r="Z5" s="113" t="str">
        <f t="shared" ref="Z5:Z20" si="2">FIXED($D5,1)&amp;CHAR(10)&amp;"("&amp;FIXED($E5,1)&amp;")"</f>
        <v>438.4
(5.3)</v>
      </c>
      <c r="AA5" s="113" t="str">
        <f t="shared" ref="AA5:AA20" si="3">FIXED($F5,1)&amp;CHAR(10)&amp;"("&amp;FIXED($G5,1)&amp;")"</f>
        <v>182.0
(4.9)</v>
      </c>
    </row>
    <row r="6" spans="1:27" x14ac:dyDescent="0.15">
      <c r="A6" s="5" t="s">
        <v>6</v>
      </c>
      <c r="B6" s="107">
        <v>197744342.19999999</v>
      </c>
      <c r="C6" s="106">
        <v>124569</v>
      </c>
      <c r="D6" s="4">
        <f t="shared" si="0"/>
        <v>197.74434219999998</v>
      </c>
      <c r="E6" s="4">
        <f>B6/B4*100</f>
        <v>2.3977112614881593</v>
      </c>
      <c r="F6" s="4">
        <f t="shared" si="1"/>
        <v>124.569</v>
      </c>
      <c r="G6" s="105">
        <f>C6/C4*100</f>
        <v>3.3493322119509497</v>
      </c>
      <c r="X6" s="101"/>
      <c r="Y6" s="5" t="s">
        <v>6</v>
      </c>
      <c r="Z6" s="113" t="str">
        <f t="shared" si="2"/>
        <v>197.7
(2.4)</v>
      </c>
      <c r="AA6" s="113" t="str">
        <f t="shared" si="3"/>
        <v>124.6
(3.3)</v>
      </c>
    </row>
    <row r="7" spans="1:27" x14ac:dyDescent="0.15">
      <c r="A7" s="5" t="s">
        <v>7</v>
      </c>
      <c r="B7" s="107">
        <v>864147418.79999995</v>
      </c>
      <c r="C7" s="106">
        <v>285223</v>
      </c>
      <c r="D7" s="4">
        <f t="shared" si="0"/>
        <v>864.14741879999997</v>
      </c>
      <c r="E7" s="4">
        <f>B7/B4*100</f>
        <v>10.478054515193531</v>
      </c>
      <c r="F7" s="4">
        <f t="shared" si="1"/>
        <v>285.22300000000001</v>
      </c>
      <c r="G7" s="105">
        <f>C7/C4*100</f>
        <v>7.6688950018807711</v>
      </c>
      <c r="X7" s="101"/>
      <c r="Y7" s="5" t="s">
        <v>7</v>
      </c>
      <c r="Z7" s="113" t="str">
        <f t="shared" si="2"/>
        <v>864.1
(10.5)</v>
      </c>
      <c r="AA7" s="113" t="str">
        <f t="shared" si="3"/>
        <v>285.2
(7.7)</v>
      </c>
    </row>
    <row r="8" spans="1:27" x14ac:dyDescent="0.15">
      <c r="A8" s="5" t="s">
        <v>8</v>
      </c>
      <c r="B8" s="107">
        <v>586873806.89999998</v>
      </c>
      <c r="C8" s="106">
        <v>244413</v>
      </c>
      <c r="D8" s="4">
        <f t="shared" si="0"/>
        <v>586.87380689999998</v>
      </c>
      <c r="E8" s="4">
        <f>B8/B4*100</f>
        <v>7.1160262803036476</v>
      </c>
      <c r="F8" s="4">
        <f t="shared" si="1"/>
        <v>244.41300000000001</v>
      </c>
      <c r="G8" s="105">
        <f>C8/C4*100</f>
        <v>6.5716216227116497</v>
      </c>
      <c r="X8" s="101"/>
      <c r="Y8" s="5" t="s">
        <v>8</v>
      </c>
      <c r="Z8" s="113" t="str">
        <f t="shared" si="2"/>
        <v>586.9
(7.1)</v>
      </c>
      <c r="AA8" s="113" t="str">
        <f t="shared" si="3"/>
        <v>244.4
(6.6)</v>
      </c>
    </row>
    <row r="9" spans="1:27" x14ac:dyDescent="0.15">
      <c r="A9" s="5" t="s">
        <v>9</v>
      </c>
      <c r="B9" s="107">
        <v>542777226.79999995</v>
      </c>
      <c r="C9" s="106">
        <v>292215</v>
      </c>
      <c r="D9" s="4">
        <f t="shared" si="0"/>
        <v>542.77722679999988</v>
      </c>
      <c r="E9" s="4">
        <f>B9/B4*100</f>
        <v>6.5813416186714688</v>
      </c>
      <c r="F9" s="4">
        <f t="shared" si="1"/>
        <v>292.21500000000003</v>
      </c>
      <c r="G9" s="105">
        <f>C9/C4*100</f>
        <v>7.8568914602770104</v>
      </c>
      <c r="X9" s="101"/>
      <c r="Y9" s="5" t="s">
        <v>9</v>
      </c>
      <c r="Z9" s="113" t="str">
        <f t="shared" si="2"/>
        <v>542.8
(6.6)</v>
      </c>
      <c r="AA9" s="113" t="str">
        <f t="shared" si="3"/>
        <v>292.2
(7.9)</v>
      </c>
    </row>
    <row r="10" spans="1:27" x14ac:dyDescent="0.15">
      <c r="A10" s="5" t="s">
        <v>10</v>
      </c>
      <c r="B10" s="107">
        <v>742284044.89999998</v>
      </c>
      <c r="C10" s="106">
        <v>332849</v>
      </c>
      <c r="D10" s="4">
        <f t="shared" si="0"/>
        <v>742.28404489999991</v>
      </c>
      <c r="E10" s="4">
        <f>B10/B4*100</f>
        <v>9.0004234451351728</v>
      </c>
      <c r="F10" s="4">
        <f t="shared" si="1"/>
        <v>332.84899999999999</v>
      </c>
      <c r="G10" s="105">
        <f>C10/C4*100</f>
        <v>8.949432663147828</v>
      </c>
      <c r="X10" s="101"/>
      <c r="Y10" s="5" t="s">
        <v>10</v>
      </c>
      <c r="Z10" s="113" t="str">
        <f t="shared" si="2"/>
        <v>742.3
(9.0)</v>
      </c>
      <c r="AA10" s="113" t="str">
        <f t="shared" si="3"/>
        <v>332.8
(8.9)</v>
      </c>
    </row>
    <row r="11" spans="1:27" x14ac:dyDescent="0.15">
      <c r="A11" s="5" t="s">
        <v>11</v>
      </c>
      <c r="B11" s="107">
        <v>556213266.89999998</v>
      </c>
      <c r="C11" s="106">
        <v>306420</v>
      </c>
      <c r="D11" s="4">
        <f t="shared" si="0"/>
        <v>556.21326690000001</v>
      </c>
      <c r="E11" s="4">
        <f>B11/B4*100</f>
        <v>6.7442577572530373</v>
      </c>
      <c r="F11" s="4">
        <f t="shared" si="1"/>
        <v>306.42</v>
      </c>
      <c r="G11" s="105">
        <f>C11/C4*100</f>
        <v>8.2388264848076975</v>
      </c>
      <c r="J11" s="108"/>
      <c r="X11" s="101"/>
      <c r="Y11" s="5" t="s">
        <v>11</v>
      </c>
      <c r="Z11" s="113" t="str">
        <f t="shared" si="2"/>
        <v>556.2
(6.7)</v>
      </c>
      <c r="AA11" s="113" t="str">
        <f t="shared" si="3"/>
        <v>306.4
(8.2)</v>
      </c>
    </row>
    <row r="12" spans="1:27" x14ac:dyDescent="0.15">
      <c r="A12" s="5" t="s">
        <v>12</v>
      </c>
      <c r="B12" s="107">
        <v>60692129.5</v>
      </c>
      <c r="C12" s="106">
        <v>18644</v>
      </c>
      <c r="D12" s="4">
        <f t="shared" si="0"/>
        <v>60.6921295</v>
      </c>
      <c r="E12" s="4">
        <f>B12/B4*100</f>
        <v>0.73591082691339704</v>
      </c>
      <c r="F12" s="4">
        <f t="shared" si="1"/>
        <v>18.644000000000002</v>
      </c>
      <c r="G12" s="105">
        <f>C12/C4*100</f>
        <v>0.50128803923619447</v>
      </c>
      <c r="X12" s="101"/>
      <c r="Y12" s="5" t="s">
        <v>12</v>
      </c>
      <c r="Z12" s="113" t="str">
        <f t="shared" si="2"/>
        <v>60.7
(0.7)</v>
      </c>
      <c r="AA12" s="113" t="str">
        <f t="shared" si="3"/>
        <v>18.6
(0.5)</v>
      </c>
    </row>
    <row r="13" spans="1:27" x14ac:dyDescent="0.15">
      <c r="A13" s="5" t="s">
        <v>13</v>
      </c>
      <c r="B13" s="107">
        <v>705531629.20000005</v>
      </c>
      <c r="C13" s="106">
        <v>354325</v>
      </c>
      <c r="D13" s="4">
        <f t="shared" si="0"/>
        <v>705.5316292</v>
      </c>
      <c r="E13" s="4">
        <f>B13/B4*100</f>
        <v>8.5547890465456184</v>
      </c>
      <c r="F13" s="4">
        <f t="shared" si="1"/>
        <v>354.32499999999999</v>
      </c>
      <c r="G13" s="105">
        <f>C13/C4*100</f>
        <v>9.5268657210021779</v>
      </c>
      <c r="X13" s="101"/>
      <c r="Y13" s="5" t="s">
        <v>13</v>
      </c>
      <c r="Z13" s="113" t="str">
        <f t="shared" si="2"/>
        <v>705.5
(8.6)</v>
      </c>
      <c r="AA13" s="113" t="str">
        <f t="shared" si="3"/>
        <v>354.3
(9.5)</v>
      </c>
    </row>
    <row r="14" spans="1:27" x14ac:dyDescent="0.15">
      <c r="A14" s="5" t="s">
        <v>14</v>
      </c>
      <c r="B14" s="107">
        <v>577235125</v>
      </c>
      <c r="C14" s="106">
        <v>190832</v>
      </c>
      <c r="D14" s="4">
        <f t="shared" si="0"/>
        <v>577.23512499999993</v>
      </c>
      <c r="E14" s="4">
        <f>B14/B4*100</f>
        <v>6.9991542834595712</v>
      </c>
      <c r="F14" s="4">
        <f t="shared" si="1"/>
        <v>190.83199999999999</v>
      </c>
      <c r="G14" s="105">
        <f>C14/C4*100</f>
        <v>5.1309697008968822</v>
      </c>
      <c r="X14" s="101"/>
      <c r="Y14" s="5" t="s">
        <v>14</v>
      </c>
      <c r="Z14" s="113" t="str">
        <f t="shared" si="2"/>
        <v>577.2
(7.0)</v>
      </c>
      <c r="AA14" s="113" t="str">
        <f t="shared" si="3"/>
        <v>190.8
(5.1)</v>
      </c>
    </row>
    <row r="15" spans="1:27" x14ac:dyDescent="0.15">
      <c r="A15" s="5" t="s">
        <v>15</v>
      </c>
      <c r="B15" s="107">
        <v>624630717.10000002</v>
      </c>
      <c r="C15" s="106">
        <v>271458</v>
      </c>
      <c r="D15" s="4">
        <f t="shared" si="0"/>
        <v>624.63071709999997</v>
      </c>
      <c r="E15" s="4">
        <f>B15/B4*100</f>
        <v>7.5738404851418029</v>
      </c>
      <c r="F15" s="4">
        <f t="shared" si="1"/>
        <v>271.45800000000003</v>
      </c>
      <c r="G15" s="105">
        <f>C15/C4*100</f>
        <v>7.2987904180958418</v>
      </c>
      <c r="X15" s="101"/>
      <c r="Y15" s="5" t="s">
        <v>15</v>
      </c>
      <c r="Z15" s="113" t="str">
        <f t="shared" si="2"/>
        <v>624.6
(7.6)</v>
      </c>
      <c r="AA15" s="113" t="str">
        <f t="shared" si="3"/>
        <v>271.5
(7.3)</v>
      </c>
    </row>
    <row r="16" spans="1:27" x14ac:dyDescent="0.15">
      <c r="A16" s="5" t="s">
        <v>16</v>
      </c>
      <c r="B16" s="107">
        <v>366120490.39999998</v>
      </c>
      <c r="C16" s="106">
        <v>207722</v>
      </c>
      <c r="D16" s="4">
        <f t="shared" si="0"/>
        <v>366.12049039999994</v>
      </c>
      <c r="E16" s="4">
        <f>B16/B4*100</f>
        <v>4.4393240945714778</v>
      </c>
      <c r="F16" s="4">
        <f t="shared" si="1"/>
        <v>207.72200000000001</v>
      </c>
      <c r="G16" s="105">
        <f>C16/C4*100</f>
        <v>5.5850973013420289</v>
      </c>
      <c r="X16" s="101"/>
      <c r="Y16" s="5" t="s">
        <v>16</v>
      </c>
      <c r="Z16" s="113" t="str">
        <f t="shared" si="2"/>
        <v>366.1
(4.4)</v>
      </c>
      <c r="AA16" s="113" t="str">
        <f t="shared" si="3"/>
        <v>207.7
(5.6)</v>
      </c>
    </row>
    <row r="17" spans="1:27" x14ac:dyDescent="0.15">
      <c r="A17" s="5" t="s">
        <v>17</v>
      </c>
      <c r="B17" s="107">
        <v>479147363.89999998</v>
      </c>
      <c r="C17" s="106">
        <v>169463</v>
      </c>
      <c r="D17" s="4">
        <f t="shared" si="0"/>
        <v>479.14736389999996</v>
      </c>
      <c r="E17" s="4">
        <f>B17/B4*100</f>
        <v>5.8098098663851179</v>
      </c>
      <c r="F17" s="4">
        <f t="shared" si="1"/>
        <v>169.46299999999999</v>
      </c>
      <c r="G17" s="105">
        <f>C17/C4*100</f>
        <v>4.5564135911329773</v>
      </c>
      <c r="X17" s="101"/>
      <c r="Y17" s="5" t="s">
        <v>17</v>
      </c>
      <c r="Z17" s="113" t="str">
        <f t="shared" si="2"/>
        <v>479.1
(5.8)</v>
      </c>
      <c r="AA17" s="113" t="str">
        <f t="shared" si="3"/>
        <v>169.5
(4.6)</v>
      </c>
    </row>
    <row r="18" spans="1:27" x14ac:dyDescent="0.15">
      <c r="A18" s="5" t="s">
        <v>18</v>
      </c>
      <c r="B18" s="107">
        <v>446706425</v>
      </c>
      <c r="C18" s="106">
        <v>248531</v>
      </c>
      <c r="D18" s="4">
        <f t="shared" si="0"/>
        <v>446.70642499999997</v>
      </c>
      <c r="E18" s="4">
        <f>B18/B4*100</f>
        <v>5.4164534564449145</v>
      </c>
      <c r="F18" s="4">
        <f t="shared" si="1"/>
        <v>248.53100000000001</v>
      </c>
      <c r="G18" s="105">
        <f>C18/C4*100</f>
        <v>6.6823437931458187</v>
      </c>
      <c r="X18" s="101"/>
      <c r="Y18" s="5" t="s">
        <v>18</v>
      </c>
      <c r="Z18" s="113" t="str">
        <f t="shared" si="2"/>
        <v>446.7
(5.4)</v>
      </c>
      <c r="AA18" s="113" t="str">
        <f t="shared" si="3"/>
        <v>248.5
(6.7)</v>
      </c>
    </row>
    <row r="19" spans="1:27" x14ac:dyDescent="0.15">
      <c r="A19" s="5" t="s">
        <v>19</v>
      </c>
      <c r="B19" s="107">
        <v>542716962.79999995</v>
      </c>
      <c r="C19" s="106">
        <v>267720</v>
      </c>
      <c r="D19" s="4">
        <f t="shared" si="0"/>
        <v>542.71696279999992</v>
      </c>
      <c r="E19" s="4">
        <f>B19/B4*100</f>
        <v>6.5806108990470538</v>
      </c>
      <c r="F19" s="4">
        <f t="shared" si="1"/>
        <v>267.72000000000003</v>
      </c>
      <c r="G19" s="105">
        <f>C19/C4*100</f>
        <v>7.1982854464875556</v>
      </c>
      <c r="X19" s="101"/>
      <c r="Y19" s="5" t="s">
        <v>19</v>
      </c>
      <c r="Z19" s="113" t="str">
        <f t="shared" si="2"/>
        <v>542.7
(6.6)</v>
      </c>
      <c r="AA19" s="113" t="str">
        <f t="shared" si="3"/>
        <v>267.7
(7.2)</v>
      </c>
    </row>
    <row r="20" spans="1:27" x14ac:dyDescent="0.15">
      <c r="A20" s="5" t="s">
        <v>20</v>
      </c>
      <c r="B20" s="107">
        <v>515978519.69999999</v>
      </c>
      <c r="C20" s="106">
        <v>222830</v>
      </c>
      <c r="D20" s="4">
        <f t="shared" si="0"/>
        <v>515.97851969999999</v>
      </c>
      <c r="E20" s="4">
        <f>B20/B4*100</f>
        <v>6.2563990130215723</v>
      </c>
      <c r="F20" s="4">
        <f t="shared" si="1"/>
        <v>222.83</v>
      </c>
      <c r="G20" s="105">
        <f>C20/C4*100</f>
        <v>5.9913116167668532</v>
      </c>
      <c r="X20" s="101"/>
      <c r="Y20" s="5" t="s">
        <v>20</v>
      </c>
      <c r="Z20" s="113" t="str">
        <f t="shared" si="2"/>
        <v>516.0
(6.3)</v>
      </c>
      <c r="AA20" s="113" t="str">
        <f t="shared" si="3"/>
        <v>222.8
(6.0)</v>
      </c>
    </row>
    <row r="21" spans="1:27" x14ac:dyDescent="0.25">
      <c r="X21" s="101"/>
    </row>
    <row r="22" spans="1:27" x14ac:dyDescent="0.25">
      <c r="X22" s="101"/>
    </row>
    <row r="23" spans="1:27" x14ac:dyDescent="0.25">
      <c r="X23" s="101"/>
    </row>
    <row r="24" spans="1:27" x14ac:dyDescent="0.25">
      <c r="X24" s="101"/>
    </row>
    <row r="25" spans="1:27" x14ac:dyDescent="0.25">
      <c r="X25" s="101"/>
    </row>
    <row r="26" spans="1:27" x14ac:dyDescent="0.25">
      <c r="X26" s="101"/>
    </row>
    <row r="27" spans="1:27" x14ac:dyDescent="0.25">
      <c r="X27" s="101"/>
    </row>
    <row r="28" spans="1:27" x14ac:dyDescent="0.25">
      <c r="X28" s="101"/>
    </row>
    <row r="29" spans="1:27" x14ac:dyDescent="0.25">
      <c r="X29" s="101"/>
    </row>
    <row r="30" spans="1:27" x14ac:dyDescent="0.25">
      <c r="X30" s="101"/>
    </row>
    <row r="31" spans="1:27" x14ac:dyDescent="0.25">
      <c r="X31" s="101"/>
    </row>
    <row r="32" spans="1:27" x14ac:dyDescent="0.25">
      <c r="X32" s="101"/>
    </row>
    <row r="33" spans="24:24" x14ac:dyDescent="0.25">
      <c r="X33" s="101"/>
    </row>
    <row r="34" spans="24:24" x14ac:dyDescent="0.25">
      <c r="X34" s="101"/>
    </row>
  </sheetData>
  <mergeCells count="3">
    <mergeCell ref="A2:A3"/>
    <mergeCell ref="B2:C2"/>
    <mergeCell ref="Z2:AA2"/>
  </mergeCells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zoomScaleNormal="100" workbookViewId="0">
      <selection activeCell="E12" sqref="E12"/>
    </sheetView>
  </sheetViews>
  <sheetFormatPr defaultRowHeight="12" x14ac:dyDescent="0.25"/>
  <cols>
    <col min="1" max="3" width="9.140625" style="2"/>
    <col min="4" max="4" width="17" style="2" bestFit="1" customWidth="1"/>
    <col min="5" max="5" width="15.28515625" style="2" customWidth="1"/>
    <col min="6" max="6" width="9.140625" style="3"/>
    <col min="7" max="16384" width="9.140625" style="2"/>
  </cols>
  <sheetData>
    <row r="1" spans="1:8" x14ac:dyDescent="0.25">
      <c r="A1" s="9" t="s">
        <v>46</v>
      </c>
      <c r="B1" s="9"/>
      <c r="C1" s="9"/>
      <c r="D1" s="9"/>
      <c r="E1" s="9"/>
      <c r="F1" s="4"/>
    </row>
    <row r="2" spans="1:8" x14ac:dyDescent="0.25">
      <c r="A2" s="146"/>
      <c r="B2" s="147"/>
      <c r="C2" s="148"/>
      <c r="D2" s="137" t="s">
        <v>4</v>
      </c>
      <c r="E2" s="138"/>
      <c r="F2" s="4"/>
      <c r="H2" s="64"/>
    </row>
    <row r="3" spans="1:8" x14ac:dyDescent="0.25">
      <c r="A3" s="149"/>
      <c r="B3" s="150"/>
      <c r="C3" s="151"/>
      <c r="D3" s="6" t="s">
        <v>2</v>
      </c>
      <c r="E3" s="7" t="s">
        <v>3</v>
      </c>
      <c r="F3" s="4"/>
      <c r="G3" s="145" t="s">
        <v>82</v>
      </c>
      <c r="H3" s="145"/>
    </row>
    <row r="4" spans="1:8" ht="21" x14ac:dyDescent="0.2">
      <c r="A4" s="152"/>
      <c r="B4" s="11" t="s">
        <v>21</v>
      </c>
      <c r="C4" s="12" t="s">
        <v>27</v>
      </c>
      <c r="D4" s="129">
        <v>4788738782.000001</v>
      </c>
      <c r="E4" s="128">
        <v>3467849</v>
      </c>
      <c r="F4" s="4">
        <f>D4/(D4+D5)*100</f>
        <v>58.064937677526594</v>
      </c>
      <c r="G4" s="121" t="str">
        <f>B4&amp;CHAR(10)&amp;FIXED(D4,1)&amp;"㎡"&amp;CHAR(10)&amp;"("&amp;FIXED(F4,1)&amp;"%)"&amp;CHAR(10)&amp;FIXED(E4,0)&amp;"필"</f>
        <v>토지대장등록지
4,788,738,782.0㎡
(58.1%)
3,467,849필</v>
      </c>
      <c r="H4" s="104"/>
    </row>
    <row r="5" spans="1:8" ht="21" x14ac:dyDescent="0.2">
      <c r="A5" s="152"/>
      <c r="B5" s="11" t="s">
        <v>28</v>
      </c>
      <c r="C5" s="12" t="s">
        <v>27</v>
      </c>
      <c r="D5" s="83">
        <v>3458473690</v>
      </c>
      <c r="E5" s="84">
        <v>251370</v>
      </c>
      <c r="F5" s="73">
        <f>D5/(D4+D5)*100</f>
        <v>41.935062322473406</v>
      </c>
      <c r="G5" s="121" t="str">
        <f t="shared" ref="G5" si="0">B5&amp;CHAR(10)&amp;FIXED(D5,1)&amp;"㎡"&amp;CHAR(10)&amp;"("&amp;FIXED(F5,1)&amp;"%)"&amp;CHAR(10)&amp;FIXED(E5,0)&amp;"필"</f>
        <v>임야대장등록지
3,458,473,690.0㎡
(41.9%)
251,370필</v>
      </c>
      <c r="H5" s="104"/>
    </row>
    <row r="6" spans="1:8" ht="12.75" x14ac:dyDescent="0.2">
      <c r="A6" s="152"/>
      <c r="B6" s="154" t="s">
        <v>27</v>
      </c>
      <c r="C6" s="61" t="s">
        <v>76</v>
      </c>
      <c r="D6" s="62">
        <v>4986179026.5</v>
      </c>
      <c r="E6" s="63">
        <v>2470499</v>
      </c>
      <c r="F6" s="73">
        <f>D6/D15*100</f>
        <v>60.458961660421728</v>
      </c>
      <c r="G6" s="121" t="str">
        <f>C6&amp;CHAR(10)&amp;FIXED(D6,1)&amp;"㎡"&amp;CHAR(10)&amp;"("&amp;FIXED(F6,1)&amp;"%)"&amp;CHAR(10)&amp;FIXED(E6,0)&amp;"필"</f>
        <v>개인
4,986,179,026.5㎡
(60.5%)
2,470,499필</v>
      </c>
      <c r="H6" s="104"/>
    </row>
    <row r="7" spans="1:8" ht="12.75" x14ac:dyDescent="0.2">
      <c r="A7" s="152"/>
      <c r="B7" s="152"/>
      <c r="C7" s="61" t="s">
        <v>22</v>
      </c>
      <c r="D7" s="62">
        <v>1257920673.5</v>
      </c>
      <c r="E7" s="63">
        <v>527955</v>
      </c>
      <c r="F7" s="73">
        <f>D7/D15*100</f>
        <v>15.252676922908796</v>
      </c>
      <c r="G7" s="121" t="str">
        <f t="shared" ref="G7:G14" si="1">C7&amp;CHAR(10)&amp;FIXED(D7,1)&amp;"㎡"&amp;CHAR(10)&amp;"("&amp;FIXED(F7,1)&amp;"%)"&amp;CHAR(10)&amp;FIXED(E7,0)&amp;"필"</f>
        <v>국유지
1,257,920,673.5㎡
(15.3%)
527,955필</v>
      </c>
      <c r="H7" s="104"/>
    </row>
    <row r="8" spans="1:8" ht="12.75" x14ac:dyDescent="0.2">
      <c r="A8" s="152"/>
      <c r="B8" s="152"/>
      <c r="C8" s="61" t="s">
        <v>23</v>
      </c>
      <c r="D8" s="62">
        <v>170537908.5</v>
      </c>
      <c r="E8" s="63">
        <v>90500</v>
      </c>
      <c r="F8" s="73">
        <f>D8/D15*100</f>
        <v>2.0678248448065446</v>
      </c>
      <c r="G8" s="121" t="str">
        <f t="shared" si="1"/>
        <v>도유지
170,537,908.5㎡
(2.1%)
90,500필</v>
      </c>
      <c r="H8" s="104"/>
    </row>
    <row r="9" spans="1:8" ht="12.75" x14ac:dyDescent="0.2">
      <c r="A9" s="152"/>
      <c r="B9" s="152"/>
      <c r="C9" s="61" t="s">
        <v>24</v>
      </c>
      <c r="D9" s="62">
        <v>293604826.60000002</v>
      </c>
      <c r="E9" s="63">
        <v>304135</v>
      </c>
      <c r="F9" s="73">
        <f>D9/D15*100</f>
        <v>3.5600492602417337</v>
      </c>
      <c r="G9" s="121" t="str">
        <f t="shared" si="1"/>
        <v>군유지
293,604,826.6㎡
(3.6%)
304,135필</v>
      </c>
      <c r="H9" s="104"/>
    </row>
    <row r="10" spans="1:8" ht="12.75" x14ac:dyDescent="0.2">
      <c r="A10" s="152"/>
      <c r="B10" s="152"/>
      <c r="C10" s="61" t="s">
        <v>25</v>
      </c>
      <c r="D10" s="62">
        <v>728855918.20000005</v>
      </c>
      <c r="E10" s="63">
        <v>222737</v>
      </c>
      <c r="F10" s="73">
        <f>D10/D15*100</f>
        <v>8.8376032589742159</v>
      </c>
      <c r="G10" s="121" t="str">
        <f t="shared" si="1"/>
        <v>법인
728,855,918.2㎡
(8.8%)
222,737필</v>
      </c>
      <c r="H10" s="104"/>
    </row>
    <row r="11" spans="1:8" ht="12.75" x14ac:dyDescent="0.2">
      <c r="A11" s="152"/>
      <c r="B11" s="152"/>
      <c r="C11" s="61" t="s">
        <v>77</v>
      </c>
      <c r="D11" s="62">
        <v>696559901.5</v>
      </c>
      <c r="E11" s="63">
        <v>75595</v>
      </c>
      <c r="F11" s="73">
        <f>D11/D15*100</f>
        <v>8.4460040754967949</v>
      </c>
      <c r="G11" s="121" t="str">
        <f t="shared" si="1"/>
        <v>종중
696,559,901.5㎡
(8.4%)
75,595필</v>
      </c>
      <c r="H11" s="104"/>
    </row>
    <row r="12" spans="1:8" ht="12.75" x14ac:dyDescent="0.2">
      <c r="A12" s="152"/>
      <c r="B12" s="152"/>
      <c r="C12" s="61" t="s">
        <v>78</v>
      </c>
      <c r="D12" s="62">
        <v>56400504.299999997</v>
      </c>
      <c r="E12" s="63">
        <v>8284</v>
      </c>
      <c r="F12" s="73">
        <f>D12/D15*100</f>
        <v>0.68387354504912523</v>
      </c>
      <c r="G12" s="121" t="str">
        <f t="shared" si="1"/>
        <v>종교단체
56,400,504.3㎡
(0.7%)
8,284필</v>
      </c>
      <c r="H12" s="104"/>
    </row>
    <row r="13" spans="1:8" ht="12.75" x14ac:dyDescent="0.2">
      <c r="A13" s="152"/>
      <c r="B13" s="152"/>
      <c r="C13" s="61" t="s">
        <v>79</v>
      </c>
      <c r="D13" s="62">
        <v>41008064.799999997</v>
      </c>
      <c r="E13" s="63">
        <v>13481</v>
      </c>
      <c r="F13" s="73">
        <f>D13/D15*100</f>
        <v>0.49723545912301786</v>
      </c>
      <c r="G13" s="121" t="str">
        <f t="shared" si="1"/>
        <v>기타단체
41,008,064.8㎡
(0.5%)
13,481필</v>
      </c>
      <c r="H13" s="104"/>
    </row>
    <row r="14" spans="1:8" x14ac:dyDescent="0.15">
      <c r="A14" s="153"/>
      <c r="B14" s="153"/>
      <c r="C14" s="61" t="s">
        <v>26</v>
      </c>
      <c r="D14" s="62">
        <v>16145648.1</v>
      </c>
      <c r="E14" s="63">
        <v>6033</v>
      </c>
      <c r="F14" s="73">
        <f>D14/D15*100</f>
        <v>0.19577097297803192</v>
      </c>
      <c r="G14" s="121" t="str">
        <f t="shared" si="1"/>
        <v>기타
16,145,648.1㎡
(0.2%)
6,033필</v>
      </c>
    </row>
    <row r="15" spans="1:8" x14ac:dyDescent="0.15">
      <c r="A15" s="142" t="s">
        <v>29</v>
      </c>
      <c r="B15" s="143"/>
      <c r="C15" s="144"/>
      <c r="D15" s="74">
        <f>SUM(D6:D14)</f>
        <v>8247212472.000001</v>
      </c>
      <c r="E15" s="74">
        <f>SUM(E6:E14)</f>
        <v>3719219</v>
      </c>
      <c r="F15" s="4">
        <f>SUM(F6:F14)</f>
        <v>99.999999999999972</v>
      </c>
      <c r="G15" s="121" t="str">
        <f>"총계"&amp;CHAR(10)&amp;FIXED(D15,1)&amp;"㎡"&amp;"("&amp;FIXED(F15,1)&amp;"%)"&amp;CHAR(10)&amp;FIXED(E15,0)&amp;"필"</f>
        <v>총계
8,247,212,472.0㎡(100.0%)
3,719,219필</v>
      </c>
    </row>
    <row r="47" spans="5:15" x14ac:dyDescent="0.25">
      <c r="E47" s="109"/>
      <c r="F47" s="110"/>
      <c r="G47" s="102"/>
      <c r="H47" s="102"/>
      <c r="I47" s="102"/>
      <c r="J47" s="102"/>
      <c r="K47" s="102"/>
      <c r="L47" s="102"/>
      <c r="M47" s="102"/>
      <c r="N47" s="102"/>
      <c r="O47" s="109"/>
    </row>
  </sheetData>
  <mergeCells count="6">
    <mergeCell ref="A15:C15"/>
    <mergeCell ref="G3:H3"/>
    <mergeCell ref="A2:C3"/>
    <mergeCell ref="D2:E2"/>
    <mergeCell ref="A4:A14"/>
    <mergeCell ref="B6:B14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7"/>
  <sheetViews>
    <sheetView topLeftCell="A16" workbookViewId="0">
      <selection activeCell="S15" sqref="S15"/>
    </sheetView>
  </sheetViews>
  <sheetFormatPr defaultRowHeight="13.5" x14ac:dyDescent="0.25"/>
  <cols>
    <col min="2" max="2" width="17" bestFit="1" customWidth="1"/>
    <col min="3" max="3" width="6.7109375" bestFit="1" customWidth="1"/>
    <col min="4" max="4" width="5.28515625" customWidth="1"/>
    <col min="5" max="5" width="8.140625" bestFit="1" customWidth="1"/>
    <col min="6" max="6" width="5.7109375" bestFit="1" customWidth="1"/>
    <col min="7" max="7" width="8.140625" bestFit="1" customWidth="1"/>
    <col min="8" max="8" width="5.7109375" bestFit="1" customWidth="1"/>
    <col min="9" max="9" width="6.7109375" bestFit="1" customWidth="1"/>
    <col min="10" max="10" width="4.7109375" bestFit="1" customWidth="1"/>
    <col min="11" max="11" width="6.7109375" bestFit="1" customWidth="1"/>
    <col min="12" max="12" width="4.7109375" bestFit="1" customWidth="1"/>
    <col min="13" max="13" width="6.7109375" bestFit="1" customWidth="1"/>
    <col min="14" max="14" width="4.7109375" bestFit="1" customWidth="1"/>
    <col min="15" max="15" width="6.7109375" style="1" bestFit="1" customWidth="1"/>
    <col min="16" max="16" width="5.7109375" bestFit="1" customWidth="1"/>
    <col min="27" max="27" width="17" bestFit="1" customWidth="1"/>
    <col min="28" max="28" width="15.140625" bestFit="1" customWidth="1"/>
    <col min="29" max="30" width="17" bestFit="1" customWidth="1"/>
    <col min="31" max="34" width="15.140625" bestFit="1" customWidth="1"/>
  </cols>
  <sheetData>
    <row r="1" spans="1:41" s="14" customFormat="1" ht="10.5" x14ac:dyDescent="0.15">
      <c r="A1" s="139" t="s">
        <v>74</v>
      </c>
      <c r="B1" s="155"/>
      <c r="C1" s="155"/>
      <c r="D1" s="155"/>
      <c r="E1" s="16"/>
      <c r="F1" s="16"/>
      <c r="G1" s="13"/>
      <c r="H1" s="13"/>
      <c r="I1" s="13"/>
      <c r="J1" s="13"/>
      <c r="K1" s="13"/>
      <c r="L1" s="13"/>
      <c r="M1" s="13"/>
      <c r="N1" s="13"/>
      <c r="O1" s="4"/>
      <c r="P1" s="13"/>
    </row>
    <row r="2" spans="1:41" s="14" customFormat="1" ht="10.5" x14ac:dyDescent="0.25">
      <c r="A2" s="135" t="s">
        <v>0</v>
      </c>
      <c r="B2" s="17" t="s">
        <v>1</v>
      </c>
      <c r="C2" s="17" t="s">
        <v>30</v>
      </c>
      <c r="D2" s="17"/>
      <c r="E2" s="17" t="s">
        <v>31</v>
      </c>
      <c r="F2" s="17"/>
      <c r="G2" s="17" t="s">
        <v>32</v>
      </c>
      <c r="H2" s="17"/>
      <c r="I2" s="17" t="s">
        <v>33</v>
      </c>
      <c r="J2" s="17"/>
      <c r="K2" s="17" t="s">
        <v>34</v>
      </c>
      <c r="L2" s="17"/>
      <c r="M2" s="17" t="s">
        <v>35</v>
      </c>
      <c r="N2" s="17"/>
      <c r="O2" s="17" t="s">
        <v>36</v>
      </c>
      <c r="P2" s="17"/>
      <c r="AA2" s="18" t="s">
        <v>1</v>
      </c>
      <c r="AB2" s="18" t="s">
        <v>30</v>
      </c>
      <c r="AC2" s="18" t="s">
        <v>31</v>
      </c>
      <c r="AD2" s="18" t="s">
        <v>32</v>
      </c>
      <c r="AE2" s="18" t="s">
        <v>33</v>
      </c>
      <c r="AF2" s="18" t="s">
        <v>34</v>
      </c>
      <c r="AG2" s="18" t="s">
        <v>35</v>
      </c>
      <c r="AH2" s="18" t="s">
        <v>36</v>
      </c>
    </row>
    <row r="3" spans="1:41" s="14" customFormat="1" ht="10.5" x14ac:dyDescent="0.25">
      <c r="A3" s="136"/>
      <c r="B3" s="6" t="s">
        <v>2</v>
      </c>
      <c r="C3" s="6" t="s">
        <v>2</v>
      </c>
      <c r="D3" s="6" t="s">
        <v>37</v>
      </c>
      <c r="E3" s="6" t="s">
        <v>2</v>
      </c>
      <c r="F3" s="6" t="s">
        <v>37</v>
      </c>
      <c r="G3" s="6" t="s">
        <v>2</v>
      </c>
      <c r="H3" s="6" t="s">
        <v>37</v>
      </c>
      <c r="I3" s="6" t="s">
        <v>2</v>
      </c>
      <c r="J3" s="6" t="s">
        <v>37</v>
      </c>
      <c r="K3" s="6" t="s">
        <v>2</v>
      </c>
      <c r="L3" s="6" t="s">
        <v>37</v>
      </c>
      <c r="M3" s="6" t="s">
        <v>2</v>
      </c>
      <c r="N3" s="6" t="s">
        <v>37</v>
      </c>
      <c r="O3" s="6" t="s">
        <v>2</v>
      </c>
      <c r="P3" s="6" t="s">
        <v>37</v>
      </c>
      <c r="U3" s="75"/>
      <c r="AA3" s="19" t="s">
        <v>2</v>
      </c>
      <c r="AB3" s="19" t="s">
        <v>2</v>
      </c>
      <c r="AC3" s="19" t="s">
        <v>2</v>
      </c>
      <c r="AD3" s="19" t="s">
        <v>2</v>
      </c>
      <c r="AE3" s="19" t="s">
        <v>2</v>
      </c>
      <c r="AF3" s="19" t="s">
        <v>2</v>
      </c>
      <c r="AG3" s="19" t="s">
        <v>2</v>
      </c>
      <c r="AH3" s="19" t="s">
        <v>2</v>
      </c>
    </row>
    <row r="4" spans="1:41" s="14" customFormat="1" ht="12" x14ac:dyDescent="0.15">
      <c r="A4" s="8" t="s">
        <v>4</v>
      </c>
      <c r="B4" s="88"/>
      <c r="C4" s="15">
        <f>AB4*0.000001</f>
        <v>746.11750569999992</v>
      </c>
      <c r="D4" s="15">
        <f>AB4/AA4*100</f>
        <v>9.0469053420550694</v>
      </c>
      <c r="E4" s="15">
        <f>AC4*0.000001</f>
        <v>1664.0399111000002</v>
      </c>
      <c r="F4" s="15">
        <f>AC4/AA4*100</f>
        <v>20.176998188776629</v>
      </c>
      <c r="G4" s="15">
        <f>AD4*0.000001</f>
        <v>4062.1048734999995</v>
      </c>
      <c r="H4" s="15">
        <f>AD4/AA4*100</f>
        <v>49.2542769728705</v>
      </c>
      <c r="I4" s="15">
        <f>AE4*0.000001</f>
        <v>292.84670460000001</v>
      </c>
      <c r="J4" s="15">
        <f>AE4/AA4*100</f>
        <v>3.5508567966963374</v>
      </c>
      <c r="K4" s="15">
        <f>AF4*0.000001</f>
        <v>310.79751739999995</v>
      </c>
      <c r="L4" s="15">
        <f>AF4/AA4*100</f>
        <v>3.7685159495427634</v>
      </c>
      <c r="M4" s="15">
        <f>AG4*0.000001</f>
        <v>218.00011679999997</v>
      </c>
      <c r="N4" s="15">
        <f>AG4/AA4*100</f>
        <v>2.6433187885013183</v>
      </c>
      <c r="O4" s="15">
        <f>AH4*0.000001</f>
        <v>953.3058428999999</v>
      </c>
      <c r="P4" s="15">
        <f>AH4/AA4*100</f>
        <v>11.559127961557387</v>
      </c>
      <c r="R4" s="75"/>
      <c r="AA4" s="99">
        <v>8247212471.999999</v>
      </c>
      <c r="AB4" s="99">
        <v>746117505.69999993</v>
      </c>
      <c r="AC4" s="99">
        <v>1664039911.1000001</v>
      </c>
      <c r="AD4" s="99">
        <v>4062104873.4999995</v>
      </c>
      <c r="AE4" s="99">
        <v>292846704.60000002</v>
      </c>
      <c r="AF4" s="99">
        <v>310797517.39999998</v>
      </c>
      <c r="AG4" s="99">
        <v>218000116.79999998</v>
      </c>
      <c r="AH4" s="71">
        <v>953305842.89999998</v>
      </c>
    </row>
    <row r="5" spans="1:41" x14ac:dyDescent="0.25">
      <c r="Z5" s="101"/>
    </row>
    <row r="6" spans="1:41" x14ac:dyDescent="0.15">
      <c r="Z6" s="101"/>
      <c r="AA6" s="131"/>
      <c r="AB6" s="132"/>
      <c r="AC6" s="131"/>
      <c r="AD6" s="132"/>
      <c r="AE6" s="131"/>
      <c r="AF6" s="132"/>
      <c r="AG6" s="131"/>
      <c r="AH6" s="132"/>
      <c r="AI6" s="131"/>
      <c r="AJ6" s="132"/>
      <c r="AK6" s="131"/>
      <c r="AL6" s="132"/>
      <c r="AM6" s="131"/>
      <c r="AN6" s="132"/>
      <c r="AO6" s="71"/>
    </row>
    <row r="7" spans="1:41" x14ac:dyDescent="0.25">
      <c r="Z7" s="101"/>
    </row>
    <row r="8" spans="1:41" x14ac:dyDescent="0.25">
      <c r="Z8" s="101"/>
      <c r="AA8" s="145" t="s">
        <v>82</v>
      </c>
      <c r="AB8" s="145"/>
    </row>
    <row r="9" spans="1:41" x14ac:dyDescent="0.25">
      <c r="Z9" s="101"/>
      <c r="AA9" s="120" t="s">
        <v>30</v>
      </c>
      <c r="AB9" t="str">
        <f>AA9&amp;CHAR(10)&amp;FIXED($C4,1)&amp;"㎢"&amp;CHAR(10)&amp;"("&amp;FIXED($D4,1)&amp;"%"&amp;")"</f>
        <v>전
746.1㎢
(9.0%)</v>
      </c>
    </row>
    <row r="10" spans="1:41" x14ac:dyDescent="0.25">
      <c r="Z10" s="101"/>
      <c r="AA10" s="120" t="s">
        <v>31</v>
      </c>
      <c r="AB10" t="str">
        <f>AA10&amp;CHAR(10)&amp;FIXED($E4,1)&amp;"㎢"&amp;CHAR(10)&amp;"("&amp;FIXED($F4,1)&amp;"%"&amp;")"</f>
        <v>답
1,664.0㎢
(20.2%)</v>
      </c>
    </row>
    <row r="11" spans="1:41" x14ac:dyDescent="0.25">
      <c r="Z11" s="101"/>
      <c r="AA11" s="120" t="s">
        <v>32</v>
      </c>
      <c r="AB11" t="str">
        <f>AA11&amp;CHAR(10)&amp;FIXED($G4,1)&amp;"㎢"&amp;CHAR(10)&amp;"("&amp;FIXED($H4,1)&amp;"%"&amp;")"</f>
        <v>임야
4,062.1㎢
(49.3%)</v>
      </c>
    </row>
    <row r="12" spans="1:41" x14ac:dyDescent="0.25">
      <c r="Z12" s="101"/>
      <c r="AA12" s="120" t="s">
        <v>33</v>
      </c>
      <c r="AB12" t="str">
        <f>AA12&amp;CHAR(10)&amp;FIXED($I4,1)&amp;"㎢"&amp;CHAR(10)&amp;"("&amp;FIXED($J4,1)&amp;"%"&amp;")"</f>
        <v>대
292.8㎢
(3.6%)</v>
      </c>
    </row>
    <row r="13" spans="1:41" x14ac:dyDescent="0.25">
      <c r="Z13" s="101"/>
      <c r="AA13" s="120" t="s">
        <v>34</v>
      </c>
      <c r="AB13" t="str">
        <f>AA13&amp;CHAR(10)&amp;FIXED($K4,1)&amp;"㎢"&amp;CHAR(10)&amp;"("&amp;FIXED($L4,1)&amp;"%"&amp;")"</f>
        <v>도로
310.8㎢
(3.8%)</v>
      </c>
    </row>
    <row r="14" spans="1:41" x14ac:dyDescent="0.25">
      <c r="Z14" s="101"/>
      <c r="AA14" s="120" t="s">
        <v>35</v>
      </c>
      <c r="AB14" t="str">
        <f>AA14&amp;CHAR(10)&amp;FIXED($M4,1)&amp;"㎢"&amp;CHAR(10)&amp;"("&amp;FIXED($N4,1)&amp;"%"&amp;")"</f>
        <v>하천
218.0㎢
(2.6%)</v>
      </c>
    </row>
    <row r="15" spans="1:41" x14ac:dyDescent="0.25">
      <c r="Z15" s="101"/>
      <c r="AA15" s="120" t="s">
        <v>26</v>
      </c>
      <c r="AB15" t="str">
        <f>AA15&amp;CHAR(10)&amp;FIXED($O4,1)&amp;"㎢"&amp;CHAR(10)&amp;"("&amp;FIXED($P4,1)&amp;"%"&amp;")"</f>
        <v>기타
953.3㎢
(11.6%)</v>
      </c>
    </row>
    <row r="16" spans="1:41" x14ac:dyDescent="0.25">
      <c r="Q16" s="108"/>
      <c r="Z16" s="101"/>
    </row>
    <row r="17" spans="1:26" x14ac:dyDescent="0.25">
      <c r="Z17" s="101"/>
    </row>
    <row r="18" spans="1:26" x14ac:dyDescent="0.25">
      <c r="Z18" s="101"/>
    </row>
    <row r="19" spans="1:26" x14ac:dyDescent="0.25">
      <c r="Z19" s="101"/>
    </row>
    <row r="20" spans="1:26" x14ac:dyDescent="0.25">
      <c r="Z20" s="101"/>
    </row>
    <row r="21" spans="1:26" x14ac:dyDescent="0.25">
      <c r="Z21" s="101"/>
    </row>
    <row r="22" spans="1:26" x14ac:dyDescent="0.25">
      <c r="Z22" s="101"/>
    </row>
    <row r="23" spans="1:26" x14ac:dyDescent="0.25">
      <c r="Z23" s="101"/>
    </row>
    <row r="24" spans="1:26" x14ac:dyDescent="0.25">
      <c r="Z24" s="101"/>
    </row>
    <row r="25" spans="1:26" x14ac:dyDescent="0.25">
      <c r="Z25" s="101"/>
    </row>
    <row r="26" spans="1:26" x14ac:dyDescent="0.25">
      <c r="Z26" s="101"/>
    </row>
    <row r="27" spans="1:26" x14ac:dyDescent="0.25">
      <c r="Z27" s="101"/>
    </row>
    <row r="28" spans="1:26" x14ac:dyDescent="0.25">
      <c r="Z28" s="101"/>
    </row>
    <row r="29" spans="1:26" x14ac:dyDescent="0.25">
      <c r="A29" s="14" t="s">
        <v>73</v>
      </c>
      <c r="B29" s="14"/>
      <c r="C29" s="14"/>
      <c r="Z29" s="101"/>
    </row>
    <row r="30" spans="1:26" s="14" customFormat="1" ht="10.5" x14ac:dyDescent="0.25">
      <c r="A30" s="20" t="s">
        <v>41</v>
      </c>
      <c r="B30" s="51">
        <v>2012</v>
      </c>
      <c r="C30" s="51">
        <v>2013</v>
      </c>
      <c r="D30" s="51">
        <v>2014</v>
      </c>
      <c r="E30" s="51">
        <v>2015</v>
      </c>
      <c r="F30" s="51">
        <v>2016</v>
      </c>
      <c r="G30" s="51">
        <v>2017</v>
      </c>
      <c r="H30" s="51">
        <v>2018</v>
      </c>
      <c r="I30" s="51">
        <v>2019</v>
      </c>
      <c r="J30" s="51">
        <v>2020</v>
      </c>
      <c r="K30" s="51">
        <v>2021</v>
      </c>
      <c r="L30" s="51">
        <v>2022</v>
      </c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</row>
    <row r="31" spans="1:26" s="14" customFormat="1" ht="10.5" x14ac:dyDescent="0.25">
      <c r="A31" s="24" t="s">
        <v>30</v>
      </c>
      <c r="B31" s="45">
        <v>100</v>
      </c>
      <c r="C31" s="45">
        <v>99.669793897108391</v>
      </c>
      <c r="D31" s="45">
        <v>99.222982279341679</v>
      </c>
      <c r="E31" s="45">
        <v>98.893231511971109</v>
      </c>
      <c r="F31" s="45">
        <v>98.186893187200823</v>
      </c>
      <c r="G31" s="45">
        <v>97.57220455308186</v>
      </c>
      <c r="H31" s="45">
        <v>97.691089913203982</v>
      </c>
      <c r="I31" s="45">
        <v>97.43098553998955</v>
      </c>
      <c r="J31" s="45">
        <v>97.22514798510889</v>
      </c>
      <c r="K31" s="45">
        <v>97.030484260576927</v>
      </c>
      <c r="L31" s="45">
        <v>96.862006963128806</v>
      </c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</row>
    <row r="32" spans="1:26" s="14" customFormat="1" ht="10.5" x14ac:dyDescent="0.25">
      <c r="A32" s="24" t="s">
        <v>31</v>
      </c>
      <c r="B32" s="45">
        <v>100</v>
      </c>
      <c r="C32" s="45">
        <v>99.623749014247736</v>
      </c>
      <c r="D32" s="46">
        <v>99.024935177738755</v>
      </c>
      <c r="E32" s="46">
        <v>98.345409120962131</v>
      </c>
      <c r="F32" s="46">
        <v>98.123239394753867</v>
      </c>
      <c r="G32" s="46">
        <v>97.547110017395852</v>
      </c>
      <c r="H32" s="46">
        <v>97.254023999869091</v>
      </c>
      <c r="I32" s="46">
        <v>96.922394660470871</v>
      </c>
      <c r="J32" s="46">
        <v>96.493467556101834</v>
      </c>
      <c r="K32" s="46">
        <v>96.142146491723324</v>
      </c>
      <c r="L32" s="46">
        <v>95.705373368358153</v>
      </c>
    </row>
    <row r="33" spans="1:12" s="14" customFormat="1" ht="10.5" x14ac:dyDescent="0.25">
      <c r="A33" s="24" t="s">
        <v>32</v>
      </c>
      <c r="B33" s="45">
        <v>100</v>
      </c>
      <c r="C33" s="45">
        <v>99.802865093065321</v>
      </c>
      <c r="D33" s="46">
        <v>99.485903497132625</v>
      </c>
      <c r="E33" s="46">
        <v>99.334313631292886</v>
      </c>
      <c r="F33" s="46">
        <v>99.061574170211657</v>
      </c>
      <c r="G33" s="46">
        <v>98.828237078364225</v>
      </c>
      <c r="H33" s="46">
        <v>98.584572143343721</v>
      </c>
      <c r="I33" s="46">
        <v>98.368972725199512</v>
      </c>
      <c r="J33" s="46">
        <v>98.153126239180054</v>
      </c>
      <c r="K33" s="46">
        <v>97.957917167613743</v>
      </c>
      <c r="L33" s="46">
        <v>97.815426454054887</v>
      </c>
    </row>
    <row r="34" spans="1:12" s="14" customFormat="1" ht="10.5" x14ac:dyDescent="0.25">
      <c r="A34" s="24" t="s">
        <v>40</v>
      </c>
      <c r="B34" s="45">
        <v>100</v>
      </c>
      <c r="C34" s="45">
        <v>101.6041433593651</v>
      </c>
      <c r="D34" s="46">
        <v>103.73766808436264</v>
      </c>
      <c r="E34" s="46">
        <v>105.73230567815169</v>
      </c>
      <c r="F34" s="46">
        <v>108.51733971712025</v>
      </c>
      <c r="G34" s="46">
        <v>110.96550841993145</v>
      </c>
      <c r="H34" s="46">
        <v>112.71379171173261</v>
      </c>
      <c r="I34" s="46">
        <v>114.59285397882013</v>
      </c>
      <c r="J34" s="46">
        <v>116.55009124163642</v>
      </c>
      <c r="K34" s="46">
        <v>118.29727769133262</v>
      </c>
      <c r="L34" s="46">
        <v>120.84067412583424</v>
      </c>
    </row>
    <row r="35" spans="1:12" s="14" customFormat="1" ht="10.5" x14ac:dyDescent="0.25">
      <c r="A35" s="24" t="s">
        <v>34</v>
      </c>
      <c r="B35" s="45">
        <v>100</v>
      </c>
      <c r="C35" s="45">
        <v>101.52727525050922</v>
      </c>
      <c r="D35" s="46">
        <v>104.83781388585945</v>
      </c>
      <c r="E35" s="46">
        <v>107.14760129555039</v>
      </c>
      <c r="F35" s="46">
        <v>111.83168762564695</v>
      </c>
      <c r="G35" s="46">
        <v>115.35752748564663</v>
      </c>
      <c r="H35" s="46">
        <v>116.8443147569759</v>
      </c>
      <c r="I35" s="46">
        <v>118.2638283321823</v>
      </c>
      <c r="J35" s="46">
        <v>119.48992905309149</v>
      </c>
      <c r="K35" s="46">
        <v>120.90287336125773</v>
      </c>
      <c r="L35" s="46">
        <v>122.18795705474632</v>
      </c>
    </row>
    <row r="36" spans="1:12" s="14" customFormat="1" ht="10.5" x14ac:dyDescent="0.25">
      <c r="A36" s="24" t="s">
        <v>35</v>
      </c>
      <c r="B36" s="45">
        <v>100</v>
      </c>
      <c r="C36" s="45">
        <v>99.967365836238102</v>
      </c>
      <c r="D36" s="46">
        <v>100.02987371075783</v>
      </c>
      <c r="E36" s="46">
        <v>100.36780190610799</v>
      </c>
      <c r="F36" s="46">
        <v>100.63530275065129</v>
      </c>
      <c r="G36" s="46">
        <v>102.65697565890532</v>
      </c>
      <c r="H36" s="46">
        <v>102.67776984738855</v>
      </c>
      <c r="I36" s="46">
        <v>102.89469991789575</v>
      </c>
      <c r="J36" s="46">
        <v>103.11441041684004</v>
      </c>
      <c r="K36" s="46">
        <v>103.39189670038398</v>
      </c>
      <c r="L36" s="46">
        <v>103.43578908459403</v>
      </c>
    </row>
    <row r="37" spans="1:12" s="14" customFormat="1" ht="10.5" x14ac:dyDescent="0.25">
      <c r="A37" s="25" t="s">
        <v>26</v>
      </c>
      <c r="B37" s="45">
        <v>100</v>
      </c>
      <c r="C37" s="45">
        <v>101.20681893644363</v>
      </c>
      <c r="D37" s="46">
        <v>103.89839671684682</v>
      </c>
      <c r="E37" s="46">
        <v>105.04098310416272</v>
      </c>
      <c r="F37" s="46">
        <v>106.66463160505404</v>
      </c>
      <c r="G37" s="46">
        <v>107.32531572420656</v>
      </c>
      <c r="H37" s="46">
        <v>108.41096132886507</v>
      </c>
      <c r="I37" s="46">
        <v>111.33924577887291</v>
      </c>
      <c r="J37" s="46">
        <v>112.57435275108534</v>
      </c>
      <c r="K37" s="46">
        <v>113.54400646644042</v>
      </c>
      <c r="L37" s="46">
        <v>114.2072862486377</v>
      </c>
    </row>
  </sheetData>
  <mergeCells count="3">
    <mergeCell ref="A1:D1"/>
    <mergeCell ref="A2:A3"/>
    <mergeCell ref="AA8:AB8"/>
  </mergeCells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zoomScaleNormal="100" workbookViewId="0">
      <selection activeCell="B10" sqref="B10"/>
    </sheetView>
  </sheetViews>
  <sheetFormatPr defaultRowHeight="12" x14ac:dyDescent="0.25"/>
  <cols>
    <col min="1" max="1" width="13.140625" style="2" customWidth="1"/>
    <col min="2" max="2" width="17.5703125" style="2" bestFit="1" customWidth="1"/>
    <col min="3" max="4" width="9.140625" style="3"/>
    <col min="5" max="21" width="9.140625" style="2"/>
    <col min="22" max="22" width="11.85546875" style="102" bestFit="1" customWidth="1"/>
    <col min="23" max="23" width="13.5703125" style="2" bestFit="1" customWidth="1"/>
    <col min="24" max="16384" width="9.140625" style="2"/>
  </cols>
  <sheetData>
    <row r="1" spans="1:23" x14ac:dyDescent="0.15">
      <c r="A1" s="9" t="s">
        <v>43</v>
      </c>
      <c r="B1" s="26"/>
      <c r="C1" s="4"/>
      <c r="D1" s="4"/>
    </row>
    <row r="2" spans="1:23" x14ac:dyDescent="0.25">
      <c r="A2" s="135"/>
      <c r="B2" s="17" t="s">
        <v>1</v>
      </c>
      <c r="C2" s="4"/>
      <c r="D2" s="4"/>
      <c r="U2" s="102"/>
      <c r="V2" s="111"/>
    </row>
    <row r="3" spans="1:23" x14ac:dyDescent="0.25">
      <c r="A3" s="136"/>
      <c r="B3" s="6" t="s">
        <v>2</v>
      </c>
      <c r="C3" s="4"/>
      <c r="D3" s="4"/>
      <c r="U3" s="102"/>
      <c r="V3" s="145" t="s">
        <v>82</v>
      </c>
      <c r="W3" s="145"/>
    </row>
    <row r="4" spans="1:23" x14ac:dyDescent="0.15">
      <c r="A4" s="8" t="s">
        <v>81</v>
      </c>
      <c r="B4" s="87">
        <f>SUM(B5:B20)</f>
        <v>4788738782</v>
      </c>
      <c r="C4" s="4">
        <f>B4*0.000001</f>
        <v>4788.7387819999994</v>
      </c>
      <c r="D4" s="4">
        <f>SUM(D5:D20)</f>
        <v>100</v>
      </c>
      <c r="U4" s="102"/>
      <c r="V4" s="118" t="s">
        <v>81</v>
      </c>
      <c r="W4" s="2" t="str">
        <f>FIXED($C4,1)&amp;CHAR(10)&amp;"("&amp;FIXED($D4,1)&amp;")"</f>
        <v>4,788.7
(100.0)</v>
      </c>
    </row>
    <row r="5" spans="1:23" x14ac:dyDescent="0.15">
      <c r="A5" s="5" t="s">
        <v>5</v>
      </c>
      <c r="B5" s="100">
        <v>199579175.90000001</v>
      </c>
      <c r="C5" s="73">
        <f t="shared" ref="C5:C20" si="0">B5*0.000001</f>
        <v>199.5791759</v>
      </c>
      <c r="D5" s="73">
        <f>B5/B4*100</f>
        <v>4.1676772316373141</v>
      </c>
      <c r="U5" s="102"/>
      <c r="V5" s="117" t="s">
        <v>5</v>
      </c>
      <c r="W5" s="116" t="str">
        <f t="shared" ref="W5:W20" si="1">FIXED($C5,1)&amp;CHAR(10)&amp;"("&amp;FIXED($D5,1)&amp;")"</f>
        <v>199.6
(4.2)</v>
      </c>
    </row>
    <row r="6" spans="1:23" x14ac:dyDescent="0.15">
      <c r="A6" s="5" t="s">
        <v>6</v>
      </c>
      <c r="B6" s="100">
        <v>161125546.19999999</v>
      </c>
      <c r="C6" s="73">
        <f t="shared" si="0"/>
        <v>161.12554619999997</v>
      </c>
      <c r="D6" s="73">
        <f>B6/B4*100</f>
        <v>3.3646760354864558</v>
      </c>
      <c r="U6" s="102"/>
      <c r="V6" s="117" t="s">
        <v>6</v>
      </c>
      <c r="W6" s="116" t="str">
        <f t="shared" si="1"/>
        <v>161.1
(3.4)</v>
      </c>
    </row>
    <row r="7" spans="1:23" x14ac:dyDescent="0.15">
      <c r="A7" s="5" t="s">
        <v>7</v>
      </c>
      <c r="B7" s="100">
        <v>290568500.80000001</v>
      </c>
      <c r="C7" s="73">
        <f t="shared" si="0"/>
        <v>290.56850079999998</v>
      </c>
      <c r="D7" s="73">
        <f>B7/B4*100</f>
        <v>6.0677458935992554</v>
      </c>
      <c r="U7" s="102"/>
      <c r="V7" s="117" t="s">
        <v>7</v>
      </c>
      <c r="W7" s="116" t="str">
        <f t="shared" si="1"/>
        <v>290.6
(6.1)</v>
      </c>
    </row>
    <row r="8" spans="1:23" x14ac:dyDescent="0.15">
      <c r="A8" s="5" t="s">
        <v>8</v>
      </c>
      <c r="B8" s="100">
        <v>291481201.89999998</v>
      </c>
      <c r="C8" s="73">
        <f t="shared" si="0"/>
        <v>291.48120189999997</v>
      </c>
      <c r="D8" s="73">
        <f>B8/B4*100</f>
        <v>6.086805214676251</v>
      </c>
      <c r="U8" s="102"/>
      <c r="V8" s="117" t="s">
        <v>8</v>
      </c>
      <c r="W8" s="116" t="str">
        <f t="shared" si="1"/>
        <v>291.5
(6.1)</v>
      </c>
    </row>
    <row r="9" spans="1:23" x14ac:dyDescent="0.15">
      <c r="A9" s="5" t="s">
        <v>9</v>
      </c>
      <c r="B9" s="100">
        <v>382782390.80000001</v>
      </c>
      <c r="C9" s="73">
        <f t="shared" si="0"/>
        <v>382.78239079999997</v>
      </c>
      <c r="D9" s="73">
        <f>B9/B4*100</f>
        <v>7.9933863220689672</v>
      </c>
      <c r="U9" s="102"/>
      <c r="V9" s="117" t="s">
        <v>9</v>
      </c>
      <c r="W9" s="116" t="str">
        <f t="shared" si="1"/>
        <v>382.8
(8.0)</v>
      </c>
    </row>
    <row r="10" spans="1:23" x14ac:dyDescent="0.15">
      <c r="A10" s="5" t="s">
        <v>10</v>
      </c>
      <c r="B10" s="100">
        <v>542285012.89999998</v>
      </c>
      <c r="C10" s="73">
        <f t="shared" si="0"/>
        <v>542.28501289999997</v>
      </c>
      <c r="D10" s="73">
        <f>B10/B4*100</f>
        <v>11.324171928908525</v>
      </c>
      <c r="U10" s="102"/>
      <c r="V10" s="117" t="s">
        <v>10</v>
      </c>
      <c r="W10" s="116" t="str">
        <f t="shared" si="1"/>
        <v>542.3
(11.3)</v>
      </c>
    </row>
    <row r="11" spans="1:23" x14ac:dyDescent="0.15">
      <c r="A11" s="5" t="s">
        <v>11</v>
      </c>
      <c r="B11" s="100">
        <v>355760365.89999998</v>
      </c>
      <c r="C11" s="73">
        <f t="shared" si="0"/>
        <v>355.76036589999995</v>
      </c>
      <c r="D11" s="73">
        <f>B11/B4*100</f>
        <v>7.4291036136119732</v>
      </c>
      <c r="U11" s="102"/>
      <c r="V11" s="117" t="s">
        <v>11</v>
      </c>
      <c r="W11" s="116" t="str">
        <f t="shared" si="1"/>
        <v>355.8
(7.4)</v>
      </c>
    </row>
    <row r="12" spans="1:23" x14ac:dyDescent="0.15">
      <c r="A12" s="5" t="s">
        <v>12</v>
      </c>
      <c r="B12" s="100">
        <v>31166389.5</v>
      </c>
      <c r="C12" s="73">
        <f t="shared" si="0"/>
        <v>31.166389499999998</v>
      </c>
      <c r="D12" s="73">
        <f>B12/B4*100</f>
        <v>0.65082667731112842</v>
      </c>
      <c r="U12" s="102"/>
      <c r="V12" s="117" t="s">
        <v>12</v>
      </c>
      <c r="W12" s="116" t="str">
        <f t="shared" si="1"/>
        <v>31.2
(0.7)</v>
      </c>
    </row>
    <row r="13" spans="1:23" x14ac:dyDescent="0.15">
      <c r="A13" s="5" t="s">
        <v>13</v>
      </c>
      <c r="B13" s="100">
        <v>560280827.20000005</v>
      </c>
      <c r="C13" s="73">
        <f t="shared" si="0"/>
        <v>560.28082719999998</v>
      </c>
      <c r="D13" s="73">
        <f>B13/B4*100</f>
        <v>11.699966373317208</v>
      </c>
      <c r="U13" s="102"/>
      <c r="V13" s="117" t="s">
        <v>13</v>
      </c>
      <c r="W13" s="116" t="str">
        <f t="shared" si="1"/>
        <v>560.3
(11.7)</v>
      </c>
    </row>
    <row r="14" spans="1:23" x14ac:dyDescent="0.15">
      <c r="A14" s="5" t="s">
        <v>14</v>
      </c>
      <c r="B14" s="100">
        <v>238680374</v>
      </c>
      <c r="C14" s="73">
        <f t="shared" si="0"/>
        <v>238.680374</v>
      </c>
      <c r="D14" s="73">
        <f>B14/B4*100</f>
        <v>4.9842011616327078</v>
      </c>
      <c r="U14" s="102"/>
      <c r="V14" s="117" t="s">
        <v>14</v>
      </c>
      <c r="W14" s="116" t="str">
        <f t="shared" si="1"/>
        <v>238.7
(5.0)</v>
      </c>
    </row>
    <row r="15" spans="1:23" x14ac:dyDescent="0.15">
      <c r="A15" s="5" t="s">
        <v>15</v>
      </c>
      <c r="B15" s="100">
        <v>326134275.10000002</v>
      </c>
      <c r="C15" s="73">
        <f t="shared" si="0"/>
        <v>326.13427510000002</v>
      </c>
      <c r="D15" s="73">
        <f>B15/B4*100</f>
        <v>6.810441954484542</v>
      </c>
      <c r="U15" s="102"/>
      <c r="V15" s="117" t="s">
        <v>15</v>
      </c>
      <c r="W15" s="116" t="str">
        <f t="shared" si="1"/>
        <v>326.1
(6.8)</v>
      </c>
    </row>
    <row r="16" spans="1:23" x14ac:dyDescent="0.15">
      <c r="A16" s="5" t="s">
        <v>16</v>
      </c>
      <c r="B16" s="100">
        <v>235756387.40000001</v>
      </c>
      <c r="C16" s="73">
        <f t="shared" si="0"/>
        <v>235.75638739999999</v>
      </c>
      <c r="D16" s="73">
        <f>B16/B4*100</f>
        <v>4.9231415229029709</v>
      </c>
      <c r="U16" s="102"/>
      <c r="V16" s="117" t="s">
        <v>16</v>
      </c>
      <c r="W16" s="116" t="str">
        <f t="shared" si="1"/>
        <v>235.8
(4.9)</v>
      </c>
    </row>
    <row r="17" spans="1:23" x14ac:dyDescent="0.15">
      <c r="A17" s="5" t="s">
        <v>17</v>
      </c>
      <c r="B17" s="100">
        <v>192463404.90000001</v>
      </c>
      <c r="C17" s="73">
        <f t="shared" si="0"/>
        <v>192.4634049</v>
      </c>
      <c r="D17" s="73">
        <f>B17/B4*100</f>
        <v>4.0190833883743045</v>
      </c>
      <c r="U17" s="102"/>
      <c r="V17" s="117" t="s">
        <v>17</v>
      </c>
      <c r="W17" s="116" t="str">
        <f t="shared" si="1"/>
        <v>192.5
(4.0)</v>
      </c>
    </row>
    <row r="18" spans="1:23" x14ac:dyDescent="0.15">
      <c r="A18" s="5" t="s">
        <v>18</v>
      </c>
      <c r="B18" s="100">
        <v>299326240</v>
      </c>
      <c r="C18" s="73">
        <f t="shared" si="0"/>
        <v>299.32623999999998</v>
      </c>
      <c r="D18" s="73">
        <f>B18/B4*100</f>
        <v>6.2506278505963406</v>
      </c>
      <c r="U18" s="102"/>
      <c r="V18" s="117" t="s">
        <v>18</v>
      </c>
      <c r="W18" s="116" t="str">
        <f t="shared" si="1"/>
        <v>299.3
(6.3)</v>
      </c>
    </row>
    <row r="19" spans="1:23" x14ac:dyDescent="0.15">
      <c r="A19" s="5" t="s">
        <v>19</v>
      </c>
      <c r="B19" s="100">
        <v>331359958.80000001</v>
      </c>
      <c r="C19" s="73">
        <f t="shared" si="0"/>
        <v>331.35995880000002</v>
      </c>
      <c r="D19" s="73">
        <f>B19/B4*100</f>
        <v>6.9195663803071055</v>
      </c>
      <c r="U19" s="102"/>
      <c r="V19" s="117" t="s">
        <v>19</v>
      </c>
      <c r="W19" s="116" t="str">
        <f t="shared" si="1"/>
        <v>331.4
(6.9)</v>
      </c>
    </row>
    <row r="20" spans="1:23" x14ac:dyDescent="0.15">
      <c r="A20" s="5" t="s">
        <v>20</v>
      </c>
      <c r="B20" s="100">
        <v>349988730.69999999</v>
      </c>
      <c r="C20" s="73">
        <f t="shared" si="0"/>
        <v>349.98873069999996</v>
      </c>
      <c r="D20" s="73">
        <f>B20/B4*100</f>
        <v>7.3085784510849514</v>
      </c>
      <c r="U20" s="102"/>
      <c r="V20" s="117" t="s">
        <v>20</v>
      </c>
      <c r="W20" s="116" t="str">
        <f t="shared" si="1"/>
        <v>350.0
(7.3)</v>
      </c>
    </row>
    <row r="21" spans="1:23" x14ac:dyDescent="0.25">
      <c r="A21" s="14"/>
      <c r="B21" s="14"/>
      <c r="C21" s="73"/>
      <c r="D21" s="73"/>
      <c r="U21" s="102"/>
    </row>
    <row r="22" spans="1:23" x14ac:dyDescent="0.25">
      <c r="A22" s="14"/>
      <c r="B22" s="14"/>
      <c r="C22" s="73"/>
      <c r="D22" s="73"/>
      <c r="U22" s="102"/>
    </row>
    <row r="23" spans="1:23" x14ac:dyDescent="0.25">
      <c r="A23" s="14"/>
      <c r="B23" s="14"/>
      <c r="C23" s="73"/>
      <c r="D23" s="73"/>
      <c r="U23" s="102"/>
    </row>
    <row r="24" spans="1:23" x14ac:dyDescent="0.25">
      <c r="A24" s="75"/>
      <c r="B24" s="14"/>
      <c r="C24" s="73"/>
      <c r="D24" s="73"/>
      <c r="U24" s="102"/>
    </row>
    <row r="25" spans="1:23" x14ac:dyDescent="0.25">
      <c r="A25" s="14"/>
      <c r="B25" s="14"/>
      <c r="C25" s="76"/>
      <c r="D25" s="76"/>
      <c r="U25" s="102"/>
    </row>
    <row r="26" spans="1:23" x14ac:dyDescent="0.25">
      <c r="A26" s="14"/>
      <c r="B26" s="4"/>
      <c r="C26" s="76"/>
      <c r="D26" s="76"/>
      <c r="U26" s="102"/>
    </row>
    <row r="27" spans="1:23" x14ac:dyDescent="0.25">
      <c r="A27" s="14"/>
      <c r="B27" s="14"/>
      <c r="C27" s="76"/>
      <c r="D27" s="76"/>
      <c r="U27" s="102"/>
    </row>
    <row r="28" spans="1:23" x14ac:dyDescent="0.25">
      <c r="A28" s="14"/>
      <c r="B28" s="14"/>
      <c r="C28" s="76"/>
      <c r="D28" s="76"/>
      <c r="U28" s="102"/>
    </row>
    <row r="29" spans="1:23" x14ac:dyDescent="0.25">
      <c r="A29" s="14"/>
      <c r="B29" s="10"/>
      <c r="C29" s="76"/>
      <c r="D29" s="76"/>
      <c r="U29" s="102"/>
    </row>
    <row r="30" spans="1:23" x14ac:dyDescent="0.25">
      <c r="A30" s="9" t="s">
        <v>69</v>
      </c>
      <c r="C30" s="73"/>
      <c r="D30" s="73"/>
      <c r="U30" s="102"/>
    </row>
    <row r="31" spans="1:23" x14ac:dyDescent="0.25">
      <c r="A31" s="27"/>
      <c r="B31" s="17" t="s">
        <v>1</v>
      </c>
      <c r="C31" s="73"/>
      <c r="D31" s="73"/>
      <c r="U31" s="102"/>
    </row>
    <row r="32" spans="1:23" x14ac:dyDescent="0.25">
      <c r="A32" s="28"/>
      <c r="B32" s="6" t="s">
        <v>2</v>
      </c>
      <c r="C32" s="73"/>
      <c r="D32" s="73"/>
      <c r="U32" s="102"/>
      <c r="V32" s="145" t="s">
        <v>82</v>
      </c>
      <c r="W32" s="145"/>
    </row>
    <row r="33" spans="1:23" x14ac:dyDescent="0.15">
      <c r="A33" s="8" t="s">
        <v>4</v>
      </c>
      <c r="B33" s="87">
        <f>SUM(B34:B49)</f>
        <v>3458473690</v>
      </c>
      <c r="C33" s="73">
        <f>B33*0.000001</f>
        <v>3458.4736899999998</v>
      </c>
      <c r="D33" s="73">
        <f>SUM(D34:D49)</f>
        <v>99.999999999999986</v>
      </c>
      <c r="U33" s="102"/>
      <c r="V33" s="118" t="s">
        <v>81</v>
      </c>
      <c r="W33" s="2" t="str">
        <f>FIXED($C33,1)&amp;CHAR(10)&amp;"("&amp;FIXED($D33,1)&amp;")"</f>
        <v>3,458.5
(100.0)</v>
      </c>
    </row>
    <row r="34" spans="1:23" ht="12" customHeight="1" x14ac:dyDescent="0.15">
      <c r="A34" s="5" t="s">
        <v>5</v>
      </c>
      <c r="B34" s="100">
        <v>238833827</v>
      </c>
      <c r="C34" s="73">
        <f t="shared" ref="C34:C49" si="2">B34*0.000001</f>
        <v>238.83382699999999</v>
      </c>
      <c r="D34" s="73">
        <f>B34/B33*100</f>
        <v>6.9057581004758202</v>
      </c>
      <c r="U34" s="102"/>
      <c r="V34" s="117" t="s">
        <v>5</v>
      </c>
      <c r="W34" s="116" t="str">
        <f t="shared" ref="W34:W49" si="3">FIXED($C34,1)&amp;CHAR(10)&amp;"("&amp;FIXED($D34,1)&amp;")"</f>
        <v>238.8
(6.9)</v>
      </c>
    </row>
    <row r="35" spans="1:23" x14ac:dyDescent="0.15">
      <c r="A35" s="5" t="s">
        <v>6</v>
      </c>
      <c r="B35" s="100">
        <v>36618796</v>
      </c>
      <c r="C35" s="73">
        <f t="shared" si="2"/>
        <v>36.618795999999996</v>
      </c>
      <c r="D35" s="73">
        <f>B35/B33*100</f>
        <v>1.0588137797861923</v>
      </c>
      <c r="U35" s="102"/>
      <c r="V35" s="117" t="s">
        <v>6</v>
      </c>
      <c r="W35" s="116" t="str">
        <f t="shared" si="3"/>
        <v>36.6
(1.1)</v>
      </c>
    </row>
    <row r="36" spans="1:23" x14ac:dyDescent="0.15">
      <c r="A36" s="5" t="s">
        <v>7</v>
      </c>
      <c r="B36" s="100">
        <v>573578918</v>
      </c>
      <c r="C36" s="73">
        <f t="shared" si="2"/>
        <v>573.57891799999993</v>
      </c>
      <c r="D36" s="73">
        <f>B36/B33*100</f>
        <v>16.584741403656594</v>
      </c>
      <c r="U36" s="102"/>
      <c r="V36" s="117" t="s">
        <v>7</v>
      </c>
      <c r="W36" s="116" t="str">
        <f t="shared" si="3"/>
        <v>573.6
(16.6)</v>
      </c>
    </row>
    <row r="37" spans="1:23" x14ac:dyDescent="0.15">
      <c r="A37" s="5" t="s">
        <v>8</v>
      </c>
      <c r="B37" s="100">
        <v>295392605</v>
      </c>
      <c r="C37" s="73">
        <f t="shared" si="2"/>
        <v>295.392605</v>
      </c>
      <c r="D37" s="73">
        <f>B37/B33*100</f>
        <v>8.541126273538314</v>
      </c>
      <c r="U37" s="102"/>
      <c r="V37" s="117" t="s">
        <v>8</v>
      </c>
      <c r="W37" s="116" t="str">
        <f t="shared" si="3"/>
        <v>295.4
(8.5)</v>
      </c>
    </row>
    <row r="38" spans="1:23" x14ac:dyDescent="0.15">
      <c r="A38" s="5" t="s">
        <v>9</v>
      </c>
      <c r="B38" s="100">
        <v>159994836</v>
      </c>
      <c r="C38" s="73">
        <f t="shared" si="2"/>
        <v>159.99483599999999</v>
      </c>
      <c r="D38" s="73">
        <f>B38/B33*100</f>
        <v>4.6261689502689256</v>
      </c>
      <c r="U38" s="102"/>
      <c r="V38" s="117" t="s">
        <v>9</v>
      </c>
      <c r="W38" s="116" t="str">
        <f t="shared" si="3"/>
        <v>160.0
(4.6)</v>
      </c>
    </row>
    <row r="39" spans="1:23" x14ac:dyDescent="0.15">
      <c r="A39" s="5" t="s">
        <v>10</v>
      </c>
      <c r="B39" s="100">
        <v>199999032</v>
      </c>
      <c r="C39" s="73">
        <f t="shared" si="2"/>
        <v>199.999032</v>
      </c>
      <c r="D39" s="73">
        <f>B39/B33*100</f>
        <v>5.7828698416381474</v>
      </c>
      <c r="U39" s="102"/>
      <c r="V39" s="117" t="s">
        <v>10</v>
      </c>
      <c r="W39" s="116" t="str">
        <f t="shared" si="3"/>
        <v>200.0
(5.8)</v>
      </c>
    </row>
    <row r="40" spans="1:23" x14ac:dyDescent="0.15">
      <c r="A40" s="5" t="s">
        <v>11</v>
      </c>
      <c r="B40" s="100">
        <v>200452901</v>
      </c>
      <c r="C40" s="73">
        <f t="shared" si="2"/>
        <v>200.452901</v>
      </c>
      <c r="D40" s="73">
        <f>B40/B33*100</f>
        <v>5.7959932319161283</v>
      </c>
      <c r="U40" s="102"/>
      <c r="V40" s="117" t="s">
        <v>11</v>
      </c>
      <c r="W40" s="116" t="str">
        <f t="shared" si="3"/>
        <v>200.5
(5.8)</v>
      </c>
    </row>
    <row r="41" spans="1:23" x14ac:dyDescent="0.15">
      <c r="A41" s="5" t="s">
        <v>12</v>
      </c>
      <c r="B41" s="100">
        <v>29525740</v>
      </c>
      <c r="C41" s="73">
        <f t="shared" si="2"/>
        <v>29.525739999999999</v>
      </c>
      <c r="D41" s="73">
        <f>B41/B33*100</f>
        <v>0.85372168900322043</v>
      </c>
      <c r="U41" s="102"/>
      <c r="V41" s="117" t="s">
        <v>12</v>
      </c>
      <c r="W41" s="116" t="str">
        <f t="shared" si="3"/>
        <v>29.5
(0.9)</v>
      </c>
    </row>
    <row r="42" spans="1:23" x14ac:dyDescent="0.15">
      <c r="A42" s="5" t="s">
        <v>13</v>
      </c>
      <c r="B42" s="100">
        <v>145250802</v>
      </c>
      <c r="C42" s="73">
        <f t="shared" si="2"/>
        <v>145.25080199999999</v>
      </c>
      <c r="D42" s="73">
        <f>B42/B33*100</f>
        <v>4.1998527390850269</v>
      </c>
      <c r="U42" s="102"/>
      <c r="V42" s="117" t="s">
        <v>13</v>
      </c>
      <c r="W42" s="116" t="str">
        <f t="shared" si="3"/>
        <v>145.3
(4.2)</v>
      </c>
    </row>
    <row r="43" spans="1:23" x14ac:dyDescent="0.15">
      <c r="A43" s="5" t="s">
        <v>14</v>
      </c>
      <c r="B43" s="100">
        <v>338554751</v>
      </c>
      <c r="C43" s="73">
        <f t="shared" si="2"/>
        <v>338.55475100000001</v>
      </c>
      <c r="D43" s="73">
        <f>B43/B33*100</f>
        <v>9.7891376759324125</v>
      </c>
      <c r="U43" s="102"/>
      <c r="V43" s="117" t="s">
        <v>14</v>
      </c>
      <c r="W43" s="116" t="str">
        <f t="shared" si="3"/>
        <v>338.6
(9.8)</v>
      </c>
    </row>
    <row r="44" spans="1:23" x14ac:dyDescent="0.15">
      <c r="A44" s="5" t="s">
        <v>15</v>
      </c>
      <c r="B44" s="100">
        <v>298496442</v>
      </c>
      <c r="C44" s="73">
        <f t="shared" si="2"/>
        <v>298.496442</v>
      </c>
      <c r="D44" s="73">
        <f>B44/B33*100</f>
        <v>8.6308721348115842</v>
      </c>
      <c r="U44" s="102"/>
      <c r="V44" s="117" t="s">
        <v>15</v>
      </c>
      <c r="W44" s="116" t="str">
        <f t="shared" si="3"/>
        <v>298.5
(8.6)</v>
      </c>
    </row>
    <row r="45" spans="1:23" x14ac:dyDescent="0.15">
      <c r="A45" s="5" t="s">
        <v>16</v>
      </c>
      <c r="B45" s="100">
        <v>130364103</v>
      </c>
      <c r="C45" s="73">
        <f t="shared" si="2"/>
        <v>130.364103</v>
      </c>
      <c r="D45" s="73">
        <f>B45/B33*100</f>
        <v>3.7694114423059268</v>
      </c>
      <c r="U45" s="102"/>
      <c r="V45" s="117" t="s">
        <v>16</v>
      </c>
      <c r="W45" s="116" t="str">
        <f t="shared" si="3"/>
        <v>130.4
(3.8)</v>
      </c>
    </row>
    <row r="46" spans="1:23" x14ac:dyDescent="0.15">
      <c r="A46" s="5" t="s">
        <v>17</v>
      </c>
      <c r="B46" s="100">
        <v>286683959</v>
      </c>
      <c r="C46" s="73">
        <f t="shared" si="2"/>
        <v>286.68395899999996</v>
      </c>
      <c r="D46" s="73">
        <f>B46/B33*100</f>
        <v>8.289320223222516</v>
      </c>
      <c r="U46" s="102"/>
      <c r="V46" s="117" t="s">
        <v>17</v>
      </c>
      <c r="W46" s="116" t="str">
        <f t="shared" si="3"/>
        <v>286.7
(8.3)</v>
      </c>
    </row>
    <row r="47" spans="1:23" x14ac:dyDescent="0.15">
      <c r="A47" s="5" t="s">
        <v>18</v>
      </c>
      <c r="B47" s="100">
        <v>147380185</v>
      </c>
      <c r="C47" s="73">
        <f t="shared" si="2"/>
        <v>147.38018499999998</v>
      </c>
      <c r="D47" s="73">
        <f>B47/B33*100</f>
        <v>4.2614227607439163</v>
      </c>
      <c r="U47" s="102"/>
      <c r="V47" s="117" t="s">
        <v>18</v>
      </c>
      <c r="W47" s="116" t="str">
        <f t="shared" si="3"/>
        <v>147.4
(4.3)</v>
      </c>
    </row>
    <row r="48" spans="1:23" x14ac:dyDescent="0.15">
      <c r="A48" s="5" t="s">
        <v>19</v>
      </c>
      <c r="B48" s="100">
        <v>211357004</v>
      </c>
      <c r="C48" s="73">
        <f t="shared" si="2"/>
        <v>211.35700399999999</v>
      </c>
      <c r="D48" s="73">
        <f>B48/B33*100</f>
        <v>6.1112797998471979</v>
      </c>
      <c r="U48" s="102"/>
      <c r="V48" s="117" t="s">
        <v>19</v>
      </c>
      <c r="W48" s="116" t="str">
        <f t="shared" si="3"/>
        <v>211.4
(6.1)</v>
      </c>
    </row>
    <row r="49" spans="1:23" x14ac:dyDescent="0.15">
      <c r="A49" s="5" t="s">
        <v>20</v>
      </c>
      <c r="B49" s="100">
        <v>165989789</v>
      </c>
      <c r="C49" s="73">
        <f t="shared" si="2"/>
        <v>165.989789</v>
      </c>
      <c r="D49" s="73">
        <f>B49/B33*100</f>
        <v>4.7995099537680739</v>
      </c>
      <c r="U49" s="102"/>
      <c r="V49" s="117" t="s">
        <v>20</v>
      </c>
      <c r="W49" s="116" t="str">
        <f t="shared" si="3"/>
        <v>166.0
(4.8)</v>
      </c>
    </row>
    <row r="50" spans="1:23" x14ac:dyDescent="0.25">
      <c r="U50" s="102"/>
    </row>
    <row r="51" spans="1:23" x14ac:dyDescent="0.25">
      <c r="U51" s="102"/>
    </row>
  </sheetData>
  <mergeCells count="3">
    <mergeCell ref="A2:A3"/>
    <mergeCell ref="V3:W3"/>
    <mergeCell ref="V32:W32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35"/>
  <sheetViews>
    <sheetView topLeftCell="A64" zoomScaleNormal="100" workbookViewId="0">
      <selection activeCell="I81" sqref="I81"/>
    </sheetView>
  </sheetViews>
  <sheetFormatPr defaultRowHeight="13.5" x14ac:dyDescent="0.25"/>
  <cols>
    <col min="1" max="1" width="12" style="1" customWidth="1"/>
    <col min="2" max="2" width="20.28515625" style="1" customWidth="1"/>
    <col min="3" max="3" width="9.28515625" style="1" bestFit="1" customWidth="1"/>
    <col min="4" max="4" width="15.140625" style="1" bestFit="1" customWidth="1"/>
    <col min="5" max="5" width="9.28515625" style="1" bestFit="1" customWidth="1"/>
    <col min="6" max="6" width="17" style="1" bestFit="1" customWidth="1"/>
    <col min="7" max="7" width="9.28515625" style="1" bestFit="1" customWidth="1"/>
    <col min="8" max="8" width="17" style="1" bestFit="1" customWidth="1"/>
    <col min="9" max="9" width="9.28515625" style="1" bestFit="1" customWidth="1"/>
    <col min="10" max="10" width="15.140625" style="1" bestFit="1" customWidth="1"/>
    <col min="11" max="11" width="12.85546875" style="1" bestFit="1" customWidth="1"/>
    <col min="12" max="14" width="15.140625" style="1" bestFit="1" customWidth="1"/>
    <col min="15" max="15" width="9.140625" style="1"/>
    <col min="16" max="16" width="15" style="1" customWidth="1"/>
    <col min="17" max="18" width="13.85546875" style="1" bestFit="1" customWidth="1"/>
    <col min="19" max="23" width="9.140625" style="1"/>
    <col min="24" max="24" width="13.28515625" style="1" bestFit="1" customWidth="1"/>
    <col min="25" max="44" width="9.140625" style="1"/>
    <col min="45" max="45" width="8.85546875" style="1" bestFit="1" customWidth="1"/>
    <col min="46" max="46" width="18.28515625" style="1" bestFit="1" customWidth="1"/>
    <col min="47" max="16384" width="9.140625" style="1"/>
  </cols>
  <sheetData>
    <row r="1" spans="1:16" customFormat="1" x14ac:dyDescent="0.15">
      <c r="A1" s="139" t="s">
        <v>44</v>
      </c>
      <c r="B1" s="155"/>
      <c r="C1" s="155"/>
      <c r="D1" s="16"/>
      <c r="E1" s="13"/>
      <c r="F1" s="13"/>
      <c r="G1" s="13"/>
      <c r="H1" s="13"/>
      <c r="I1" s="4"/>
    </row>
    <row r="2" spans="1:16" customFormat="1" x14ac:dyDescent="0.25">
      <c r="A2" s="135"/>
      <c r="B2" s="17" t="s">
        <v>1</v>
      </c>
      <c r="C2" s="17" t="s">
        <v>30</v>
      </c>
      <c r="D2" s="17" t="s">
        <v>31</v>
      </c>
      <c r="E2" s="17" t="s">
        <v>32</v>
      </c>
      <c r="F2" s="17" t="s">
        <v>33</v>
      </c>
      <c r="G2" s="17" t="s">
        <v>34</v>
      </c>
      <c r="H2" s="17" t="s">
        <v>35</v>
      </c>
      <c r="I2" s="17" t="s">
        <v>36</v>
      </c>
      <c r="L2" s="101"/>
      <c r="M2" s="101"/>
      <c r="N2" s="98"/>
    </row>
    <row r="3" spans="1:16" customFormat="1" x14ac:dyDescent="0.25">
      <c r="A3" s="136"/>
      <c r="B3" s="6" t="s">
        <v>2</v>
      </c>
      <c r="C3" s="6" t="s">
        <v>2</v>
      </c>
      <c r="D3" s="6" t="s">
        <v>2</v>
      </c>
      <c r="E3" s="6" t="s">
        <v>2</v>
      </c>
      <c r="F3" s="6" t="s">
        <v>2</v>
      </c>
      <c r="G3" s="6" t="s">
        <v>2</v>
      </c>
      <c r="H3" s="6" t="s">
        <v>2</v>
      </c>
      <c r="I3" s="6" t="s">
        <v>2</v>
      </c>
      <c r="J3" s="122" t="s">
        <v>82</v>
      </c>
      <c r="K3" s="114"/>
      <c r="L3" s="101"/>
      <c r="M3" s="101"/>
      <c r="P3" s="122" t="s">
        <v>82</v>
      </c>
    </row>
    <row r="4" spans="1:16" x14ac:dyDescent="0.25">
      <c r="A4" s="8" t="s">
        <v>4</v>
      </c>
      <c r="B4" s="23">
        <f t="shared" ref="B4:H4" si="0">B75*0.000001</f>
        <v>8247.2124719999993</v>
      </c>
      <c r="C4" s="23">
        <f t="shared" si="0"/>
        <v>746.11750569999992</v>
      </c>
      <c r="D4" s="23">
        <f t="shared" si="0"/>
        <v>1664.0399111000002</v>
      </c>
      <c r="E4" s="23">
        <f t="shared" si="0"/>
        <v>4062.1048734999995</v>
      </c>
      <c r="F4" s="23">
        <f t="shared" si="0"/>
        <v>292.84670460000001</v>
      </c>
      <c r="G4" s="23">
        <f t="shared" si="0"/>
        <v>310.79751739999995</v>
      </c>
      <c r="H4" s="23">
        <f t="shared" si="0"/>
        <v>218.00011679999997</v>
      </c>
      <c r="I4" s="23">
        <f>X98*0.000001</f>
        <v>953.3058428999999</v>
      </c>
      <c r="J4" s="119" t="str">
        <f>A4&amp;CHAR(10)&amp;FIXED($B4,1)</f>
        <v>합계
8,247.2</v>
      </c>
      <c r="K4" s="115"/>
      <c r="L4" s="119"/>
      <c r="M4" s="119"/>
      <c r="P4" s="1" t="str">
        <f>"총계"&amp;CHAR(10)&amp;FIXED($B4,1)</f>
        <v>총계
8,247.2</v>
      </c>
    </row>
    <row r="5" spans="1:16" x14ac:dyDescent="0.15">
      <c r="A5" s="5" t="s">
        <v>5</v>
      </c>
      <c r="B5" s="77">
        <f t="shared" ref="B5:B20" si="1">B76*0.000001</f>
        <v>438.41300289999998</v>
      </c>
      <c r="C5" s="23">
        <f t="shared" ref="C5:H14" si="2">C76*0.000001</f>
        <v>34.380491399999997</v>
      </c>
      <c r="D5" s="23">
        <f t="shared" si="2"/>
        <v>53.945625999999997</v>
      </c>
      <c r="E5" s="23">
        <f t="shared" si="2"/>
        <v>258.9906292</v>
      </c>
      <c r="F5" s="23">
        <f t="shared" si="2"/>
        <v>21.717707399999998</v>
      </c>
      <c r="G5" s="23">
        <f t="shared" si="2"/>
        <v>14.791170999999999</v>
      </c>
      <c r="H5" s="23">
        <f t="shared" si="2"/>
        <v>10.702669999999999</v>
      </c>
      <c r="I5" s="46">
        <f t="shared" ref="I5:I20" si="3">X99*0.000001</f>
        <v>43.884707899999995</v>
      </c>
      <c r="J5" s="119" t="str">
        <f t="shared" ref="J5:J20" si="4">A5&amp;CHAR(10)&amp;FIXED($B5,1)</f>
        <v>천안시 동남구
438.4</v>
      </c>
      <c r="K5" s="115"/>
      <c r="L5" s="119"/>
      <c r="M5" s="119"/>
      <c r="P5" s="115" t="str">
        <f>C2&amp;CHAR(10)&amp;FIXED($C4,1)</f>
        <v>전
746.1</v>
      </c>
    </row>
    <row r="6" spans="1:16" x14ac:dyDescent="0.15">
      <c r="A6" s="5" t="s">
        <v>6</v>
      </c>
      <c r="B6" s="77">
        <f t="shared" si="1"/>
        <v>197.74434219999998</v>
      </c>
      <c r="C6" s="23">
        <f t="shared" si="2"/>
        <v>17.224617899999998</v>
      </c>
      <c r="D6" s="23">
        <f t="shared" si="2"/>
        <v>38.273147299999998</v>
      </c>
      <c r="E6" s="23">
        <f t="shared" si="2"/>
        <v>49.348589999999994</v>
      </c>
      <c r="F6" s="23">
        <f t="shared" si="2"/>
        <v>18.661426299999999</v>
      </c>
      <c r="G6" s="23">
        <f t="shared" si="2"/>
        <v>13.081138099999999</v>
      </c>
      <c r="H6" s="23">
        <f t="shared" si="2"/>
        <v>4.8048544</v>
      </c>
      <c r="I6" s="46">
        <f t="shared" si="3"/>
        <v>56.350568199999998</v>
      </c>
      <c r="J6" s="119" t="str">
        <f t="shared" si="4"/>
        <v>천안시 서북구
197.7</v>
      </c>
      <c r="K6" s="115"/>
      <c r="L6" s="119"/>
      <c r="M6" s="119"/>
      <c r="P6" s="115" t="str">
        <f>D2&amp;CHAR(10)&amp;FIXED($D4,1)</f>
        <v>답
1,664.0</v>
      </c>
    </row>
    <row r="7" spans="1:16" x14ac:dyDescent="0.15">
      <c r="A7" s="5" t="s">
        <v>7</v>
      </c>
      <c r="B7" s="77">
        <f t="shared" si="1"/>
        <v>864.14741879999997</v>
      </c>
      <c r="C7" s="23">
        <f t="shared" si="2"/>
        <v>54.093408499999995</v>
      </c>
      <c r="D7" s="23">
        <f t="shared" si="2"/>
        <v>99.805932799999994</v>
      </c>
      <c r="E7" s="23">
        <f t="shared" si="2"/>
        <v>598.60788969999999</v>
      </c>
      <c r="F7" s="23">
        <f t="shared" si="2"/>
        <v>21.414879899999999</v>
      </c>
      <c r="G7" s="23">
        <f t="shared" si="2"/>
        <v>20.780302499999998</v>
      </c>
      <c r="H7" s="23">
        <f t="shared" si="2"/>
        <v>31.430957399999997</v>
      </c>
      <c r="I7" s="46">
        <f t="shared" si="3"/>
        <v>38.014047999999995</v>
      </c>
      <c r="J7" s="119" t="str">
        <f t="shared" si="4"/>
        <v>공주시
864.1</v>
      </c>
      <c r="K7" s="115"/>
      <c r="L7" s="119"/>
      <c r="M7" s="119"/>
      <c r="P7" s="115" t="str">
        <f>E2&amp;CHAR(10)&amp;FIXED($E4,1)</f>
        <v>임야
4,062.1</v>
      </c>
    </row>
    <row r="8" spans="1:16" x14ac:dyDescent="0.15">
      <c r="A8" s="5" t="s">
        <v>8</v>
      </c>
      <c r="B8" s="77">
        <f t="shared" si="1"/>
        <v>586.87380689999998</v>
      </c>
      <c r="C8" s="23">
        <f t="shared" si="2"/>
        <v>41.157692499999996</v>
      </c>
      <c r="D8" s="23">
        <f t="shared" si="2"/>
        <v>101.62829740000001</v>
      </c>
      <c r="E8" s="23">
        <f t="shared" si="2"/>
        <v>323.02104369999995</v>
      </c>
      <c r="F8" s="23">
        <f t="shared" si="2"/>
        <v>18.040960099999999</v>
      </c>
      <c r="G8" s="23">
        <f t="shared" si="2"/>
        <v>22.712471300000001</v>
      </c>
      <c r="H8" s="23">
        <f t="shared" si="2"/>
        <v>7.642182</v>
      </c>
      <c r="I8" s="46">
        <f t="shared" si="3"/>
        <v>72.671159899999978</v>
      </c>
      <c r="J8" s="119" t="str">
        <f t="shared" si="4"/>
        <v>보령시
586.9</v>
      </c>
      <c r="K8" s="115"/>
      <c r="L8" s="119"/>
      <c r="M8" s="119"/>
      <c r="P8" s="1" t="str">
        <f>F2&amp;CHAR(10)&amp;FIXED($F4,1)</f>
        <v>대
292.8</v>
      </c>
    </row>
    <row r="9" spans="1:16" x14ac:dyDescent="0.15">
      <c r="A9" s="5" t="s">
        <v>9</v>
      </c>
      <c r="B9" s="77">
        <f t="shared" si="1"/>
        <v>542.77722679999988</v>
      </c>
      <c r="C9" s="23">
        <f t="shared" si="2"/>
        <v>53.879821200000002</v>
      </c>
      <c r="D9" s="23">
        <f t="shared" si="2"/>
        <v>121.40741969999999</v>
      </c>
      <c r="E9" s="23">
        <f t="shared" si="2"/>
        <v>205.1996011</v>
      </c>
      <c r="F9" s="23">
        <f t="shared" si="2"/>
        <v>30.516225800000001</v>
      </c>
      <c r="G9" s="23">
        <f t="shared" si="2"/>
        <v>22.553440299999998</v>
      </c>
      <c r="H9" s="23">
        <f t="shared" si="2"/>
        <v>15.5254409</v>
      </c>
      <c r="I9" s="46">
        <f t="shared" si="3"/>
        <v>93.6952778</v>
      </c>
      <c r="J9" s="119" t="str">
        <f t="shared" si="4"/>
        <v>아산시
542.8</v>
      </c>
      <c r="K9" s="115"/>
      <c r="L9" s="119"/>
      <c r="M9" s="112"/>
      <c r="P9" s="115" t="str">
        <f>G2&amp;CHAR(10)&amp;FIXED($G4,1)</f>
        <v>도로
310.8</v>
      </c>
    </row>
    <row r="10" spans="1:16" x14ac:dyDescent="0.15">
      <c r="A10" s="5" t="s">
        <v>10</v>
      </c>
      <c r="B10" s="77">
        <f t="shared" si="1"/>
        <v>742.28404489999991</v>
      </c>
      <c r="C10" s="23">
        <f t="shared" si="2"/>
        <v>78.152349200000003</v>
      </c>
      <c r="D10" s="23">
        <f t="shared" si="2"/>
        <v>190.78056709999998</v>
      </c>
      <c r="E10" s="23">
        <f t="shared" si="2"/>
        <v>285.92457730000001</v>
      </c>
      <c r="F10" s="23">
        <f t="shared" si="2"/>
        <v>23.6611102</v>
      </c>
      <c r="G10" s="23">
        <f t="shared" si="2"/>
        <v>27.106818399999998</v>
      </c>
      <c r="H10" s="23">
        <f t="shared" si="2"/>
        <v>9.2781634999999998</v>
      </c>
      <c r="I10" s="46">
        <f t="shared" si="3"/>
        <v>127.38045920000002</v>
      </c>
      <c r="J10" s="119" t="str">
        <f t="shared" si="4"/>
        <v>서산시
742.3</v>
      </c>
      <c r="K10" s="115"/>
      <c r="L10" s="119"/>
      <c r="M10" s="119"/>
      <c r="P10" s="115" t="str">
        <f>H2&amp;CHAR(10)&amp;FIXED($H4,1)</f>
        <v>하천
218.0</v>
      </c>
    </row>
    <row r="11" spans="1:16" x14ac:dyDescent="0.15">
      <c r="A11" s="5" t="s">
        <v>11</v>
      </c>
      <c r="B11" s="77">
        <f t="shared" si="1"/>
        <v>556.21326690000001</v>
      </c>
      <c r="C11" s="23">
        <f t="shared" si="2"/>
        <v>52.638584200000004</v>
      </c>
      <c r="D11" s="23">
        <f t="shared" si="2"/>
        <v>146.23760659999999</v>
      </c>
      <c r="E11" s="23">
        <f t="shared" si="2"/>
        <v>232.89235199999999</v>
      </c>
      <c r="F11" s="23">
        <f t="shared" si="2"/>
        <v>23.938001199999999</v>
      </c>
      <c r="G11" s="23">
        <f t="shared" si="2"/>
        <v>22.292500799999999</v>
      </c>
      <c r="H11" s="23">
        <f t="shared" si="2"/>
        <v>22.8212397</v>
      </c>
      <c r="I11" s="46">
        <f t="shared" si="3"/>
        <v>55.392982399999994</v>
      </c>
      <c r="J11" s="119" t="str">
        <f t="shared" si="4"/>
        <v>논산시
556.2</v>
      </c>
      <c r="K11" s="115"/>
      <c r="L11" s="119"/>
      <c r="M11" s="119"/>
      <c r="P11" s="115" t="str">
        <f>I2&amp;CHAR(10)&amp;FIXED($I4,1)</f>
        <v>기타
953.3</v>
      </c>
    </row>
    <row r="12" spans="1:16" x14ac:dyDescent="0.15">
      <c r="A12" s="5" t="s">
        <v>12</v>
      </c>
      <c r="B12" s="77">
        <f t="shared" si="1"/>
        <v>60.6921295</v>
      </c>
      <c r="C12" s="23">
        <f t="shared" si="2"/>
        <v>2.5379242</v>
      </c>
      <c r="D12" s="23">
        <f t="shared" si="2"/>
        <v>3.4971128999999999</v>
      </c>
      <c r="E12" s="23">
        <f t="shared" si="2"/>
        <v>39.319274899999996</v>
      </c>
      <c r="F12" s="23">
        <f t="shared" si="2"/>
        <v>2.8982011999999999</v>
      </c>
      <c r="G12" s="23">
        <f t="shared" si="2"/>
        <v>2.3642472999999997</v>
      </c>
      <c r="H12" s="23">
        <f t="shared" si="2"/>
        <v>1.1139551000000001</v>
      </c>
      <c r="I12" s="46">
        <f t="shared" si="3"/>
        <v>8.9614139000000002</v>
      </c>
      <c r="J12" s="119" t="str">
        <f t="shared" si="4"/>
        <v>계룡시
60.7</v>
      </c>
      <c r="K12" s="115"/>
      <c r="L12" s="119"/>
      <c r="M12" s="119"/>
    </row>
    <row r="13" spans="1:16" x14ac:dyDescent="0.15">
      <c r="A13" s="5" t="s">
        <v>13</v>
      </c>
      <c r="B13" s="77">
        <f t="shared" si="1"/>
        <v>705.5316292</v>
      </c>
      <c r="C13" s="23">
        <f t="shared" si="2"/>
        <v>70.006765000000001</v>
      </c>
      <c r="D13" s="23">
        <f t="shared" si="2"/>
        <v>209.38636369999998</v>
      </c>
      <c r="E13" s="23">
        <f t="shared" si="2"/>
        <v>225.84128849999999</v>
      </c>
      <c r="F13" s="23">
        <f t="shared" si="2"/>
        <v>24.658165399999998</v>
      </c>
      <c r="G13" s="23">
        <f t="shared" si="2"/>
        <v>36.519110099999999</v>
      </c>
      <c r="H13" s="23">
        <f t="shared" si="2"/>
        <v>9.4326501</v>
      </c>
      <c r="I13" s="46">
        <f t="shared" si="3"/>
        <v>129.6872864</v>
      </c>
      <c r="J13" s="119" t="str">
        <f t="shared" si="4"/>
        <v>당진시
705.5</v>
      </c>
      <c r="K13" s="115"/>
      <c r="L13" s="119"/>
      <c r="M13" s="119"/>
    </row>
    <row r="14" spans="1:16" x14ac:dyDescent="0.15">
      <c r="A14" s="5" t="s">
        <v>14</v>
      </c>
      <c r="B14" s="77">
        <f t="shared" si="1"/>
        <v>577.23512499999993</v>
      </c>
      <c r="C14" s="23">
        <f t="shared" si="2"/>
        <v>50.454252699999998</v>
      </c>
      <c r="D14" s="23">
        <f t="shared" si="2"/>
        <v>54.064650700000001</v>
      </c>
      <c r="E14" s="23">
        <f t="shared" si="2"/>
        <v>403.06573119999996</v>
      </c>
      <c r="F14" s="23">
        <f t="shared" si="2"/>
        <v>11.436560199999999</v>
      </c>
      <c r="G14" s="23">
        <f t="shared" si="2"/>
        <v>14.4162316</v>
      </c>
      <c r="H14" s="23">
        <f t="shared" si="2"/>
        <v>17.402458299999999</v>
      </c>
      <c r="I14" s="46">
        <f t="shared" si="3"/>
        <v>26.395240300000005</v>
      </c>
      <c r="J14" s="119" t="str">
        <f t="shared" si="4"/>
        <v>금산군
577.2</v>
      </c>
      <c r="K14" s="115"/>
      <c r="L14" s="119"/>
      <c r="M14" s="119"/>
    </row>
    <row r="15" spans="1:16" x14ac:dyDescent="0.15">
      <c r="A15" s="5" t="s">
        <v>15</v>
      </c>
      <c r="B15" s="77">
        <f t="shared" si="1"/>
        <v>624.63071709999997</v>
      </c>
      <c r="C15" s="23">
        <f t="shared" ref="C15:H20" si="5">C86*0.000001</f>
        <v>43.341452399999994</v>
      </c>
      <c r="D15" s="23">
        <f t="shared" si="5"/>
        <v>145.91724249999999</v>
      </c>
      <c r="E15" s="23">
        <f t="shared" si="5"/>
        <v>314.58788069999997</v>
      </c>
      <c r="F15" s="23">
        <f t="shared" si="5"/>
        <v>18.076953699999997</v>
      </c>
      <c r="G15" s="23">
        <f t="shared" si="5"/>
        <v>20.256453799999999</v>
      </c>
      <c r="H15" s="23">
        <f t="shared" si="5"/>
        <v>34.838417399999997</v>
      </c>
      <c r="I15" s="46">
        <f t="shared" si="3"/>
        <v>47.612316599999993</v>
      </c>
      <c r="J15" s="119" t="str">
        <f t="shared" si="4"/>
        <v>부여군
624.6</v>
      </c>
      <c r="K15" s="115"/>
      <c r="L15" s="119"/>
      <c r="M15" s="119"/>
    </row>
    <row r="16" spans="1:16" x14ac:dyDescent="0.15">
      <c r="A16" s="5" t="s">
        <v>16</v>
      </c>
      <c r="B16" s="77">
        <f t="shared" si="1"/>
        <v>366.12049039999994</v>
      </c>
      <c r="C16" s="23">
        <f t="shared" si="5"/>
        <v>31.4473883</v>
      </c>
      <c r="D16" s="23">
        <f t="shared" si="5"/>
        <v>106.67555409999999</v>
      </c>
      <c r="E16" s="23">
        <f t="shared" si="5"/>
        <v>144.90982369999998</v>
      </c>
      <c r="F16" s="23">
        <f t="shared" si="5"/>
        <v>14.8294593</v>
      </c>
      <c r="G16" s="23">
        <f t="shared" si="5"/>
        <v>18.388339899999998</v>
      </c>
      <c r="H16" s="23">
        <f t="shared" si="5"/>
        <v>11.324865199999998</v>
      </c>
      <c r="I16" s="46">
        <f t="shared" si="3"/>
        <v>38.545059899999998</v>
      </c>
      <c r="J16" s="119" t="str">
        <f t="shared" si="4"/>
        <v>서천군
366.1</v>
      </c>
      <c r="K16" s="115"/>
      <c r="L16" s="119"/>
      <c r="M16" s="119"/>
    </row>
    <row r="17" spans="1:13" x14ac:dyDescent="0.15">
      <c r="A17" s="5" t="s">
        <v>17</v>
      </c>
      <c r="B17" s="77">
        <f t="shared" si="1"/>
        <v>479.14736389999996</v>
      </c>
      <c r="C17" s="23">
        <f t="shared" si="5"/>
        <v>34.708373799999997</v>
      </c>
      <c r="D17" s="23">
        <f t="shared" si="5"/>
        <v>69.299518399999997</v>
      </c>
      <c r="E17" s="23">
        <f t="shared" si="5"/>
        <v>315.02953860000002</v>
      </c>
      <c r="F17" s="23">
        <f t="shared" si="5"/>
        <v>10.2859604</v>
      </c>
      <c r="G17" s="23">
        <f t="shared" si="5"/>
        <v>15.635337999999999</v>
      </c>
      <c r="H17" s="23">
        <f t="shared" si="5"/>
        <v>12.336063300000001</v>
      </c>
      <c r="I17" s="46">
        <f t="shared" si="3"/>
        <v>21.852571400000002</v>
      </c>
      <c r="J17" s="119" t="str">
        <f t="shared" si="4"/>
        <v>청양군
479.1</v>
      </c>
      <c r="L17" s="119"/>
      <c r="M17" s="119"/>
    </row>
    <row r="18" spans="1:13" x14ac:dyDescent="0.15">
      <c r="A18" s="5" t="s">
        <v>18</v>
      </c>
      <c r="B18" s="77">
        <f t="shared" si="1"/>
        <v>446.70642499999997</v>
      </c>
      <c r="C18" s="23">
        <f t="shared" si="5"/>
        <v>60.058087999999998</v>
      </c>
      <c r="D18" s="23">
        <f t="shared" si="5"/>
        <v>96.584222999999994</v>
      </c>
      <c r="E18" s="23">
        <f t="shared" si="5"/>
        <v>192.01742069999997</v>
      </c>
      <c r="F18" s="23">
        <f t="shared" si="5"/>
        <v>18.837563100000001</v>
      </c>
      <c r="G18" s="23">
        <f t="shared" si="5"/>
        <v>19.233464399999999</v>
      </c>
      <c r="H18" s="23">
        <f t="shared" si="5"/>
        <v>8.3250654999999991</v>
      </c>
      <c r="I18" s="46">
        <f t="shared" si="3"/>
        <v>51.650600300000001</v>
      </c>
      <c r="J18" s="119" t="str">
        <f t="shared" si="4"/>
        <v>홍성군
446.7</v>
      </c>
      <c r="L18" s="119"/>
      <c r="M18" s="119"/>
    </row>
    <row r="19" spans="1:13" x14ac:dyDescent="0.15">
      <c r="A19" s="5" t="s">
        <v>19</v>
      </c>
      <c r="B19" s="23">
        <f t="shared" si="1"/>
        <v>542.71696279999992</v>
      </c>
      <c r="C19" s="23">
        <f t="shared" si="5"/>
        <v>57.527691399999995</v>
      </c>
      <c r="D19" s="23">
        <f t="shared" si="5"/>
        <v>117.7634092</v>
      </c>
      <c r="E19" s="23">
        <f t="shared" si="5"/>
        <v>241.9885759</v>
      </c>
      <c r="F19" s="23">
        <f t="shared" si="5"/>
        <v>18.683856600000002</v>
      </c>
      <c r="G19" s="23">
        <f t="shared" si="5"/>
        <v>23.304226899999996</v>
      </c>
      <c r="H19" s="23">
        <f t="shared" si="5"/>
        <v>19.399921599999999</v>
      </c>
      <c r="I19" s="46">
        <f t="shared" si="3"/>
        <v>64.049281199999996</v>
      </c>
      <c r="J19" s="119" t="str">
        <f t="shared" si="4"/>
        <v>예산군
542.7</v>
      </c>
      <c r="L19" s="119"/>
      <c r="M19" s="119"/>
    </row>
    <row r="20" spans="1:13" x14ac:dyDescent="0.15">
      <c r="A20" s="5" t="s">
        <v>20</v>
      </c>
      <c r="B20" s="23">
        <f t="shared" si="1"/>
        <v>515.97851969999999</v>
      </c>
      <c r="C20" s="23">
        <f t="shared" si="5"/>
        <v>64.508605000000003</v>
      </c>
      <c r="D20" s="23">
        <f t="shared" si="5"/>
        <v>108.7732397</v>
      </c>
      <c r="E20" s="23">
        <f t="shared" si="5"/>
        <v>231.36065629999999</v>
      </c>
      <c r="F20" s="23">
        <f t="shared" si="5"/>
        <v>15.1896738</v>
      </c>
      <c r="G20" s="23">
        <f t="shared" si="5"/>
        <v>17.362262999999999</v>
      </c>
      <c r="H20" s="23">
        <f t="shared" si="5"/>
        <v>1.6212123999999999</v>
      </c>
      <c r="I20" s="46">
        <f t="shared" si="3"/>
        <v>77.162869499999999</v>
      </c>
      <c r="J20" s="119" t="str">
        <f t="shared" si="4"/>
        <v>태안군
516.0</v>
      </c>
      <c r="L20" s="119"/>
      <c r="M20" s="119"/>
    </row>
    <row r="21" spans="1:13" x14ac:dyDescent="0.25">
      <c r="L21" s="119"/>
      <c r="M21" s="119"/>
    </row>
    <row r="22" spans="1:13" x14ac:dyDescent="0.25">
      <c r="L22" s="119"/>
      <c r="M22" s="119"/>
    </row>
    <row r="23" spans="1:13" x14ac:dyDescent="0.25">
      <c r="L23" s="119"/>
      <c r="M23" s="119"/>
    </row>
    <row r="24" spans="1:13" x14ac:dyDescent="0.25">
      <c r="L24" s="119"/>
      <c r="M24" s="119"/>
    </row>
    <row r="25" spans="1:13" x14ac:dyDescent="0.25">
      <c r="L25" s="119"/>
      <c r="M25" s="119"/>
    </row>
    <row r="73" spans="1:11" s="4" customFormat="1" ht="10.5" x14ac:dyDescent="0.25">
      <c r="A73" s="164"/>
      <c r="B73" s="130" t="s">
        <v>1</v>
      </c>
      <c r="C73" s="130" t="s">
        <v>30</v>
      </c>
      <c r="D73" s="130" t="s">
        <v>31</v>
      </c>
      <c r="E73" s="130" t="s">
        <v>32</v>
      </c>
      <c r="F73" s="130" t="s">
        <v>33</v>
      </c>
      <c r="G73" s="130" t="s">
        <v>34</v>
      </c>
      <c r="H73" s="130" t="s">
        <v>35</v>
      </c>
      <c r="I73" s="31" t="s">
        <v>70</v>
      </c>
    </row>
    <row r="74" spans="1:11" s="4" customFormat="1" ht="10.5" x14ac:dyDescent="0.25">
      <c r="A74" s="165"/>
      <c r="B74" s="19" t="s">
        <v>2</v>
      </c>
      <c r="C74" s="19" t="s">
        <v>2</v>
      </c>
      <c r="D74" s="19" t="s">
        <v>2</v>
      </c>
      <c r="E74" s="19" t="s">
        <v>2</v>
      </c>
      <c r="F74" s="19" t="s">
        <v>2</v>
      </c>
      <c r="G74" s="19" t="s">
        <v>2</v>
      </c>
      <c r="H74" s="19" t="s">
        <v>2</v>
      </c>
      <c r="I74" s="31" t="s">
        <v>71</v>
      </c>
      <c r="K74" s="4" t="s">
        <v>83</v>
      </c>
    </row>
    <row r="75" spans="1:11" s="4" customFormat="1" ht="12" x14ac:dyDescent="0.15">
      <c r="A75" s="30" t="s">
        <v>4</v>
      </c>
      <c r="B75" s="99">
        <f>B119</f>
        <v>8247212471.999999</v>
      </c>
      <c r="C75" s="99">
        <f>C119</f>
        <v>746117505.69999993</v>
      </c>
      <c r="D75" s="99">
        <f>D119</f>
        <v>1664039911.1000001</v>
      </c>
      <c r="E75" s="99">
        <f>G119</f>
        <v>4062104873.4999995</v>
      </c>
      <c r="F75" s="99">
        <f>J119</f>
        <v>292846704.60000002</v>
      </c>
      <c r="G75" s="99">
        <f>P119</f>
        <v>310797517.39999998</v>
      </c>
      <c r="H75" s="99">
        <f>S119</f>
        <v>218000116.79999998</v>
      </c>
      <c r="I75" s="71">
        <f>X98</f>
        <v>953305842.89999998</v>
      </c>
      <c r="J75" s="43">
        <f>SUM(C75,D75,E75,F75,G75,H75,I75)</f>
        <v>8247212471.999999</v>
      </c>
      <c r="K75" s="4">
        <f>'1.시군구별 면적 및 지번수'!B4</f>
        <v>8247212471.999999</v>
      </c>
    </row>
    <row r="76" spans="1:11" s="4" customFormat="1" ht="12" x14ac:dyDescent="0.15">
      <c r="A76" s="29" t="s">
        <v>5</v>
      </c>
      <c r="B76" s="127">
        <f t="shared" ref="B76:B91" si="6">B120</f>
        <v>438413002.89999998</v>
      </c>
      <c r="C76" s="127">
        <f t="shared" ref="C76:C91" si="7">C120</f>
        <v>34380491.399999999</v>
      </c>
      <c r="D76" s="127">
        <f t="shared" ref="D76:D91" si="8">D120</f>
        <v>53945626</v>
      </c>
      <c r="E76" s="127">
        <f t="shared" ref="E76:E91" si="9">G120</f>
        <v>258990629.19999999</v>
      </c>
      <c r="F76" s="127">
        <f t="shared" ref="F76:F91" si="10">J120</f>
        <v>21717707.399999999</v>
      </c>
      <c r="G76" s="127">
        <f t="shared" ref="G76:G91" si="11">P120</f>
        <v>14791171</v>
      </c>
      <c r="H76" s="127">
        <f t="shared" ref="H76:H91" si="12">S120</f>
        <v>10702670</v>
      </c>
    </row>
    <row r="77" spans="1:11" s="4" customFormat="1" ht="12" x14ac:dyDescent="0.15">
      <c r="A77" s="29" t="s">
        <v>6</v>
      </c>
      <c r="B77" s="127">
        <f t="shared" si="6"/>
        <v>197744342.19999999</v>
      </c>
      <c r="C77" s="127">
        <f t="shared" si="7"/>
        <v>17224617.899999999</v>
      </c>
      <c r="D77" s="127">
        <f t="shared" si="8"/>
        <v>38273147.299999997</v>
      </c>
      <c r="E77" s="127">
        <f t="shared" si="9"/>
        <v>49348590</v>
      </c>
      <c r="F77" s="127">
        <f t="shared" si="10"/>
        <v>18661426.300000001</v>
      </c>
      <c r="G77" s="127">
        <f t="shared" si="11"/>
        <v>13081138.1</v>
      </c>
      <c r="H77" s="127">
        <f t="shared" si="12"/>
        <v>4804854.4000000004</v>
      </c>
    </row>
    <row r="78" spans="1:11" s="4" customFormat="1" ht="12" x14ac:dyDescent="0.15">
      <c r="A78" s="29" t="s">
        <v>7</v>
      </c>
      <c r="B78" s="127">
        <f t="shared" si="6"/>
        <v>864147418.79999995</v>
      </c>
      <c r="C78" s="127">
        <f t="shared" si="7"/>
        <v>54093408.5</v>
      </c>
      <c r="D78" s="127">
        <f t="shared" si="8"/>
        <v>99805932.799999997</v>
      </c>
      <c r="E78" s="127">
        <f t="shared" si="9"/>
        <v>598607889.70000005</v>
      </c>
      <c r="F78" s="127">
        <f t="shared" si="10"/>
        <v>21414879.899999999</v>
      </c>
      <c r="G78" s="127">
        <f t="shared" si="11"/>
        <v>20780302.5</v>
      </c>
      <c r="H78" s="127">
        <f t="shared" si="12"/>
        <v>31430957.399999999</v>
      </c>
    </row>
    <row r="79" spans="1:11" s="4" customFormat="1" ht="12" x14ac:dyDescent="0.15">
      <c r="A79" s="29" t="s">
        <v>8</v>
      </c>
      <c r="B79" s="127">
        <f t="shared" si="6"/>
        <v>586873806.89999998</v>
      </c>
      <c r="C79" s="127">
        <f t="shared" si="7"/>
        <v>41157692.5</v>
      </c>
      <c r="D79" s="127">
        <f t="shared" si="8"/>
        <v>101628297.40000001</v>
      </c>
      <c r="E79" s="127">
        <f t="shared" si="9"/>
        <v>323021043.69999999</v>
      </c>
      <c r="F79" s="127">
        <f t="shared" si="10"/>
        <v>18040960.100000001</v>
      </c>
      <c r="G79" s="127">
        <f t="shared" si="11"/>
        <v>22712471.300000001</v>
      </c>
      <c r="H79" s="127">
        <f t="shared" si="12"/>
        <v>7642182</v>
      </c>
    </row>
    <row r="80" spans="1:11" s="4" customFormat="1" ht="12" x14ac:dyDescent="0.15">
      <c r="A80" s="29" t="s">
        <v>9</v>
      </c>
      <c r="B80" s="127">
        <f t="shared" si="6"/>
        <v>542777226.79999995</v>
      </c>
      <c r="C80" s="127">
        <f t="shared" si="7"/>
        <v>53879821.200000003</v>
      </c>
      <c r="D80" s="127">
        <f t="shared" si="8"/>
        <v>121407419.7</v>
      </c>
      <c r="E80" s="127">
        <f t="shared" si="9"/>
        <v>205199601.09999999</v>
      </c>
      <c r="F80" s="127">
        <f t="shared" si="10"/>
        <v>30516225.800000001</v>
      </c>
      <c r="G80" s="127">
        <f t="shared" si="11"/>
        <v>22553440.300000001</v>
      </c>
      <c r="H80" s="127">
        <f t="shared" si="12"/>
        <v>15525440.9</v>
      </c>
    </row>
    <row r="81" spans="1:46" s="4" customFormat="1" ht="12" x14ac:dyDescent="0.15">
      <c r="A81" s="29" t="s">
        <v>10</v>
      </c>
      <c r="B81" s="127">
        <f t="shared" si="6"/>
        <v>742284044.89999998</v>
      </c>
      <c r="C81" s="127">
        <f t="shared" si="7"/>
        <v>78152349.200000003</v>
      </c>
      <c r="D81" s="127">
        <f t="shared" si="8"/>
        <v>190780567.09999999</v>
      </c>
      <c r="E81" s="127">
        <f t="shared" si="9"/>
        <v>285924577.30000001</v>
      </c>
      <c r="F81" s="127">
        <f t="shared" si="10"/>
        <v>23661110.199999999</v>
      </c>
      <c r="G81" s="127">
        <f t="shared" si="11"/>
        <v>27106818.399999999</v>
      </c>
      <c r="H81" s="127">
        <f t="shared" si="12"/>
        <v>9278163.5</v>
      </c>
    </row>
    <row r="82" spans="1:46" s="4" customFormat="1" ht="12" x14ac:dyDescent="0.15">
      <c r="A82" s="29" t="s">
        <v>11</v>
      </c>
      <c r="B82" s="127">
        <f t="shared" si="6"/>
        <v>556213266.89999998</v>
      </c>
      <c r="C82" s="127">
        <f t="shared" si="7"/>
        <v>52638584.200000003</v>
      </c>
      <c r="D82" s="127">
        <f t="shared" si="8"/>
        <v>146237606.59999999</v>
      </c>
      <c r="E82" s="127">
        <f t="shared" si="9"/>
        <v>232892352</v>
      </c>
      <c r="F82" s="127">
        <f t="shared" si="10"/>
        <v>23938001.199999999</v>
      </c>
      <c r="G82" s="127">
        <f t="shared" si="11"/>
        <v>22292500.800000001</v>
      </c>
      <c r="H82" s="127">
        <f t="shared" si="12"/>
        <v>22821239.699999999</v>
      </c>
    </row>
    <row r="83" spans="1:46" s="4" customFormat="1" ht="12" x14ac:dyDescent="0.15">
      <c r="A83" s="29" t="s">
        <v>12</v>
      </c>
      <c r="B83" s="127">
        <f t="shared" si="6"/>
        <v>60692129.5</v>
      </c>
      <c r="C83" s="127">
        <f t="shared" si="7"/>
        <v>2537924.2000000002</v>
      </c>
      <c r="D83" s="127">
        <f t="shared" si="8"/>
        <v>3497112.9</v>
      </c>
      <c r="E83" s="127">
        <f t="shared" si="9"/>
        <v>39319274.899999999</v>
      </c>
      <c r="F83" s="127">
        <f t="shared" si="10"/>
        <v>2898201.2</v>
      </c>
      <c r="G83" s="127">
        <f t="shared" si="11"/>
        <v>2364247.2999999998</v>
      </c>
      <c r="H83" s="127">
        <f t="shared" si="12"/>
        <v>1113955.1000000001</v>
      </c>
    </row>
    <row r="84" spans="1:46" s="4" customFormat="1" ht="12" x14ac:dyDescent="0.15">
      <c r="A84" s="29" t="s">
        <v>13</v>
      </c>
      <c r="B84" s="127">
        <f t="shared" si="6"/>
        <v>705531629.20000005</v>
      </c>
      <c r="C84" s="127">
        <f t="shared" si="7"/>
        <v>70006765</v>
      </c>
      <c r="D84" s="127">
        <f t="shared" si="8"/>
        <v>209386363.69999999</v>
      </c>
      <c r="E84" s="127">
        <f t="shared" si="9"/>
        <v>225841288.5</v>
      </c>
      <c r="F84" s="127">
        <f t="shared" si="10"/>
        <v>24658165.399999999</v>
      </c>
      <c r="G84" s="127">
        <f t="shared" si="11"/>
        <v>36519110.100000001</v>
      </c>
      <c r="H84" s="127">
        <f t="shared" si="12"/>
        <v>9432650.0999999996</v>
      </c>
    </row>
    <row r="85" spans="1:46" s="4" customFormat="1" ht="12" x14ac:dyDescent="0.15">
      <c r="A85" s="29" t="s">
        <v>14</v>
      </c>
      <c r="B85" s="127">
        <f t="shared" si="6"/>
        <v>577235125</v>
      </c>
      <c r="C85" s="127">
        <f t="shared" si="7"/>
        <v>50454252.700000003</v>
      </c>
      <c r="D85" s="127">
        <f t="shared" si="8"/>
        <v>54064650.700000003</v>
      </c>
      <c r="E85" s="127">
        <f t="shared" si="9"/>
        <v>403065731.19999999</v>
      </c>
      <c r="F85" s="127">
        <f t="shared" si="10"/>
        <v>11436560.199999999</v>
      </c>
      <c r="G85" s="127">
        <f t="shared" si="11"/>
        <v>14416231.6</v>
      </c>
      <c r="H85" s="127">
        <f t="shared" si="12"/>
        <v>17402458.300000001</v>
      </c>
    </row>
    <row r="86" spans="1:46" s="4" customFormat="1" ht="12" x14ac:dyDescent="0.15">
      <c r="A86" s="29" t="s">
        <v>15</v>
      </c>
      <c r="B86" s="127">
        <f t="shared" si="6"/>
        <v>624630717.10000002</v>
      </c>
      <c r="C86" s="127">
        <f t="shared" si="7"/>
        <v>43341452.399999999</v>
      </c>
      <c r="D86" s="127">
        <f t="shared" si="8"/>
        <v>145917242.5</v>
      </c>
      <c r="E86" s="127">
        <f t="shared" si="9"/>
        <v>314587880.69999999</v>
      </c>
      <c r="F86" s="127">
        <f t="shared" si="10"/>
        <v>18076953.699999999</v>
      </c>
      <c r="G86" s="127">
        <f t="shared" si="11"/>
        <v>20256453.800000001</v>
      </c>
      <c r="H86" s="127">
        <f t="shared" si="12"/>
        <v>34838417.399999999</v>
      </c>
    </row>
    <row r="87" spans="1:46" s="4" customFormat="1" ht="12" x14ac:dyDescent="0.15">
      <c r="A87" s="29" t="s">
        <v>16</v>
      </c>
      <c r="B87" s="127">
        <f t="shared" si="6"/>
        <v>366120490.39999998</v>
      </c>
      <c r="C87" s="127">
        <f t="shared" si="7"/>
        <v>31447388.300000001</v>
      </c>
      <c r="D87" s="127">
        <f t="shared" si="8"/>
        <v>106675554.09999999</v>
      </c>
      <c r="E87" s="127">
        <f t="shared" si="9"/>
        <v>144909823.69999999</v>
      </c>
      <c r="F87" s="127">
        <f t="shared" si="10"/>
        <v>14829459.300000001</v>
      </c>
      <c r="G87" s="127">
        <f t="shared" si="11"/>
        <v>18388339.899999999</v>
      </c>
      <c r="H87" s="127">
        <f t="shared" si="12"/>
        <v>11324865.199999999</v>
      </c>
    </row>
    <row r="88" spans="1:46" s="4" customFormat="1" ht="12" x14ac:dyDescent="0.15">
      <c r="A88" s="29" t="s">
        <v>17</v>
      </c>
      <c r="B88" s="127">
        <f t="shared" si="6"/>
        <v>479147363.89999998</v>
      </c>
      <c r="C88" s="127">
        <f t="shared" si="7"/>
        <v>34708373.799999997</v>
      </c>
      <c r="D88" s="127">
        <f t="shared" si="8"/>
        <v>69299518.400000006</v>
      </c>
      <c r="E88" s="127">
        <f t="shared" si="9"/>
        <v>315029538.60000002</v>
      </c>
      <c r="F88" s="127">
        <f t="shared" si="10"/>
        <v>10285960.4</v>
      </c>
      <c r="G88" s="127">
        <f t="shared" si="11"/>
        <v>15635338</v>
      </c>
      <c r="H88" s="127">
        <f t="shared" si="12"/>
        <v>12336063.300000001</v>
      </c>
    </row>
    <row r="89" spans="1:46" s="4" customFormat="1" ht="12" x14ac:dyDescent="0.15">
      <c r="A89" s="29" t="s">
        <v>18</v>
      </c>
      <c r="B89" s="127">
        <f t="shared" si="6"/>
        <v>446706425</v>
      </c>
      <c r="C89" s="127">
        <f t="shared" si="7"/>
        <v>60058088</v>
      </c>
      <c r="D89" s="127">
        <f t="shared" si="8"/>
        <v>96584223</v>
      </c>
      <c r="E89" s="127">
        <f t="shared" si="9"/>
        <v>192017420.69999999</v>
      </c>
      <c r="F89" s="127">
        <f t="shared" si="10"/>
        <v>18837563.100000001</v>
      </c>
      <c r="G89" s="127">
        <f t="shared" si="11"/>
        <v>19233464.399999999</v>
      </c>
      <c r="H89" s="127">
        <f t="shared" si="12"/>
        <v>8325065.5</v>
      </c>
    </row>
    <row r="90" spans="1:46" s="4" customFormat="1" ht="12" x14ac:dyDescent="0.15">
      <c r="A90" s="29" t="s">
        <v>19</v>
      </c>
      <c r="B90" s="127">
        <f t="shared" si="6"/>
        <v>542716962.79999995</v>
      </c>
      <c r="C90" s="127">
        <f t="shared" si="7"/>
        <v>57527691.399999999</v>
      </c>
      <c r="D90" s="127">
        <f t="shared" si="8"/>
        <v>117763409.2</v>
      </c>
      <c r="E90" s="127">
        <f t="shared" si="9"/>
        <v>241988575.90000001</v>
      </c>
      <c r="F90" s="127">
        <f t="shared" si="10"/>
        <v>18683856.600000001</v>
      </c>
      <c r="G90" s="127">
        <f t="shared" si="11"/>
        <v>23304226.899999999</v>
      </c>
      <c r="H90" s="127">
        <f t="shared" si="12"/>
        <v>19399921.600000001</v>
      </c>
    </row>
    <row r="91" spans="1:46" s="4" customFormat="1" ht="12" x14ac:dyDescent="0.15">
      <c r="A91" s="29" t="s">
        <v>20</v>
      </c>
      <c r="B91" s="127">
        <f t="shared" si="6"/>
        <v>515978519.69999999</v>
      </c>
      <c r="C91" s="127">
        <f t="shared" si="7"/>
        <v>64508605</v>
      </c>
      <c r="D91" s="127">
        <f t="shared" si="8"/>
        <v>108773239.7</v>
      </c>
      <c r="E91" s="127">
        <f t="shared" si="9"/>
        <v>231360656.30000001</v>
      </c>
      <c r="F91" s="127">
        <f t="shared" si="10"/>
        <v>15189673.800000001</v>
      </c>
      <c r="G91" s="127">
        <f t="shared" si="11"/>
        <v>17362263</v>
      </c>
      <c r="H91" s="127">
        <f t="shared" si="12"/>
        <v>1621212.4</v>
      </c>
    </row>
    <row r="92" spans="1:46" s="4" customFormat="1" ht="10.5" x14ac:dyDescent="0.25"/>
    <row r="93" spans="1:46" s="4" customFormat="1" ht="10.5" x14ac:dyDescent="0.25"/>
    <row r="94" spans="1:46" s="66" customFormat="1" ht="10.5" x14ac:dyDescent="0.25">
      <c r="A94" s="160"/>
      <c r="B94" s="158"/>
      <c r="C94" s="159"/>
      <c r="D94" s="158"/>
      <c r="E94" s="159"/>
      <c r="F94" s="158"/>
      <c r="G94" s="159"/>
      <c r="H94" s="158"/>
      <c r="I94" s="159"/>
      <c r="J94" s="158"/>
      <c r="K94" s="159"/>
      <c r="L94" s="158"/>
      <c r="M94" s="159"/>
      <c r="N94" s="158"/>
      <c r="O94" s="159"/>
      <c r="P94" s="158"/>
      <c r="Q94" s="159"/>
      <c r="R94" s="158"/>
      <c r="S94" s="159"/>
      <c r="T94" s="158"/>
      <c r="U94" s="159"/>
      <c r="V94" s="158"/>
      <c r="W94" s="159"/>
      <c r="X94" s="158"/>
      <c r="Y94" s="159"/>
      <c r="Z94" s="158"/>
      <c r="AA94" s="159"/>
      <c r="AB94" s="158"/>
      <c r="AC94" s="159"/>
      <c r="AD94" s="158"/>
      <c r="AE94" s="159"/>
      <c r="AF94" s="158"/>
      <c r="AG94" s="159"/>
      <c r="AH94" s="158"/>
      <c r="AI94" s="159"/>
      <c r="AJ94" s="158"/>
      <c r="AK94" s="159"/>
      <c r="AL94" s="158"/>
      <c r="AM94" s="159"/>
      <c r="AN94" s="158"/>
      <c r="AO94" s="159"/>
      <c r="AP94" s="158"/>
      <c r="AQ94" s="159"/>
      <c r="AR94" s="158"/>
      <c r="AS94" s="159"/>
      <c r="AT94" s="65"/>
    </row>
    <row r="95" spans="1:46" s="66" customFormat="1" ht="10.5" x14ac:dyDescent="0.25">
      <c r="A95" s="161"/>
      <c r="B95" s="67"/>
      <c r="C95" s="68"/>
      <c r="D95" s="67"/>
      <c r="E95" s="68"/>
      <c r="F95" s="67"/>
      <c r="G95" s="68"/>
      <c r="H95" s="67"/>
      <c r="I95" s="68"/>
      <c r="J95" s="67"/>
      <c r="K95" s="68"/>
      <c r="L95" s="67"/>
      <c r="M95" s="68"/>
      <c r="N95" s="67"/>
      <c r="O95" s="68"/>
      <c r="P95" s="67"/>
      <c r="Q95" s="68"/>
      <c r="R95" s="67"/>
      <c r="S95" s="68"/>
      <c r="T95" s="67"/>
      <c r="U95" s="68"/>
      <c r="V95" s="67"/>
      <c r="W95" s="68"/>
      <c r="X95" s="67"/>
      <c r="Y95" s="68"/>
      <c r="Z95" s="67"/>
      <c r="AA95" s="68"/>
      <c r="AB95" s="67"/>
      <c r="AC95" s="68"/>
      <c r="AD95" s="67"/>
      <c r="AE95" s="68"/>
      <c r="AF95" s="67"/>
      <c r="AG95" s="68"/>
      <c r="AH95" s="67"/>
      <c r="AI95" s="68"/>
      <c r="AJ95" s="67"/>
      <c r="AK95" s="68"/>
      <c r="AL95" s="67"/>
      <c r="AM95" s="68"/>
      <c r="AN95" s="67"/>
      <c r="AO95" s="68"/>
      <c r="AP95" s="67"/>
      <c r="AQ95" s="68"/>
      <c r="AR95" s="67"/>
      <c r="AS95" s="68"/>
      <c r="AT95" s="65"/>
    </row>
    <row r="96" spans="1:46" s="66" customFormat="1" ht="10.5" x14ac:dyDescent="0.15">
      <c r="A96" s="162" t="s">
        <v>0</v>
      </c>
      <c r="B96" s="80" t="s">
        <v>47</v>
      </c>
      <c r="C96" s="80" t="s">
        <v>48</v>
      </c>
      <c r="D96" s="80" t="s">
        <v>49</v>
      </c>
      <c r="E96" s="80" t="s">
        <v>50</v>
      </c>
      <c r="F96" s="80" t="s">
        <v>51</v>
      </c>
      <c r="G96" s="80" t="s">
        <v>52</v>
      </c>
      <c r="H96" s="80" t="s">
        <v>53</v>
      </c>
      <c r="I96" s="80" t="s">
        <v>54</v>
      </c>
      <c r="J96" s="80" t="s">
        <v>55</v>
      </c>
      <c r="K96" s="80" t="s">
        <v>56</v>
      </c>
      <c r="L96" s="80" t="s">
        <v>57</v>
      </c>
      <c r="M96" s="80" t="s">
        <v>58</v>
      </c>
      <c r="N96" s="80" t="s">
        <v>59</v>
      </c>
      <c r="O96" s="80" t="s">
        <v>60</v>
      </c>
      <c r="P96" s="80" t="s">
        <v>61</v>
      </c>
      <c r="Q96" s="80" t="s">
        <v>62</v>
      </c>
      <c r="R96" s="80" t="s">
        <v>63</v>
      </c>
      <c r="S96" s="80" t="s">
        <v>64</v>
      </c>
      <c r="T96" s="80" t="s">
        <v>65</v>
      </c>
      <c r="U96" s="80" t="s">
        <v>66</v>
      </c>
      <c r="V96" s="80" t="s">
        <v>67</v>
      </c>
      <c r="W96" s="80" t="s">
        <v>68</v>
      </c>
      <c r="X96" s="69"/>
      <c r="Y96" s="70"/>
      <c r="Z96" s="69"/>
      <c r="AA96" s="70"/>
      <c r="AB96" s="69"/>
      <c r="AC96" s="70"/>
      <c r="AD96" s="69"/>
      <c r="AE96" s="70"/>
      <c r="AF96" s="69"/>
      <c r="AG96" s="70"/>
      <c r="AH96" s="69"/>
      <c r="AI96" s="70"/>
      <c r="AJ96" s="69"/>
      <c r="AK96" s="70"/>
      <c r="AL96" s="69"/>
      <c r="AM96" s="70"/>
      <c r="AN96" s="69"/>
      <c r="AO96" s="70"/>
      <c r="AP96" s="69"/>
      <c r="AQ96" s="70"/>
      <c r="AR96" s="69"/>
      <c r="AT96" s="70"/>
    </row>
    <row r="97" spans="1:46" s="66" customFormat="1" ht="10.5" x14ac:dyDescent="0.15">
      <c r="A97" s="163"/>
      <c r="B97" s="81" t="s">
        <v>2</v>
      </c>
      <c r="C97" s="81" t="s">
        <v>2</v>
      </c>
      <c r="D97" s="81" t="s">
        <v>2</v>
      </c>
      <c r="E97" s="81" t="s">
        <v>2</v>
      </c>
      <c r="F97" s="81" t="s">
        <v>2</v>
      </c>
      <c r="G97" s="81" t="s">
        <v>2</v>
      </c>
      <c r="H97" s="81" t="s">
        <v>2</v>
      </c>
      <c r="I97" s="81" t="s">
        <v>2</v>
      </c>
      <c r="J97" s="81" t="s">
        <v>2</v>
      </c>
      <c r="K97" s="81" t="s">
        <v>2</v>
      </c>
      <c r="L97" s="81" t="s">
        <v>2</v>
      </c>
      <c r="M97" s="81" t="s">
        <v>2</v>
      </c>
      <c r="N97" s="81" t="s">
        <v>2</v>
      </c>
      <c r="O97" s="81" t="s">
        <v>2</v>
      </c>
      <c r="P97" s="81" t="s">
        <v>2</v>
      </c>
      <c r="Q97" s="81" t="s">
        <v>2</v>
      </c>
      <c r="R97" s="81" t="s">
        <v>2</v>
      </c>
      <c r="S97" s="81" t="s">
        <v>2</v>
      </c>
      <c r="T97" s="81" t="s">
        <v>2</v>
      </c>
      <c r="U97" s="81" t="s">
        <v>2</v>
      </c>
      <c r="V97" s="81" t="s">
        <v>2</v>
      </c>
      <c r="W97" s="81" t="s">
        <v>2</v>
      </c>
      <c r="X97" s="81" t="s">
        <v>80</v>
      </c>
      <c r="Y97" s="70"/>
      <c r="Z97" s="71"/>
      <c r="AA97" s="70"/>
      <c r="AB97" s="71"/>
      <c r="AC97" s="70"/>
      <c r="AD97" s="71"/>
      <c r="AE97" s="70"/>
      <c r="AF97" s="71"/>
      <c r="AG97" s="70"/>
      <c r="AH97" s="71"/>
      <c r="AI97" s="70"/>
      <c r="AJ97" s="71"/>
      <c r="AK97" s="70"/>
      <c r="AL97" s="71"/>
      <c r="AM97" s="70"/>
      <c r="AN97" s="71"/>
      <c r="AO97" s="70"/>
      <c r="AP97" s="71"/>
      <c r="AQ97" s="70"/>
      <c r="AR97" s="71"/>
      <c r="AT97" s="70"/>
    </row>
    <row r="98" spans="1:46" s="66" customFormat="1" ht="12" x14ac:dyDescent="0.15">
      <c r="A98" s="78" t="s">
        <v>4</v>
      </c>
      <c r="B98" s="99">
        <f>E119</f>
        <v>50672947.700000003</v>
      </c>
      <c r="C98" s="99">
        <f>F119</f>
        <v>48983291.900000013</v>
      </c>
      <c r="D98" s="99">
        <f>H119</f>
        <v>1725.6000000000001</v>
      </c>
      <c r="E98" s="99">
        <f>I119</f>
        <v>14305149.700000001</v>
      </c>
      <c r="F98" s="99">
        <f>K119</f>
        <v>131188077.2</v>
      </c>
      <c r="G98" s="99">
        <f t="shared" ref="G98:J98" si="13">L119</f>
        <v>24622443</v>
      </c>
      <c r="H98" s="99">
        <f t="shared" si="13"/>
        <v>4257124.4000000004</v>
      </c>
      <c r="I98" s="99">
        <f t="shared" si="13"/>
        <v>2364511.2000000002</v>
      </c>
      <c r="J98" s="99">
        <f t="shared" si="13"/>
        <v>14526278.100000003</v>
      </c>
      <c r="K98" s="99">
        <f>Q119</f>
        <v>9729720.4000000004</v>
      </c>
      <c r="L98" s="99">
        <f>R119</f>
        <v>23669663.699999999</v>
      </c>
      <c r="M98" s="99">
        <f>T119</f>
        <v>217963479.69999999</v>
      </c>
      <c r="N98" s="99">
        <f t="shared" ref="N98:W98" si="14">U119</f>
        <v>210906240.80000001</v>
      </c>
      <c r="O98" s="99">
        <f t="shared" si="14"/>
        <v>2467667.5999999996</v>
      </c>
      <c r="P98" s="99">
        <f t="shared" si="14"/>
        <v>4195749.7000000011</v>
      </c>
      <c r="Q98" s="99">
        <f t="shared" si="14"/>
        <v>18071578.100000001</v>
      </c>
      <c r="R98" s="99">
        <f t="shared" si="14"/>
        <v>22865338.100000001</v>
      </c>
      <c r="S98" s="99">
        <f t="shared" si="14"/>
        <v>3684184</v>
      </c>
      <c r="T98" s="99">
        <f t="shared" si="14"/>
        <v>5569967.4000000013</v>
      </c>
      <c r="U98" s="99">
        <f t="shared" si="14"/>
        <v>5637208.2000000002</v>
      </c>
      <c r="V98" s="99">
        <f t="shared" si="14"/>
        <v>26879593</v>
      </c>
      <c r="W98" s="99">
        <f t="shared" si="14"/>
        <v>110743903.39999999</v>
      </c>
      <c r="X98" s="71">
        <f>SUM(B98:W98)</f>
        <v>953305842.89999998</v>
      </c>
      <c r="Y98" s="70"/>
      <c r="Z98" s="71"/>
      <c r="AA98" s="70"/>
      <c r="AB98" s="71"/>
      <c r="AC98" s="70"/>
      <c r="AD98" s="71"/>
      <c r="AE98" s="70"/>
      <c r="AF98" s="71"/>
      <c r="AG98" s="70"/>
      <c r="AH98" s="71"/>
      <c r="AI98" s="70"/>
      <c r="AJ98" s="71"/>
      <c r="AK98" s="70"/>
      <c r="AL98" s="71"/>
      <c r="AM98" s="70"/>
      <c r="AN98" s="71"/>
      <c r="AO98" s="70"/>
      <c r="AP98" s="71"/>
      <c r="AQ98" s="70"/>
      <c r="AR98" s="71"/>
      <c r="AT98" s="70"/>
    </row>
    <row r="99" spans="1:46" s="66" customFormat="1" ht="12.75" x14ac:dyDescent="0.2">
      <c r="A99" s="79" t="s">
        <v>5</v>
      </c>
      <c r="B99" s="127">
        <f t="shared" ref="B99:C99" si="15">E120</f>
        <v>1054912.6000000001</v>
      </c>
      <c r="C99" s="127">
        <f t="shared" si="15"/>
        <v>2229049.2999999998</v>
      </c>
      <c r="D99" s="127">
        <f t="shared" ref="D99:E99" si="16">H120</f>
        <v>97.8</v>
      </c>
      <c r="E99" s="127">
        <f t="shared" si="16"/>
        <v>0</v>
      </c>
      <c r="F99" s="127">
        <f t="shared" ref="F99:F114" si="17">K120</f>
        <v>9827983.0999999996</v>
      </c>
      <c r="G99" s="127">
        <f t="shared" ref="G99:G114" si="18">L120</f>
        <v>3394742.4</v>
      </c>
      <c r="H99" s="127">
        <f t="shared" ref="H99:H114" si="19">M120</f>
        <v>200145.5</v>
      </c>
      <c r="I99" s="127">
        <f t="shared" ref="I99:I114" si="20">N120</f>
        <v>124731.7</v>
      </c>
      <c r="J99" s="127">
        <f t="shared" ref="J99:J114" si="21">O120</f>
        <v>1129586.8</v>
      </c>
      <c r="K99" s="127">
        <f t="shared" ref="K99:L99" si="22">Q120</f>
        <v>536293</v>
      </c>
      <c r="L99" s="127">
        <f t="shared" si="22"/>
        <v>587560.80000000005</v>
      </c>
      <c r="M99" s="127">
        <f t="shared" ref="M99:M114" si="23">T120</f>
        <v>7639035</v>
      </c>
      <c r="N99" s="127">
        <f t="shared" ref="N99:N114" si="24">U120</f>
        <v>1386100.8</v>
      </c>
      <c r="O99" s="127">
        <f t="shared" ref="O99:O114" si="25">V120</f>
        <v>20640</v>
      </c>
      <c r="P99" s="127">
        <f t="shared" ref="P99:P114" si="26">W120</f>
        <v>614413.1</v>
      </c>
      <c r="Q99" s="127">
        <f t="shared" ref="Q99:Q114" si="27">X120</f>
        <v>1554878.9</v>
      </c>
      <c r="R99" s="127">
        <f t="shared" ref="R99:R114" si="28">Y120</f>
        <v>3898219.8</v>
      </c>
      <c r="S99" s="127">
        <f t="shared" ref="S99:S114" si="29">Z120</f>
        <v>474347</v>
      </c>
      <c r="T99" s="127">
        <f t="shared" ref="T99:T114" si="30">AA120</f>
        <v>454052.6</v>
      </c>
      <c r="U99" s="127">
        <f t="shared" ref="U99:U114" si="31">AB120</f>
        <v>3398681</v>
      </c>
      <c r="V99" s="127">
        <f t="shared" ref="V99:V114" si="32">AC120</f>
        <v>2171180.4</v>
      </c>
      <c r="W99" s="127">
        <f t="shared" ref="W99:W114" si="33">AD120</f>
        <v>3188056.3</v>
      </c>
      <c r="X99" s="71">
        <f t="shared" ref="X99:X114" si="34">SUM(B99:W99)</f>
        <v>43884707.899999999</v>
      </c>
      <c r="Y99" s="70"/>
      <c r="Z99" s="71"/>
      <c r="AA99" s="70"/>
      <c r="AB99" s="71"/>
      <c r="AC99" s="70"/>
      <c r="AD99" s="71"/>
      <c r="AE99" s="70"/>
      <c r="AF99" s="71"/>
      <c r="AG99" s="70"/>
      <c r="AH99" s="71"/>
      <c r="AI99" s="70"/>
      <c r="AJ99" s="71"/>
      <c r="AK99" s="70"/>
      <c r="AL99" s="71"/>
      <c r="AM99" s="70"/>
      <c r="AN99" s="71"/>
      <c r="AO99" s="70"/>
      <c r="AP99" s="71"/>
      <c r="AQ99" s="70"/>
      <c r="AR99" s="71"/>
      <c r="AT99" s="70"/>
    </row>
    <row r="100" spans="1:46" s="66" customFormat="1" ht="12.75" x14ac:dyDescent="0.2">
      <c r="A100" s="79" t="s">
        <v>6</v>
      </c>
      <c r="B100" s="127">
        <f t="shared" ref="B100:C100" si="35">E121</f>
        <v>14533132.4</v>
      </c>
      <c r="C100" s="127">
        <f t="shared" si="35"/>
        <v>5530291</v>
      </c>
      <c r="D100" s="127">
        <f t="shared" ref="D100:E100" si="36">H121</f>
        <v>0</v>
      </c>
      <c r="E100" s="127">
        <f t="shared" si="36"/>
        <v>0</v>
      </c>
      <c r="F100" s="127">
        <f t="shared" si="17"/>
        <v>14625163.300000001</v>
      </c>
      <c r="G100" s="127">
        <f t="shared" si="18"/>
        <v>1968805.1</v>
      </c>
      <c r="H100" s="127">
        <f t="shared" si="19"/>
        <v>240512</v>
      </c>
      <c r="I100" s="127">
        <f t="shared" si="20"/>
        <v>127673.7</v>
      </c>
      <c r="J100" s="127">
        <f t="shared" si="21"/>
        <v>1379712.6</v>
      </c>
      <c r="K100" s="127">
        <f t="shared" ref="K100:L100" si="37">Q121</f>
        <v>1084742.2</v>
      </c>
      <c r="L100" s="127">
        <f t="shared" si="37"/>
        <v>690960.4</v>
      </c>
      <c r="M100" s="127">
        <f t="shared" si="23"/>
        <v>3675714.6</v>
      </c>
      <c r="N100" s="127">
        <f t="shared" si="24"/>
        <v>2849183.3</v>
      </c>
      <c r="O100" s="127">
        <f t="shared" si="25"/>
        <v>6352.3</v>
      </c>
      <c r="P100" s="127">
        <f t="shared" si="26"/>
        <v>48396</v>
      </c>
      <c r="Q100" s="127">
        <f t="shared" si="27"/>
        <v>1752360</v>
      </c>
      <c r="R100" s="127">
        <f t="shared" si="28"/>
        <v>731049.1</v>
      </c>
      <c r="S100" s="127">
        <f t="shared" si="29"/>
        <v>4900</v>
      </c>
      <c r="T100" s="127">
        <f t="shared" si="30"/>
        <v>314690.40000000002</v>
      </c>
      <c r="U100" s="127">
        <f t="shared" si="31"/>
        <v>1031</v>
      </c>
      <c r="V100" s="127">
        <f t="shared" si="32"/>
        <v>656405</v>
      </c>
      <c r="W100" s="127">
        <f t="shared" si="33"/>
        <v>6129493.7999999998</v>
      </c>
      <c r="X100" s="71">
        <f t="shared" si="34"/>
        <v>56350568.200000003</v>
      </c>
      <c r="Y100" s="70"/>
      <c r="Z100" s="71"/>
      <c r="AA100" s="70"/>
      <c r="AB100" s="71"/>
      <c r="AC100" s="70"/>
      <c r="AD100" s="71"/>
      <c r="AE100" s="70"/>
      <c r="AF100" s="71"/>
      <c r="AG100" s="70"/>
      <c r="AH100" s="71"/>
      <c r="AI100" s="70"/>
      <c r="AJ100" s="71"/>
      <c r="AK100" s="70"/>
      <c r="AL100" s="71"/>
      <c r="AM100" s="70"/>
      <c r="AN100" s="71"/>
      <c r="AO100" s="70"/>
      <c r="AP100" s="71"/>
      <c r="AQ100" s="70"/>
      <c r="AR100" s="71"/>
      <c r="AT100" s="70"/>
    </row>
    <row r="101" spans="1:46" s="66" customFormat="1" ht="12.75" x14ac:dyDescent="0.2">
      <c r="A101" s="79" t="s">
        <v>7</v>
      </c>
      <c r="B101" s="127">
        <f t="shared" ref="B101:C101" si="38">E122</f>
        <v>1639455.4</v>
      </c>
      <c r="C101" s="127">
        <f t="shared" si="38"/>
        <v>2894712.5</v>
      </c>
      <c r="D101" s="127">
        <f t="shared" ref="D101:E101" si="39">H122</f>
        <v>232.7</v>
      </c>
      <c r="E101" s="127">
        <f t="shared" si="39"/>
        <v>0</v>
      </c>
      <c r="F101" s="127">
        <f t="shared" si="17"/>
        <v>4157221.7</v>
      </c>
      <c r="G101" s="127">
        <f t="shared" si="18"/>
        <v>1733356.3</v>
      </c>
      <c r="H101" s="127">
        <f t="shared" si="19"/>
        <v>337441.2</v>
      </c>
      <c r="I101" s="127">
        <f t="shared" si="20"/>
        <v>115402.5</v>
      </c>
      <c r="J101" s="127">
        <f t="shared" si="21"/>
        <v>827736.7</v>
      </c>
      <c r="K101" s="127">
        <f t="shared" ref="K101:L101" si="40">Q122</f>
        <v>181851.7</v>
      </c>
      <c r="L101" s="127">
        <f t="shared" si="40"/>
        <v>1731801.6</v>
      </c>
      <c r="M101" s="127">
        <f t="shared" si="23"/>
        <v>13266168.6</v>
      </c>
      <c r="N101" s="127">
        <f t="shared" si="24"/>
        <v>2375857.1</v>
      </c>
      <c r="O101" s="127">
        <f t="shared" si="25"/>
        <v>57788</v>
      </c>
      <c r="P101" s="127">
        <f t="shared" si="26"/>
        <v>265384.90000000002</v>
      </c>
      <c r="Q101" s="127">
        <f t="shared" si="27"/>
        <v>672238.1</v>
      </c>
      <c r="R101" s="127">
        <f t="shared" si="28"/>
        <v>1209416.7</v>
      </c>
      <c r="S101" s="127">
        <f t="shared" si="29"/>
        <v>378717.8</v>
      </c>
      <c r="T101" s="127">
        <f t="shared" si="30"/>
        <v>630363</v>
      </c>
      <c r="U101" s="127">
        <f t="shared" si="31"/>
        <v>64188.6</v>
      </c>
      <c r="V101" s="127">
        <f t="shared" si="32"/>
        <v>2723030.9</v>
      </c>
      <c r="W101" s="127">
        <f t="shared" si="33"/>
        <v>2751682</v>
      </c>
      <c r="X101" s="71">
        <f t="shared" si="34"/>
        <v>38014048</v>
      </c>
      <c r="Y101" s="70"/>
      <c r="Z101" s="71"/>
      <c r="AA101" s="70"/>
      <c r="AB101" s="71"/>
      <c r="AC101" s="70"/>
      <c r="AD101" s="71"/>
      <c r="AE101" s="70"/>
      <c r="AF101" s="71"/>
      <c r="AG101" s="70"/>
      <c r="AH101" s="71"/>
      <c r="AI101" s="70"/>
      <c r="AJ101" s="71"/>
      <c r="AK101" s="70"/>
      <c r="AL101" s="71"/>
      <c r="AM101" s="70"/>
      <c r="AN101" s="71"/>
      <c r="AO101" s="70"/>
      <c r="AP101" s="71"/>
      <c r="AQ101" s="70"/>
      <c r="AR101" s="71"/>
      <c r="AT101" s="70"/>
    </row>
    <row r="102" spans="1:46" s="66" customFormat="1" ht="12.75" x14ac:dyDescent="0.2">
      <c r="A102" s="79" t="s">
        <v>8</v>
      </c>
      <c r="B102" s="127">
        <f t="shared" ref="B102:C102" si="41">E123</f>
        <v>1215556.3</v>
      </c>
      <c r="C102" s="127">
        <f t="shared" si="41"/>
        <v>3882807.5</v>
      </c>
      <c r="D102" s="127">
        <f t="shared" ref="D102:E102" si="42">H123</f>
        <v>0</v>
      </c>
      <c r="E102" s="127">
        <f t="shared" si="42"/>
        <v>631404.6</v>
      </c>
      <c r="F102" s="127">
        <f t="shared" si="17"/>
        <v>4775569.4000000004</v>
      </c>
      <c r="G102" s="127">
        <f t="shared" si="18"/>
        <v>969863.1</v>
      </c>
      <c r="H102" s="127">
        <f t="shared" si="19"/>
        <v>226062.6</v>
      </c>
      <c r="I102" s="127">
        <f t="shared" si="20"/>
        <v>101948.1</v>
      </c>
      <c r="J102" s="127">
        <f t="shared" si="21"/>
        <v>509430.8</v>
      </c>
      <c r="K102" s="127">
        <f t="shared" ref="K102:L102" si="43">Q123</f>
        <v>1435153.6</v>
      </c>
      <c r="L102" s="127">
        <f t="shared" si="43"/>
        <v>1809631.6</v>
      </c>
      <c r="M102" s="127">
        <f t="shared" si="23"/>
        <v>12732730.199999999</v>
      </c>
      <c r="N102" s="127">
        <f t="shared" si="24"/>
        <v>28638071.399999999</v>
      </c>
      <c r="O102" s="127">
        <f t="shared" si="25"/>
        <v>150697</v>
      </c>
      <c r="P102" s="127">
        <f t="shared" si="26"/>
        <v>472170.8</v>
      </c>
      <c r="Q102" s="127">
        <f t="shared" si="27"/>
        <v>925908</v>
      </c>
      <c r="R102" s="127">
        <f t="shared" si="28"/>
        <v>653984.30000000005</v>
      </c>
      <c r="S102" s="127">
        <f t="shared" si="29"/>
        <v>413506.4</v>
      </c>
      <c r="T102" s="127">
        <f t="shared" si="30"/>
        <v>313398.3</v>
      </c>
      <c r="U102" s="127">
        <f t="shared" si="31"/>
        <v>231279.8</v>
      </c>
      <c r="V102" s="127">
        <f t="shared" si="32"/>
        <v>1756951.6</v>
      </c>
      <c r="W102" s="127">
        <f t="shared" si="33"/>
        <v>10825034.5</v>
      </c>
      <c r="X102" s="71">
        <f t="shared" si="34"/>
        <v>72671159.899999976</v>
      </c>
      <c r="Y102" s="70"/>
      <c r="Z102" s="71"/>
      <c r="AA102" s="70"/>
      <c r="AB102" s="71"/>
      <c r="AC102" s="70"/>
      <c r="AD102" s="71"/>
      <c r="AE102" s="70"/>
      <c r="AF102" s="71"/>
      <c r="AG102" s="70"/>
      <c r="AH102" s="71"/>
      <c r="AI102" s="70"/>
      <c r="AJ102" s="71"/>
      <c r="AK102" s="70"/>
      <c r="AL102" s="71"/>
      <c r="AM102" s="70"/>
      <c r="AN102" s="71"/>
      <c r="AO102" s="70"/>
      <c r="AP102" s="71"/>
      <c r="AQ102" s="70"/>
      <c r="AR102" s="71"/>
      <c r="AT102" s="70"/>
    </row>
    <row r="103" spans="1:46" s="66" customFormat="1" ht="12.75" x14ac:dyDescent="0.2">
      <c r="A103" s="79" t="s">
        <v>9</v>
      </c>
      <c r="B103" s="127">
        <f t="shared" ref="B103:C103" si="44">E124</f>
        <v>8017535.5</v>
      </c>
      <c r="C103" s="127">
        <f t="shared" si="44"/>
        <v>2556797.1</v>
      </c>
      <c r="D103" s="127">
        <f t="shared" ref="D103:E103" si="45">H124</f>
        <v>1224.4000000000001</v>
      </c>
      <c r="E103" s="127">
        <f t="shared" si="45"/>
        <v>0</v>
      </c>
      <c r="F103" s="127">
        <f t="shared" si="17"/>
        <v>25002472.699999999</v>
      </c>
      <c r="G103" s="127">
        <f t="shared" si="18"/>
        <v>3469541.6</v>
      </c>
      <c r="H103" s="127">
        <f t="shared" si="19"/>
        <v>612233.69999999995</v>
      </c>
      <c r="I103" s="127">
        <f t="shared" si="20"/>
        <v>169272.7</v>
      </c>
      <c r="J103" s="127">
        <f t="shared" si="21"/>
        <v>1932392</v>
      </c>
      <c r="K103" s="127">
        <f t="shared" ref="K103:L103" si="46">Q124</f>
        <v>1647344.2</v>
      </c>
      <c r="L103" s="127">
        <f t="shared" si="46"/>
        <v>1597978.4</v>
      </c>
      <c r="M103" s="127">
        <f t="shared" si="23"/>
        <v>13647082.699999999</v>
      </c>
      <c r="N103" s="127">
        <f t="shared" si="24"/>
        <v>22491354.800000001</v>
      </c>
      <c r="O103" s="127">
        <f t="shared" si="25"/>
        <v>113044.3</v>
      </c>
      <c r="P103" s="127">
        <f t="shared" si="26"/>
        <v>737663.2</v>
      </c>
      <c r="Q103" s="127">
        <f t="shared" si="27"/>
        <v>2818638.6</v>
      </c>
      <c r="R103" s="127">
        <f t="shared" si="28"/>
        <v>2497056.6</v>
      </c>
      <c r="S103" s="127">
        <f t="shared" si="29"/>
        <v>117305</v>
      </c>
      <c r="T103" s="127">
        <f t="shared" si="30"/>
        <v>384711.7</v>
      </c>
      <c r="U103" s="127">
        <f t="shared" si="31"/>
        <v>418063</v>
      </c>
      <c r="V103" s="127">
        <f t="shared" si="32"/>
        <v>1415080.6</v>
      </c>
      <c r="W103" s="127">
        <f t="shared" si="33"/>
        <v>4048485</v>
      </c>
      <c r="X103" s="71">
        <f t="shared" si="34"/>
        <v>93695277.799999997</v>
      </c>
      <c r="Y103" s="70"/>
      <c r="Z103" s="71"/>
      <c r="AA103" s="70"/>
      <c r="AB103" s="71"/>
      <c r="AC103" s="70"/>
      <c r="AD103" s="71"/>
      <c r="AE103" s="70"/>
      <c r="AF103" s="71"/>
      <c r="AG103" s="70"/>
      <c r="AH103" s="71"/>
      <c r="AI103" s="70"/>
      <c r="AJ103" s="71"/>
      <c r="AK103" s="70"/>
      <c r="AL103" s="71"/>
      <c r="AM103" s="70"/>
      <c r="AN103" s="71"/>
      <c r="AO103" s="70"/>
      <c r="AP103" s="71"/>
      <c r="AQ103" s="70"/>
      <c r="AR103" s="71"/>
      <c r="AT103" s="70"/>
    </row>
    <row r="104" spans="1:46" s="66" customFormat="1" ht="12.75" x14ac:dyDescent="0.2">
      <c r="A104" s="79" t="s">
        <v>10</v>
      </c>
      <c r="B104" s="127">
        <f t="shared" ref="B104:C104" si="47">E125</f>
        <v>533882</v>
      </c>
      <c r="C104" s="127">
        <f t="shared" si="47"/>
        <v>3951336.3</v>
      </c>
      <c r="D104" s="127">
        <f t="shared" ref="D104:E104" si="48">H125</f>
        <v>0</v>
      </c>
      <c r="E104" s="127">
        <f t="shared" si="48"/>
        <v>4033591.7</v>
      </c>
      <c r="F104" s="127">
        <f t="shared" si="17"/>
        <v>19056418.199999999</v>
      </c>
      <c r="G104" s="127">
        <f t="shared" si="18"/>
        <v>1343840</v>
      </c>
      <c r="H104" s="127">
        <f t="shared" si="19"/>
        <v>420832.8</v>
      </c>
      <c r="I104" s="127">
        <f t="shared" si="20"/>
        <v>817797.7</v>
      </c>
      <c r="J104" s="127">
        <f t="shared" si="21"/>
        <v>1296063.1000000001</v>
      </c>
      <c r="K104" s="127">
        <f t="shared" ref="K104:L104" si="49">Q125</f>
        <v>0</v>
      </c>
      <c r="L104" s="127">
        <f t="shared" si="49"/>
        <v>2924529.9</v>
      </c>
      <c r="M104" s="127">
        <f t="shared" si="23"/>
        <v>19704100.199999999</v>
      </c>
      <c r="N104" s="127">
        <f t="shared" si="24"/>
        <v>42616080.899999999</v>
      </c>
      <c r="O104" s="127">
        <f t="shared" si="25"/>
        <v>680405.2</v>
      </c>
      <c r="P104" s="127">
        <f t="shared" si="26"/>
        <v>405003.2</v>
      </c>
      <c r="Q104" s="127">
        <f t="shared" si="27"/>
        <v>2157229.7000000002</v>
      </c>
      <c r="R104" s="127">
        <f t="shared" si="28"/>
        <v>1187822.1000000001</v>
      </c>
      <c r="S104" s="127">
        <f t="shared" si="29"/>
        <v>287538.90000000002</v>
      </c>
      <c r="T104" s="127">
        <f t="shared" si="30"/>
        <v>505240.2</v>
      </c>
      <c r="U104" s="127">
        <f t="shared" si="31"/>
        <v>136522</v>
      </c>
      <c r="V104" s="127">
        <f t="shared" si="32"/>
        <v>2658387.7999999998</v>
      </c>
      <c r="W104" s="127">
        <f t="shared" si="33"/>
        <v>22663837.300000001</v>
      </c>
      <c r="X104" s="71">
        <f t="shared" si="34"/>
        <v>127380459.20000002</v>
      </c>
      <c r="Y104" s="70"/>
      <c r="Z104" s="71"/>
      <c r="AA104" s="70"/>
      <c r="AB104" s="71"/>
      <c r="AC104" s="70"/>
      <c r="AD104" s="71"/>
      <c r="AE104" s="70"/>
      <c r="AF104" s="71"/>
      <c r="AG104" s="70"/>
      <c r="AH104" s="71"/>
      <c r="AI104" s="70"/>
      <c r="AJ104" s="71"/>
      <c r="AK104" s="70"/>
      <c r="AL104" s="71"/>
      <c r="AM104" s="70"/>
      <c r="AN104" s="71"/>
      <c r="AO104" s="70"/>
      <c r="AP104" s="71"/>
      <c r="AQ104" s="70"/>
      <c r="AR104" s="71"/>
      <c r="AT104" s="70"/>
    </row>
    <row r="105" spans="1:46" s="66" customFormat="1" ht="12.75" x14ac:dyDescent="0.2">
      <c r="A105" s="79" t="s">
        <v>11</v>
      </c>
      <c r="B105" s="127">
        <f t="shared" ref="B105:C105" si="50">E126</f>
        <v>3011313</v>
      </c>
      <c r="C105" s="127">
        <f t="shared" si="50"/>
        <v>1878627.2</v>
      </c>
      <c r="D105" s="127">
        <f t="shared" ref="D105:E105" si="51">H126</f>
        <v>0</v>
      </c>
      <c r="E105" s="127">
        <f t="shared" si="51"/>
        <v>0</v>
      </c>
      <c r="F105" s="127">
        <f t="shared" si="17"/>
        <v>5603280</v>
      </c>
      <c r="G105" s="127">
        <f t="shared" si="18"/>
        <v>2500804.5</v>
      </c>
      <c r="H105" s="127">
        <f t="shared" si="19"/>
        <v>162207.29999999999</v>
      </c>
      <c r="I105" s="127">
        <f t="shared" si="20"/>
        <v>132749.5</v>
      </c>
      <c r="J105" s="127">
        <f t="shared" si="21"/>
        <v>1264327.3999999999</v>
      </c>
      <c r="K105" s="127">
        <f t="shared" ref="K105:L105" si="52">Q126</f>
        <v>1100648.1000000001</v>
      </c>
      <c r="L105" s="127">
        <f t="shared" si="52"/>
        <v>689711.1</v>
      </c>
      <c r="M105" s="127">
        <f t="shared" si="23"/>
        <v>19278711.300000001</v>
      </c>
      <c r="N105" s="127">
        <f t="shared" si="24"/>
        <v>7050593.2999999998</v>
      </c>
      <c r="O105" s="127">
        <f t="shared" si="25"/>
        <v>161549.29999999999</v>
      </c>
      <c r="P105" s="127">
        <f t="shared" si="26"/>
        <v>449865.6</v>
      </c>
      <c r="Q105" s="127">
        <f t="shared" si="27"/>
        <v>326315.2</v>
      </c>
      <c r="R105" s="127">
        <f t="shared" si="28"/>
        <v>968019.9</v>
      </c>
      <c r="S105" s="127">
        <f t="shared" si="29"/>
        <v>109105</v>
      </c>
      <c r="T105" s="127">
        <f t="shared" si="30"/>
        <v>581219.9</v>
      </c>
      <c r="U105" s="127">
        <f t="shared" si="31"/>
        <v>49734</v>
      </c>
      <c r="V105" s="127">
        <f t="shared" si="32"/>
        <v>1707377.1</v>
      </c>
      <c r="W105" s="127">
        <f t="shared" si="33"/>
        <v>8366823.7000000002</v>
      </c>
      <c r="X105" s="71">
        <f t="shared" si="34"/>
        <v>55392982.399999999</v>
      </c>
      <c r="Y105" s="70"/>
      <c r="Z105" s="71"/>
      <c r="AA105" s="70"/>
      <c r="AB105" s="71"/>
      <c r="AC105" s="70"/>
      <c r="AD105" s="71"/>
      <c r="AE105" s="70"/>
      <c r="AF105" s="71"/>
      <c r="AG105" s="70"/>
      <c r="AH105" s="71"/>
      <c r="AI105" s="70"/>
      <c r="AJ105" s="71"/>
      <c r="AK105" s="70"/>
      <c r="AL105" s="71"/>
      <c r="AM105" s="70"/>
      <c r="AN105" s="71"/>
      <c r="AO105" s="70"/>
      <c r="AP105" s="71"/>
      <c r="AQ105" s="70"/>
      <c r="AR105" s="71"/>
      <c r="AT105" s="70"/>
    </row>
    <row r="106" spans="1:46" s="66" customFormat="1" ht="12.75" x14ac:dyDescent="0.2">
      <c r="A106" s="79" t="s">
        <v>12</v>
      </c>
      <c r="B106" s="127">
        <f t="shared" ref="B106:C106" si="53">E127</f>
        <v>95272</v>
      </c>
      <c r="C106" s="127">
        <f t="shared" si="53"/>
        <v>17493.599999999999</v>
      </c>
      <c r="D106" s="127">
        <f t="shared" ref="D106:E106" si="54">H127</f>
        <v>0</v>
      </c>
      <c r="E106" s="127">
        <f t="shared" si="54"/>
        <v>0</v>
      </c>
      <c r="F106" s="127">
        <f t="shared" si="17"/>
        <v>346579.20000000001</v>
      </c>
      <c r="G106" s="127">
        <f t="shared" si="18"/>
        <v>209805.6</v>
      </c>
      <c r="H106" s="127">
        <f t="shared" si="19"/>
        <v>49642.3</v>
      </c>
      <c r="I106" s="127">
        <f t="shared" si="20"/>
        <v>35346</v>
      </c>
      <c r="J106" s="127">
        <f t="shared" si="21"/>
        <v>89717.4</v>
      </c>
      <c r="K106" s="127">
        <f t="shared" ref="K106:L106" si="55">Q127</f>
        <v>337388.79999999999</v>
      </c>
      <c r="L106" s="127">
        <f t="shared" si="55"/>
        <v>98289.4</v>
      </c>
      <c r="M106" s="127">
        <f t="shared" si="23"/>
        <v>636670.1</v>
      </c>
      <c r="N106" s="127">
        <f t="shared" si="24"/>
        <v>217858.2</v>
      </c>
      <c r="O106" s="127">
        <f t="shared" si="25"/>
        <v>165</v>
      </c>
      <c r="P106" s="127">
        <f t="shared" si="26"/>
        <v>14758</v>
      </c>
      <c r="Q106" s="127">
        <f t="shared" si="27"/>
        <v>395857.7</v>
      </c>
      <c r="R106" s="127">
        <f t="shared" si="28"/>
        <v>1190697</v>
      </c>
      <c r="S106" s="127">
        <f t="shared" si="29"/>
        <v>5174.5</v>
      </c>
      <c r="T106" s="127">
        <f t="shared" si="30"/>
        <v>47629.7</v>
      </c>
      <c r="U106" s="127">
        <f t="shared" si="31"/>
        <v>0</v>
      </c>
      <c r="V106" s="127">
        <f t="shared" si="32"/>
        <v>113715.9</v>
      </c>
      <c r="W106" s="127">
        <f t="shared" si="33"/>
        <v>5059353.5</v>
      </c>
      <c r="X106" s="71">
        <f t="shared" si="34"/>
        <v>8961413.9000000004</v>
      </c>
      <c r="Y106" s="70"/>
      <c r="Z106" s="71"/>
      <c r="AA106" s="70"/>
      <c r="AB106" s="71"/>
      <c r="AC106" s="70"/>
      <c r="AD106" s="71"/>
      <c r="AE106" s="70"/>
      <c r="AF106" s="71"/>
      <c r="AG106" s="70"/>
      <c r="AH106" s="71"/>
      <c r="AI106" s="70"/>
      <c r="AJ106" s="71"/>
      <c r="AK106" s="70"/>
      <c r="AL106" s="71"/>
      <c r="AM106" s="70"/>
      <c r="AN106" s="71"/>
      <c r="AO106" s="70"/>
      <c r="AP106" s="71"/>
      <c r="AQ106" s="70"/>
      <c r="AR106" s="71"/>
      <c r="AT106" s="70"/>
    </row>
    <row r="107" spans="1:46" s="66" customFormat="1" ht="12.75" x14ac:dyDescent="0.2">
      <c r="A107" s="79" t="s">
        <v>13</v>
      </c>
      <c r="B107" s="127">
        <f t="shared" ref="B107:C107" si="56">E128</f>
        <v>1809600.6</v>
      </c>
      <c r="C107" s="127">
        <f t="shared" si="56"/>
        <v>4503752.9000000004</v>
      </c>
      <c r="D107" s="127">
        <f t="shared" ref="D107:E107" si="57">H128</f>
        <v>0</v>
      </c>
      <c r="E107" s="127">
        <f t="shared" si="57"/>
        <v>3416798</v>
      </c>
      <c r="F107" s="127">
        <f t="shared" si="17"/>
        <v>23826943.399999999</v>
      </c>
      <c r="G107" s="127">
        <f t="shared" si="18"/>
        <v>1729741</v>
      </c>
      <c r="H107" s="127">
        <f t="shared" si="19"/>
        <v>554527</v>
      </c>
      <c r="I107" s="127">
        <f t="shared" si="20"/>
        <v>228363.2</v>
      </c>
      <c r="J107" s="127">
        <f t="shared" si="21"/>
        <v>1331208.3</v>
      </c>
      <c r="K107" s="127">
        <f t="shared" ref="K107:L107" si="58">Q128</f>
        <v>0</v>
      </c>
      <c r="L107" s="127">
        <f t="shared" si="58"/>
        <v>2551179.9</v>
      </c>
      <c r="M107" s="127">
        <f t="shared" si="23"/>
        <v>28815003.300000001</v>
      </c>
      <c r="N107" s="127">
        <f t="shared" si="24"/>
        <v>39985502.700000003</v>
      </c>
      <c r="O107" s="127">
        <f t="shared" si="25"/>
        <v>213026.4</v>
      </c>
      <c r="P107" s="127">
        <f t="shared" si="26"/>
        <v>443366.1</v>
      </c>
      <c r="Q107" s="127">
        <f t="shared" si="27"/>
        <v>3191472.9</v>
      </c>
      <c r="R107" s="127">
        <f t="shared" si="28"/>
        <v>2231401.4</v>
      </c>
      <c r="S107" s="127">
        <f t="shared" si="29"/>
        <v>61060</v>
      </c>
      <c r="T107" s="127">
        <f t="shared" si="30"/>
        <v>429088.6</v>
      </c>
      <c r="U107" s="127">
        <f t="shared" si="31"/>
        <v>3465.8</v>
      </c>
      <c r="V107" s="127">
        <f t="shared" si="32"/>
        <v>1917872.7</v>
      </c>
      <c r="W107" s="127">
        <f t="shared" si="33"/>
        <v>12443912.199999999</v>
      </c>
      <c r="X107" s="71">
        <f t="shared" si="34"/>
        <v>129687286.40000001</v>
      </c>
      <c r="Y107" s="70"/>
      <c r="Z107" s="71"/>
      <c r="AA107" s="70"/>
      <c r="AB107" s="71"/>
      <c r="AC107" s="70"/>
      <c r="AD107" s="71"/>
      <c r="AE107" s="70"/>
      <c r="AF107" s="71"/>
      <c r="AG107" s="70"/>
      <c r="AH107" s="71"/>
      <c r="AI107" s="70"/>
      <c r="AJ107" s="71"/>
      <c r="AK107" s="70"/>
      <c r="AL107" s="71"/>
      <c r="AM107" s="70"/>
      <c r="AN107" s="71"/>
      <c r="AO107" s="70"/>
      <c r="AP107" s="71"/>
      <c r="AQ107" s="70"/>
      <c r="AR107" s="71"/>
      <c r="AT107" s="70"/>
    </row>
    <row r="108" spans="1:46" s="66" customFormat="1" ht="12.75" x14ac:dyDescent="0.2">
      <c r="A108" s="79" t="s">
        <v>14</v>
      </c>
      <c r="B108" s="127">
        <f t="shared" ref="B108:C108" si="59">E129</f>
        <v>1811426.8</v>
      </c>
      <c r="C108" s="127">
        <f t="shared" si="59"/>
        <v>944833.4</v>
      </c>
      <c r="D108" s="127">
        <f t="shared" ref="D108:E108" si="60">H129</f>
        <v>0</v>
      </c>
      <c r="E108" s="127">
        <f t="shared" si="60"/>
        <v>0</v>
      </c>
      <c r="F108" s="127">
        <f t="shared" si="17"/>
        <v>5032464.5</v>
      </c>
      <c r="G108" s="127">
        <f t="shared" si="18"/>
        <v>735918.9</v>
      </c>
      <c r="H108" s="127">
        <f t="shared" si="19"/>
        <v>326455.3</v>
      </c>
      <c r="I108" s="127">
        <f t="shared" si="20"/>
        <v>72483.3</v>
      </c>
      <c r="J108" s="127">
        <f t="shared" si="21"/>
        <v>790671</v>
      </c>
      <c r="K108" s="127">
        <f t="shared" ref="K108:L108" si="61">Q129</f>
        <v>0</v>
      </c>
      <c r="L108" s="127">
        <f t="shared" si="61"/>
        <v>286169.3</v>
      </c>
      <c r="M108" s="127">
        <f t="shared" si="23"/>
        <v>9067527.8000000007</v>
      </c>
      <c r="N108" s="127">
        <f t="shared" si="24"/>
        <v>1354615.9</v>
      </c>
      <c r="O108" s="127">
        <f t="shared" si="25"/>
        <v>31005</v>
      </c>
      <c r="P108" s="127">
        <f t="shared" si="26"/>
        <v>53407.199999999997</v>
      </c>
      <c r="Q108" s="127">
        <f t="shared" si="27"/>
        <v>71394.100000000006</v>
      </c>
      <c r="R108" s="127">
        <f t="shared" si="28"/>
        <v>1219540.3</v>
      </c>
      <c r="S108" s="127">
        <f t="shared" si="29"/>
        <v>243095</v>
      </c>
      <c r="T108" s="127">
        <f t="shared" si="30"/>
        <v>428589.7</v>
      </c>
      <c r="U108" s="127">
        <f t="shared" si="31"/>
        <v>99996</v>
      </c>
      <c r="V108" s="127">
        <f t="shared" si="32"/>
        <v>1235720.2</v>
      </c>
      <c r="W108" s="127">
        <f t="shared" si="33"/>
        <v>2589926.6</v>
      </c>
      <c r="X108" s="71">
        <f t="shared" si="34"/>
        <v>26395240.300000004</v>
      </c>
      <c r="Y108" s="70"/>
      <c r="Z108" s="71"/>
      <c r="AA108" s="70"/>
      <c r="AB108" s="71"/>
      <c r="AC108" s="70"/>
      <c r="AD108" s="71"/>
      <c r="AE108" s="70"/>
      <c r="AF108" s="71"/>
      <c r="AG108" s="70"/>
      <c r="AH108" s="71"/>
      <c r="AI108" s="70"/>
      <c r="AJ108" s="71"/>
      <c r="AK108" s="70"/>
      <c r="AL108" s="71"/>
      <c r="AM108" s="70"/>
      <c r="AN108" s="71"/>
      <c r="AO108" s="70"/>
      <c r="AP108" s="71"/>
      <c r="AQ108" s="70"/>
      <c r="AR108" s="71"/>
      <c r="AT108" s="70"/>
    </row>
    <row r="109" spans="1:46" s="66" customFormat="1" ht="12.75" x14ac:dyDescent="0.2">
      <c r="A109" s="79" t="s">
        <v>15</v>
      </c>
      <c r="B109" s="127">
        <f t="shared" ref="B109:C109" si="62">E130</f>
        <v>915059.1</v>
      </c>
      <c r="C109" s="127">
        <f t="shared" si="62"/>
        <v>2835589.3</v>
      </c>
      <c r="D109" s="127">
        <f t="shared" ref="D109:E109" si="63">H130</f>
        <v>0</v>
      </c>
      <c r="E109" s="127">
        <f t="shared" si="63"/>
        <v>0</v>
      </c>
      <c r="F109" s="127">
        <f t="shared" si="17"/>
        <v>2779220.9</v>
      </c>
      <c r="G109" s="127">
        <f t="shared" si="18"/>
        <v>1196725.8</v>
      </c>
      <c r="H109" s="127">
        <f t="shared" si="19"/>
        <v>251662.5</v>
      </c>
      <c r="I109" s="127">
        <f t="shared" si="20"/>
        <v>67616</v>
      </c>
      <c r="J109" s="127">
        <f t="shared" si="21"/>
        <v>977944.9</v>
      </c>
      <c r="K109" s="127">
        <f t="shared" ref="K109:L109" si="64">Q130</f>
        <v>0</v>
      </c>
      <c r="L109" s="127">
        <f t="shared" si="64"/>
        <v>2393088.5</v>
      </c>
      <c r="M109" s="127">
        <f t="shared" si="23"/>
        <v>21361458.199999999</v>
      </c>
      <c r="N109" s="127">
        <f t="shared" si="24"/>
        <v>4428235.0999999996</v>
      </c>
      <c r="O109" s="127">
        <f t="shared" si="25"/>
        <v>133397.1</v>
      </c>
      <c r="P109" s="127">
        <f t="shared" si="26"/>
        <v>204986.4</v>
      </c>
      <c r="Q109" s="127">
        <f t="shared" si="27"/>
        <v>171086.8</v>
      </c>
      <c r="R109" s="127">
        <f t="shared" si="28"/>
        <v>1940935.4</v>
      </c>
      <c r="S109" s="127">
        <f t="shared" si="29"/>
        <v>418267</v>
      </c>
      <c r="T109" s="127">
        <f t="shared" si="30"/>
        <v>343496.1</v>
      </c>
      <c r="U109" s="127">
        <f t="shared" si="31"/>
        <v>249639</v>
      </c>
      <c r="V109" s="127">
        <f t="shared" si="32"/>
        <v>2760356</v>
      </c>
      <c r="W109" s="127">
        <f t="shared" si="33"/>
        <v>4183552.5</v>
      </c>
      <c r="X109" s="71">
        <f t="shared" si="34"/>
        <v>47612316.599999994</v>
      </c>
      <c r="Y109" s="70"/>
      <c r="Z109" s="71"/>
      <c r="AA109" s="70"/>
      <c r="AB109" s="71"/>
      <c r="AC109" s="70"/>
      <c r="AD109" s="71"/>
      <c r="AE109" s="70"/>
      <c r="AF109" s="71"/>
      <c r="AG109" s="70"/>
      <c r="AH109" s="71"/>
      <c r="AI109" s="70"/>
      <c r="AJ109" s="71"/>
      <c r="AK109" s="70"/>
      <c r="AL109" s="71"/>
      <c r="AM109" s="70"/>
      <c r="AN109" s="71"/>
      <c r="AO109" s="70"/>
      <c r="AP109" s="71"/>
      <c r="AQ109" s="70"/>
      <c r="AR109" s="71"/>
      <c r="AT109" s="70"/>
    </row>
    <row r="110" spans="1:46" s="66" customFormat="1" ht="12.75" x14ac:dyDescent="0.2">
      <c r="A110" s="79" t="s">
        <v>16</v>
      </c>
      <c r="B110" s="127">
        <f t="shared" ref="B110:C110" si="65">E131</f>
        <v>240664.6</v>
      </c>
      <c r="C110" s="127">
        <f t="shared" si="65"/>
        <v>883403.1</v>
      </c>
      <c r="D110" s="127">
        <f t="shared" ref="D110:E110" si="66">H131</f>
        <v>0</v>
      </c>
      <c r="E110" s="127">
        <f t="shared" si="66"/>
        <v>474395</v>
      </c>
      <c r="F110" s="127">
        <f t="shared" si="17"/>
        <v>2625344.1</v>
      </c>
      <c r="G110" s="127">
        <f t="shared" si="18"/>
        <v>784034.4</v>
      </c>
      <c r="H110" s="127">
        <f t="shared" si="19"/>
        <v>226413.1</v>
      </c>
      <c r="I110" s="127">
        <f t="shared" si="20"/>
        <v>64037.3</v>
      </c>
      <c r="J110" s="127">
        <f t="shared" si="21"/>
        <v>859916.4</v>
      </c>
      <c r="K110" s="127">
        <f t="shared" ref="K110:L110" si="67">Q131</f>
        <v>1469684.8</v>
      </c>
      <c r="L110" s="127">
        <f t="shared" si="67"/>
        <v>1310240.6000000001</v>
      </c>
      <c r="M110" s="127">
        <f t="shared" si="23"/>
        <v>13049075.1</v>
      </c>
      <c r="N110" s="127">
        <f t="shared" si="24"/>
        <v>7748737.7999999998</v>
      </c>
      <c r="O110" s="127">
        <f t="shared" si="25"/>
        <v>132731</v>
      </c>
      <c r="P110" s="127">
        <f t="shared" si="26"/>
        <v>133048.6</v>
      </c>
      <c r="Q110" s="127">
        <f t="shared" si="27"/>
        <v>801884.1</v>
      </c>
      <c r="R110" s="127">
        <f t="shared" si="28"/>
        <v>208605.9</v>
      </c>
      <c r="S110" s="127">
        <f t="shared" si="29"/>
        <v>500287.7</v>
      </c>
      <c r="T110" s="127">
        <f t="shared" si="30"/>
        <v>168424.4</v>
      </c>
      <c r="U110" s="127">
        <f t="shared" si="31"/>
        <v>5415</v>
      </c>
      <c r="V110" s="127">
        <f t="shared" si="32"/>
        <v>1846383.8</v>
      </c>
      <c r="W110" s="127">
        <f t="shared" si="33"/>
        <v>5012333.0999999996</v>
      </c>
      <c r="X110" s="71">
        <f t="shared" si="34"/>
        <v>38545059.899999999</v>
      </c>
      <c r="Y110" s="70"/>
      <c r="Z110" s="71"/>
      <c r="AA110" s="70"/>
      <c r="AB110" s="71"/>
      <c r="AC110" s="70"/>
      <c r="AD110" s="71"/>
      <c r="AE110" s="70"/>
      <c r="AF110" s="71"/>
      <c r="AG110" s="70"/>
      <c r="AH110" s="71"/>
      <c r="AI110" s="70"/>
      <c r="AJ110" s="71"/>
      <c r="AK110" s="70"/>
      <c r="AL110" s="71"/>
      <c r="AM110" s="70"/>
      <c r="AN110" s="71"/>
      <c r="AO110" s="70"/>
      <c r="AP110" s="71"/>
      <c r="AQ110" s="70"/>
      <c r="AR110" s="71"/>
      <c r="AT110" s="70"/>
    </row>
    <row r="111" spans="1:46" s="66" customFormat="1" ht="12.75" x14ac:dyDescent="0.2">
      <c r="A111" s="79" t="s">
        <v>17</v>
      </c>
      <c r="B111" s="127">
        <f t="shared" ref="B111:C111" si="68">E132</f>
        <v>521665.5</v>
      </c>
      <c r="C111" s="127">
        <f t="shared" si="68"/>
        <v>2199629.2999999998</v>
      </c>
      <c r="D111" s="127">
        <f t="shared" ref="D111:E111" si="69">H132</f>
        <v>0</v>
      </c>
      <c r="E111" s="127">
        <f t="shared" si="69"/>
        <v>0</v>
      </c>
      <c r="F111" s="127">
        <f t="shared" si="17"/>
        <v>1284105.8</v>
      </c>
      <c r="G111" s="127">
        <f t="shared" si="18"/>
        <v>655004.80000000005</v>
      </c>
      <c r="H111" s="127">
        <f t="shared" si="19"/>
        <v>92590.1</v>
      </c>
      <c r="I111" s="127">
        <f t="shared" si="20"/>
        <v>42007</v>
      </c>
      <c r="J111" s="127">
        <f t="shared" si="21"/>
        <v>325437.09999999998</v>
      </c>
      <c r="K111" s="127">
        <f t="shared" ref="K111:L111" si="70">Q132</f>
        <v>0</v>
      </c>
      <c r="L111" s="127">
        <f t="shared" si="70"/>
        <v>1451370.2</v>
      </c>
      <c r="M111" s="127">
        <f t="shared" si="23"/>
        <v>10437554.800000001</v>
      </c>
      <c r="N111" s="127">
        <f t="shared" si="24"/>
        <v>1427597.7</v>
      </c>
      <c r="O111" s="127">
        <f t="shared" si="25"/>
        <v>28523</v>
      </c>
      <c r="P111" s="127">
        <f t="shared" si="26"/>
        <v>66622.7</v>
      </c>
      <c r="Q111" s="127">
        <f t="shared" si="27"/>
        <v>52974.8</v>
      </c>
      <c r="R111" s="127">
        <f t="shared" si="28"/>
        <v>291532.79999999999</v>
      </c>
      <c r="S111" s="127">
        <f t="shared" si="29"/>
        <v>102731.1</v>
      </c>
      <c r="T111" s="127">
        <f t="shared" si="30"/>
        <v>157765.4</v>
      </c>
      <c r="U111" s="127">
        <f t="shared" si="31"/>
        <v>0</v>
      </c>
      <c r="V111" s="127">
        <f t="shared" si="32"/>
        <v>1423727.5</v>
      </c>
      <c r="W111" s="127">
        <f t="shared" si="33"/>
        <v>1291731.8</v>
      </c>
      <c r="X111" s="71">
        <f t="shared" si="34"/>
        <v>21852571.400000002</v>
      </c>
      <c r="Y111" s="70"/>
      <c r="Z111" s="71"/>
      <c r="AA111" s="70"/>
      <c r="AB111" s="71"/>
      <c r="AC111" s="70"/>
      <c r="AD111" s="71"/>
      <c r="AE111" s="70"/>
      <c r="AF111" s="71"/>
      <c r="AG111" s="70"/>
      <c r="AH111" s="71"/>
      <c r="AI111" s="70"/>
      <c r="AJ111" s="71"/>
      <c r="AK111" s="70"/>
      <c r="AL111" s="71"/>
      <c r="AM111" s="70"/>
      <c r="AN111" s="71"/>
      <c r="AO111" s="70"/>
      <c r="AP111" s="71"/>
      <c r="AQ111" s="70"/>
      <c r="AR111" s="71"/>
      <c r="AT111" s="70"/>
    </row>
    <row r="112" spans="1:46" s="66" customFormat="1" ht="12.75" x14ac:dyDescent="0.2">
      <c r="A112" s="79" t="s">
        <v>18</v>
      </c>
      <c r="B112" s="127">
        <f t="shared" ref="B112:C112" si="71">E133</f>
        <v>2447963.6</v>
      </c>
      <c r="C112" s="127">
        <f t="shared" si="71"/>
        <v>5295449.7</v>
      </c>
      <c r="D112" s="127">
        <f t="shared" ref="D112:E112" si="72">H133</f>
        <v>0</v>
      </c>
      <c r="E112" s="127">
        <f t="shared" si="72"/>
        <v>121809</v>
      </c>
      <c r="F112" s="127">
        <f t="shared" si="17"/>
        <v>3871578.4</v>
      </c>
      <c r="G112" s="127">
        <f t="shared" si="18"/>
        <v>1608852.8</v>
      </c>
      <c r="H112" s="127">
        <f t="shared" si="19"/>
        <v>224163.4</v>
      </c>
      <c r="I112" s="127">
        <f t="shared" si="20"/>
        <v>85301</v>
      </c>
      <c r="J112" s="127">
        <f t="shared" si="21"/>
        <v>576785.30000000005</v>
      </c>
      <c r="K112" s="127">
        <f t="shared" ref="K112:L112" si="73">Q133</f>
        <v>1002710.9</v>
      </c>
      <c r="L112" s="127">
        <f t="shared" si="73"/>
        <v>1705580.4</v>
      </c>
      <c r="M112" s="127">
        <f t="shared" si="23"/>
        <v>13188101.9</v>
      </c>
      <c r="N112" s="127">
        <f t="shared" si="24"/>
        <v>12879159.9</v>
      </c>
      <c r="O112" s="127">
        <f t="shared" si="25"/>
        <v>30316</v>
      </c>
      <c r="P112" s="127">
        <f t="shared" si="26"/>
        <v>237879.3</v>
      </c>
      <c r="Q112" s="127">
        <f t="shared" si="27"/>
        <v>1677367.6</v>
      </c>
      <c r="R112" s="127">
        <f t="shared" si="28"/>
        <v>340323</v>
      </c>
      <c r="S112" s="127">
        <f t="shared" si="29"/>
        <v>43155</v>
      </c>
      <c r="T112" s="127">
        <f t="shared" si="30"/>
        <v>192963.8</v>
      </c>
      <c r="U112" s="127">
        <f t="shared" si="31"/>
        <v>10466</v>
      </c>
      <c r="V112" s="127">
        <f t="shared" si="32"/>
        <v>2069516.1</v>
      </c>
      <c r="W112" s="127">
        <f t="shared" si="33"/>
        <v>4041157.2</v>
      </c>
      <c r="X112" s="71">
        <f t="shared" si="34"/>
        <v>51650600.300000004</v>
      </c>
      <c r="Y112" s="70"/>
      <c r="Z112" s="71"/>
      <c r="AA112" s="70"/>
      <c r="AB112" s="71"/>
      <c r="AC112" s="70"/>
      <c r="AD112" s="71"/>
      <c r="AE112" s="70"/>
      <c r="AF112" s="71"/>
      <c r="AG112" s="70"/>
      <c r="AH112" s="71"/>
      <c r="AI112" s="70"/>
      <c r="AJ112" s="71"/>
      <c r="AK112" s="70"/>
      <c r="AL112" s="71"/>
      <c r="AM112" s="70"/>
      <c r="AN112" s="71"/>
      <c r="AO112" s="70"/>
      <c r="AP112" s="71"/>
      <c r="AQ112" s="70"/>
      <c r="AR112" s="71"/>
      <c r="AT112" s="70"/>
    </row>
    <row r="113" spans="1:30" x14ac:dyDescent="0.2">
      <c r="A113" s="79" t="s">
        <v>19</v>
      </c>
      <c r="B113" s="127">
        <f t="shared" ref="B113:C113" si="74">E134</f>
        <v>12565511.300000001</v>
      </c>
      <c r="C113" s="127">
        <f t="shared" si="74"/>
        <v>3210572.7</v>
      </c>
      <c r="D113" s="127">
        <f t="shared" ref="D113:E113" si="75">H134</f>
        <v>170.7</v>
      </c>
      <c r="E113" s="127">
        <f t="shared" si="75"/>
        <v>0</v>
      </c>
      <c r="F113" s="127">
        <f t="shared" si="17"/>
        <v>5346345.3</v>
      </c>
      <c r="G113" s="127">
        <f t="shared" si="18"/>
        <v>1466656.9</v>
      </c>
      <c r="H113" s="127">
        <f t="shared" si="19"/>
        <v>132949.20000000001</v>
      </c>
      <c r="I113" s="127">
        <f t="shared" si="20"/>
        <v>114033.5</v>
      </c>
      <c r="J113" s="127">
        <f t="shared" si="21"/>
        <v>720431</v>
      </c>
      <c r="K113" s="127">
        <f t="shared" ref="K113:L113" si="76">Q134</f>
        <v>933903.1</v>
      </c>
      <c r="L113" s="127">
        <f t="shared" si="76"/>
        <v>2116727.9</v>
      </c>
      <c r="M113" s="127">
        <f t="shared" si="23"/>
        <v>18689881.300000001</v>
      </c>
      <c r="N113" s="127">
        <f t="shared" si="24"/>
        <v>11820995.1</v>
      </c>
      <c r="O113" s="127">
        <f t="shared" si="25"/>
        <v>93852</v>
      </c>
      <c r="P113" s="127">
        <f t="shared" si="26"/>
        <v>22212.6</v>
      </c>
      <c r="Q113" s="127">
        <f t="shared" si="27"/>
        <v>1209258.5</v>
      </c>
      <c r="R113" s="127">
        <f t="shared" si="28"/>
        <v>215536.8</v>
      </c>
      <c r="S113" s="127">
        <f t="shared" si="29"/>
        <v>175211.8</v>
      </c>
      <c r="T113" s="127">
        <f t="shared" si="30"/>
        <v>364434.9</v>
      </c>
      <c r="U113" s="127">
        <f t="shared" si="31"/>
        <v>73470</v>
      </c>
      <c r="V113" s="127">
        <f t="shared" si="32"/>
        <v>1606726.5</v>
      </c>
      <c r="W113" s="127">
        <f t="shared" si="33"/>
        <v>3170400.1</v>
      </c>
      <c r="X113" s="71">
        <f t="shared" si="34"/>
        <v>64049281.199999996</v>
      </c>
    </row>
    <row r="114" spans="1:30" x14ac:dyDescent="0.2">
      <c r="A114" s="79" t="s">
        <v>20</v>
      </c>
      <c r="B114" s="127">
        <f t="shared" ref="B114:C114" si="77">E135</f>
        <v>259997</v>
      </c>
      <c r="C114" s="127">
        <f t="shared" si="77"/>
        <v>6168947</v>
      </c>
      <c r="D114" s="127">
        <f t="shared" ref="D114:E114" si="78">H135</f>
        <v>0</v>
      </c>
      <c r="E114" s="127">
        <f t="shared" si="78"/>
        <v>5627151.4000000004</v>
      </c>
      <c r="F114" s="127">
        <f t="shared" si="17"/>
        <v>3027387.2</v>
      </c>
      <c r="G114" s="127">
        <f t="shared" si="18"/>
        <v>854749.8</v>
      </c>
      <c r="H114" s="127">
        <f t="shared" si="19"/>
        <v>199286.39999999999</v>
      </c>
      <c r="I114" s="127">
        <f t="shared" si="20"/>
        <v>65748</v>
      </c>
      <c r="J114" s="127">
        <f t="shared" si="21"/>
        <v>514917.3</v>
      </c>
      <c r="K114" s="127">
        <f t="shared" ref="K114:L114" si="79">Q135</f>
        <v>0</v>
      </c>
      <c r="L114" s="127">
        <f t="shared" si="79"/>
        <v>1724843.7</v>
      </c>
      <c r="M114" s="127">
        <f t="shared" si="23"/>
        <v>12774664.6</v>
      </c>
      <c r="N114" s="127">
        <f t="shared" si="24"/>
        <v>23636296.800000001</v>
      </c>
      <c r="O114" s="127">
        <f t="shared" si="25"/>
        <v>614176</v>
      </c>
      <c r="P114" s="127">
        <f t="shared" si="26"/>
        <v>26572</v>
      </c>
      <c r="Q114" s="127">
        <f t="shared" si="27"/>
        <v>292713.09999999998</v>
      </c>
      <c r="R114" s="127">
        <f t="shared" si="28"/>
        <v>4081197</v>
      </c>
      <c r="S114" s="127">
        <f t="shared" si="29"/>
        <v>349781.8</v>
      </c>
      <c r="T114" s="127">
        <f t="shared" si="30"/>
        <v>253898.7</v>
      </c>
      <c r="U114" s="127">
        <f t="shared" si="31"/>
        <v>895257</v>
      </c>
      <c r="V114" s="127">
        <f t="shared" si="32"/>
        <v>817160.9</v>
      </c>
      <c r="W114" s="127">
        <f t="shared" si="33"/>
        <v>14978123.800000001</v>
      </c>
      <c r="X114" s="71">
        <f t="shared" si="34"/>
        <v>77162869.5</v>
      </c>
    </row>
    <row r="117" spans="1:30" x14ac:dyDescent="0.25">
      <c r="A117" s="156" t="s">
        <v>0</v>
      </c>
      <c r="B117" s="54" t="s">
        <v>1</v>
      </c>
      <c r="C117" s="54" t="s">
        <v>30</v>
      </c>
      <c r="D117" s="54" t="s">
        <v>31</v>
      </c>
      <c r="E117" s="54" t="s">
        <v>47</v>
      </c>
      <c r="F117" s="54" t="s">
        <v>48</v>
      </c>
      <c r="G117" s="54" t="s">
        <v>32</v>
      </c>
      <c r="H117" s="54" t="s">
        <v>49</v>
      </c>
      <c r="I117" s="54" t="s">
        <v>50</v>
      </c>
      <c r="J117" s="54" t="s">
        <v>33</v>
      </c>
      <c r="K117" s="54" t="s">
        <v>51</v>
      </c>
      <c r="L117" s="54" t="s">
        <v>52</v>
      </c>
      <c r="M117" s="54" t="s">
        <v>53</v>
      </c>
      <c r="N117" s="54" t="s">
        <v>54</v>
      </c>
      <c r="O117" s="54" t="s">
        <v>55</v>
      </c>
      <c r="P117" s="54" t="s">
        <v>34</v>
      </c>
      <c r="Q117" s="54" t="s">
        <v>56</v>
      </c>
      <c r="R117" s="54" t="s">
        <v>57</v>
      </c>
      <c r="S117" s="54" t="s">
        <v>35</v>
      </c>
      <c r="T117" s="54" t="s">
        <v>58</v>
      </c>
      <c r="U117" s="54" t="s">
        <v>59</v>
      </c>
      <c r="V117" s="54" t="s">
        <v>60</v>
      </c>
      <c r="W117" s="54" t="s">
        <v>61</v>
      </c>
      <c r="X117" s="54" t="s">
        <v>62</v>
      </c>
      <c r="Y117" s="54" t="s">
        <v>63</v>
      </c>
      <c r="Z117" s="54" t="s">
        <v>64</v>
      </c>
      <c r="AA117" s="54" t="s">
        <v>65</v>
      </c>
      <c r="AB117" s="54" t="s">
        <v>66</v>
      </c>
      <c r="AC117" s="54" t="s">
        <v>67</v>
      </c>
      <c r="AD117" s="54" t="s">
        <v>68</v>
      </c>
    </row>
    <row r="118" spans="1:30" x14ac:dyDescent="0.25">
      <c r="A118" s="157"/>
      <c r="B118" s="55" t="s">
        <v>2</v>
      </c>
      <c r="C118" s="55" t="s">
        <v>2</v>
      </c>
      <c r="D118" s="55" t="s">
        <v>2</v>
      </c>
      <c r="E118" s="55" t="s">
        <v>2</v>
      </c>
      <c r="F118" s="55" t="s">
        <v>2</v>
      </c>
      <c r="G118" s="55" t="s">
        <v>2</v>
      </c>
      <c r="H118" s="55" t="s">
        <v>2</v>
      </c>
      <c r="I118" s="55" t="s">
        <v>2</v>
      </c>
      <c r="J118" s="55" t="s">
        <v>2</v>
      </c>
      <c r="K118" s="55" t="s">
        <v>2</v>
      </c>
      <c r="L118" s="55" t="s">
        <v>2</v>
      </c>
      <c r="M118" s="55" t="s">
        <v>2</v>
      </c>
      <c r="N118" s="55" t="s">
        <v>2</v>
      </c>
      <c r="O118" s="55" t="s">
        <v>2</v>
      </c>
      <c r="P118" s="55" t="s">
        <v>2</v>
      </c>
      <c r="Q118" s="55" t="s">
        <v>2</v>
      </c>
      <c r="R118" s="55" t="s">
        <v>2</v>
      </c>
      <c r="S118" s="55" t="s">
        <v>2</v>
      </c>
      <c r="T118" s="55" t="s">
        <v>2</v>
      </c>
      <c r="U118" s="55" t="s">
        <v>2</v>
      </c>
      <c r="V118" s="55" t="s">
        <v>2</v>
      </c>
      <c r="W118" s="55" t="s">
        <v>2</v>
      </c>
      <c r="X118" s="55" t="s">
        <v>2</v>
      </c>
      <c r="Y118" s="55" t="s">
        <v>2</v>
      </c>
      <c r="Z118" s="55" t="s">
        <v>2</v>
      </c>
      <c r="AA118" s="55" t="s">
        <v>2</v>
      </c>
      <c r="AB118" s="55" t="s">
        <v>2</v>
      </c>
      <c r="AC118" s="55" t="s">
        <v>2</v>
      </c>
      <c r="AD118" s="55" t="s">
        <v>2</v>
      </c>
    </row>
    <row r="119" spans="1:30" x14ac:dyDescent="0.15">
      <c r="A119" s="52" t="s">
        <v>4</v>
      </c>
      <c r="B119" s="99">
        <f>SUM(B120:B135)</f>
        <v>8247212471.999999</v>
      </c>
      <c r="C119" s="99">
        <f t="shared" ref="C119:AD119" si="80">SUM(C120:C135)</f>
        <v>746117505.69999993</v>
      </c>
      <c r="D119" s="99">
        <f t="shared" si="80"/>
        <v>1664039911.1000001</v>
      </c>
      <c r="E119" s="99">
        <f t="shared" si="80"/>
        <v>50672947.700000003</v>
      </c>
      <c r="F119" s="99">
        <f t="shared" si="80"/>
        <v>48983291.900000013</v>
      </c>
      <c r="G119" s="99">
        <f t="shared" si="80"/>
        <v>4062104873.4999995</v>
      </c>
      <c r="H119" s="99">
        <f t="shared" si="80"/>
        <v>1725.6000000000001</v>
      </c>
      <c r="I119" s="99">
        <f t="shared" si="80"/>
        <v>14305149.700000001</v>
      </c>
      <c r="J119" s="99">
        <f t="shared" si="80"/>
        <v>292846704.60000002</v>
      </c>
      <c r="K119" s="99">
        <f t="shared" si="80"/>
        <v>131188077.2</v>
      </c>
      <c r="L119" s="99">
        <f t="shared" si="80"/>
        <v>24622443</v>
      </c>
      <c r="M119" s="99">
        <f t="shared" si="80"/>
        <v>4257124.4000000004</v>
      </c>
      <c r="N119" s="99">
        <f t="shared" si="80"/>
        <v>2364511.2000000002</v>
      </c>
      <c r="O119" s="99">
        <f t="shared" si="80"/>
        <v>14526278.100000003</v>
      </c>
      <c r="P119" s="99">
        <f t="shared" si="80"/>
        <v>310797517.39999998</v>
      </c>
      <c r="Q119" s="99">
        <f t="shared" si="80"/>
        <v>9729720.4000000004</v>
      </c>
      <c r="R119" s="99">
        <f t="shared" si="80"/>
        <v>23669663.699999999</v>
      </c>
      <c r="S119" s="99">
        <f t="shared" si="80"/>
        <v>218000116.79999998</v>
      </c>
      <c r="T119" s="99">
        <f t="shared" si="80"/>
        <v>217963479.69999999</v>
      </c>
      <c r="U119" s="99">
        <f t="shared" si="80"/>
        <v>210906240.80000001</v>
      </c>
      <c r="V119" s="99">
        <f t="shared" si="80"/>
        <v>2467667.5999999996</v>
      </c>
      <c r="W119" s="99">
        <f t="shared" si="80"/>
        <v>4195749.7000000011</v>
      </c>
      <c r="X119" s="99">
        <f t="shared" si="80"/>
        <v>18071578.100000001</v>
      </c>
      <c r="Y119" s="99">
        <f t="shared" si="80"/>
        <v>22865338.100000001</v>
      </c>
      <c r="Z119" s="99">
        <f t="shared" si="80"/>
        <v>3684184</v>
      </c>
      <c r="AA119" s="99">
        <f t="shared" si="80"/>
        <v>5569967.4000000013</v>
      </c>
      <c r="AB119" s="99">
        <f t="shared" si="80"/>
        <v>5637208.2000000002</v>
      </c>
      <c r="AC119" s="99">
        <f t="shared" si="80"/>
        <v>26879593</v>
      </c>
      <c r="AD119" s="99">
        <f t="shared" si="80"/>
        <v>110743903.39999999</v>
      </c>
    </row>
    <row r="120" spans="1:30" x14ac:dyDescent="0.15">
      <c r="A120" s="53" t="s">
        <v>5</v>
      </c>
      <c r="B120" s="100">
        <v>438413002.89999998</v>
      </c>
      <c r="C120" s="100">
        <v>34380491.399999999</v>
      </c>
      <c r="D120" s="100">
        <v>53945626</v>
      </c>
      <c r="E120" s="100">
        <v>1054912.6000000001</v>
      </c>
      <c r="F120" s="100">
        <v>2229049.2999999998</v>
      </c>
      <c r="G120" s="100">
        <v>258990629.19999999</v>
      </c>
      <c r="H120" s="100">
        <v>97.8</v>
      </c>
      <c r="I120" s="100">
        <v>0</v>
      </c>
      <c r="J120" s="100">
        <v>21717707.399999999</v>
      </c>
      <c r="K120" s="100">
        <v>9827983.0999999996</v>
      </c>
      <c r="L120" s="100">
        <v>3394742.4</v>
      </c>
      <c r="M120" s="100">
        <v>200145.5</v>
      </c>
      <c r="N120" s="100">
        <v>124731.7</v>
      </c>
      <c r="O120" s="100">
        <v>1129586.8</v>
      </c>
      <c r="P120" s="100">
        <v>14791171</v>
      </c>
      <c r="Q120" s="100">
        <v>536293</v>
      </c>
      <c r="R120" s="100">
        <v>587560.80000000005</v>
      </c>
      <c r="S120" s="100">
        <v>10702670</v>
      </c>
      <c r="T120" s="100">
        <v>7639035</v>
      </c>
      <c r="U120" s="100">
        <v>1386100.8</v>
      </c>
      <c r="V120" s="100">
        <v>20640</v>
      </c>
      <c r="W120" s="100">
        <v>614413.1</v>
      </c>
      <c r="X120" s="100">
        <v>1554878.9</v>
      </c>
      <c r="Y120" s="100">
        <v>3898219.8</v>
      </c>
      <c r="Z120" s="100">
        <v>474347</v>
      </c>
      <c r="AA120" s="100">
        <v>454052.6</v>
      </c>
      <c r="AB120" s="100">
        <v>3398681</v>
      </c>
      <c r="AC120" s="100">
        <v>2171180.4</v>
      </c>
      <c r="AD120" s="100">
        <v>3188056.3</v>
      </c>
    </row>
    <row r="121" spans="1:30" x14ac:dyDescent="0.15">
      <c r="A121" s="53" t="s">
        <v>6</v>
      </c>
      <c r="B121" s="100">
        <v>197744342.19999999</v>
      </c>
      <c r="C121" s="100">
        <v>17224617.899999999</v>
      </c>
      <c r="D121" s="100">
        <v>38273147.299999997</v>
      </c>
      <c r="E121" s="100">
        <v>14533132.4</v>
      </c>
      <c r="F121" s="100">
        <v>5530291</v>
      </c>
      <c r="G121" s="100">
        <v>49348590</v>
      </c>
      <c r="H121" s="100">
        <v>0</v>
      </c>
      <c r="I121" s="100">
        <v>0</v>
      </c>
      <c r="J121" s="100">
        <v>18661426.300000001</v>
      </c>
      <c r="K121" s="100">
        <v>14625163.300000001</v>
      </c>
      <c r="L121" s="100">
        <v>1968805.1</v>
      </c>
      <c r="M121" s="100">
        <v>240512</v>
      </c>
      <c r="N121" s="100">
        <v>127673.7</v>
      </c>
      <c r="O121" s="100">
        <v>1379712.6</v>
      </c>
      <c r="P121" s="100">
        <v>13081138.1</v>
      </c>
      <c r="Q121" s="100">
        <v>1084742.2</v>
      </c>
      <c r="R121" s="100">
        <v>690960.4</v>
      </c>
      <c r="S121" s="100">
        <v>4804854.4000000004</v>
      </c>
      <c r="T121" s="100">
        <v>3675714.6</v>
      </c>
      <c r="U121" s="100">
        <v>2849183.3</v>
      </c>
      <c r="V121" s="100">
        <v>6352.3</v>
      </c>
      <c r="W121" s="100">
        <v>48396</v>
      </c>
      <c r="X121" s="100">
        <v>1752360</v>
      </c>
      <c r="Y121" s="100">
        <v>731049.1</v>
      </c>
      <c r="Z121" s="100">
        <v>4900</v>
      </c>
      <c r="AA121" s="100">
        <v>314690.40000000002</v>
      </c>
      <c r="AB121" s="100">
        <v>1031</v>
      </c>
      <c r="AC121" s="100">
        <v>656405</v>
      </c>
      <c r="AD121" s="100">
        <v>6129493.7999999998</v>
      </c>
    </row>
    <row r="122" spans="1:30" x14ac:dyDescent="0.15">
      <c r="A122" s="53" t="s">
        <v>7</v>
      </c>
      <c r="B122" s="100">
        <v>864147418.79999995</v>
      </c>
      <c r="C122" s="100">
        <v>54093408.5</v>
      </c>
      <c r="D122" s="100">
        <v>99805932.799999997</v>
      </c>
      <c r="E122" s="100">
        <v>1639455.4</v>
      </c>
      <c r="F122" s="100">
        <v>2894712.5</v>
      </c>
      <c r="G122" s="100">
        <v>598607889.70000005</v>
      </c>
      <c r="H122" s="100">
        <v>232.7</v>
      </c>
      <c r="I122" s="100">
        <v>0</v>
      </c>
      <c r="J122" s="100">
        <v>21414879.899999999</v>
      </c>
      <c r="K122" s="100">
        <v>4157221.7</v>
      </c>
      <c r="L122" s="100">
        <v>1733356.3</v>
      </c>
      <c r="M122" s="100">
        <v>337441.2</v>
      </c>
      <c r="N122" s="100">
        <v>115402.5</v>
      </c>
      <c r="O122" s="100">
        <v>827736.7</v>
      </c>
      <c r="P122" s="100">
        <v>20780302.5</v>
      </c>
      <c r="Q122" s="100">
        <v>181851.7</v>
      </c>
      <c r="R122" s="100">
        <v>1731801.6</v>
      </c>
      <c r="S122" s="100">
        <v>31430957.399999999</v>
      </c>
      <c r="T122" s="100">
        <v>13266168.6</v>
      </c>
      <c r="U122" s="100">
        <v>2375857.1</v>
      </c>
      <c r="V122" s="100">
        <v>57788</v>
      </c>
      <c r="W122" s="100">
        <v>265384.90000000002</v>
      </c>
      <c r="X122" s="100">
        <v>672238.1</v>
      </c>
      <c r="Y122" s="100">
        <v>1209416.7</v>
      </c>
      <c r="Z122" s="100">
        <v>378717.8</v>
      </c>
      <c r="AA122" s="100">
        <v>630363</v>
      </c>
      <c r="AB122" s="100">
        <v>64188.6</v>
      </c>
      <c r="AC122" s="100">
        <v>2723030.9</v>
      </c>
      <c r="AD122" s="100">
        <v>2751682</v>
      </c>
    </row>
    <row r="123" spans="1:30" x14ac:dyDescent="0.15">
      <c r="A123" s="53" t="s">
        <v>8</v>
      </c>
      <c r="B123" s="100">
        <v>586873806.89999998</v>
      </c>
      <c r="C123" s="100">
        <v>41157692.5</v>
      </c>
      <c r="D123" s="100">
        <v>101628297.40000001</v>
      </c>
      <c r="E123" s="100">
        <v>1215556.3</v>
      </c>
      <c r="F123" s="100">
        <v>3882807.5</v>
      </c>
      <c r="G123" s="100">
        <v>323021043.69999999</v>
      </c>
      <c r="H123" s="100">
        <v>0</v>
      </c>
      <c r="I123" s="100">
        <v>631404.6</v>
      </c>
      <c r="J123" s="100">
        <v>18040960.100000001</v>
      </c>
      <c r="K123" s="100">
        <v>4775569.4000000004</v>
      </c>
      <c r="L123" s="100">
        <v>969863.1</v>
      </c>
      <c r="M123" s="100">
        <v>226062.6</v>
      </c>
      <c r="N123" s="100">
        <v>101948.1</v>
      </c>
      <c r="O123" s="100">
        <v>509430.8</v>
      </c>
      <c r="P123" s="100">
        <v>22712471.300000001</v>
      </c>
      <c r="Q123" s="100">
        <v>1435153.6</v>
      </c>
      <c r="R123" s="100">
        <v>1809631.6</v>
      </c>
      <c r="S123" s="100">
        <v>7642182</v>
      </c>
      <c r="T123" s="100">
        <v>12732730.199999999</v>
      </c>
      <c r="U123" s="100">
        <v>28638071.399999999</v>
      </c>
      <c r="V123" s="100">
        <v>150697</v>
      </c>
      <c r="W123" s="100">
        <v>472170.8</v>
      </c>
      <c r="X123" s="100">
        <v>925908</v>
      </c>
      <c r="Y123" s="100">
        <v>653984.30000000005</v>
      </c>
      <c r="Z123" s="100">
        <v>413506.4</v>
      </c>
      <c r="AA123" s="100">
        <v>313398.3</v>
      </c>
      <c r="AB123" s="100">
        <v>231279.8</v>
      </c>
      <c r="AC123" s="100">
        <v>1756951.6</v>
      </c>
      <c r="AD123" s="100">
        <v>10825034.5</v>
      </c>
    </row>
    <row r="124" spans="1:30" x14ac:dyDescent="0.15">
      <c r="A124" s="53" t="s">
        <v>9</v>
      </c>
      <c r="B124" s="100">
        <v>542777226.79999995</v>
      </c>
      <c r="C124" s="100">
        <v>53879821.200000003</v>
      </c>
      <c r="D124" s="100">
        <v>121407419.7</v>
      </c>
      <c r="E124" s="100">
        <v>8017535.5</v>
      </c>
      <c r="F124" s="100">
        <v>2556797.1</v>
      </c>
      <c r="G124" s="100">
        <v>205199601.09999999</v>
      </c>
      <c r="H124" s="100">
        <v>1224.4000000000001</v>
      </c>
      <c r="I124" s="100">
        <v>0</v>
      </c>
      <c r="J124" s="100">
        <v>30516225.800000001</v>
      </c>
      <c r="K124" s="100">
        <v>25002472.699999999</v>
      </c>
      <c r="L124" s="100">
        <v>3469541.6</v>
      </c>
      <c r="M124" s="100">
        <v>612233.69999999995</v>
      </c>
      <c r="N124" s="100">
        <v>169272.7</v>
      </c>
      <c r="O124" s="100">
        <v>1932392</v>
      </c>
      <c r="P124" s="100">
        <v>22553440.300000001</v>
      </c>
      <c r="Q124" s="100">
        <v>1647344.2</v>
      </c>
      <c r="R124" s="100">
        <v>1597978.4</v>
      </c>
      <c r="S124" s="100">
        <v>15525440.9</v>
      </c>
      <c r="T124" s="100">
        <v>13647082.699999999</v>
      </c>
      <c r="U124" s="100">
        <v>22491354.800000001</v>
      </c>
      <c r="V124" s="100">
        <v>113044.3</v>
      </c>
      <c r="W124" s="100">
        <v>737663.2</v>
      </c>
      <c r="X124" s="100">
        <v>2818638.6</v>
      </c>
      <c r="Y124" s="100">
        <v>2497056.6</v>
      </c>
      <c r="Z124" s="100">
        <v>117305</v>
      </c>
      <c r="AA124" s="100">
        <v>384711.7</v>
      </c>
      <c r="AB124" s="100">
        <v>418063</v>
      </c>
      <c r="AC124" s="100">
        <v>1415080.6</v>
      </c>
      <c r="AD124" s="100">
        <v>4048485</v>
      </c>
    </row>
    <row r="125" spans="1:30" x14ac:dyDescent="0.15">
      <c r="A125" s="53" t="s">
        <v>10</v>
      </c>
      <c r="B125" s="100">
        <v>742284044.89999998</v>
      </c>
      <c r="C125" s="100">
        <v>78152349.200000003</v>
      </c>
      <c r="D125" s="100">
        <v>190780567.09999999</v>
      </c>
      <c r="E125" s="100">
        <v>533882</v>
      </c>
      <c r="F125" s="100">
        <v>3951336.3</v>
      </c>
      <c r="G125" s="100">
        <v>285924577.30000001</v>
      </c>
      <c r="H125" s="100">
        <v>0</v>
      </c>
      <c r="I125" s="100">
        <v>4033591.7</v>
      </c>
      <c r="J125" s="100">
        <v>23661110.199999999</v>
      </c>
      <c r="K125" s="100">
        <v>19056418.199999999</v>
      </c>
      <c r="L125" s="100">
        <v>1343840</v>
      </c>
      <c r="M125" s="100">
        <v>420832.8</v>
      </c>
      <c r="N125" s="100">
        <v>817797.7</v>
      </c>
      <c r="O125" s="100">
        <v>1296063.1000000001</v>
      </c>
      <c r="P125" s="100">
        <v>27106818.399999999</v>
      </c>
      <c r="Q125" s="100">
        <v>0</v>
      </c>
      <c r="R125" s="100">
        <v>2924529.9</v>
      </c>
      <c r="S125" s="100">
        <v>9278163.5</v>
      </c>
      <c r="T125" s="100">
        <v>19704100.199999999</v>
      </c>
      <c r="U125" s="100">
        <v>42616080.899999999</v>
      </c>
      <c r="V125" s="100">
        <v>680405.2</v>
      </c>
      <c r="W125" s="100">
        <v>405003.2</v>
      </c>
      <c r="X125" s="100">
        <v>2157229.7000000002</v>
      </c>
      <c r="Y125" s="100">
        <v>1187822.1000000001</v>
      </c>
      <c r="Z125" s="100">
        <v>287538.90000000002</v>
      </c>
      <c r="AA125" s="100">
        <v>505240.2</v>
      </c>
      <c r="AB125" s="100">
        <v>136522</v>
      </c>
      <c r="AC125" s="100">
        <v>2658387.7999999998</v>
      </c>
      <c r="AD125" s="100">
        <v>22663837.300000001</v>
      </c>
    </row>
    <row r="126" spans="1:30" x14ac:dyDescent="0.15">
      <c r="A126" s="53" t="s">
        <v>11</v>
      </c>
      <c r="B126" s="100">
        <v>556213266.89999998</v>
      </c>
      <c r="C126" s="100">
        <v>52638584.200000003</v>
      </c>
      <c r="D126" s="100">
        <v>146237606.59999999</v>
      </c>
      <c r="E126" s="100">
        <v>3011313</v>
      </c>
      <c r="F126" s="100">
        <v>1878627.2</v>
      </c>
      <c r="G126" s="100">
        <v>232892352</v>
      </c>
      <c r="H126" s="100">
        <v>0</v>
      </c>
      <c r="I126" s="100">
        <v>0</v>
      </c>
      <c r="J126" s="100">
        <v>23938001.199999999</v>
      </c>
      <c r="K126" s="100">
        <v>5603280</v>
      </c>
      <c r="L126" s="100">
        <v>2500804.5</v>
      </c>
      <c r="M126" s="100">
        <v>162207.29999999999</v>
      </c>
      <c r="N126" s="100">
        <v>132749.5</v>
      </c>
      <c r="O126" s="100">
        <v>1264327.3999999999</v>
      </c>
      <c r="P126" s="100">
        <v>22292500.800000001</v>
      </c>
      <c r="Q126" s="100">
        <v>1100648.1000000001</v>
      </c>
      <c r="R126" s="100">
        <v>689711.1</v>
      </c>
      <c r="S126" s="100">
        <v>22821239.699999999</v>
      </c>
      <c r="T126" s="100">
        <v>19278711.300000001</v>
      </c>
      <c r="U126" s="100">
        <v>7050593.2999999998</v>
      </c>
      <c r="V126" s="100">
        <v>161549.29999999999</v>
      </c>
      <c r="W126" s="100">
        <v>449865.6</v>
      </c>
      <c r="X126" s="100">
        <v>326315.2</v>
      </c>
      <c r="Y126" s="100">
        <v>968019.9</v>
      </c>
      <c r="Z126" s="100">
        <v>109105</v>
      </c>
      <c r="AA126" s="100">
        <v>581219.9</v>
      </c>
      <c r="AB126" s="100">
        <v>49734</v>
      </c>
      <c r="AC126" s="100">
        <v>1707377.1</v>
      </c>
      <c r="AD126" s="100">
        <v>8366823.7000000002</v>
      </c>
    </row>
    <row r="127" spans="1:30" x14ac:dyDescent="0.15">
      <c r="A127" s="53" t="s">
        <v>12</v>
      </c>
      <c r="B127" s="100">
        <v>60692129.5</v>
      </c>
      <c r="C127" s="100">
        <v>2537924.2000000002</v>
      </c>
      <c r="D127" s="100">
        <v>3497112.9</v>
      </c>
      <c r="E127" s="100">
        <v>95272</v>
      </c>
      <c r="F127" s="100">
        <v>17493.599999999999</v>
      </c>
      <c r="G127" s="100">
        <v>39319274.899999999</v>
      </c>
      <c r="H127" s="100">
        <v>0</v>
      </c>
      <c r="I127" s="100">
        <v>0</v>
      </c>
      <c r="J127" s="100">
        <v>2898201.2</v>
      </c>
      <c r="K127" s="100">
        <v>346579.20000000001</v>
      </c>
      <c r="L127" s="100">
        <v>209805.6</v>
      </c>
      <c r="M127" s="100">
        <v>49642.3</v>
      </c>
      <c r="N127" s="100">
        <v>35346</v>
      </c>
      <c r="O127" s="100">
        <v>89717.4</v>
      </c>
      <c r="P127" s="100">
        <v>2364247.2999999998</v>
      </c>
      <c r="Q127" s="100">
        <v>337388.79999999999</v>
      </c>
      <c r="R127" s="100">
        <v>98289.4</v>
      </c>
      <c r="S127" s="100">
        <v>1113955.1000000001</v>
      </c>
      <c r="T127" s="100">
        <v>636670.1</v>
      </c>
      <c r="U127" s="100">
        <v>217858.2</v>
      </c>
      <c r="V127" s="100">
        <v>165</v>
      </c>
      <c r="W127" s="100">
        <v>14758</v>
      </c>
      <c r="X127" s="100">
        <v>395857.7</v>
      </c>
      <c r="Y127" s="100">
        <v>1190697</v>
      </c>
      <c r="Z127" s="100">
        <v>5174.5</v>
      </c>
      <c r="AA127" s="100">
        <v>47629.7</v>
      </c>
      <c r="AB127" s="100">
        <v>0</v>
      </c>
      <c r="AC127" s="100">
        <v>113715.9</v>
      </c>
      <c r="AD127" s="100">
        <v>5059353.5</v>
      </c>
    </row>
    <row r="128" spans="1:30" x14ac:dyDescent="0.15">
      <c r="A128" s="53" t="s">
        <v>13</v>
      </c>
      <c r="B128" s="100">
        <v>705531629.20000005</v>
      </c>
      <c r="C128" s="100">
        <v>70006765</v>
      </c>
      <c r="D128" s="100">
        <v>209386363.69999999</v>
      </c>
      <c r="E128" s="100">
        <v>1809600.6</v>
      </c>
      <c r="F128" s="100">
        <v>4503752.9000000004</v>
      </c>
      <c r="G128" s="100">
        <v>225841288.5</v>
      </c>
      <c r="H128" s="100">
        <v>0</v>
      </c>
      <c r="I128" s="100">
        <v>3416798</v>
      </c>
      <c r="J128" s="100">
        <v>24658165.399999999</v>
      </c>
      <c r="K128" s="100">
        <v>23826943.399999999</v>
      </c>
      <c r="L128" s="100">
        <v>1729741</v>
      </c>
      <c r="M128" s="100">
        <v>554527</v>
      </c>
      <c r="N128" s="100">
        <v>228363.2</v>
      </c>
      <c r="O128" s="100">
        <v>1331208.3</v>
      </c>
      <c r="P128" s="100">
        <v>36519110.100000001</v>
      </c>
      <c r="Q128" s="100">
        <v>0</v>
      </c>
      <c r="R128" s="100">
        <v>2551179.9</v>
      </c>
      <c r="S128" s="100">
        <v>9432650.0999999996</v>
      </c>
      <c r="T128" s="100">
        <v>28815003.300000001</v>
      </c>
      <c r="U128" s="100">
        <v>39985502.700000003</v>
      </c>
      <c r="V128" s="100">
        <v>213026.4</v>
      </c>
      <c r="W128" s="100">
        <v>443366.1</v>
      </c>
      <c r="X128" s="100">
        <v>3191472.9</v>
      </c>
      <c r="Y128" s="100">
        <v>2231401.4</v>
      </c>
      <c r="Z128" s="100">
        <v>61060</v>
      </c>
      <c r="AA128" s="100">
        <v>429088.6</v>
      </c>
      <c r="AB128" s="100">
        <v>3465.8</v>
      </c>
      <c r="AC128" s="100">
        <v>1917872.7</v>
      </c>
      <c r="AD128" s="100">
        <v>12443912.199999999</v>
      </c>
    </row>
    <row r="129" spans="1:30" x14ac:dyDescent="0.15">
      <c r="A129" s="53" t="s">
        <v>14</v>
      </c>
      <c r="B129" s="100">
        <v>577235125</v>
      </c>
      <c r="C129" s="100">
        <v>50454252.700000003</v>
      </c>
      <c r="D129" s="100">
        <v>54064650.700000003</v>
      </c>
      <c r="E129" s="100">
        <v>1811426.8</v>
      </c>
      <c r="F129" s="100">
        <v>944833.4</v>
      </c>
      <c r="G129" s="100">
        <v>403065731.19999999</v>
      </c>
      <c r="H129" s="100">
        <v>0</v>
      </c>
      <c r="I129" s="100">
        <v>0</v>
      </c>
      <c r="J129" s="100">
        <v>11436560.199999999</v>
      </c>
      <c r="K129" s="100">
        <v>5032464.5</v>
      </c>
      <c r="L129" s="100">
        <v>735918.9</v>
      </c>
      <c r="M129" s="100">
        <v>326455.3</v>
      </c>
      <c r="N129" s="100">
        <v>72483.3</v>
      </c>
      <c r="O129" s="100">
        <v>790671</v>
      </c>
      <c r="P129" s="100">
        <v>14416231.6</v>
      </c>
      <c r="Q129" s="100">
        <v>0</v>
      </c>
      <c r="R129" s="100">
        <v>286169.3</v>
      </c>
      <c r="S129" s="100">
        <v>17402458.300000001</v>
      </c>
      <c r="T129" s="100">
        <v>9067527.8000000007</v>
      </c>
      <c r="U129" s="100">
        <v>1354615.9</v>
      </c>
      <c r="V129" s="100">
        <v>31005</v>
      </c>
      <c r="W129" s="100">
        <v>53407.199999999997</v>
      </c>
      <c r="X129" s="100">
        <v>71394.100000000006</v>
      </c>
      <c r="Y129" s="100">
        <v>1219540.3</v>
      </c>
      <c r="Z129" s="100">
        <v>243095</v>
      </c>
      <c r="AA129" s="100">
        <v>428589.7</v>
      </c>
      <c r="AB129" s="100">
        <v>99996</v>
      </c>
      <c r="AC129" s="100">
        <v>1235720.2</v>
      </c>
      <c r="AD129" s="100">
        <v>2589926.6</v>
      </c>
    </row>
    <row r="130" spans="1:30" x14ac:dyDescent="0.15">
      <c r="A130" s="53" t="s">
        <v>15</v>
      </c>
      <c r="B130" s="100">
        <v>624630717.10000002</v>
      </c>
      <c r="C130" s="100">
        <v>43341452.399999999</v>
      </c>
      <c r="D130" s="100">
        <v>145917242.5</v>
      </c>
      <c r="E130" s="100">
        <v>915059.1</v>
      </c>
      <c r="F130" s="100">
        <v>2835589.3</v>
      </c>
      <c r="G130" s="100">
        <v>314587880.69999999</v>
      </c>
      <c r="H130" s="100">
        <v>0</v>
      </c>
      <c r="I130" s="100">
        <v>0</v>
      </c>
      <c r="J130" s="100">
        <v>18076953.699999999</v>
      </c>
      <c r="K130" s="100">
        <v>2779220.9</v>
      </c>
      <c r="L130" s="100">
        <v>1196725.8</v>
      </c>
      <c r="M130" s="100">
        <v>251662.5</v>
      </c>
      <c r="N130" s="100">
        <v>67616</v>
      </c>
      <c r="O130" s="100">
        <v>977944.9</v>
      </c>
      <c r="P130" s="100">
        <v>20256453.800000001</v>
      </c>
      <c r="Q130" s="100">
        <v>0</v>
      </c>
      <c r="R130" s="100">
        <v>2393088.5</v>
      </c>
      <c r="S130" s="100">
        <v>34838417.399999999</v>
      </c>
      <c r="T130" s="100">
        <v>21361458.199999999</v>
      </c>
      <c r="U130" s="100">
        <v>4428235.0999999996</v>
      </c>
      <c r="V130" s="100">
        <v>133397.1</v>
      </c>
      <c r="W130" s="100">
        <v>204986.4</v>
      </c>
      <c r="X130" s="100">
        <v>171086.8</v>
      </c>
      <c r="Y130" s="100">
        <v>1940935.4</v>
      </c>
      <c r="Z130" s="100">
        <v>418267</v>
      </c>
      <c r="AA130" s="100">
        <v>343496.1</v>
      </c>
      <c r="AB130" s="100">
        <v>249639</v>
      </c>
      <c r="AC130" s="100">
        <v>2760356</v>
      </c>
      <c r="AD130" s="100">
        <v>4183552.5</v>
      </c>
    </row>
    <row r="131" spans="1:30" x14ac:dyDescent="0.15">
      <c r="A131" s="53" t="s">
        <v>16</v>
      </c>
      <c r="B131" s="100">
        <v>366120490.39999998</v>
      </c>
      <c r="C131" s="100">
        <v>31447388.300000001</v>
      </c>
      <c r="D131" s="100">
        <v>106675554.09999999</v>
      </c>
      <c r="E131" s="100">
        <v>240664.6</v>
      </c>
      <c r="F131" s="100">
        <v>883403.1</v>
      </c>
      <c r="G131" s="100">
        <v>144909823.69999999</v>
      </c>
      <c r="H131" s="100">
        <v>0</v>
      </c>
      <c r="I131" s="100">
        <v>474395</v>
      </c>
      <c r="J131" s="100">
        <v>14829459.300000001</v>
      </c>
      <c r="K131" s="100">
        <v>2625344.1</v>
      </c>
      <c r="L131" s="100">
        <v>784034.4</v>
      </c>
      <c r="M131" s="100">
        <v>226413.1</v>
      </c>
      <c r="N131" s="100">
        <v>64037.3</v>
      </c>
      <c r="O131" s="100">
        <v>859916.4</v>
      </c>
      <c r="P131" s="100">
        <v>18388339.899999999</v>
      </c>
      <c r="Q131" s="100">
        <v>1469684.8</v>
      </c>
      <c r="R131" s="100">
        <v>1310240.6000000001</v>
      </c>
      <c r="S131" s="100">
        <v>11324865.199999999</v>
      </c>
      <c r="T131" s="100">
        <v>13049075.1</v>
      </c>
      <c r="U131" s="100">
        <v>7748737.7999999998</v>
      </c>
      <c r="V131" s="100">
        <v>132731</v>
      </c>
      <c r="W131" s="100">
        <v>133048.6</v>
      </c>
      <c r="X131" s="100">
        <v>801884.1</v>
      </c>
      <c r="Y131" s="100">
        <v>208605.9</v>
      </c>
      <c r="Z131" s="100">
        <v>500287.7</v>
      </c>
      <c r="AA131" s="100">
        <v>168424.4</v>
      </c>
      <c r="AB131" s="100">
        <v>5415</v>
      </c>
      <c r="AC131" s="100">
        <v>1846383.8</v>
      </c>
      <c r="AD131" s="100">
        <v>5012333.0999999996</v>
      </c>
    </row>
    <row r="132" spans="1:30" x14ac:dyDescent="0.15">
      <c r="A132" s="53" t="s">
        <v>17</v>
      </c>
      <c r="B132" s="100">
        <v>479147363.89999998</v>
      </c>
      <c r="C132" s="100">
        <v>34708373.799999997</v>
      </c>
      <c r="D132" s="100">
        <v>69299518.400000006</v>
      </c>
      <c r="E132" s="100">
        <v>521665.5</v>
      </c>
      <c r="F132" s="100">
        <v>2199629.2999999998</v>
      </c>
      <c r="G132" s="100">
        <v>315029538.60000002</v>
      </c>
      <c r="H132" s="100">
        <v>0</v>
      </c>
      <c r="I132" s="100">
        <v>0</v>
      </c>
      <c r="J132" s="100">
        <v>10285960.4</v>
      </c>
      <c r="K132" s="100">
        <v>1284105.8</v>
      </c>
      <c r="L132" s="100">
        <v>655004.80000000005</v>
      </c>
      <c r="M132" s="100">
        <v>92590.1</v>
      </c>
      <c r="N132" s="100">
        <v>42007</v>
      </c>
      <c r="O132" s="100">
        <v>325437.09999999998</v>
      </c>
      <c r="P132" s="100">
        <v>15635338</v>
      </c>
      <c r="Q132" s="100">
        <v>0</v>
      </c>
      <c r="R132" s="100">
        <v>1451370.2</v>
      </c>
      <c r="S132" s="100">
        <v>12336063.300000001</v>
      </c>
      <c r="T132" s="100">
        <v>10437554.800000001</v>
      </c>
      <c r="U132" s="100">
        <v>1427597.7</v>
      </c>
      <c r="V132" s="100">
        <v>28523</v>
      </c>
      <c r="W132" s="100">
        <v>66622.7</v>
      </c>
      <c r="X132" s="100">
        <v>52974.8</v>
      </c>
      <c r="Y132" s="100">
        <v>291532.79999999999</v>
      </c>
      <c r="Z132" s="100">
        <v>102731.1</v>
      </c>
      <c r="AA132" s="100">
        <v>157765.4</v>
      </c>
      <c r="AB132" s="100">
        <v>0</v>
      </c>
      <c r="AC132" s="100">
        <v>1423727.5</v>
      </c>
      <c r="AD132" s="100">
        <v>1291731.8</v>
      </c>
    </row>
    <row r="133" spans="1:30" x14ac:dyDescent="0.15">
      <c r="A133" s="53" t="s">
        <v>18</v>
      </c>
      <c r="B133" s="100">
        <v>446706425</v>
      </c>
      <c r="C133" s="100">
        <v>60058088</v>
      </c>
      <c r="D133" s="100">
        <v>96584223</v>
      </c>
      <c r="E133" s="100">
        <v>2447963.6</v>
      </c>
      <c r="F133" s="100">
        <v>5295449.7</v>
      </c>
      <c r="G133" s="100">
        <v>192017420.69999999</v>
      </c>
      <c r="H133" s="100">
        <v>0</v>
      </c>
      <c r="I133" s="100">
        <v>121809</v>
      </c>
      <c r="J133" s="100">
        <v>18837563.100000001</v>
      </c>
      <c r="K133" s="100">
        <v>3871578.4</v>
      </c>
      <c r="L133" s="100">
        <v>1608852.8</v>
      </c>
      <c r="M133" s="100">
        <v>224163.4</v>
      </c>
      <c r="N133" s="100">
        <v>85301</v>
      </c>
      <c r="O133" s="100">
        <v>576785.30000000005</v>
      </c>
      <c r="P133" s="100">
        <v>19233464.399999999</v>
      </c>
      <c r="Q133" s="100">
        <v>1002710.9</v>
      </c>
      <c r="R133" s="100">
        <v>1705580.4</v>
      </c>
      <c r="S133" s="100">
        <v>8325065.5</v>
      </c>
      <c r="T133" s="100">
        <v>13188101.9</v>
      </c>
      <c r="U133" s="100">
        <v>12879159.9</v>
      </c>
      <c r="V133" s="100">
        <v>30316</v>
      </c>
      <c r="W133" s="100">
        <v>237879.3</v>
      </c>
      <c r="X133" s="100">
        <v>1677367.6</v>
      </c>
      <c r="Y133" s="100">
        <v>340323</v>
      </c>
      <c r="Z133" s="100">
        <v>43155</v>
      </c>
      <c r="AA133" s="100">
        <v>192963.8</v>
      </c>
      <c r="AB133" s="100">
        <v>10466</v>
      </c>
      <c r="AC133" s="100">
        <v>2069516.1</v>
      </c>
      <c r="AD133" s="100">
        <v>4041157.2</v>
      </c>
    </row>
    <row r="134" spans="1:30" x14ac:dyDescent="0.15">
      <c r="A134" s="53" t="s">
        <v>19</v>
      </c>
      <c r="B134" s="100">
        <v>542716962.79999995</v>
      </c>
      <c r="C134" s="100">
        <v>57527691.399999999</v>
      </c>
      <c r="D134" s="100">
        <v>117763409.2</v>
      </c>
      <c r="E134" s="100">
        <v>12565511.300000001</v>
      </c>
      <c r="F134" s="100">
        <v>3210572.7</v>
      </c>
      <c r="G134" s="100">
        <v>241988575.90000001</v>
      </c>
      <c r="H134" s="100">
        <v>170.7</v>
      </c>
      <c r="I134" s="100">
        <v>0</v>
      </c>
      <c r="J134" s="100">
        <v>18683856.600000001</v>
      </c>
      <c r="K134" s="100">
        <v>5346345.3</v>
      </c>
      <c r="L134" s="100">
        <v>1466656.9</v>
      </c>
      <c r="M134" s="100">
        <v>132949.20000000001</v>
      </c>
      <c r="N134" s="100">
        <v>114033.5</v>
      </c>
      <c r="O134" s="100">
        <v>720431</v>
      </c>
      <c r="P134" s="100">
        <v>23304226.899999999</v>
      </c>
      <c r="Q134" s="100">
        <v>933903.1</v>
      </c>
      <c r="R134" s="100">
        <v>2116727.9</v>
      </c>
      <c r="S134" s="100">
        <v>19399921.600000001</v>
      </c>
      <c r="T134" s="100">
        <v>18689881.300000001</v>
      </c>
      <c r="U134" s="100">
        <v>11820995.1</v>
      </c>
      <c r="V134" s="100">
        <v>93852</v>
      </c>
      <c r="W134" s="100">
        <v>22212.6</v>
      </c>
      <c r="X134" s="100">
        <v>1209258.5</v>
      </c>
      <c r="Y134" s="100">
        <v>215536.8</v>
      </c>
      <c r="Z134" s="100">
        <v>175211.8</v>
      </c>
      <c r="AA134" s="100">
        <v>364434.9</v>
      </c>
      <c r="AB134" s="100">
        <v>73470</v>
      </c>
      <c r="AC134" s="100">
        <v>1606726.5</v>
      </c>
      <c r="AD134" s="100">
        <v>3170400.1</v>
      </c>
    </row>
    <row r="135" spans="1:30" x14ac:dyDescent="0.15">
      <c r="A135" s="53" t="s">
        <v>20</v>
      </c>
      <c r="B135" s="100">
        <v>515978519.69999999</v>
      </c>
      <c r="C135" s="100">
        <v>64508605</v>
      </c>
      <c r="D135" s="100">
        <v>108773239.7</v>
      </c>
      <c r="E135" s="100">
        <v>259997</v>
      </c>
      <c r="F135" s="100">
        <v>6168947</v>
      </c>
      <c r="G135" s="100">
        <v>231360656.30000001</v>
      </c>
      <c r="H135" s="100">
        <v>0</v>
      </c>
      <c r="I135" s="100">
        <v>5627151.4000000004</v>
      </c>
      <c r="J135" s="100">
        <v>15189673.800000001</v>
      </c>
      <c r="K135" s="100">
        <v>3027387.2</v>
      </c>
      <c r="L135" s="100">
        <v>854749.8</v>
      </c>
      <c r="M135" s="100">
        <v>199286.39999999999</v>
      </c>
      <c r="N135" s="100">
        <v>65748</v>
      </c>
      <c r="O135" s="100">
        <v>514917.3</v>
      </c>
      <c r="P135" s="100">
        <v>17362263</v>
      </c>
      <c r="Q135" s="100">
        <v>0</v>
      </c>
      <c r="R135" s="100">
        <v>1724843.7</v>
      </c>
      <c r="S135" s="100">
        <v>1621212.4</v>
      </c>
      <c r="T135" s="100">
        <v>12774664.6</v>
      </c>
      <c r="U135" s="100">
        <v>23636296.800000001</v>
      </c>
      <c r="V135" s="100">
        <v>614176</v>
      </c>
      <c r="W135" s="100">
        <v>26572</v>
      </c>
      <c r="X135" s="100">
        <v>292713.09999999998</v>
      </c>
      <c r="Y135" s="100">
        <v>4081197</v>
      </c>
      <c r="Z135" s="100">
        <v>349781.8</v>
      </c>
      <c r="AA135" s="100">
        <v>253898.7</v>
      </c>
      <c r="AB135" s="100">
        <v>895257</v>
      </c>
      <c r="AC135" s="100">
        <v>817160.9</v>
      </c>
      <c r="AD135" s="100">
        <v>14978123.800000001</v>
      </c>
    </row>
  </sheetData>
  <mergeCells count="28">
    <mergeCell ref="A96:A97"/>
    <mergeCell ref="R94:S94"/>
    <mergeCell ref="J94:K94"/>
    <mergeCell ref="L94:M94"/>
    <mergeCell ref="A1:C1"/>
    <mergeCell ref="A2:A3"/>
    <mergeCell ref="A73:A74"/>
    <mergeCell ref="AR94:AS94"/>
    <mergeCell ref="AJ94:AK94"/>
    <mergeCell ref="AL94:AM94"/>
    <mergeCell ref="AN94:AO94"/>
    <mergeCell ref="AP94:AQ94"/>
    <mergeCell ref="A117:A118"/>
    <mergeCell ref="AH94:AI94"/>
    <mergeCell ref="Z94:AA94"/>
    <mergeCell ref="H94:I94"/>
    <mergeCell ref="B94:C94"/>
    <mergeCell ref="D94:E94"/>
    <mergeCell ref="F94:G94"/>
    <mergeCell ref="P94:Q94"/>
    <mergeCell ref="A94:A95"/>
    <mergeCell ref="AB94:AC94"/>
    <mergeCell ref="AD94:AE94"/>
    <mergeCell ref="AF94:AG94"/>
    <mergeCell ref="T94:U94"/>
    <mergeCell ref="V94:W94"/>
    <mergeCell ref="X94:Y94"/>
    <mergeCell ref="N94:O94"/>
  </mergeCells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topLeftCell="A19" workbookViewId="0">
      <selection activeCell="L37" sqref="B30:L37"/>
    </sheetView>
  </sheetViews>
  <sheetFormatPr defaultRowHeight="10.5" x14ac:dyDescent="0.25"/>
  <cols>
    <col min="1" max="1" width="9.140625" style="14"/>
    <col min="2" max="2" width="22.85546875" style="14" bestFit="1" customWidth="1"/>
    <col min="3" max="3" width="13" style="14" customWidth="1"/>
    <col min="4" max="4" width="14.42578125" style="14" customWidth="1"/>
    <col min="5" max="5" width="9.140625" style="14" customWidth="1"/>
    <col min="6" max="6" width="14.42578125" style="14" customWidth="1"/>
    <col min="7" max="7" width="9.140625" style="14" customWidth="1"/>
    <col min="8" max="8" width="14.42578125" style="14" customWidth="1"/>
    <col min="9" max="9" width="13.28515625" style="14" customWidth="1"/>
    <col min="10" max="10" width="14.42578125" style="14" customWidth="1"/>
    <col min="11" max="11" width="9.140625" style="14" customWidth="1"/>
    <col min="12" max="12" width="14.42578125" style="14" customWidth="1"/>
    <col min="13" max="13" width="9.140625" style="14" customWidth="1"/>
    <col min="14" max="14" width="14.42578125" style="14" customWidth="1"/>
    <col min="15" max="15" width="9.140625" style="14" customWidth="1"/>
    <col min="16" max="16" width="14.42578125" style="14" customWidth="1"/>
    <col min="17" max="17" width="9.140625" style="14" customWidth="1"/>
    <col min="18" max="18" width="14.42578125" style="14" customWidth="1"/>
    <col min="19" max="19" width="9.140625" style="14" customWidth="1"/>
    <col min="20" max="20" width="14.42578125" style="14" bestFit="1" customWidth="1"/>
    <col min="21" max="21" width="9.140625" style="14"/>
    <col min="22" max="22" width="14.42578125" style="14" bestFit="1" customWidth="1"/>
    <col min="23" max="23" width="9.140625" style="14"/>
    <col min="24" max="24" width="17" style="14" bestFit="1" customWidth="1"/>
    <col min="25" max="16384" width="9.140625" style="14"/>
  </cols>
  <sheetData>
    <row r="1" spans="1:18" x14ac:dyDescent="0.25">
      <c r="A1" s="32"/>
      <c r="B1" s="32"/>
      <c r="C1" s="33"/>
      <c r="D1" s="33"/>
      <c r="E1" s="33"/>
      <c r="F1" s="33"/>
      <c r="G1" s="33"/>
      <c r="H1" s="33"/>
      <c r="I1" s="33"/>
      <c r="J1" s="33"/>
    </row>
    <row r="2" spans="1:18" x14ac:dyDescent="0.25">
      <c r="A2" s="36" t="s">
        <v>75</v>
      </c>
      <c r="B2" s="32"/>
      <c r="C2" s="33"/>
      <c r="D2" s="33"/>
      <c r="E2" s="33"/>
      <c r="F2" s="33"/>
      <c r="G2" s="33"/>
      <c r="H2" s="33"/>
      <c r="I2" s="33"/>
      <c r="J2" s="33"/>
      <c r="L2" s="75"/>
    </row>
    <row r="3" spans="1:18" x14ac:dyDescent="0.25">
      <c r="A3" s="33"/>
      <c r="B3" s="32"/>
      <c r="C3" s="33"/>
      <c r="D3" s="33"/>
      <c r="E3" s="33"/>
      <c r="F3" s="34"/>
      <c r="G3" s="34"/>
      <c r="H3" s="34"/>
      <c r="I3" s="34"/>
      <c r="J3" s="33"/>
    </row>
    <row r="4" spans="1:18" x14ac:dyDescent="0.25">
      <c r="A4" s="168" t="s">
        <v>72</v>
      </c>
      <c r="B4" s="169"/>
      <c r="C4" s="33"/>
      <c r="D4" s="33"/>
      <c r="E4" s="33"/>
      <c r="F4" s="35"/>
      <c r="G4" s="35"/>
      <c r="H4" s="35"/>
      <c r="I4" s="35"/>
      <c r="J4" s="33"/>
    </row>
    <row r="5" spans="1:18" x14ac:dyDescent="0.25">
      <c r="A5" s="166" t="s">
        <v>38</v>
      </c>
      <c r="B5" s="38" t="s">
        <v>30</v>
      </c>
      <c r="C5" s="38" t="s">
        <v>31</v>
      </c>
      <c r="D5" s="39" t="s">
        <v>32</v>
      </c>
      <c r="E5" s="39" t="s">
        <v>33</v>
      </c>
      <c r="F5" s="39" t="s">
        <v>34</v>
      </c>
      <c r="G5" s="39" t="s">
        <v>35</v>
      </c>
      <c r="H5" s="48" t="s">
        <v>26</v>
      </c>
      <c r="I5" s="47"/>
      <c r="J5" s="47"/>
      <c r="K5" s="47"/>
      <c r="L5" s="47"/>
      <c r="M5" s="47"/>
      <c r="N5" s="47"/>
      <c r="O5" s="47"/>
      <c r="P5" s="47"/>
      <c r="Q5" s="47"/>
      <c r="R5" s="47"/>
    </row>
    <row r="6" spans="1:18" x14ac:dyDescent="0.25">
      <c r="A6" s="166"/>
      <c r="B6" s="48" t="s">
        <v>2</v>
      </c>
      <c r="C6" s="48" t="s">
        <v>2</v>
      </c>
      <c r="D6" s="48" t="s">
        <v>2</v>
      </c>
      <c r="E6" s="48" t="s">
        <v>2</v>
      </c>
      <c r="F6" s="48" t="s">
        <v>2</v>
      </c>
      <c r="G6" s="48" t="s">
        <v>2</v>
      </c>
      <c r="H6" s="48" t="s">
        <v>2</v>
      </c>
      <c r="I6" s="47"/>
      <c r="J6" s="47"/>
      <c r="K6" s="47"/>
      <c r="L6" s="47"/>
      <c r="M6" s="47"/>
      <c r="N6" s="47"/>
      <c r="O6" s="47"/>
      <c r="P6" s="47"/>
      <c r="Q6" s="47"/>
      <c r="R6" s="47"/>
    </row>
    <row r="7" spans="1:18" s="44" customFormat="1" x14ac:dyDescent="0.25">
      <c r="A7" s="50">
        <v>2022</v>
      </c>
      <c r="B7" s="124">
        <v>746117505.69999993</v>
      </c>
      <c r="C7" s="124">
        <v>1664039911.1000001</v>
      </c>
      <c r="D7" s="124">
        <v>4062104873.4999995</v>
      </c>
      <c r="E7" s="124">
        <v>292846704.60000002</v>
      </c>
      <c r="F7" s="124">
        <v>310797517.39999998</v>
      </c>
      <c r="G7" s="124">
        <v>218000116.79999998</v>
      </c>
      <c r="H7" s="125">
        <v>953305842.89999998</v>
      </c>
      <c r="I7" s="47"/>
      <c r="J7" s="47"/>
      <c r="K7" s="47"/>
      <c r="L7" s="47"/>
      <c r="M7" s="47"/>
      <c r="N7" s="47"/>
      <c r="O7" s="47"/>
      <c r="P7" s="47"/>
      <c r="Q7" s="47"/>
      <c r="R7" s="47"/>
    </row>
    <row r="8" spans="1:18" s="76" customFormat="1" x14ac:dyDescent="0.25">
      <c r="A8" s="123">
        <v>2021</v>
      </c>
      <c r="B8" s="124">
        <v>747415267.99999976</v>
      </c>
      <c r="C8" s="124">
        <v>1671634133.7000003</v>
      </c>
      <c r="D8" s="124">
        <v>4068022265.5000005</v>
      </c>
      <c r="E8" s="124">
        <v>286683007.89999998</v>
      </c>
      <c r="F8" s="124">
        <v>307528776.09999996</v>
      </c>
      <c r="G8" s="124">
        <v>217907609.70000002</v>
      </c>
      <c r="H8" s="125">
        <v>947769344.20000005</v>
      </c>
      <c r="I8" s="97"/>
      <c r="J8" s="97"/>
      <c r="K8" s="97"/>
      <c r="L8" s="97"/>
      <c r="M8" s="97"/>
      <c r="N8" s="97"/>
      <c r="O8" s="97"/>
      <c r="P8" s="97"/>
      <c r="Q8" s="97"/>
      <c r="R8" s="97"/>
    </row>
    <row r="9" spans="1:18" s="44" customFormat="1" x14ac:dyDescent="0.25">
      <c r="A9" s="50">
        <v>2020</v>
      </c>
      <c r="B9" s="124">
        <v>748914741.5</v>
      </c>
      <c r="C9" s="124">
        <v>1677742591.8999999</v>
      </c>
      <c r="D9" s="124">
        <v>4076128959.4000001</v>
      </c>
      <c r="E9" s="124">
        <v>282448855.80000007</v>
      </c>
      <c r="F9" s="124">
        <v>303934808.30000001</v>
      </c>
      <c r="G9" s="124">
        <v>217322782.70000002</v>
      </c>
      <c r="H9" s="125">
        <v>939675495.00000012</v>
      </c>
      <c r="I9" s="47"/>
      <c r="J9" s="47"/>
      <c r="K9" s="47"/>
      <c r="L9" s="47"/>
      <c r="M9" s="47"/>
      <c r="N9" s="47"/>
      <c r="O9" s="47"/>
      <c r="P9" s="47"/>
      <c r="Q9" s="47"/>
      <c r="R9" s="47"/>
    </row>
    <row r="10" spans="1:18" s="44" customFormat="1" x14ac:dyDescent="0.25">
      <c r="A10" s="50">
        <v>2019</v>
      </c>
      <c r="B10" s="103">
        <v>750500285.80000007</v>
      </c>
      <c r="C10" s="103">
        <v>1685200394.8999999</v>
      </c>
      <c r="D10" s="103">
        <v>4085092689.3000002</v>
      </c>
      <c r="E10" s="103">
        <v>277705664.09999996</v>
      </c>
      <c r="F10" s="103">
        <v>300816096.19999999</v>
      </c>
      <c r="G10" s="103">
        <v>216859723.30000001</v>
      </c>
      <c r="H10" s="89">
        <v>929365866.49999988</v>
      </c>
      <c r="I10" s="47"/>
      <c r="J10" s="47"/>
      <c r="K10" s="47"/>
      <c r="L10" s="47"/>
      <c r="M10" s="47"/>
      <c r="N10" s="47"/>
      <c r="O10" s="47"/>
      <c r="P10" s="47"/>
      <c r="Q10" s="47"/>
      <c r="R10" s="47"/>
    </row>
    <row r="11" spans="1:18" s="76" customFormat="1" x14ac:dyDescent="0.25">
      <c r="A11" s="50">
        <v>2018</v>
      </c>
      <c r="B11" s="103">
        <v>752503841.5</v>
      </c>
      <c r="C11" s="103">
        <v>1690966470.9000001</v>
      </c>
      <c r="D11" s="103">
        <v>4094046158.8999996</v>
      </c>
      <c r="E11" s="103">
        <v>273151922.59999996</v>
      </c>
      <c r="F11" s="103">
        <v>297205418.79999995</v>
      </c>
      <c r="G11" s="103">
        <v>216402523.90000001</v>
      </c>
      <c r="H11" s="89">
        <v>904923024.29999983</v>
      </c>
      <c r="I11" s="90">
        <f>SUM(B12:H12)</f>
        <v>8226374018.5999985</v>
      </c>
      <c r="J11" s="97"/>
      <c r="K11" s="97"/>
      <c r="L11" s="97"/>
      <c r="M11" s="97"/>
      <c r="N11" s="97"/>
      <c r="O11" s="97"/>
      <c r="P11" s="97"/>
      <c r="Q11" s="97"/>
      <c r="R11" s="97"/>
    </row>
    <row r="12" spans="1:18" s="44" customFormat="1" x14ac:dyDescent="0.25">
      <c r="A12" s="50">
        <v>2017</v>
      </c>
      <c r="B12" s="89">
        <v>751588080.49999988</v>
      </c>
      <c r="C12" s="89">
        <v>1696062389.8999999</v>
      </c>
      <c r="D12" s="89">
        <v>4104165140.6999998</v>
      </c>
      <c r="E12" s="89">
        <v>268915112.39999998</v>
      </c>
      <c r="F12" s="89">
        <v>293423623.89999998</v>
      </c>
      <c r="G12" s="89">
        <v>216358698.30000004</v>
      </c>
      <c r="H12" s="89">
        <v>895860972.89999998</v>
      </c>
      <c r="I12" s="47"/>
      <c r="J12" s="47"/>
      <c r="K12" s="47"/>
      <c r="L12" s="47"/>
      <c r="M12" s="47"/>
      <c r="N12" s="47"/>
      <c r="O12" s="47"/>
      <c r="P12" s="47"/>
      <c r="Q12" s="47"/>
      <c r="R12" s="47"/>
    </row>
    <row r="13" spans="1:18" s="44" customFormat="1" ht="13.5" x14ac:dyDescent="0.15">
      <c r="A13" s="50">
        <v>2016</v>
      </c>
      <c r="B13" s="96">
        <v>756322960.19999993</v>
      </c>
      <c r="C13" s="95">
        <v>1706079615.0999999</v>
      </c>
      <c r="D13" s="94">
        <v>4113855225.0999999</v>
      </c>
      <c r="E13" s="93">
        <v>262982191.69999999</v>
      </c>
      <c r="F13" s="92">
        <v>284455291</v>
      </c>
      <c r="G13" s="91">
        <v>212097843.00000003</v>
      </c>
      <c r="H13" s="82">
        <v>890346140.5999999</v>
      </c>
      <c r="I13" s="47"/>
      <c r="J13" s="59"/>
      <c r="K13" s="60"/>
      <c r="L13" s="60"/>
      <c r="M13" s="60"/>
      <c r="N13" s="60"/>
      <c r="O13" s="60"/>
      <c r="P13" s="60"/>
      <c r="Q13" s="59"/>
      <c r="R13" s="47"/>
    </row>
    <row r="14" spans="1:18" x14ac:dyDescent="0.15">
      <c r="A14" s="50">
        <v>2015</v>
      </c>
      <c r="B14" s="58">
        <v>761763807.5</v>
      </c>
      <c r="C14" s="58">
        <v>1709942504.6999996</v>
      </c>
      <c r="D14" s="58">
        <v>4125181621.500001</v>
      </c>
      <c r="E14" s="58">
        <v>256232907.59999996</v>
      </c>
      <c r="F14" s="58">
        <v>272540840.19999999</v>
      </c>
      <c r="G14" s="58">
        <v>211534061.19999996</v>
      </c>
      <c r="H14" s="56">
        <v>876793295.99999976</v>
      </c>
      <c r="I14" s="47"/>
      <c r="J14" s="47"/>
      <c r="K14" s="47"/>
      <c r="L14" s="47"/>
      <c r="M14" s="47"/>
      <c r="N14" s="47"/>
      <c r="O14" s="47"/>
      <c r="P14" s="47"/>
      <c r="Q14" s="47"/>
      <c r="R14" s="47"/>
    </row>
    <row r="15" spans="1:18" x14ac:dyDescent="0.15">
      <c r="A15" s="50">
        <v>2014</v>
      </c>
      <c r="B15" s="57">
        <v>764303841.80000007</v>
      </c>
      <c r="C15" s="57">
        <v>1721757499.3999999</v>
      </c>
      <c r="D15" s="57">
        <v>4131476885.5000005</v>
      </c>
      <c r="E15" s="57">
        <v>251399079.50000003</v>
      </c>
      <c r="F15" s="57">
        <v>266665660.59999999</v>
      </c>
      <c r="G15" s="57">
        <v>210821847.50000003</v>
      </c>
      <c r="H15" s="46">
        <v>867255951.10000002</v>
      </c>
      <c r="I15" s="47"/>
      <c r="J15" s="47"/>
      <c r="K15" s="47"/>
      <c r="L15" s="47"/>
      <c r="M15" s="47"/>
      <c r="N15" s="47"/>
      <c r="O15" s="47"/>
      <c r="P15" s="47"/>
      <c r="Q15" s="47"/>
      <c r="R15" s="47"/>
    </row>
    <row r="16" spans="1:18" x14ac:dyDescent="0.25">
      <c r="A16" s="50">
        <v>2013</v>
      </c>
      <c r="B16" s="45">
        <v>767745583.10000002</v>
      </c>
      <c r="C16" s="45">
        <v>1732169141.8</v>
      </c>
      <c r="D16" s="45">
        <v>4144639750.4000001</v>
      </c>
      <c r="E16" s="45">
        <v>246228670.69999999</v>
      </c>
      <c r="F16" s="45">
        <v>258244968.30000001</v>
      </c>
      <c r="G16" s="45">
        <v>210690106.59999999</v>
      </c>
      <c r="H16" s="45">
        <v>844788936</v>
      </c>
      <c r="I16" s="47"/>
      <c r="J16" s="47"/>
      <c r="K16" s="47"/>
      <c r="L16" s="47"/>
      <c r="M16" s="47"/>
      <c r="N16" s="47"/>
      <c r="O16" s="47"/>
      <c r="P16" s="47"/>
      <c r="Q16" s="47"/>
      <c r="R16" s="47"/>
    </row>
    <row r="17" spans="1:23" x14ac:dyDescent="0.25">
      <c r="A17" s="50">
        <v>2012</v>
      </c>
      <c r="B17" s="45">
        <v>770289124.79999995</v>
      </c>
      <c r="C17" s="45">
        <v>1738711059.3</v>
      </c>
      <c r="D17" s="45">
        <v>4152826420.9000001</v>
      </c>
      <c r="E17" s="45">
        <v>242341170.90000001</v>
      </c>
      <c r="F17" s="45">
        <v>254360188.09999999</v>
      </c>
      <c r="G17" s="45">
        <v>210758886</v>
      </c>
      <c r="H17" s="45">
        <v>834715432.0999999</v>
      </c>
      <c r="I17" s="47"/>
      <c r="J17" s="47"/>
      <c r="K17" s="47"/>
      <c r="L17" s="47"/>
      <c r="M17" s="47"/>
      <c r="N17" s="47"/>
      <c r="O17" s="47"/>
      <c r="P17" s="47"/>
      <c r="Q17" s="47"/>
      <c r="R17" s="47"/>
    </row>
    <row r="20" spans="1:23" s="133" customFormat="1" x14ac:dyDescent="0.25">
      <c r="A20" s="170" t="s">
        <v>38</v>
      </c>
      <c r="B20" s="167">
        <f>M40</f>
        <v>2012</v>
      </c>
      <c r="C20" s="167"/>
      <c r="D20" s="167">
        <f>L40</f>
        <v>2013</v>
      </c>
      <c r="E20" s="167"/>
      <c r="F20" s="167">
        <f>K40</f>
        <v>2014</v>
      </c>
      <c r="G20" s="167"/>
      <c r="H20" s="167">
        <f>J40</f>
        <v>2015</v>
      </c>
      <c r="I20" s="167"/>
      <c r="J20" s="167">
        <f>I40</f>
        <v>2016</v>
      </c>
      <c r="K20" s="167"/>
      <c r="L20" s="167">
        <f>H40</f>
        <v>2017</v>
      </c>
      <c r="M20" s="167"/>
      <c r="N20" s="167">
        <f>G40</f>
        <v>2018</v>
      </c>
      <c r="O20" s="167"/>
      <c r="P20" s="167">
        <f>F40</f>
        <v>2019</v>
      </c>
      <c r="Q20" s="167"/>
      <c r="R20" s="167">
        <f>E40</f>
        <v>2020</v>
      </c>
      <c r="S20" s="167"/>
      <c r="T20" s="167">
        <f>D40</f>
        <v>2021</v>
      </c>
      <c r="U20" s="167"/>
      <c r="V20" s="167">
        <f>C40</f>
        <v>2022</v>
      </c>
      <c r="W20" s="167"/>
    </row>
    <row r="21" spans="1:23" x14ac:dyDescent="0.25">
      <c r="A21" s="170"/>
      <c r="B21" s="37" t="s">
        <v>2</v>
      </c>
      <c r="C21" s="37" t="s">
        <v>39</v>
      </c>
      <c r="D21" s="37" t="s">
        <v>2</v>
      </c>
      <c r="E21" s="37" t="s">
        <v>39</v>
      </c>
      <c r="F21" s="37" t="s">
        <v>2</v>
      </c>
      <c r="G21" s="37" t="s">
        <v>39</v>
      </c>
      <c r="H21" s="37" t="s">
        <v>2</v>
      </c>
      <c r="I21" s="37" t="s">
        <v>39</v>
      </c>
      <c r="J21" s="37" t="s">
        <v>2</v>
      </c>
      <c r="K21" s="37" t="s">
        <v>39</v>
      </c>
      <c r="L21" s="37" t="s">
        <v>2</v>
      </c>
      <c r="M21" s="37" t="s">
        <v>39</v>
      </c>
      <c r="N21" s="37" t="s">
        <v>2</v>
      </c>
      <c r="O21" s="37" t="s">
        <v>39</v>
      </c>
      <c r="P21" s="37" t="s">
        <v>2</v>
      </c>
      <c r="Q21" s="37" t="s">
        <v>39</v>
      </c>
      <c r="R21" s="37" t="s">
        <v>2</v>
      </c>
      <c r="S21" s="37" t="s">
        <v>39</v>
      </c>
      <c r="T21" s="37" t="s">
        <v>2</v>
      </c>
      <c r="U21" s="37" t="s">
        <v>39</v>
      </c>
      <c r="V21" s="37" t="s">
        <v>2</v>
      </c>
      <c r="W21" s="37" t="s">
        <v>39</v>
      </c>
    </row>
    <row r="22" spans="1:23" x14ac:dyDescent="0.15">
      <c r="A22" s="40" t="s">
        <v>30</v>
      </c>
      <c r="B22" s="45">
        <f>M41</f>
        <v>770289124.79999995</v>
      </c>
      <c r="C22" s="22">
        <v>100</v>
      </c>
      <c r="D22" s="45">
        <f>L41</f>
        <v>767745583.10000002</v>
      </c>
      <c r="E22" s="22">
        <f t="shared" ref="E22:E28" si="0">D22/B22*100</f>
        <v>99.669793897108391</v>
      </c>
      <c r="F22" s="45">
        <f>K41</f>
        <v>764303841.80000007</v>
      </c>
      <c r="G22" s="22">
        <f t="shared" ref="G22:G28" si="1">F22/B22*100</f>
        <v>99.222982279341679</v>
      </c>
      <c r="H22" s="57">
        <f>J41</f>
        <v>761763807.5</v>
      </c>
      <c r="I22" s="22">
        <f t="shared" ref="I22:I28" si="2">H22/B22*100</f>
        <v>98.893231511971109</v>
      </c>
      <c r="J22" s="58">
        <f>I41</f>
        <v>756322960.19999993</v>
      </c>
      <c r="K22" s="22">
        <f t="shared" ref="K22:K28" si="3">J22/B22*100</f>
        <v>98.186893187200823</v>
      </c>
      <c r="L22" s="96">
        <f>H41</f>
        <v>751588080.49999988</v>
      </c>
      <c r="M22" s="22">
        <f t="shared" ref="M22:M28" si="4">L22/B22*100</f>
        <v>97.57220455308186</v>
      </c>
      <c r="N22" s="89">
        <f>G41</f>
        <v>752503841.5</v>
      </c>
      <c r="O22" s="22">
        <f t="shared" ref="O22:O28" si="5">N22/B22*100</f>
        <v>97.691089913203982</v>
      </c>
      <c r="P22" s="103">
        <f>F41</f>
        <v>750500285.80000007</v>
      </c>
      <c r="Q22" s="22">
        <f t="shared" ref="Q22:Q28" si="6">P22/B22*100</f>
        <v>97.43098553998955</v>
      </c>
      <c r="R22" s="103">
        <f>E41</f>
        <v>748914741.5</v>
      </c>
      <c r="S22" s="22">
        <f t="shared" ref="S22:S28" si="7">R22/B22*100</f>
        <v>97.22514798510889</v>
      </c>
      <c r="T22" s="103">
        <f>D41</f>
        <v>747415267.99999976</v>
      </c>
      <c r="U22" s="22">
        <f t="shared" ref="U22:U28" si="8">T22/B22*100</f>
        <v>97.030484260576927</v>
      </c>
      <c r="V22" s="103">
        <f>C41</f>
        <v>746117505.69999993</v>
      </c>
      <c r="W22" s="22">
        <f t="shared" ref="W22:W28" si="9">V22/B22*100</f>
        <v>96.862006963128806</v>
      </c>
    </row>
    <row r="23" spans="1:23" x14ac:dyDescent="0.15">
      <c r="A23" s="40" t="s">
        <v>31</v>
      </c>
      <c r="B23" s="45">
        <f t="shared" ref="B23:B28" si="10">M42</f>
        <v>1738711059.3</v>
      </c>
      <c r="C23" s="22">
        <v>100</v>
      </c>
      <c r="D23" s="45">
        <f t="shared" ref="D23:D28" si="11">L42</f>
        <v>1732169141.8</v>
      </c>
      <c r="E23" s="22">
        <f t="shared" si="0"/>
        <v>99.623749014247736</v>
      </c>
      <c r="F23" s="45">
        <f t="shared" ref="F23:F28" si="12">K42</f>
        <v>1721757499.3999999</v>
      </c>
      <c r="G23" s="22">
        <f t="shared" si="1"/>
        <v>99.024935177738755</v>
      </c>
      <c r="H23" s="57">
        <f t="shared" ref="H23:H28" si="13">J42</f>
        <v>1709942504.6999996</v>
      </c>
      <c r="I23" s="22">
        <f t="shared" si="2"/>
        <v>98.345409120962131</v>
      </c>
      <c r="J23" s="58">
        <f t="shared" ref="J23:J28" si="14">I42</f>
        <v>1706079615.0999999</v>
      </c>
      <c r="K23" s="22">
        <f t="shared" si="3"/>
        <v>98.123239394753867</v>
      </c>
      <c r="L23" s="96">
        <f t="shared" ref="L23:L28" si="15">H42</f>
        <v>1696062389.8999999</v>
      </c>
      <c r="M23" s="22">
        <f t="shared" si="4"/>
        <v>97.547110017395852</v>
      </c>
      <c r="N23" s="89">
        <f t="shared" ref="N23:N28" si="16">G42</f>
        <v>1690966470.9000001</v>
      </c>
      <c r="O23" s="22">
        <f t="shared" si="5"/>
        <v>97.254023999869091</v>
      </c>
      <c r="P23" s="103">
        <f t="shared" ref="P23:P28" si="17">F42</f>
        <v>1685200394.8999999</v>
      </c>
      <c r="Q23" s="22">
        <f t="shared" si="6"/>
        <v>96.922394660470871</v>
      </c>
      <c r="R23" s="103">
        <f t="shared" ref="R23:R28" si="18">E42</f>
        <v>1677742591.8999999</v>
      </c>
      <c r="S23" s="22">
        <f t="shared" si="7"/>
        <v>96.493467556101834</v>
      </c>
      <c r="T23" s="103">
        <f t="shared" ref="T23:T28" si="19">D42</f>
        <v>1671634133.7000003</v>
      </c>
      <c r="U23" s="22">
        <f t="shared" si="8"/>
        <v>96.142146491723324</v>
      </c>
      <c r="V23" s="103">
        <f t="shared" ref="V23:V28" si="20">C42</f>
        <v>1664039911.1000001</v>
      </c>
      <c r="W23" s="22">
        <f t="shared" si="9"/>
        <v>95.705373368358153</v>
      </c>
    </row>
    <row r="24" spans="1:23" x14ac:dyDescent="0.15">
      <c r="A24" s="40" t="s">
        <v>32</v>
      </c>
      <c r="B24" s="45">
        <f t="shared" si="10"/>
        <v>4152826420.9000001</v>
      </c>
      <c r="C24" s="22">
        <v>100</v>
      </c>
      <c r="D24" s="45">
        <f t="shared" si="11"/>
        <v>4144639750.4000001</v>
      </c>
      <c r="E24" s="22">
        <f t="shared" si="0"/>
        <v>99.802865093065321</v>
      </c>
      <c r="F24" s="45">
        <f t="shared" si="12"/>
        <v>4131476885.5000005</v>
      </c>
      <c r="G24" s="22">
        <f t="shared" si="1"/>
        <v>99.485903497132625</v>
      </c>
      <c r="H24" s="57">
        <f t="shared" si="13"/>
        <v>4125181621.500001</v>
      </c>
      <c r="I24" s="22">
        <f t="shared" si="2"/>
        <v>99.334313631292886</v>
      </c>
      <c r="J24" s="58">
        <f t="shared" si="14"/>
        <v>4113855225.0999999</v>
      </c>
      <c r="K24" s="22">
        <f t="shared" si="3"/>
        <v>99.061574170211657</v>
      </c>
      <c r="L24" s="96">
        <f t="shared" si="15"/>
        <v>4104165140.6999998</v>
      </c>
      <c r="M24" s="22">
        <f t="shared" si="4"/>
        <v>98.828237078364225</v>
      </c>
      <c r="N24" s="89">
        <f t="shared" si="16"/>
        <v>4094046158.8999996</v>
      </c>
      <c r="O24" s="22">
        <f t="shared" si="5"/>
        <v>98.584572143343721</v>
      </c>
      <c r="P24" s="103">
        <f t="shared" si="17"/>
        <v>4085092689.3000002</v>
      </c>
      <c r="Q24" s="22">
        <f t="shared" si="6"/>
        <v>98.368972725199512</v>
      </c>
      <c r="R24" s="103">
        <f t="shared" si="18"/>
        <v>4076128959.4000001</v>
      </c>
      <c r="S24" s="22">
        <f t="shared" si="7"/>
        <v>98.153126239180054</v>
      </c>
      <c r="T24" s="103">
        <f t="shared" si="19"/>
        <v>4068022265.5000005</v>
      </c>
      <c r="U24" s="22">
        <f t="shared" si="8"/>
        <v>97.957917167613743</v>
      </c>
      <c r="V24" s="103">
        <f t="shared" si="20"/>
        <v>4062104873.4999995</v>
      </c>
      <c r="W24" s="22">
        <f t="shared" si="9"/>
        <v>97.815426454054887</v>
      </c>
    </row>
    <row r="25" spans="1:23" x14ac:dyDescent="0.15">
      <c r="A25" s="40" t="s">
        <v>40</v>
      </c>
      <c r="B25" s="45">
        <f t="shared" si="10"/>
        <v>242341170.90000001</v>
      </c>
      <c r="C25" s="22">
        <v>100</v>
      </c>
      <c r="D25" s="45">
        <f t="shared" si="11"/>
        <v>246228670.69999999</v>
      </c>
      <c r="E25" s="22">
        <f t="shared" si="0"/>
        <v>101.6041433593651</v>
      </c>
      <c r="F25" s="45">
        <f t="shared" si="12"/>
        <v>251399079.50000003</v>
      </c>
      <c r="G25" s="22">
        <f t="shared" si="1"/>
        <v>103.73766808436264</v>
      </c>
      <c r="H25" s="57">
        <f t="shared" si="13"/>
        <v>256232907.59999996</v>
      </c>
      <c r="I25" s="22">
        <f t="shared" si="2"/>
        <v>105.73230567815169</v>
      </c>
      <c r="J25" s="58">
        <f t="shared" si="14"/>
        <v>262982191.69999999</v>
      </c>
      <c r="K25" s="22">
        <f t="shared" si="3"/>
        <v>108.51733971712025</v>
      </c>
      <c r="L25" s="96">
        <f t="shared" si="15"/>
        <v>268915112.39999998</v>
      </c>
      <c r="M25" s="22">
        <f t="shared" si="4"/>
        <v>110.96550841993145</v>
      </c>
      <c r="N25" s="89">
        <f t="shared" si="16"/>
        <v>273151922.59999996</v>
      </c>
      <c r="O25" s="22">
        <f t="shared" si="5"/>
        <v>112.71379171173261</v>
      </c>
      <c r="P25" s="103">
        <f t="shared" si="17"/>
        <v>277705664.09999996</v>
      </c>
      <c r="Q25" s="22">
        <f t="shared" si="6"/>
        <v>114.59285397882013</v>
      </c>
      <c r="R25" s="103">
        <f t="shared" si="18"/>
        <v>282448855.80000007</v>
      </c>
      <c r="S25" s="22">
        <f t="shared" si="7"/>
        <v>116.55009124163642</v>
      </c>
      <c r="T25" s="103">
        <f t="shared" si="19"/>
        <v>286683007.89999998</v>
      </c>
      <c r="U25" s="22">
        <f t="shared" si="8"/>
        <v>118.29727769133262</v>
      </c>
      <c r="V25" s="103">
        <f t="shared" si="20"/>
        <v>292846704.60000002</v>
      </c>
      <c r="W25" s="22">
        <f t="shared" si="9"/>
        <v>120.84067412583424</v>
      </c>
    </row>
    <row r="26" spans="1:23" x14ac:dyDescent="0.15">
      <c r="A26" s="40" t="s">
        <v>34</v>
      </c>
      <c r="B26" s="45">
        <f t="shared" si="10"/>
        <v>254360188.09999999</v>
      </c>
      <c r="C26" s="22">
        <v>100</v>
      </c>
      <c r="D26" s="45">
        <f t="shared" si="11"/>
        <v>258244968.30000001</v>
      </c>
      <c r="E26" s="22">
        <f t="shared" si="0"/>
        <v>101.52727525050922</v>
      </c>
      <c r="F26" s="45">
        <f t="shared" si="12"/>
        <v>266665660.59999999</v>
      </c>
      <c r="G26" s="22">
        <f t="shared" si="1"/>
        <v>104.83781388585945</v>
      </c>
      <c r="H26" s="57">
        <f t="shared" si="13"/>
        <v>272540840.19999999</v>
      </c>
      <c r="I26" s="22">
        <f t="shared" si="2"/>
        <v>107.14760129555039</v>
      </c>
      <c r="J26" s="58">
        <f t="shared" si="14"/>
        <v>284455291</v>
      </c>
      <c r="K26" s="22">
        <f t="shared" si="3"/>
        <v>111.83168762564695</v>
      </c>
      <c r="L26" s="96">
        <f t="shared" si="15"/>
        <v>293423623.89999998</v>
      </c>
      <c r="M26" s="22">
        <f t="shared" si="4"/>
        <v>115.35752748564663</v>
      </c>
      <c r="N26" s="89">
        <f t="shared" si="16"/>
        <v>297205418.79999995</v>
      </c>
      <c r="O26" s="22">
        <f t="shared" si="5"/>
        <v>116.8443147569759</v>
      </c>
      <c r="P26" s="103">
        <f t="shared" si="17"/>
        <v>300816096.19999999</v>
      </c>
      <c r="Q26" s="22">
        <f t="shared" si="6"/>
        <v>118.2638283321823</v>
      </c>
      <c r="R26" s="103">
        <f t="shared" si="18"/>
        <v>303934808.30000001</v>
      </c>
      <c r="S26" s="22">
        <f t="shared" si="7"/>
        <v>119.48992905309149</v>
      </c>
      <c r="T26" s="103">
        <f t="shared" si="19"/>
        <v>307528776.09999996</v>
      </c>
      <c r="U26" s="22">
        <f t="shared" si="8"/>
        <v>120.90287336125773</v>
      </c>
      <c r="V26" s="103">
        <f t="shared" si="20"/>
        <v>310797517.39999998</v>
      </c>
      <c r="W26" s="22">
        <f t="shared" si="9"/>
        <v>122.18795705474632</v>
      </c>
    </row>
    <row r="27" spans="1:23" x14ac:dyDescent="0.15">
      <c r="A27" s="40" t="s">
        <v>35</v>
      </c>
      <c r="B27" s="45">
        <f t="shared" si="10"/>
        <v>210758886</v>
      </c>
      <c r="C27" s="22">
        <v>100</v>
      </c>
      <c r="D27" s="45">
        <f t="shared" si="11"/>
        <v>210690106.59999999</v>
      </c>
      <c r="E27" s="22">
        <f t="shared" si="0"/>
        <v>99.967365836238102</v>
      </c>
      <c r="F27" s="45">
        <f t="shared" si="12"/>
        <v>210821847.50000003</v>
      </c>
      <c r="G27" s="22">
        <f t="shared" si="1"/>
        <v>100.02987371075783</v>
      </c>
      <c r="H27" s="57">
        <f t="shared" si="13"/>
        <v>211534061.19999996</v>
      </c>
      <c r="I27" s="22">
        <f t="shared" si="2"/>
        <v>100.36780190610799</v>
      </c>
      <c r="J27" s="58">
        <f t="shared" si="14"/>
        <v>212097843.00000003</v>
      </c>
      <c r="K27" s="22">
        <f t="shared" si="3"/>
        <v>100.63530275065129</v>
      </c>
      <c r="L27" s="96">
        <f t="shared" si="15"/>
        <v>216358698.30000004</v>
      </c>
      <c r="M27" s="22">
        <f t="shared" si="4"/>
        <v>102.65697565890532</v>
      </c>
      <c r="N27" s="89">
        <f t="shared" si="16"/>
        <v>216402523.90000001</v>
      </c>
      <c r="O27" s="22">
        <f t="shared" si="5"/>
        <v>102.67776984738855</v>
      </c>
      <c r="P27" s="103">
        <f t="shared" si="17"/>
        <v>216859723.30000001</v>
      </c>
      <c r="Q27" s="22">
        <f t="shared" si="6"/>
        <v>102.89469991789575</v>
      </c>
      <c r="R27" s="103">
        <f t="shared" si="18"/>
        <v>217322782.70000002</v>
      </c>
      <c r="S27" s="22">
        <f t="shared" si="7"/>
        <v>103.11441041684004</v>
      </c>
      <c r="T27" s="103">
        <f t="shared" si="19"/>
        <v>217907609.70000002</v>
      </c>
      <c r="U27" s="22">
        <f t="shared" si="8"/>
        <v>103.39189670038398</v>
      </c>
      <c r="V27" s="103">
        <f t="shared" si="20"/>
        <v>218000116.79999998</v>
      </c>
      <c r="W27" s="22">
        <f t="shared" si="9"/>
        <v>103.43578908459403</v>
      </c>
    </row>
    <row r="28" spans="1:23" x14ac:dyDescent="0.15">
      <c r="A28" s="41" t="s">
        <v>26</v>
      </c>
      <c r="B28" s="45">
        <f t="shared" si="10"/>
        <v>834715432.0999999</v>
      </c>
      <c r="C28" s="22">
        <v>100</v>
      </c>
      <c r="D28" s="45">
        <f t="shared" si="11"/>
        <v>844788936</v>
      </c>
      <c r="E28" s="22">
        <f t="shared" si="0"/>
        <v>101.20681893644363</v>
      </c>
      <c r="F28" s="45">
        <f t="shared" si="12"/>
        <v>867255951.10000002</v>
      </c>
      <c r="G28" s="22">
        <f t="shared" si="1"/>
        <v>103.89839671684682</v>
      </c>
      <c r="H28" s="57">
        <f t="shared" si="13"/>
        <v>876793295.99999976</v>
      </c>
      <c r="I28" s="22">
        <f t="shared" si="2"/>
        <v>105.04098310416272</v>
      </c>
      <c r="J28" s="58">
        <f t="shared" si="14"/>
        <v>890346140.5999999</v>
      </c>
      <c r="K28" s="22">
        <f t="shared" si="3"/>
        <v>106.66463160505404</v>
      </c>
      <c r="L28" s="96">
        <f t="shared" si="15"/>
        <v>895860972.89999998</v>
      </c>
      <c r="M28" s="22">
        <f t="shared" si="4"/>
        <v>107.32531572420656</v>
      </c>
      <c r="N28" s="89">
        <f t="shared" si="16"/>
        <v>904923024.29999983</v>
      </c>
      <c r="O28" s="22">
        <f t="shared" si="5"/>
        <v>108.41096132886507</v>
      </c>
      <c r="P28" s="103">
        <f t="shared" si="17"/>
        <v>929365866.49999988</v>
      </c>
      <c r="Q28" s="22">
        <f t="shared" si="6"/>
        <v>111.33924577887291</v>
      </c>
      <c r="R28" s="103">
        <f t="shared" si="18"/>
        <v>939675495.00000012</v>
      </c>
      <c r="S28" s="22">
        <f t="shared" si="7"/>
        <v>112.57435275108534</v>
      </c>
      <c r="T28" s="103">
        <f t="shared" si="19"/>
        <v>947769344.20000005</v>
      </c>
      <c r="U28" s="22">
        <f t="shared" si="8"/>
        <v>113.54400646644042</v>
      </c>
      <c r="V28" s="103">
        <f t="shared" si="20"/>
        <v>953305842.89999998</v>
      </c>
      <c r="W28" s="22">
        <f t="shared" si="9"/>
        <v>114.2072862486377</v>
      </c>
    </row>
    <row r="29" spans="1:23" x14ac:dyDescent="0.25">
      <c r="R29" s="44"/>
    </row>
    <row r="30" spans="1:23" x14ac:dyDescent="0.25">
      <c r="A30" s="42" t="s">
        <v>41</v>
      </c>
      <c r="B30" s="134">
        <f>M40</f>
        <v>2012</v>
      </c>
      <c r="C30" s="134">
        <f>L40</f>
        <v>2013</v>
      </c>
      <c r="D30" s="134">
        <f>K40</f>
        <v>2014</v>
      </c>
      <c r="E30" s="134">
        <f>J40</f>
        <v>2015</v>
      </c>
      <c r="F30" s="134">
        <f>I40</f>
        <v>2016</v>
      </c>
      <c r="G30" s="134">
        <f>H40</f>
        <v>2017</v>
      </c>
      <c r="H30" s="134">
        <f>G40</f>
        <v>2018</v>
      </c>
      <c r="I30" s="134">
        <f>F40</f>
        <v>2019</v>
      </c>
      <c r="J30" s="134">
        <f>E40</f>
        <v>2020</v>
      </c>
      <c r="K30" s="134">
        <f>D40</f>
        <v>2021</v>
      </c>
      <c r="L30" s="134">
        <f>C40</f>
        <v>2022</v>
      </c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</row>
    <row r="31" spans="1:23" x14ac:dyDescent="0.25">
      <c r="A31" s="40" t="s">
        <v>30</v>
      </c>
      <c r="B31" s="22">
        <f>C22</f>
        <v>100</v>
      </c>
      <c r="C31" s="45">
        <f>E22</f>
        <v>99.669793897108391</v>
      </c>
      <c r="D31" s="22">
        <f>G22</f>
        <v>99.222982279341679</v>
      </c>
      <c r="E31" s="22">
        <f>I22</f>
        <v>98.893231511971109</v>
      </c>
      <c r="F31" s="22">
        <f>K22</f>
        <v>98.186893187200823</v>
      </c>
      <c r="G31" s="22">
        <f>M22</f>
        <v>97.57220455308186</v>
      </c>
      <c r="H31" s="22">
        <f>O22</f>
        <v>97.691089913203982</v>
      </c>
      <c r="I31" s="22">
        <f>Q22</f>
        <v>97.43098553998955</v>
      </c>
      <c r="J31" s="22">
        <f>S22</f>
        <v>97.22514798510889</v>
      </c>
      <c r="K31" s="22">
        <f>U22</f>
        <v>97.030484260576927</v>
      </c>
      <c r="L31" s="22">
        <f>W22</f>
        <v>96.862006963128806</v>
      </c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</row>
    <row r="32" spans="1:23" x14ac:dyDescent="0.25">
      <c r="A32" s="40" t="s">
        <v>31</v>
      </c>
      <c r="B32" s="45">
        <f t="shared" ref="B32:B37" si="21">C23</f>
        <v>100</v>
      </c>
      <c r="C32" s="45">
        <f t="shared" ref="C32:C37" si="22">E23</f>
        <v>99.623749014247736</v>
      </c>
      <c r="D32" s="45">
        <f t="shared" ref="D32:D37" si="23">G23</f>
        <v>99.024935177738755</v>
      </c>
      <c r="E32" s="45">
        <f t="shared" ref="E32:E37" si="24">I23</f>
        <v>98.345409120962131</v>
      </c>
      <c r="F32" s="45">
        <f t="shared" ref="F32:F37" si="25">K23</f>
        <v>98.123239394753867</v>
      </c>
      <c r="G32" s="45">
        <f t="shared" ref="G32:G37" si="26">M23</f>
        <v>97.547110017395852</v>
      </c>
      <c r="H32" s="45">
        <f t="shared" ref="H32:H37" si="27">O23</f>
        <v>97.254023999869091</v>
      </c>
      <c r="I32" s="45">
        <f t="shared" ref="I32:I37" si="28">Q23</f>
        <v>96.922394660470871</v>
      </c>
      <c r="J32" s="45">
        <f t="shared" ref="J32:J37" si="29">S23</f>
        <v>96.493467556101834</v>
      </c>
      <c r="K32" s="45">
        <f t="shared" ref="K32:K37" si="30">U23</f>
        <v>96.142146491723324</v>
      </c>
      <c r="L32" s="45">
        <f t="shared" ref="L32:L37" si="31">W23</f>
        <v>95.705373368358153</v>
      </c>
    </row>
    <row r="33" spans="1:13" x14ac:dyDescent="0.25">
      <c r="A33" s="40" t="s">
        <v>32</v>
      </c>
      <c r="B33" s="45">
        <f t="shared" si="21"/>
        <v>100</v>
      </c>
      <c r="C33" s="45">
        <f t="shared" si="22"/>
        <v>99.802865093065321</v>
      </c>
      <c r="D33" s="45">
        <f t="shared" si="23"/>
        <v>99.485903497132625</v>
      </c>
      <c r="E33" s="45">
        <f t="shared" si="24"/>
        <v>99.334313631292886</v>
      </c>
      <c r="F33" s="45">
        <f t="shared" si="25"/>
        <v>99.061574170211657</v>
      </c>
      <c r="G33" s="45">
        <f t="shared" si="26"/>
        <v>98.828237078364225</v>
      </c>
      <c r="H33" s="45">
        <f t="shared" si="27"/>
        <v>98.584572143343721</v>
      </c>
      <c r="I33" s="45">
        <f t="shared" si="28"/>
        <v>98.368972725199512</v>
      </c>
      <c r="J33" s="45">
        <f t="shared" si="29"/>
        <v>98.153126239180054</v>
      </c>
      <c r="K33" s="45">
        <f t="shared" si="30"/>
        <v>97.957917167613743</v>
      </c>
      <c r="L33" s="45">
        <f t="shared" si="31"/>
        <v>97.815426454054887</v>
      </c>
    </row>
    <row r="34" spans="1:13" x14ac:dyDescent="0.25">
      <c r="A34" s="40" t="s">
        <v>40</v>
      </c>
      <c r="B34" s="45">
        <f t="shared" si="21"/>
        <v>100</v>
      </c>
      <c r="C34" s="45">
        <f t="shared" si="22"/>
        <v>101.6041433593651</v>
      </c>
      <c r="D34" s="45">
        <f t="shared" si="23"/>
        <v>103.73766808436264</v>
      </c>
      <c r="E34" s="45">
        <f t="shared" si="24"/>
        <v>105.73230567815169</v>
      </c>
      <c r="F34" s="45">
        <f t="shared" si="25"/>
        <v>108.51733971712025</v>
      </c>
      <c r="G34" s="45">
        <f t="shared" si="26"/>
        <v>110.96550841993145</v>
      </c>
      <c r="H34" s="45">
        <f t="shared" si="27"/>
        <v>112.71379171173261</v>
      </c>
      <c r="I34" s="45">
        <f t="shared" si="28"/>
        <v>114.59285397882013</v>
      </c>
      <c r="J34" s="45">
        <f t="shared" si="29"/>
        <v>116.55009124163642</v>
      </c>
      <c r="K34" s="45">
        <f t="shared" si="30"/>
        <v>118.29727769133262</v>
      </c>
      <c r="L34" s="45">
        <f t="shared" si="31"/>
        <v>120.84067412583424</v>
      </c>
    </row>
    <row r="35" spans="1:13" x14ac:dyDescent="0.25">
      <c r="A35" s="40" t="s">
        <v>34</v>
      </c>
      <c r="B35" s="45">
        <f t="shared" si="21"/>
        <v>100</v>
      </c>
      <c r="C35" s="45">
        <f t="shared" si="22"/>
        <v>101.52727525050922</v>
      </c>
      <c r="D35" s="45">
        <f t="shared" si="23"/>
        <v>104.83781388585945</v>
      </c>
      <c r="E35" s="45">
        <f t="shared" si="24"/>
        <v>107.14760129555039</v>
      </c>
      <c r="F35" s="45">
        <f t="shared" si="25"/>
        <v>111.83168762564695</v>
      </c>
      <c r="G35" s="45">
        <f t="shared" si="26"/>
        <v>115.35752748564663</v>
      </c>
      <c r="H35" s="45">
        <f t="shared" si="27"/>
        <v>116.8443147569759</v>
      </c>
      <c r="I35" s="45">
        <f t="shared" si="28"/>
        <v>118.2638283321823</v>
      </c>
      <c r="J35" s="45">
        <f t="shared" si="29"/>
        <v>119.48992905309149</v>
      </c>
      <c r="K35" s="45">
        <f t="shared" si="30"/>
        <v>120.90287336125773</v>
      </c>
      <c r="L35" s="45">
        <f t="shared" si="31"/>
        <v>122.18795705474632</v>
      </c>
    </row>
    <row r="36" spans="1:13" x14ac:dyDescent="0.25">
      <c r="A36" s="40" t="s">
        <v>35</v>
      </c>
      <c r="B36" s="45">
        <f t="shared" si="21"/>
        <v>100</v>
      </c>
      <c r="C36" s="45">
        <f t="shared" si="22"/>
        <v>99.967365836238102</v>
      </c>
      <c r="D36" s="45">
        <f t="shared" si="23"/>
        <v>100.02987371075783</v>
      </c>
      <c r="E36" s="45">
        <f t="shared" si="24"/>
        <v>100.36780190610799</v>
      </c>
      <c r="F36" s="45">
        <f t="shared" si="25"/>
        <v>100.63530275065129</v>
      </c>
      <c r="G36" s="45">
        <f t="shared" si="26"/>
        <v>102.65697565890532</v>
      </c>
      <c r="H36" s="45">
        <f t="shared" si="27"/>
        <v>102.67776984738855</v>
      </c>
      <c r="I36" s="45">
        <f t="shared" si="28"/>
        <v>102.89469991789575</v>
      </c>
      <c r="J36" s="45">
        <f t="shared" si="29"/>
        <v>103.11441041684004</v>
      </c>
      <c r="K36" s="45">
        <f t="shared" si="30"/>
        <v>103.39189670038398</v>
      </c>
      <c r="L36" s="45">
        <f t="shared" si="31"/>
        <v>103.43578908459403</v>
      </c>
    </row>
    <row r="37" spans="1:13" x14ac:dyDescent="0.25">
      <c r="A37" s="41" t="s">
        <v>26</v>
      </c>
      <c r="B37" s="45">
        <f t="shared" si="21"/>
        <v>100</v>
      </c>
      <c r="C37" s="45">
        <f t="shared" si="22"/>
        <v>101.20681893644363</v>
      </c>
      <c r="D37" s="45">
        <f t="shared" si="23"/>
        <v>103.89839671684682</v>
      </c>
      <c r="E37" s="45">
        <f t="shared" si="24"/>
        <v>105.04098310416272</v>
      </c>
      <c r="F37" s="45">
        <f t="shared" si="25"/>
        <v>106.66463160505404</v>
      </c>
      <c r="G37" s="45">
        <f t="shared" si="26"/>
        <v>107.32531572420656</v>
      </c>
      <c r="H37" s="45">
        <f t="shared" si="27"/>
        <v>108.41096132886507</v>
      </c>
      <c r="I37" s="45">
        <f t="shared" si="28"/>
        <v>111.33924577887291</v>
      </c>
      <c r="J37" s="45">
        <f t="shared" si="29"/>
        <v>112.57435275108534</v>
      </c>
      <c r="K37" s="45">
        <f t="shared" si="30"/>
        <v>113.54400646644042</v>
      </c>
      <c r="L37" s="45">
        <f t="shared" si="31"/>
        <v>114.2072862486377</v>
      </c>
    </row>
    <row r="40" spans="1:13" x14ac:dyDescent="0.25">
      <c r="A40" s="166" t="s">
        <v>38</v>
      </c>
      <c r="B40" s="166"/>
      <c r="C40" s="50">
        <v>2022</v>
      </c>
      <c r="D40" s="123">
        <v>2021</v>
      </c>
      <c r="E40" s="50">
        <v>2020</v>
      </c>
      <c r="F40" s="50">
        <v>2019</v>
      </c>
      <c r="G40" s="50">
        <v>2018</v>
      </c>
      <c r="H40" s="50">
        <v>2017</v>
      </c>
      <c r="I40" s="50">
        <v>2016</v>
      </c>
      <c r="J40" s="50">
        <v>2015</v>
      </c>
      <c r="K40" s="50">
        <v>2014</v>
      </c>
      <c r="L40" s="50">
        <v>2013</v>
      </c>
      <c r="M40" s="50">
        <v>2012</v>
      </c>
    </row>
    <row r="41" spans="1:13" x14ac:dyDescent="0.15">
      <c r="A41" s="48" t="s">
        <v>30</v>
      </c>
      <c r="B41" s="48" t="s">
        <v>2</v>
      </c>
      <c r="C41" s="124">
        <v>746117505.69999993</v>
      </c>
      <c r="D41" s="124">
        <v>747415267.99999976</v>
      </c>
      <c r="E41" s="124">
        <v>748914741.5</v>
      </c>
      <c r="F41" s="103">
        <v>750500285.80000007</v>
      </c>
      <c r="G41" s="103">
        <v>752503841.5</v>
      </c>
      <c r="H41" s="89">
        <v>751588080.49999988</v>
      </c>
      <c r="I41" s="96">
        <v>756322960.19999993</v>
      </c>
      <c r="J41" s="58">
        <v>761763807.5</v>
      </c>
      <c r="K41" s="57">
        <v>764303841.80000007</v>
      </c>
      <c r="L41" s="45">
        <v>767745583.10000002</v>
      </c>
      <c r="M41" s="45">
        <v>770289124.79999995</v>
      </c>
    </row>
    <row r="42" spans="1:13" x14ac:dyDescent="0.15">
      <c r="A42" s="48" t="s">
        <v>31</v>
      </c>
      <c r="B42" s="48" t="s">
        <v>2</v>
      </c>
      <c r="C42" s="124">
        <v>1664039911.1000001</v>
      </c>
      <c r="D42" s="124">
        <v>1671634133.7000003</v>
      </c>
      <c r="E42" s="124">
        <v>1677742591.8999999</v>
      </c>
      <c r="F42" s="103">
        <v>1685200394.8999999</v>
      </c>
      <c r="G42" s="103">
        <v>1690966470.9000001</v>
      </c>
      <c r="H42" s="89">
        <v>1696062389.8999999</v>
      </c>
      <c r="I42" s="95">
        <v>1706079615.0999999</v>
      </c>
      <c r="J42" s="58">
        <v>1709942504.6999996</v>
      </c>
      <c r="K42" s="57">
        <v>1721757499.3999999</v>
      </c>
      <c r="L42" s="45">
        <v>1732169141.8</v>
      </c>
      <c r="M42" s="45">
        <v>1738711059.3</v>
      </c>
    </row>
    <row r="43" spans="1:13" x14ac:dyDescent="0.15">
      <c r="A43" s="49" t="s">
        <v>32</v>
      </c>
      <c r="B43" s="48" t="s">
        <v>2</v>
      </c>
      <c r="C43" s="124">
        <v>4062104873.4999995</v>
      </c>
      <c r="D43" s="124">
        <v>4068022265.5000005</v>
      </c>
      <c r="E43" s="124">
        <v>4076128959.4000001</v>
      </c>
      <c r="F43" s="103">
        <v>4085092689.3000002</v>
      </c>
      <c r="G43" s="103">
        <v>4094046158.8999996</v>
      </c>
      <c r="H43" s="89">
        <v>4104165140.6999998</v>
      </c>
      <c r="I43" s="94">
        <v>4113855225.0999999</v>
      </c>
      <c r="J43" s="58">
        <v>4125181621.500001</v>
      </c>
      <c r="K43" s="57">
        <v>4131476885.5000005</v>
      </c>
      <c r="L43" s="45">
        <v>4144639750.4000001</v>
      </c>
      <c r="M43" s="45">
        <v>4152826420.9000001</v>
      </c>
    </row>
    <row r="44" spans="1:13" x14ac:dyDescent="0.15">
      <c r="A44" s="49" t="s">
        <v>33</v>
      </c>
      <c r="B44" s="48" t="s">
        <v>2</v>
      </c>
      <c r="C44" s="124">
        <v>292846704.60000002</v>
      </c>
      <c r="D44" s="124">
        <v>286683007.89999998</v>
      </c>
      <c r="E44" s="124">
        <v>282448855.80000007</v>
      </c>
      <c r="F44" s="103">
        <v>277705664.09999996</v>
      </c>
      <c r="G44" s="103">
        <v>273151922.59999996</v>
      </c>
      <c r="H44" s="89">
        <v>268915112.39999998</v>
      </c>
      <c r="I44" s="93">
        <v>262982191.69999999</v>
      </c>
      <c r="J44" s="58">
        <v>256232907.59999996</v>
      </c>
      <c r="K44" s="57">
        <v>251399079.50000003</v>
      </c>
      <c r="L44" s="45">
        <v>246228670.69999999</v>
      </c>
      <c r="M44" s="45">
        <v>242341170.90000001</v>
      </c>
    </row>
    <row r="45" spans="1:13" x14ac:dyDescent="0.15">
      <c r="A45" s="49" t="s">
        <v>34</v>
      </c>
      <c r="B45" s="48" t="s">
        <v>2</v>
      </c>
      <c r="C45" s="124">
        <v>310797517.39999998</v>
      </c>
      <c r="D45" s="124">
        <v>307528776.09999996</v>
      </c>
      <c r="E45" s="124">
        <v>303934808.30000001</v>
      </c>
      <c r="F45" s="103">
        <v>300816096.19999999</v>
      </c>
      <c r="G45" s="103">
        <v>297205418.79999995</v>
      </c>
      <c r="H45" s="89">
        <v>293423623.89999998</v>
      </c>
      <c r="I45" s="92">
        <v>284455291</v>
      </c>
      <c r="J45" s="58">
        <v>272540840.19999999</v>
      </c>
      <c r="K45" s="57">
        <v>266665660.59999999</v>
      </c>
      <c r="L45" s="45">
        <v>258244968.30000001</v>
      </c>
      <c r="M45" s="45">
        <v>254360188.09999999</v>
      </c>
    </row>
    <row r="46" spans="1:13" x14ac:dyDescent="0.15">
      <c r="A46" s="49" t="s">
        <v>35</v>
      </c>
      <c r="B46" s="48" t="s">
        <v>2</v>
      </c>
      <c r="C46" s="124">
        <v>218000116.79999998</v>
      </c>
      <c r="D46" s="124">
        <v>217907609.70000002</v>
      </c>
      <c r="E46" s="124">
        <v>217322782.70000002</v>
      </c>
      <c r="F46" s="103">
        <v>216859723.30000001</v>
      </c>
      <c r="G46" s="103">
        <v>216402523.90000001</v>
      </c>
      <c r="H46" s="89">
        <v>216358698.30000004</v>
      </c>
      <c r="I46" s="91">
        <v>212097843.00000003</v>
      </c>
      <c r="J46" s="58">
        <v>211534061.19999996</v>
      </c>
      <c r="K46" s="57">
        <v>210821847.50000003</v>
      </c>
      <c r="L46" s="45">
        <v>210690106.59999999</v>
      </c>
      <c r="M46" s="45">
        <v>210758886</v>
      </c>
    </row>
    <row r="47" spans="1:13" x14ac:dyDescent="0.15">
      <c r="A47" s="48" t="s">
        <v>26</v>
      </c>
      <c r="B47" s="48" t="s">
        <v>2</v>
      </c>
      <c r="C47" s="125">
        <v>953305842.89999998</v>
      </c>
      <c r="D47" s="125">
        <v>947769344.20000005</v>
      </c>
      <c r="E47" s="125">
        <v>939675495.00000012</v>
      </c>
      <c r="F47" s="89">
        <v>929365866.49999988</v>
      </c>
      <c r="G47" s="89">
        <v>904923024.29999983</v>
      </c>
      <c r="H47" s="89">
        <v>895860972.89999998</v>
      </c>
      <c r="I47" s="82">
        <v>890346140.5999999</v>
      </c>
      <c r="J47" s="56">
        <v>876793295.99999976</v>
      </c>
      <c r="K47" s="46">
        <v>867255951.10000002</v>
      </c>
      <c r="L47" s="45">
        <v>844788936</v>
      </c>
      <c r="M47" s="45">
        <v>834715432.0999999</v>
      </c>
    </row>
  </sheetData>
  <mergeCells count="15">
    <mergeCell ref="A40:B40"/>
    <mergeCell ref="V20:W20"/>
    <mergeCell ref="R20:S20"/>
    <mergeCell ref="T20:U20"/>
    <mergeCell ref="A4:B4"/>
    <mergeCell ref="A5:A6"/>
    <mergeCell ref="H20:I20"/>
    <mergeCell ref="J20:K20"/>
    <mergeCell ref="L20:M20"/>
    <mergeCell ref="N20:O20"/>
    <mergeCell ref="P20:Q20"/>
    <mergeCell ref="A20:A21"/>
    <mergeCell ref="B20:C20"/>
    <mergeCell ref="D20:E20"/>
    <mergeCell ref="F20:G20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1.시군구별 면적 및 지번수</vt:lpstr>
      <vt:lpstr>2.시군구별 면적 및 지번수 현황</vt:lpstr>
      <vt:lpstr>3.지적통계체계표</vt:lpstr>
      <vt:lpstr>4.지목별현황</vt:lpstr>
      <vt:lpstr>5.시군구별 지적공부등록지 현황</vt:lpstr>
      <vt:lpstr>6.시군구별 지목별 면적 현황</vt:lpstr>
      <vt:lpstr>Sheet7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DanMi</dc:creator>
  <cp:lastModifiedBy>rose</cp:lastModifiedBy>
  <dcterms:created xsi:type="dcterms:W3CDTF">2013-04-08T11:17:35Z</dcterms:created>
  <dcterms:modified xsi:type="dcterms:W3CDTF">2023-01-25T08:58:01Z</dcterms:modified>
</cp:coreProperties>
</file>