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drawings/drawing4.xml" ContentType="application/vnd.openxmlformats-officedocument.drawingml.chartshapes+xml"/>
  <Override PartName="/xl/charts/chart1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drawings/drawing7.xml" ContentType="application/vnd.openxmlformats-officedocument.drawingml.chartshapes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drawings/drawing9.xml" ContentType="application/vnd.openxmlformats-officedocument.drawingml.chartshapes+xml"/>
  <Override PartName="/xl/charts/chart21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drawings/drawing12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28830" windowHeight="6420" tabRatio="759"/>
  </bookViews>
  <sheets>
    <sheet name="1.시군구별 면적 및 지번수" sheetId="1" r:id="rId1"/>
    <sheet name="2.시군구별 면적 및 지번수 현황" sheetId="3" r:id="rId2"/>
    <sheet name="3.지적통계체계표" sheetId="2" r:id="rId3"/>
    <sheet name="4.지목별현황" sheetId="4" r:id="rId4"/>
    <sheet name="5.시군구별 지적공부등록지 현황" sheetId="5" r:id="rId5"/>
    <sheet name="6.시군구별 지목별 면적 현황" sheetId="11" r:id="rId6"/>
    <sheet name="Sheet7" sheetId="7" r:id="rId7"/>
  </sheets>
  <calcPr calcId="144525"/>
</workbook>
</file>

<file path=xl/calcChain.xml><?xml version="1.0" encoding="utf-8"?>
<calcChain xmlns="http://schemas.openxmlformats.org/spreadsheetml/2006/main">
  <c r="E15" i="2" l="1"/>
  <c r="D15" i="2"/>
  <c r="V21" i="7" l="1"/>
  <c r="V22" i="7"/>
  <c r="V23" i="7"/>
  <c r="V24" i="7"/>
  <c r="V25" i="7"/>
  <c r="V26" i="7"/>
  <c r="V20" i="7"/>
  <c r="T21" i="7"/>
  <c r="T22" i="7"/>
  <c r="T23" i="7"/>
  <c r="T24" i="7"/>
  <c r="T25" i="7"/>
  <c r="T26" i="7"/>
  <c r="T20" i="7"/>
  <c r="R21" i="7"/>
  <c r="R22" i="7"/>
  <c r="R23" i="7"/>
  <c r="R24" i="7"/>
  <c r="R25" i="7"/>
  <c r="R26" i="7"/>
  <c r="R20" i="7"/>
  <c r="P21" i="7"/>
  <c r="P22" i="7"/>
  <c r="P23" i="7"/>
  <c r="P24" i="7"/>
  <c r="P25" i="7"/>
  <c r="P26" i="7"/>
  <c r="P20" i="7"/>
  <c r="N21" i="7"/>
  <c r="N22" i="7"/>
  <c r="N23" i="7"/>
  <c r="N24" i="7"/>
  <c r="N25" i="7"/>
  <c r="N26" i="7"/>
  <c r="N20" i="7"/>
  <c r="L21" i="7"/>
  <c r="L22" i="7"/>
  <c r="L23" i="7"/>
  <c r="L24" i="7"/>
  <c r="L25" i="7"/>
  <c r="L26" i="7"/>
  <c r="L20" i="7"/>
  <c r="J21" i="7"/>
  <c r="J22" i="7"/>
  <c r="J23" i="7"/>
  <c r="J24" i="7"/>
  <c r="J25" i="7"/>
  <c r="J26" i="7"/>
  <c r="J20" i="7"/>
  <c r="H21" i="7"/>
  <c r="H22" i="7"/>
  <c r="H23" i="7"/>
  <c r="H24" i="7"/>
  <c r="H25" i="7"/>
  <c r="H26" i="7"/>
  <c r="H20" i="7"/>
  <c r="F21" i="7"/>
  <c r="F22" i="7"/>
  <c r="F23" i="7"/>
  <c r="F24" i="7"/>
  <c r="F25" i="7"/>
  <c r="F26" i="7"/>
  <c r="F20" i="7"/>
  <c r="D21" i="7"/>
  <c r="D22" i="7"/>
  <c r="D23" i="7"/>
  <c r="D24" i="7"/>
  <c r="D25" i="7"/>
  <c r="D26" i="7"/>
  <c r="D20" i="7"/>
  <c r="B21" i="7"/>
  <c r="B22" i="7"/>
  <c r="B23" i="7"/>
  <c r="B24" i="7"/>
  <c r="B25" i="7"/>
  <c r="B26" i="7"/>
  <c r="B20" i="7"/>
  <c r="L28" i="7"/>
  <c r="K28" i="7"/>
  <c r="J28" i="7"/>
  <c r="I28" i="7"/>
  <c r="H28" i="7"/>
  <c r="G28" i="7"/>
  <c r="F28" i="7"/>
  <c r="E28" i="7"/>
  <c r="D28" i="7"/>
  <c r="C28" i="7"/>
  <c r="B28" i="7"/>
  <c r="V18" i="7"/>
  <c r="T18" i="7"/>
  <c r="R18" i="7"/>
  <c r="P18" i="7"/>
  <c r="N18" i="7"/>
  <c r="L18" i="7"/>
  <c r="J18" i="7"/>
  <c r="H18" i="7"/>
  <c r="F18" i="7"/>
  <c r="D18" i="7"/>
  <c r="B18" i="7"/>
  <c r="B101" i="11" l="1"/>
  <c r="C101" i="11"/>
  <c r="D101" i="11"/>
  <c r="E101" i="11"/>
  <c r="F101" i="11"/>
  <c r="G101" i="11"/>
  <c r="H101" i="11"/>
  <c r="I101" i="11"/>
  <c r="J101" i="11"/>
  <c r="K101" i="11"/>
  <c r="L101" i="11"/>
  <c r="B102" i="11"/>
  <c r="C102" i="11"/>
  <c r="D102" i="11"/>
  <c r="E102" i="11"/>
  <c r="F102" i="11"/>
  <c r="G102" i="11"/>
  <c r="H102" i="11"/>
  <c r="I102" i="11"/>
  <c r="J102" i="11"/>
  <c r="K102" i="11"/>
  <c r="L102" i="11"/>
  <c r="B103" i="11"/>
  <c r="C103" i="11"/>
  <c r="D103" i="11"/>
  <c r="E103" i="11"/>
  <c r="F103" i="11"/>
  <c r="G103" i="11"/>
  <c r="H103" i="11"/>
  <c r="I103" i="11"/>
  <c r="J103" i="11"/>
  <c r="K103" i="11"/>
  <c r="L103" i="11"/>
  <c r="B104" i="11"/>
  <c r="C104" i="11"/>
  <c r="D104" i="11"/>
  <c r="E104" i="11"/>
  <c r="F104" i="11"/>
  <c r="G104" i="11"/>
  <c r="H104" i="11"/>
  <c r="I104" i="11"/>
  <c r="J104" i="11"/>
  <c r="K104" i="11"/>
  <c r="L104" i="11"/>
  <c r="B105" i="11"/>
  <c r="C105" i="11"/>
  <c r="D105" i="11"/>
  <c r="E105" i="11"/>
  <c r="F105" i="11"/>
  <c r="G105" i="11"/>
  <c r="H105" i="11"/>
  <c r="I105" i="11"/>
  <c r="J105" i="11"/>
  <c r="K105" i="11"/>
  <c r="L105" i="11"/>
  <c r="B106" i="11"/>
  <c r="C106" i="11"/>
  <c r="D106" i="11"/>
  <c r="E106" i="11"/>
  <c r="F106" i="11"/>
  <c r="G106" i="11"/>
  <c r="H106" i="11"/>
  <c r="I106" i="11"/>
  <c r="J106" i="11"/>
  <c r="K106" i="11"/>
  <c r="L106" i="11"/>
  <c r="B107" i="11"/>
  <c r="C107" i="11"/>
  <c r="D107" i="11"/>
  <c r="E107" i="11"/>
  <c r="F107" i="11"/>
  <c r="G107" i="11"/>
  <c r="H107" i="11"/>
  <c r="I107" i="11"/>
  <c r="J107" i="11"/>
  <c r="K107" i="11"/>
  <c r="L107" i="11"/>
  <c r="B108" i="11"/>
  <c r="C108" i="11"/>
  <c r="D108" i="11"/>
  <c r="E108" i="11"/>
  <c r="F108" i="11"/>
  <c r="G108" i="11"/>
  <c r="H108" i="11"/>
  <c r="I108" i="11"/>
  <c r="J108" i="11"/>
  <c r="K108" i="11"/>
  <c r="L108" i="11"/>
  <c r="B109" i="11"/>
  <c r="C109" i="11"/>
  <c r="D109" i="11"/>
  <c r="E109" i="11"/>
  <c r="F109" i="11"/>
  <c r="G109" i="11"/>
  <c r="H109" i="11"/>
  <c r="I109" i="11"/>
  <c r="J109" i="11"/>
  <c r="K109" i="11"/>
  <c r="L109" i="11"/>
  <c r="B110" i="11"/>
  <c r="C110" i="11"/>
  <c r="D110" i="11"/>
  <c r="E110" i="11"/>
  <c r="F110" i="11"/>
  <c r="G110" i="11"/>
  <c r="H110" i="11"/>
  <c r="I110" i="11"/>
  <c r="J110" i="11"/>
  <c r="K110" i="11"/>
  <c r="L110" i="11"/>
  <c r="B111" i="11"/>
  <c r="C111" i="11"/>
  <c r="D111" i="11"/>
  <c r="E111" i="11"/>
  <c r="F111" i="11"/>
  <c r="G111" i="11"/>
  <c r="H111" i="11"/>
  <c r="I111" i="11"/>
  <c r="J111" i="11"/>
  <c r="K111" i="11"/>
  <c r="L111" i="11"/>
  <c r="B112" i="11"/>
  <c r="C112" i="11"/>
  <c r="D112" i="11"/>
  <c r="E112" i="11"/>
  <c r="F112" i="11"/>
  <c r="G112" i="11"/>
  <c r="H112" i="11"/>
  <c r="I112" i="11"/>
  <c r="J112" i="11"/>
  <c r="K112" i="11"/>
  <c r="L112" i="11"/>
  <c r="B113" i="11"/>
  <c r="C113" i="11"/>
  <c r="D113" i="11"/>
  <c r="E113" i="11"/>
  <c r="F113" i="11"/>
  <c r="G113" i="11"/>
  <c r="H113" i="11"/>
  <c r="I113" i="11"/>
  <c r="J113" i="11"/>
  <c r="K113" i="11"/>
  <c r="L113" i="11"/>
  <c r="B114" i="11"/>
  <c r="C114" i="11"/>
  <c r="D114" i="11"/>
  <c r="E114" i="11"/>
  <c r="F114" i="11"/>
  <c r="G114" i="11"/>
  <c r="H114" i="11"/>
  <c r="I114" i="11"/>
  <c r="J114" i="11"/>
  <c r="K114" i="11"/>
  <c r="L114" i="11"/>
  <c r="B115" i="11"/>
  <c r="C115" i="11"/>
  <c r="D115" i="11"/>
  <c r="E115" i="11"/>
  <c r="F115" i="11"/>
  <c r="G115" i="11"/>
  <c r="H115" i="11"/>
  <c r="I115" i="11"/>
  <c r="J115" i="11"/>
  <c r="K115" i="11"/>
  <c r="L115" i="11"/>
  <c r="M101" i="11"/>
  <c r="N101" i="11"/>
  <c r="O101" i="11"/>
  <c r="P101" i="11"/>
  <c r="Q101" i="11"/>
  <c r="R101" i="11"/>
  <c r="S101" i="11"/>
  <c r="T101" i="11"/>
  <c r="U101" i="11"/>
  <c r="V101" i="11"/>
  <c r="W101" i="11"/>
  <c r="M102" i="11"/>
  <c r="N102" i="11"/>
  <c r="O102" i="11"/>
  <c r="P102" i="11"/>
  <c r="Q102" i="11"/>
  <c r="R102" i="11"/>
  <c r="S102" i="11"/>
  <c r="T102" i="11"/>
  <c r="U102" i="11"/>
  <c r="V102" i="11"/>
  <c r="W102" i="11"/>
  <c r="M103" i="11"/>
  <c r="N103" i="11"/>
  <c r="O103" i="11"/>
  <c r="P103" i="11"/>
  <c r="Q103" i="11"/>
  <c r="R103" i="11"/>
  <c r="S103" i="11"/>
  <c r="T103" i="11"/>
  <c r="U103" i="11"/>
  <c r="V103" i="11"/>
  <c r="W103" i="11"/>
  <c r="M104" i="11"/>
  <c r="N104" i="11"/>
  <c r="O104" i="11"/>
  <c r="P104" i="11"/>
  <c r="Q104" i="11"/>
  <c r="R104" i="11"/>
  <c r="S104" i="11"/>
  <c r="T104" i="11"/>
  <c r="U104" i="11"/>
  <c r="V104" i="11"/>
  <c r="W104" i="11"/>
  <c r="M105" i="11"/>
  <c r="N105" i="11"/>
  <c r="O105" i="11"/>
  <c r="P105" i="11"/>
  <c r="Q105" i="11"/>
  <c r="R105" i="11"/>
  <c r="S105" i="11"/>
  <c r="T105" i="11"/>
  <c r="U105" i="11"/>
  <c r="V105" i="11"/>
  <c r="W105" i="11"/>
  <c r="M106" i="11"/>
  <c r="N106" i="11"/>
  <c r="O106" i="11"/>
  <c r="P106" i="11"/>
  <c r="Q106" i="11"/>
  <c r="R106" i="11"/>
  <c r="S106" i="11"/>
  <c r="T106" i="11"/>
  <c r="U106" i="11"/>
  <c r="V106" i="11"/>
  <c r="W106" i="11"/>
  <c r="M107" i="11"/>
  <c r="N107" i="11"/>
  <c r="O107" i="11"/>
  <c r="P107" i="11"/>
  <c r="Q107" i="11"/>
  <c r="R107" i="11"/>
  <c r="S107" i="11"/>
  <c r="T107" i="11"/>
  <c r="U107" i="11"/>
  <c r="V107" i="11"/>
  <c r="W107" i="11"/>
  <c r="M108" i="11"/>
  <c r="N108" i="11"/>
  <c r="O108" i="11"/>
  <c r="P108" i="11"/>
  <c r="Q108" i="11"/>
  <c r="R108" i="11"/>
  <c r="S108" i="11"/>
  <c r="T108" i="11"/>
  <c r="U108" i="11"/>
  <c r="V108" i="11"/>
  <c r="W108" i="11"/>
  <c r="M109" i="11"/>
  <c r="N109" i="11"/>
  <c r="O109" i="11"/>
  <c r="P109" i="11"/>
  <c r="Q109" i="11"/>
  <c r="R109" i="11"/>
  <c r="S109" i="11"/>
  <c r="T109" i="11"/>
  <c r="U109" i="11"/>
  <c r="V109" i="11"/>
  <c r="W109" i="11"/>
  <c r="M110" i="11"/>
  <c r="N110" i="11"/>
  <c r="O110" i="11"/>
  <c r="P110" i="11"/>
  <c r="Q110" i="11"/>
  <c r="R110" i="11"/>
  <c r="S110" i="11"/>
  <c r="T110" i="11"/>
  <c r="U110" i="11"/>
  <c r="V110" i="11"/>
  <c r="W110" i="11"/>
  <c r="M111" i="11"/>
  <c r="N111" i="11"/>
  <c r="O111" i="11"/>
  <c r="P111" i="11"/>
  <c r="Q111" i="11"/>
  <c r="R111" i="11"/>
  <c r="S111" i="11"/>
  <c r="T111" i="11"/>
  <c r="U111" i="11"/>
  <c r="V111" i="11"/>
  <c r="W111" i="11"/>
  <c r="M112" i="11"/>
  <c r="N112" i="11"/>
  <c r="O112" i="11"/>
  <c r="P112" i="11"/>
  <c r="Q112" i="11"/>
  <c r="R112" i="11"/>
  <c r="S112" i="11"/>
  <c r="T112" i="11"/>
  <c r="U112" i="11"/>
  <c r="V112" i="11"/>
  <c r="W112" i="11"/>
  <c r="M113" i="11"/>
  <c r="N113" i="11"/>
  <c r="O113" i="11"/>
  <c r="P113" i="11"/>
  <c r="Q113" i="11"/>
  <c r="R113" i="11"/>
  <c r="S113" i="11"/>
  <c r="T113" i="11"/>
  <c r="U113" i="11"/>
  <c r="V113" i="11"/>
  <c r="W113" i="11"/>
  <c r="M114" i="11"/>
  <c r="N114" i="11"/>
  <c r="O114" i="11"/>
  <c r="P114" i="11"/>
  <c r="Q114" i="11"/>
  <c r="R114" i="11"/>
  <c r="S114" i="11"/>
  <c r="T114" i="11"/>
  <c r="U114" i="11"/>
  <c r="V114" i="11"/>
  <c r="W114" i="11"/>
  <c r="M115" i="11"/>
  <c r="N115" i="11"/>
  <c r="O115" i="11"/>
  <c r="P115" i="11"/>
  <c r="Q115" i="11"/>
  <c r="R115" i="11"/>
  <c r="S115" i="11"/>
  <c r="T115" i="11"/>
  <c r="U115" i="11"/>
  <c r="V115" i="11"/>
  <c r="W115" i="11"/>
  <c r="B81" i="11"/>
  <c r="C81" i="11"/>
  <c r="D81" i="11"/>
  <c r="E81" i="11"/>
  <c r="F81" i="11"/>
  <c r="G81" i="11"/>
  <c r="H81" i="11"/>
  <c r="B82" i="11"/>
  <c r="C82" i="11"/>
  <c r="D82" i="11"/>
  <c r="E82" i="11"/>
  <c r="F82" i="11"/>
  <c r="G82" i="11"/>
  <c r="H82" i="11"/>
  <c r="B83" i="11"/>
  <c r="C83" i="11"/>
  <c r="D83" i="11"/>
  <c r="E83" i="11"/>
  <c r="F83" i="11"/>
  <c r="G83" i="11"/>
  <c r="H83" i="11"/>
  <c r="B84" i="11"/>
  <c r="C84" i="11"/>
  <c r="D84" i="11"/>
  <c r="E84" i="11"/>
  <c r="F84" i="11"/>
  <c r="G84" i="11"/>
  <c r="H84" i="11"/>
  <c r="B85" i="11"/>
  <c r="C85" i="11"/>
  <c r="D85" i="11"/>
  <c r="E85" i="11"/>
  <c r="F85" i="11"/>
  <c r="G85" i="11"/>
  <c r="H85" i="11"/>
  <c r="B86" i="11"/>
  <c r="C86" i="11"/>
  <c r="D86" i="11"/>
  <c r="E86" i="11"/>
  <c r="F86" i="11"/>
  <c r="G86" i="11"/>
  <c r="H86" i="11"/>
  <c r="B87" i="11"/>
  <c r="C87" i="11"/>
  <c r="D87" i="11"/>
  <c r="E87" i="11"/>
  <c r="F87" i="11"/>
  <c r="G87" i="11"/>
  <c r="H87" i="11"/>
  <c r="B88" i="11"/>
  <c r="C88" i="11"/>
  <c r="D88" i="11"/>
  <c r="E88" i="11"/>
  <c r="F88" i="11"/>
  <c r="G88" i="11"/>
  <c r="H88" i="11"/>
  <c r="B89" i="11"/>
  <c r="C89" i="11"/>
  <c r="D89" i="11"/>
  <c r="E89" i="11"/>
  <c r="F89" i="11"/>
  <c r="G89" i="11"/>
  <c r="H89" i="11"/>
  <c r="B90" i="11"/>
  <c r="C90" i="11"/>
  <c r="D90" i="11"/>
  <c r="E90" i="11"/>
  <c r="F90" i="11"/>
  <c r="G90" i="11"/>
  <c r="H90" i="11"/>
  <c r="B91" i="11"/>
  <c r="C91" i="11"/>
  <c r="D91" i="11"/>
  <c r="E91" i="11"/>
  <c r="F91" i="11"/>
  <c r="G91" i="11"/>
  <c r="H91" i="11"/>
  <c r="B92" i="11"/>
  <c r="C92" i="11"/>
  <c r="D92" i="11"/>
  <c r="E92" i="11"/>
  <c r="F92" i="11"/>
  <c r="G92" i="11"/>
  <c r="H92" i="11"/>
  <c r="B93" i="11"/>
  <c r="C93" i="11"/>
  <c r="D93" i="11"/>
  <c r="E93" i="11"/>
  <c r="F93" i="11"/>
  <c r="G93" i="11"/>
  <c r="H93" i="11"/>
  <c r="B94" i="11"/>
  <c r="C94" i="11"/>
  <c r="D94" i="11"/>
  <c r="E94" i="11"/>
  <c r="F94" i="11"/>
  <c r="G94" i="11"/>
  <c r="H94" i="11"/>
  <c r="B95" i="11"/>
  <c r="C95" i="11"/>
  <c r="D95" i="11"/>
  <c r="E95" i="11"/>
  <c r="F95" i="11"/>
  <c r="G95" i="11"/>
  <c r="H95" i="11"/>
  <c r="C120" i="11"/>
  <c r="C79" i="11" s="1"/>
  <c r="D120" i="11"/>
  <c r="D79" i="11" s="1"/>
  <c r="E120" i="11"/>
  <c r="B99" i="11" s="1"/>
  <c r="F120" i="11"/>
  <c r="C99" i="11" s="1"/>
  <c r="G120" i="11"/>
  <c r="E79" i="11" s="1"/>
  <c r="H120" i="11"/>
  <c r="D99" i="11" s="1"/>
  <c r="I120" i="11"/>
  <c r="E99" i="11" s="1"/>
  <c r="J120" i="11"/>
  <c r="F79" i="11" s="1"/>
  <c r="K120" i="11"/>
  <c r="F99" i="11" s="1"/>
  <c r="L120" i="11"/>
  <c r="G99" i="11" s="1"/>
  <c r="M120" i="11"/>
  <c r="H99" i="11" s="1"/>
  <c r="N120" i="11"/>
  <c r="I99" i="11" s="1"/>
  <c r="O120" i="11"/>
  <c r="J99" i="11" s="1"/>
  <c r="P120" i="11"/>
  <c r="G79" i="11" s="1"/>
  <c r="Q120" i="11"/>
  <c r="K99" i="11" s="1"/>
  <c r="R120" i="11"/>
  <c r="L99" i="11" s="1"/>
  <c r="S120" i="11"/>
  <c r="H79" i="11" s="1"/>
  <c r="T120" i="11"/>
  <c r="M99" i="11" s="1"/>
  <c r="U120" i="11"/>
  <c r="N99" i="11" s="1"/>
  <c r="V120" i="11"/>
  <c r="O99" i="11" s="1"/>
  <c r="W120" i="11"/>
  <c r="P99" i="11" s="1"/>
  <c r="X120" i="11"/>
  <c r="Q99" i="11" s="1"/>
  <c r="Y120" i="11"/>
  <c r="R99" i="11" s="1"/>
  <c r="Z120" i="11"/>
  <c r="S99" i="11" s="1"/>
  <c r="AA120" i="11"/>
  <c r="T99" i="11" s="1"/>
  <c r="AB120" i="11"/>
  <c r="U99" i="11" s="1"/>
  <c r="AC120" i="11"/>
  <c r="V99" i="11" s="1"/>
  <c r="AD120" i="11"/>
  <c r="W99" i="11" s="1"/>
  <c r="B120" i="11"/>
  <c r="B79" i="11" s="1"/>
  <c r="C121" i="11"/>
  <c r="C80" i="11" s="1"/>
  <c r="D121" i="11"/>
  <c r="D80" i="11" s="1"/>
  <c r="E121" i="11"/>
  <c r="B100" i="11" s="1"/>
  <c r="F121" i="11"/>
  <c r="C100" i="11" s="1"/>
  <c r="G121" i="11"/>
  <c r="E80" i="11" s="1"/>
  <c r="H121" i="11"/>
  <c r="D100" i="11" s="1"/>
  <c r="I121" i="11"/>
  <c r="E100" i="11" s="1"/>
  <c r="J121" i="11"/>
  <c r="F80" i="11" s="1"/>
  <c r="K121" i="11"/>
  <c r="F100" i="11" s="1"/>
  <c r="L121" i="11"/>
  <c r="G100" i="11" s="1"/>
  <c r="M121" i="11"/>
  <c r="H100" i="11" s="1"/>
  <c r="N121" i="11"/>
  <c r="I100" i="11" s="1"/>
  <c r="O121" i="11"/>
  <c r="J100" i="11" s="1"/>
  <c r="P121" i="11"/>
  <c r="G80" i="11" s="1"/>
  <c r="Q121" i="11"/>
  <c r="K100" i="11" s="1"/>
  <c r="R121" i="11"/>
  <c r="L100" i="11" s="1"/>
  <c r="S121" i="11"/>
  <c r="H80" i="11" s="1"/>
  <c r="T121" i="11"/>
  <c r="M100" i="11" s="1"/>
  <c r="U121" i="11"/>
  <c r="N100" i="11" s="1"/>
  <c r="V121" i="11"/>
  <c r="O100" i="11" s="1"/>
  <c r="W121" i="11"/>
  <c r="P100" i="11" s="1"/>
  <c r="X121" i="11"/>
  <c r="Q100" i="11" s="1"/>
  <c r="Y121" i="11"/>
  <c r="R100" i="11" s="1"/>
  <c r="Z121" i="11"/>
  <c r="S100" i="11" s="1"/>
  <c r="AA121" i="11"/>
  <c r="T100" i="11" s="1"/>
  <c r="AB121" i="11"/>
  <c r="U100" i="11" s="1"/>
  <c r="AC121" i="11"/>
  <c r="V100" i="11" s="1"/>
  <c r="AD121" i="11"/>
  <c r="W100" i="11" s="1"/>
  <c r="B121" i="11"/>
  <c r="B80" i="11" s="1"/>
  <c r="X99" i="11" l="1"/>
  <c r="I79" i="11" s="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B29" i="5" l="1"/>
  <c r="B4" i="5"/>
  <c r="C4" i="3"/>
  <c r="B4" i="3"/>
  <c r="C4" i="1"/>
  <c r="B4" i="1"/>
  <c r="K79" i="11" s="1"/>
  <c r="B4" i="4" l="1"/>
  <c r="I9" i="7"/>
  <c r="B30" i="7" l="1"/>
  <c r="B31" i="7"/>
  <c r="B32" i="7"/>
  <c r="B33" i="7"/>
  <c r="B34" i="7"/>
  <c r="B35" i="7"/>
  <c r="B29" i="7"/>
  <c r="C4" i="11"/>
  <c r="M6" i="11" s="1"/>
  <c r="D4" i="11"/>
  <c r="M7" i="11" s="1"/>
  <c r="E4" i="11"/>
  <c r="M8" i="11" s="1"/>
  <c r="F4" i="11"/>
  <c r="M9" i="11" s="1"/>
  <c r="G4" i="11"/>
  <c r="M10" i="11" s="1"/>
  <c r="H4" i="11"/>
  <c r="M11" i="11" s="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B5" i="11"/>
  <c r="J5" i="11" s="1"/>
  <c r="B6" i="11"/>
  <c r="J6" i="11" s="1"/>
  <c r="B7" i="11"/>
  <c r="J7" i="11" s="1"/>
  <c r="B8" i="11"/>
  <c r="J8" i="11" s="1"/>
  <c r="B9" i="11"/>
  <c r="J9" i="11" s="1"/>
  <c r="B10" i="11"/>
  <c r="J10" i="11" s="1"/>
  <c r="B11" i="11"/>
  <c r="J11" i="11" s="1"/>
  <c r="B12" i="11"/>
  <c r="J12" i="11" s="1"/>
  <c r="B13" i="11"/>
  <c r="J13" i="11" s="1"/>
  <c r="B14" i="11"/>
  <c r="J14" i="11" s="1"/>
  <c r="B15" i="11"/>
  <c r="J15" i="11" s="1"/>
  <c r="B16" i="11"/>
  <c r="J16" i="11" s="1"/>
  <c r="B17" i="11"/>
  <c r="J17" i="11" s="1"/>
  <c r="B18" i="11"/>
  <c r="J18" i="11" s="1"/>
  <c r="B19" i="11"/>
  <c r="J19" i="11" s="1"/>
  <c r="B4" i="11"/>
  <c r="J79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4" i="11"/>
  <c r="M12" i="11" s="1"/>
  <c r="M5" i="11" l="1"/>
  <c r="J4" i="11"/>
  <c r="F9" i="2"/>
  <c r="G9" i="2" s="1"/>
  <c r="F8" i="2"/>
  <c r="G8" i="2" s="1"/>
  <c r="F7" i="2"/>
  <c r="G7" i="2" s="1"/>
  <c r="F6" i="2"/>
  <c r="G6" i="2" s="1"/>
  <c r="F10" i="2"/>
  <c r="G10" i="2" s="1"/>
  <c r="F11" i="2"/>
  <c r="G11" i="2" s="1"/>
  <c r="F12" i="2"/>
  <c r="G12" i="2" s="1"/>
  <c r="F13" i="2"/>
  <c r="G13" i="2" s="1"/>
  <c r="F14" i="2"/>
  <c r="G14" i="2" s="1"/>
  <c r="K20" i="7" l="1"/>
  <c r="F29" i="7" s="1"/>
  <c r="M20" i="7"/>
  <c r="G29" i="7" s="1"/>
  <c r="O20" i="7"/>
  <c r="H29" i="7" s="1"/>
  <c r="Q20" i="7"/>
  <c r="I29" i="7" s="1"/>
  <c r="K21" i="7"/>
  <c r="F30" i="7" s="1"/>
  <c r="M21" i="7"/>
  <c r="G30" i="7" s="1"/>
  <c r="O21" i="7"/>
  <c r="H30" i="7" s="1"/>
  <c r="Q21" i="7"/>
  <c r="I30" i="7" s="1"/>
  <c r="K22" i="7"/>
  <c r="F31" i="7" s="1"/>
  <c r="M22" i="7"/>
  <c r="G31" i="7" s="1"/>
  <c r="O22" i="7"/>
  <c r="H31" i="7" s="1"/>
  <c r="Q22" i="7"/>
  <c r="I31" i="7" s="1"/>
  <c r="K23" i="7"/>
  <c r="F32" i="7" s="1"/>
  <c r="M23" i="7"/>
  <c r="G32" i="7" s="1"/>
  <c r="O23" i="7"/>
  <c r="H32" i="7" s="1"/>
  <c r="Q23" i="7"/>
  <c r="I32" i="7" s="1"/>
  <c r="K24" i="7"/>
  <c r="F33" i="7" s="1"/>
  <c r="M24" i="7"/>
  <c r="G33" i="7" s="1"/>
  <c r="O24" i="7"/>
  <c r="H33" i="7" s="1"/>
  <c r="Q24" i="7"/>
  <c r="I33" i="7" s="1"/>
  <c r="K25" i="7"/>
  <c r="F34" i="7" s="1"/>
  <c r="M25" i="7"/>
  <c r="G34" i="7" s="1"/>
  <c r="O25" i="7"/>
  <c r="H34" i="7" s="1"/>
  <c r="Q25" i="7"/>
  <c r="I34" i="7" s="1"/>
  <c r="K26" i="7"/>
  <c r="F35" i="7" s="1"/>
  <c r="M26" i="7"/>
  <c r="G35" i="7" s="1"/>
  <c r="O26" i="7"/>
  <c r="H35" i="7" s="1"/>
  <c r="Q26" i="7"/>
  <c r="I35" i="7" s="1"/>
  <c r="K4" i="4" l="1"/>
  <c r="W26" i="7"/>
  <c r="L35" i="7" s="1"/>
  <c r="W25" i="7"/>
  <c r="L34" i="7" s="1"/>
  <c r="W24" i="7"/>
  <c r="L33" i="7" s="1"/>
  <c r="W23" i="7"/>
  <c r="L32" i="7" s="1"/>
  <c r="W22" i="7"/>
  <c r="L31" i="7" s="1"/>
  <c r="W21" i="7"/>
  <c r="L30" i="7" s="1"/>
  <c r="W20" i="7"/>
  <c r="L29" i="7" s="1"/>
  <c r="O4" i="4"/>
  <c r="N4" i="4"/>
  <c r="M4" i="4"/>
  <c r="I4" i="4"/>
  <c r="G4" i="4"/>
  <c r="E4" i="4"/>
  <c r="C4" i="4"/>
  <c r="V8" i="4" s="1"/>
  <c r="L4" i="4"/>
  <c r="H4" i="4"/>
  <c r="F4" i="4"/>
  <c r="D4" i="4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C30" i="5"/>
  <c r="W30" i="5" s="1"/>
  <c r="C31" i="5"/>
  <c r="C32" i="5"/>
  <c r="C33" i="5"/>
  <c r="C34" i="5"/>
  <c r="C35" i="5"/>
  <c r="C36" i="5"/>
  <c r="C37" i="5"/>
  <c r="C38" i="5"/>
  <c r="W38" i="5" s="1"/>
  <c r="C39" i="5"/>
  <c r="C40" i="5"/>
  <c r="C41" i="5"/>
  <c r="C42" i="5"/>
  <c r="C43" i="5"/>
  <c r="C44" i="5"/>
  <c r="C29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4" i="5"/>
  <c r="F5" i="2"/>
  <c r="G5" i="2" s="1"/>
  <c r="F4" i="2"/>
  <c r="G4" i="2" s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F5" i="3"/>
  <c r="AA5" i="3" s="1"/>
  <c r="F6" i="3"/>
  <c r="F7" i="3"/>
  <c r="F8" i="3"/>
  <c r="F9" i="3"/>
  <c r="F10" i="3"/>
  <c r="F11" i="3"/>
  <c r="F12" i="3"/>
  <c r="F13" i="3"/>
  <c r="AA13" i="3" s="1"/>
  <c r="F14" i="3"/>
  <c r="AA14" i="3" s="1"/>
  <c r="F15" i="3"/>
  <c r="F16" i="3"/>
  <c r="F17" i="3"/>
  <c r="F18" i="3"/>
  <c r="F19" i="3"/>
  <c r="D5" i="3"/>
  <c r="Z5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F4" i="3"/>
  <c r="AA4" i="3" s="1"/>
  <c r="D4" i="3"/>
  <c r="Z4" i="3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D5" i="1"/>
  <c r="Z5" i="1" s="1"/>
  <c r="D6" i="1"/>
  <c r="Z6" i="1" s="1"/>
  <c r="D7" i="1"/>
  <c r="Z7" i="1" s="1"/>
  <c r="D8" i="1"/>
  <c r="Z8" i="1" s="1"/>
  <c r="D9" i="1"/>
  <c r="Z9" i="1" s="1"/>
  <c r="D10" i="1"/>
  <c r="Z10" i="1" s="1"/>
  <c r="D11" i="1"/>
  <c r="Z11" i="1" s="1"/>
  <c r="D12" i="1"/>
  <c r="Z12" i="1" s="1"/>
  <c r="D13" i="1"/>
  <c r="Z13" i="1" s="1"/>
  <c r="D14" i="1"/>
  <c r="Z14" i="1" s="1"/>
  <c r="D15" i="1"/>
  <c r="Z15" i="1" s="1"/>
  <c r="D16" i="1"/>
  <c r="Z16" i="1" s="1"/>
  <c r="D17" i="1"/>
  <c r="Z17" i="1" s="1"/>
  <c r="D18" i="1"/>
  <c r="Z18" i="1" s="1"/>
  <c r="D19" i="1"/>
  <c r="Z19" i="1" s="1"/>
  <c r="D4" i="1"/>
  <c r="Z4" i="1" s="1"/>
  <c r="G22" i="7"/>
  <c r="D31" i="7" s="1"/>
  <c r="W43" i="5" l="1"/>
  <c r="W42" i="5"/>
  <c r="AA18" i="3"/>
  <c r="AA17" i="3"/>
  <c r="Z17" i="3"/>
  <c r="Z16" i="3"/>
  <c r="W34" i="5"/>
  <c r="W35" i="5"/>
  <c r="W8" i="5"/>
  <c r="W19" i="5"/>
  <c r="W16" i="5"/>
  <c r="W11" i="5"/>
  <c r="V9" i="4"/>
  <c r="AA9" i="3"/>
  <c r="Z13" i="3"/>
  <c r="Z9" i="3"/>
  <c r="V13" i="4"/>
  <c r="V10" i="4"/>
  <c r="V14" i="4"/>
  <c r="W32" i="5"/>
  <c r="W40" i="5"/>
  <c r="W39" i="5"/>
  <c r="W31" i="5"/>
  <c r="W17" i="5"/>
  <c r="W9" i="5"/>
  <c r="W14" i="5"/>
  <c r="W6" i="5"/>
  <c r="W13" i="5"/>
  <c r="W5" i="5"/>
  <c r="AA10" i="3"/>
  <c r="AA6" i="3"/>
  <c r="W15" i="5"/>
  <c r="W7" i="5"/>
  <c r="Z8" i="3"/>
  <c r="AA15" i="3"/>
  <c r="AA7" i="3"/>
  <c r="Z15" i="3"/>
  <c r="Z7" i="3"/>
  <c r="Z14" i="3"/>
  <c r="Z6" i="3"/>
  <c r="Z12" i="3"/>
  <c r="AA19" i="3"/>
  <c r="AA11" i="3"/>
  <c r="W44" i="5"/>
  <c r="W36" i="5"/>
  <c r="Z19" i="3"/>
  <c r="Z11" i="3"/>
  <c r="W18" i="5"/>
  <c r="W10" i="5"/>
  <c r="Z18" i="3"/>
  <c r="Z10" i="3"/>
  <c r="AA16" i="3"/>
  <c r="AA8" i="3"/>
  <c r="W41" i="5"/>
  <c r="W33" i="5"/>
  <c r="AA12" i="3"/>
  <c r="W12" i="5"/>
  <c r="W37" i="5"/>
  <c r="V11" i="4"/>
  <c r="F15" i="2"/>
  <c r="G15" i="2" s="1"/>
  <c r="G26" i="7"/>
  <c r="D35" i="7" s="1"/>
  <c r="D29" i="5"/>
  <c r="W29" i="5" s="1"/>
  <c r="D4" i="5"/>
  <c r="W4" i="5" s="1"/>
  <c r="J4" i="4"/>
  <c r="V12" i="4" s="1"/>
  <c r="E21" i="7"/>
  <c r="C30" i="7" s="1"/>
  <c r="E25" i="7"/>
  <c r="C34" i="7" s="1"/>
  <c r="U21" i="7"/>
  <c r="K30" i="7" s="1"/>
  <c r="U25" i="7"/>
  <c r="K34" i="7" s="1"/>
  <c r="G21" i="7"/>
  <c r="D30" i="7" s="1"/>
  <c r="G25" i="7"/>
  <c r="D34" i="7" s="1"/>
  <c r="S20" i="7"/>
  <c r="J29" i="7" s="1"/>
  <c r="S24" i="7"/>
  <c r="J33" i="7" s="1"/>
  <c r="E20" i="7"/>
  <c r="C29" i="7" s="1"/>
  <c r="E24" i="7"/>
  <c r="C33" i="7" s="1"/>
  <c r="I26" i="7"/>
  <c r="E35" i="7" s="1"/>
  <c r="U20" i="7"/>
  <c r="K29" i="7" s="1"/>
  <c r="U24" i="7"/>
  <c r="K33" i="7" s="1"/>
  <c r="G20" i="7"/>
  <c r="D29" i="7" s="1"/>
  <c r="G24" i="7"/>
  <c r="D33" i="7" s="1"/>
  <c r="I23" i="7"/>
  <c r="E32" i="7" s="1"/>
  <c r="I22" i="7"/>
  <c r="E31" i="7" s="1"/>
  <c r="S23" i="7"/>
  <c r="J32" i="7" s="1"/>
  <c r="E23" i="7"/>
  <c r="C32" i="7" s="1"/>
  <c r="I21" i="7"/>
  <c r="E30" i="7" s="1"/>
  <c r="I25" i="7"/>
  <c r="E34" i="7" s="1"/>
  <c r="S22" i="7"/>
  <c r="J31" i="7" s="1"/>
  <c r="S26" i="7"/>
  <c r="J35" i="7" s="1"/>
  <c r="U23" i="7"/>
  <c r="K32" i="7" s="1"/>
  <c r="E22" i="7"/>
  <c r="C31" i="7" s="1"/>
  <c r="E26" i="7"/>
  <c r="C35" i="7" s="1"/>
  <c r="G23" i="7"/>
  <c r="D32" i="7" s="1"/>
  <c r="I20" i="7"/>
  <c r="E29" i="7" s="1"/>
  <c r="I24" i="7"/>
  <c r="E33" i="7" s="1"/>
  <c r="S21" i="7"/>
  <c r="J30" i="7" s="1"/>
  <c r="S25" i="7"/>
  <c r="J34" i="7" s="1"/>
  <c r="U22" i="7"/>
  <c r="K31" i="7" s="1"/>
  <c r="U26" i="7"/>
  <c r="K35" i="7" s="1"/>
</calcChain>
</file>

<file path=xl/sharedStrings.xml><?xml version="1.0" encoding="utf-8"?>
<sst xmlns="http://schemas.openxmlformats.org/spreadsheetml/2006/main" count="493" uniqueCount="84">
  <si>
    <t>계</t>
  </si>
  <si>
    <t>면적</t>
  </si>
  <si>
    <t>지번수</t>
  </si>
  <si>
    <t>합계</t>
  </si>
  <si>
    <t>전주시완산구</t>
  </si>
  <si>
    <t>전주시덕진구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</si>
  <si>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</si>
  <si>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</si>
  <si>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</si>
  <si>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</si>
  <si>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</si>
  <si>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</si>
  <si>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</si>
  <si>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</si>
  <si>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</si>
  <si>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</si>
  <si>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</si>
  <si>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</si>
  <si>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</si>
  <si>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국유지</t>
  </si>
  <si>
    <t>도유지</t>
  </si>
  <si>
    <t>군유지</t>
  </si>
  <si>
    <t>법인</t>
  </si>
  <si>
    <t>기타</t>
  </si>
  <si>
    <t>소계</t>
  </si>
  <si>
    <t>총계</t>
  </si>
  <si>
    <t>전</t>
  </si>
  <si>
    <t>답</t>
  </si>
  <si>
    <t>임야</t>
  </si>
  <si>
    <t>대</t>
  </si>
  <si>
    <t>도로</t>
  </si>
  <si>
    <t>하천</t>
  </si>
  <si>
    <t>년도</t>
  </si>
  <si>
    <t>변동률</t>
  </si>
  <si>
    <t>대지</t>
  </si>
  <si>
    <t>구분</t>
  </si>
  <si>
    <t>기타</t>
    <phoneticPr fontId="12" type="noConversion"/>
  </si>
  <si>
    <t>%</t>
    <phoneticPr fontId="12" type="noConversion"/>
  </si>
  <si>
    <t>5-1. 토지대장등록지 현황</t>
    <phoneticPr fontId="12" type="noConversion"/>
  </si>
  <si>
    <t>1. 시·군·구별 면적 및 지번수</t>
    <phoneticPr fontId="12" type="noConversion"/>
  </si>
  <si>
    <t>2. 시·군·구별 지적공부등록지 총괄</t>
    <phoneticPr fontId="12" type="noConversion"/>
  </si>
  <si>
    <t>토지대장등록지</t>
    <phoneticPr fontId="12" type="noConversion"/>
  </si>
  <si>
    <t>임야대장등록지</t>
    <phoneticPr fontId="12" type="noConversion"/>
  </si>
  <si>
    <t>3. 지적통계체계표</t>
    <phoneticPr fontId="12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</si>
  <si>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</si>
  <si>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</si>
  <si>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</si>
  <si>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</si>
  <si>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</si>
  <si>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</si>
  <si>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</si>
  <si>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</si>
  <si>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</si>
  <si>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</si>
  <si>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</si>
  <si>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</si>
  <si>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</si>
  <si>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</si>
  <si>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</si>
  <si>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</si>
  <si>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</si>
  <si>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</si>
  <si>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</si>
  <si>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</si>
  <si>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</si>
  <si>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</si>
  <si>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</si>
  <si>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5-2. 임야대장등록지 현황</t>
    <phoneticPr fontId="12" type="noConversion"/>
  </si>
  <si>
    <t>1-3 지적공부등록지(2003-2013)</t>
    <phoneticPr fontId="12" type="noConversion"/>
  </si>
  <si>
    <t>4-2. 최근 10년간 주요지목별 변동추이</t>
  </si>
  <si>
    <t>4-1. 지목별 현황</t>
    <phoneticPr fontId="12" type="noConversion"/>
  </si>
  <si>
    <t xml:space="preserve">                   지목별 
행정구역명</t>
  </si>
  <si>
    <t>전주시(계)</t>
  </si>
  <si>
    <t>기타</t>
    <phoneticPr fontId="12" type="noConversion"/>
  </si>
  <si>
    <t>개인</t>
  </si>
  <si>
    <t>종중</t>
  </si>
  <si>
    <t>종교단체</t>
  </si>
  <si>
    <t>기타단체</t>
  </si>
  <si>
    <t>6. 시·군·구별 지목별 면적 현황</t>
  </si>
  <si>
    <t>소계</t>
    <phoneticPr fontId="12" type="noConversion"/>
  </si>
  <si>
    <t>전주시 완산구</t>
    <phoneticPr fontId="12" type="noConversion"/>
  </si>
  <si>
    <t>전주시 덕진구</t>
    <phoneticPr fontId="12" type="noConversion"/>
  </si>
  <si>
    <t>도표(수정금지)</t>
    <phoneticPr fontId="12" type="noConversion"/>
  </si>
  <si>
    <t>1.시군구별 면적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</si>
</sst>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#,##0.0_ ;[Red]\-#,##0.0\ "/>
    <numFmt numFmtId="180" formatCode="#,##0.00_ ;[Red]\-#,##0.00\ "/>
    <numFmt numFmtId="181" formatCode="_-* #,##0.0_-;\-* #,##0.0_-;_-* &quot;-&quot;_-;_-@_-"/>
    <numFmt numFmtId="182" formatCode="_(* #,##0.00_);_(* \(#,##0.00\);_(* &quot;-&quot;??_);_(@_)"/>
  </numFmts>
  <fonts count="36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rgb="FFFF0000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color theme="1"/>
      <name val="돋움"/>
      <family val="3"/>
      <charset val="129"/>
    </font>
    <font>
      <b/>
      <sz val="8"/>
      <color rgb="FFFF0000"/>
      <name val="굴림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9"/>
      <name val="굴림"/>
      <family val="3"/>
      <charset val="129"/>
    </font>
    <font>
      <sz val="10"/>
      <name val="맑은 고딕"/>
      <family val="2"/>
      <charset val="129"/>
      <scheme val="minor"/>
    </font>
    <font>
      <sz val="9"/>
      <color theme="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40">
    <xf numFmtId="0" fontId="0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0" fontId="8" fillId="0" borderId="0"/>
    <xf numFmtId="41" fontId="17" fillId="0" borderId="0" applyFont="0" applyFill="0" applyBorder="0" applyAlignment="0" applyProtection="0">
      <alignment vertical="center"/>
    </xf>
    <xf numFmtId="0" fontId="8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/>
    <xf numFmtId="41" fontId="17" fillId="0" borderId="0" applyFont="0" applyFill="0" applyBorder="0" applyAlignment="0" applyProtection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0" fontId="8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41" fontId="1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0" fontId="8" fillId="0" borderId="0"/>
    <xf numFmtId="0" fontId="20" fillId="0" borderId="0"/>
    <xf numFmtId="0" fontId="20" fillId="0" borderId="0"/>
    <xf numFmtId="41" fontId="8" fillId="0" borderId="0" applyFont="0" applyFill="0" applyBorder="0" applyAlignment="0" applyProtection="0"/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182" fontId="20" fillId="0" borderId="0"/>
    <xf numFmtId="182" fontId="20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8" fillId="0" borderId="0" applyFont="0" applyFill="0" applyBorder="0" applyAlignment="0" applyProtection="0"/>
    <xf numFmtId="182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182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41" fontId="17" fillId="0" borderId="0" applyFont="0" applyFill="0" applyBorder="0" applyAlignment="0" applyProtection="0">
      <alignment vertical="center"/>
    </xf>
    <xf numFmtId="182" fontId="20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182" fontId="20" fillId="0" borderId="0"/>
    <xf numFmtId="182" fontId="20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20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182" fontId="20" fillId="0" borderId="0"/>
    <xf numFmtId="182" fontId="20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8" fillId="0" borderId="0"/>
    <xf numFmtId="0" fontId="1" fillId="0" borderId="0">
      <alignment vertical="center"/>
    </xf>
    <xf numFmtId="0" fontId="20" fillId="0" borderId="0"/>
    <xf numFmtId="0" fontId="8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8" fillId="0" borderId="0"/>
    <xf numFmtId="0" fontId="8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8" fillId="0" borderId="0"/>
    <xf numFmtId="0" fontId="8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8" fillId="0" borderId="0"/>
    <xf numFmtId="0" fontId="20" fillId="0" borderId="0"/>
    <xf numFmtId="0" fontId="8" fillId="0" borderId="0"/>
    <xf numFmtId="0" fontId="1" fillId="0" borderId="0">
      <alignment vertical="center"/>
    </xf>
    <xf numFmtId="0" fontId="8" fillId="0" borderId="0"/>
    <xf numFmtId="182" fontId="20" fillId="0" borderId="0"/>
    <xf numFmtId="0" fontId="1" fillId="0" borderId="0">
      <alignment vertical="center"/>
    </xf>
    <xf numFmtId="0" fontId="8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182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182" fontId="20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20" fillId="0" borderId="0"/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41" fontId="1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0" fillId="0" borderId="0" applyFont="0" applyFill="0" applyBorder="0" applyAlignment="0" applyProtection="0"/>
    <xf numFmtId="41" fontId="8" fillId="0" borderId="0" applyFont="0" applyFill="0" applyBorder="0" applyAlignment="0" applyProtection="0"/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20" fillId="0" borderId="0"/>
    <xf numFmtId="41" fontId="17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182" fontId="30" fillId="0" borderId="0"/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182" fontId="30" fillId="0" borderId="0"/>
    <xf numFmtId="182" fontId="30" fillId="0" borderId="0"/>
    <xf numFmtId="182" fontId="30" fillId="0" borderId="0"/>
    <xf numFmtId="182" fontId="30" fillId="0" borderId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20" fillId="0" borderId="0"/>
    <xf numFmtId="0" fontId="20" fillId="0" borderId="0"/>
    <xf numFmtId="0" fontId="30" fillId="0" borderId="0"/>
    <xf numFmtId="0" fontId="20" fillId="0" borderId="0"/>
    <xf numFmtId="0" fontId="30" fillId="0" borderId="0"/>
    <xf numFmtId="0" fontId="30" fillId="0" borderId="0"/>
    <xf numFmtId="0" fontId="30" fillId="0" borderId="0"/>
    <xf numFmtId="0" fontId="20" fillId="0" borderId="0"/>
    <xf numFmtId="0" fontId="3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30" fillId="0" borderId="0"/>
    <xf numFmtId="0" fontId="20" fillId="0" borderId="0"/>
    <xf numFmtId="0" fontId="30" fillId="0" borderId="0"/>
    <xf numFmtId="0" fontId="20" fillId="0" borderId="0"/>
    <xf numFmtId="0" fontId="30" fillId="0" borderId="0"/>
    <xf numFmtId="0" fontId="30" fillId="0" borderId="0"/>
    <xf numFmtId="0" fontId="30" fillId="0" borderId="0"/>
    <xf numFmtId="0" fontId="20" fillId="0" borderId="0"/>
    <xf numFmtId="0" fontId="20" fillId="0" borderId="0"/>
    <xf numFmtId="0" fontId="30" fillId="0" borderId="0"/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>
      <alignment vertical="center"/>
    </xf>
    <xf numFmtId="0" fontId="20" fillId="0" borderId="0"/>
    <xf numFmtId="0" fontId="8" fillId="0" borderId="0">
      <alignment vertical="center"/>
    </xf>
    <xf numFmtId="0" fontId="8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8" fillId="0" borderId="0">
      <alignment vertical="center"/>
    </xf>
    <xf numFmtId="0" fontId="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30" fillId="0" borderId="0"/>
    <xf numFmtId="0" fontId="30" fillId="0" borderId="0"/>
    <xf numFmtId="0" fontId="20" fillId="0" borderId="0"/>
    <xf numFmtId="0" fontId="30" fillId="0" borderId="0"/>
    <xf numFmtId="0" fontId="30" fillId="0" borderId="0"/>
    <xf numFmtId="0" fontId="30" fillId="0" borderId="0"/>
    <xf numFmtId="0" fontId="20" fillId="0" borderId="0"/>
    <xf numFmtId="0" fontId="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20" fillId="0" borderId="0"/>
    <xf numFmtId="0" fontId="8" fillId="0" borderId="0">
      <alignment vertical="center"/>
    </xf>
    <xf numFmtId="0" fontId="8" fillId="0" borderId="0">
      <alignment vertical="center"/>
    </xf>
    <xf numFmtId="0" fontId="20" fillId="0" borderId="0"/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7" fillId="0" borderId="0">
      <alignment vertical="center"/>
    </xf>
    <xf numFmtId="0" fontId="1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20" fillId="0" borderId="0"/>
    <xf numFmtId="0" fontId="30" fillId="0" borderId="0"/>
    <xf numFmtId="0" fontId="20" fillId="0" borderId="0"/>
    <xf numFmtId="0" fontId="17" fillId="0" borderId="0">
      <alignment vertical="center"/>
    </xf>
    <xf numFmtId="0" fontId="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8" fillId="0" borderId="0"/>
    <xf numFmtId="0" fontId="8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0" fontId="8" fillId="0" borderId="0"/>
    <xf numFmtId="0" fontId="20" fillId="0" borderId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0" fontId="1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19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159">
    <xf numFmtId="0" fontId="0" fillId="0" borderId="0" xfId="0">
      <alignment vertical="center"/>
    </xf>
    <xf numFmtId="0" fontId="11" fillId="0" borderId="0" xfId="0" applyFont="1">
      <alignment vertical="center"/>
    </xf>
    <xf numFmtId="0" fontId="10" fillId="0" borderId="0" xfId="2" applyFont="1">
      <alignment vertical="center"/>
    </xf>
    <xf numFmtId="177" fontId="0" fillId="0" borderId="0" xfId="0" applyNumberFormat="1">
      <alignment vertical="center"/>
    </xf>
    <xf numFmtId="177" fontId="11" fillId="0" borderId="0" xfId="0" applyNumberFormat="1" applyFont="1">
      <alignment vertical="center"/>
    </xf>
    <xf numFmtId="177" fontId="11" fillId="0" borderId="0" xfId="0" applyNumberFormat="1" applyFont="1" applyAlignment="1"/>
    <xf numFmtId="0" fontId="11" fillId="0" borderId="0" xfId="0" applyFont="1" applyAlignment="1"/>
    <xf numFmtId="0" fontId="9" fillId="0" borderId="0" xfId="0" applyFont="1" applyAlignment="1">
      <alignment horizontal="center" vertical="center"/>
    </xf>
    <xf numFmtId="177" fontId="13" fillId="0" borderId="0" xfId="0" applyNumberFormat="1" applyFont="1">
      <alignment vertical="center"/>
    </xf>
    <xf numFmtId="0" fontId="14" fillId="2" borderId="1" xfId="1" applyFont="1" applyFill="1" applyBorder="1" applyAlignment="1">
      <alignment horizontal="center"/>
    </xf>
    <xf numFmtId="177" fontId="14" fillId="3" borderId="1" xfId="1" applyNumberFormat="1" applyFont="1" applyFill="1" applyBorder="1" applyAlignment="1" applyProtection="1">
      <alignment horizontal="center" vertical="center"/>
      <protection locked="0"/>
    </xf>
    <xf numFmtId="178" fontId="14" fillId="3" borderId="1" xfId="1" applyNumberFormat="1" applyFont="1" applyFill="1" applyBorder="1" applyAlignment="1" applyProtection="1">
      <alignment horizontal="center" vertical="center"/>
      <protection locked="0"/>
    </xf>
    <xf numFmtId="0" fontId="14" fillId="2" borderId="1" xfId="1" applyFont="1" applyFill="1" applyBorder="1" applyAlignment="1" applyProtection="1">
      <alignment horizontal="center" vertical="center" wrapText="1"/>
      <protection locked="0"/>
    </xf>
    <xf numFmtId="0" fontId="14" fillId="0" borderId="3" xfId="1" applyFont="1" applyBorder="1" applyAlignment="1">
      <alignment horizontal="left" vertical="center"/>
    </xf>
    <xf numFmtId="177" fontId="14" fillId="0" borderId="3" xfId="1" applyNumberFormat="1" applyFont="1" applyBorder="1" applyAlignment="1">
      <alignment horizontal="left" vertical="center"/>
    </xf>
    <xf numFmtId="0" fontId="14" fillId="2" borderId="11" xfId="1" applyFont="1" applyFill="1" applyBorder="1" applyAlignment="1" applyProtection="1">
      <alignment horizontal="center" vertical="center" wrapText="1"/>
      <protection locked="0"/>
    </xf>
    <xf numFmtId="0" fontId="14" fillId="2" borderId="1" xfId="1" applyFont="1" applyFill="1" applyBorder="1" applyAlignment="1" applyProtection="1">
      <alignment horizontal="center"/>
      <protection locked="0"/>
    </xf>
    <xf numFmtId="0" fontId="14" fillId="0" borderId="0" xfId="1" applyFont="1"/>
    <xf numFmtId="0" fontId="13" fillId="0" borderId="0" xfId="0" applyFont="1">
      <alignment vertical="center"/>
    </xf>
    <xf numFmtId="176" fontId="13" fillId="0" borderId="1" xfId="0" applyNumberFormat="1" applyFont="1" applyBorder="1">
      <alignment vertical="center"/>
    </xf>
    <xf numFmtId="177" fontId="14" fillId="0" borderId="0" xfId="1" applyNumberFormat="1" applyFont="1" applyBorder="1" applyAlignment="1">
      <alignment horizontal="left" vertical="center"/>
    </xf>
    <xf numFmtId="177" fontId="14" fillId="3" borderId="1" xfId="1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/>
    <xf numFmtId="177" fontId="14" fillId="0" borderId="1" xfId="2" applyNumberFormat="1" applyFont="1" applyBorder="1">
      <alignment vertical="center"/>
    </xf>
    <xf numFmtId="49" fontId="14" fillId="3" borderId="1" xfId="3" applyNumberFormat="1" applyFont="1" applyFill="1" applyBorder="1" applyAlignment="1">
      <alignment horizontal="center" vertical="center" wrapText="1"/>
    </xf>
    <xf numFmtId="0" fontId="13" fillId="0" borderId="0" xfId="0" applyFont="1" applyAlignment="1"/>
    <xf numFmtId="178" fontId="13" fillId="0" borderId="1" xfId="0" applyNumberFormat="1" applyFont="1" applyBorder="1" applyAlignment="1"/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14" fillId="0" borderId="0" xfId="2" applyFont="1">
      <alignment vertical="center"/>
    </xf>
    <xf numFmtId="0" fontId="16" fillId="0" borderId="0" xfId="2" applyFont="1" applyAlignment="1">
      <alignment horizontal="left" vertical="center"/>
    </xf>
    <xf numFmtId="49" fontId="14" fillId="3" borderId="1" xfId="3" applyNumberFormat="1" applyFont="1" applyFill="1" applyBorder="1" applyAlignment="1">
      <alignment horizontal="center" vertical="center"/>
    </xf>
    <xf numFmtId="180" fontId="14" fillId="6" borderId="1" xfId="3" applyNumberFormat="1" applyFont="1" applyFill="1" applyBorder="1" applyAlignment="1">
      <alignment horizontal="center" vertical="center"/>
    </xf>
    <xf numFmtId="179" fontId="14" fillId="6" borderId="1" xfId="3" applyNumberFormat="1" applyFont="1" applyFill="1" applyBorder="1" applyAlignment="1">
      <alignment horizontal="center" vertical="center"/>
    </xf>
    <xf numFmtId="0" fontId="14" fillId="6" borderId="1" xfId="3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4" borderId="1" xfId="2" applyFont="1" applyFill="1" applyBorder="1" applyAlignment="1">
      <alignment horizontal="center" vertical="center"/>
    </xf>
    <xf numFmtId="0" fontId="14" fillId="4" borderId="1" xfId="2" applyNumberFormat="1" applyFont="1" applyFill="1" applyBorder="1" applyAlignment="1">
      <alignment horizontal="center" vertical="center"/>
    </xf>
    <xf numFmtId="0" fontId="14" fillId="5" borderId="1" xfId="2" applyFont="1" applyFill="1" applyBorder="1" applyAlignment="1">
      <alignment horizontal="center" vertical="center"/>
    </xf>
    <xf numFmtId="0" fontId="14" fillId="3" borderId="2" xfId="1" applyFont="1" applyFill="1" applyBorder="1" applyAlignment="1" applyProtection="1">
      <alignment horizontal="left" vertical="center" wrapText="1"/>
      <protection locked="0"/>
    </xf>
    <xf numFmtId="0" fontId="14" fillId="3" borderId="2" xfId="1" applyFont="1" applyFill="1" applyBorder="1" applyAlignment="1" applyProtection="1">
      <alignment horizontal="left" vertical="center"/>
      <protection locked="0"/>
    </xf>
    <xf numFmtId="0" fontId="11" fillId="0" borderId="0" xfId="0" applyFont="1" applyBorder="1">
      <alignment vertical="center"/>
    </xf>
    <xf numFmtId="0" fontId="14" fillId="0" borderId="0" xfId="1" applyFont="1" applyBorder="1" applyAlignment="1">
      <alignment horizontal="left" vertical="center"/>
    </xf>
    <xf numFmtId="0" fontId="14" fillId="6" borderId="1" xfId="1" applyFont="1" applyFill="1" applyBorder="1" applyAlignment="1" applyProtection="1">
      <alignment horizontal="center" vertical="center" wrapText="1"/>
      <protection locked="0"/>
    </xf>
    <xf numFmtId="177" fontId="14" fillId="3" borderId="1" xfId="13" applyNumberFormat="1" applyFont="1" applyFill="1" applyBorder="1" applyAlignment="1">
      <alignment horizontal="center" vertical="center"/>
    </xf>
    <xf numFmtId="49" fontId="14" fillId="3" borderId="1" xfId="3" applyNumberFormat="1" applyFont="1" applyFill="1" applyBorder="1" applyAlignment="1">
      <alignment horizontal="center" vertical="center"/>
    </xf>
    <xf numFmtId="0" fontId="10" fillId="2" borderId="1" xfId="212" applyFont="1" applyFill="1" applyBorder="1" applyAlignment="1" applyProtection="1">
      <alignment horizontal="center"/>
      <protection locked="0"/>
    </xf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177" fontId="13" fillId="0" borderId="0" xfId="0" applyNumberFormat="1" applyFont="1" applyAlignment="1"/>
    <xf numFmtId="177" fontId="14" fillId="3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/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>
      <alignment horizontal="center"/>
    </xf>
    <xf numFmtId="177" fontId="13" fillId="0" borderId="1" xfId="0" applyNumberFormat="1" applyFont="1" applyBorder="1" applyAlignment="1"/>
    <xf numFmtId="0" fontId="14" fillId="2" borderId="1" xfId="0" applyFont="1" applyFill="1" applyBorder="1" applyAlignment="1">
      <alignment horizontal="center"/>
    </xf>
    <xf numFmtId="176" fontId="14" fillId="3" borderId="1" xfId="8" applyNumberFormat="1" applyFont="1" applyFill="1" applyBorder="1" applyAlignment="1">
      <alignment horizontal="center" vertical="center"/>
    </xf>
    <xf numFmtId="177" fontId="14" fillId="3" borderId="1" xfId="0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/>
    </xf>
    <xf numFmtId="177" fontId="14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77" fontId="13" fillId="8" borderId="0" xfId="0" applyNumberFormat="1" applyFont="1" applyFill="1" applyAlignment="1"/>
    <xf numFmtId="178" fontId="14" fillId="0" borderId="1" xfId="13" applyNumberFormat="1" applyFont="1" applyBorder="1"/>
    <xf numFmtId="0" fontId="23" fillId="0" borderId="0" xfId="0" applyFont="1">
      <alignment vertical="center"/>
    </xf>
    <xf numFmtId="177" fontId="18" fillId="0" borderId="1" xfId="33" applyNumberFormat="1" applyFont="1" applyBorder="1"/>
    <xf numFmtId="177" fontId="13" fillId="0" borderId="1" xfId="0" applyNumberFormat="1" applyFont="1" applyFill="1" applyBorder="1" applyAlignment="1"/>
    <xf numFmtId="177" fontId="27" fillId="0" borderId="0" xfId="0" applyNumberFormat="1" applyFont="1" applyBorder="1" applyAlignment="1">
      <alignment horizontal="left" vertical="center"/>
    </xf>
    <xf numFmtId="0" fontId="13" fillId="0" borderId="0" xfId="0" applyFont="1" applyFill="1">
      <alignment vertical="center"/>
    </xf>
    <xf numFmtId="177" fontId="25" fillId="0" borderId="1" xfId="255" applyNumberFormat="1" applyFont="1" applyBorder="1" applyAlignment="1"/>
    <xf numFmtId="177" fontId="25" fillId="0" borderId="1" xfId="256" applyNumberFormat="1" applyFont="1" applyBorder="1" applyAlignment="1"/>
    <xf numFmtId="177" fontId="26" fillId="0" borderId="1" xfId="257" applyNumberFormat="1" applyFont="1" applyBorder="1" applyAlignment="1"/>
    <xf numFmtId="177" fontId="26" fillId="0" borderId="1" xfId="258" applyNumberFormat="1" applyFont="1" applyBorder="1" applyAlignment="1"/>
    <xf numFmtId="177" fontId="25" fillId="0" borderId="1" xfId="259" applyNumberFormat="1" applyFont="1" applyBorder="1" applyAlignment="1"/>
    <xf numFmtId="177" fontId="26" fillId="0" borderId="1" xfId="255" applyNumberFormat="1" applyFont="1" applyBorder="1" applyAlignment="1"/>
    <xf numFmtId="176" fontId="28" fillId="0" borderId="0" xfId="0" applyNumberFormat="1" applyFont="1">
      <alignment vertical="center"/>
    </xf>
    <xf numFmtId="177" fontId="13" fillId="0" borderId="0" xfId="0" applyNumberFormat="1" applyFont="1" applyFill="1">
      <alignment vertical="center"/>
    </xf>
    <xf numFmtId="0" fontId="29" fillId="0" borderId="0" xfId="0" applyFont="1">
      <alignment vertical="center"/>
    </xf>
    <xf numFmtId="178" fontId="18" fillId="0" borderId="1" xfId="33" applyNumberFormat="1" applyFont="1" applyBorder="1"/>
    <xf numFmtId="0" fontId="27" fillId="0" borderId="0" xfId="0" applyFont="1">
      <alignment vertical="center"/>
    </xf>
    <xf numFmtId="177" fontId="21" fillId="0" borderId="1" xfId="1" applyNumberFormat="1" applyFont="1" applyBorder="1"/>
    <xf numFmtId="0" fontId="28" fillId="0" borderId="0" xfId="0" applyFont="1" applyAlignment="1"/>
    <xf numFmtId="178" fontId="14" fillId="0" borderId="0" xfId="13" applyNumberFormat="1" applyFont="1" applyBorder="1"/>
    <xf numFmtId="0" fontId="14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" xfId="11" applyFont="1" applyFill="1" applyBorder="1" applyAlignment="1">
      <alignment horizontal="center"/>
    </xf>
    <xf numFmtId="0" fontId="18" fillId="2" borderId="1" xfId="11" applyFont="1" applyFill="1" applyBorder="1" applyAlignment="1">
      <alignment horizontal="center"/>
    </xf>
    <xf numFmtId="0" fontId="18" fillId="2" borderId="1" xfId="11" applyFont="1" applyFill="1" applyBorder="1" applyAlignment="1" applyProtection="1">
      <alignment horizontal="center" vertical="center" wrapText="1"/>
      <protection locked="0"/>
    </xf>
    <xf numFmtId="177" fontId="18" fillId="7" borderId="1" xfId="11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/>
    <xf numFmtId="177" fontId="18" fillId="7" borderId="1" xfId="11" applyNumberFormat="1" applyFont="1" applyFill="1" applyBorder="1" applyAlignment="1">
      <alignment horizontal="center" vertical="center"/>
    </xf>
    <xf numFmtId="177" fontId="18" fillId="0" borderId="1" xfId="1" applyNumberFormat="1" applyFont="1" applyBorder="1"/>
    <xf numFmtId="181" fontId="22" fillId="0" borderId="1" xfId="300" applyNumberFormat="1" applyFont="1" applyBorder="1" applyAlignment="1">
      <alignment vertical="center"/>
    </xf>
    <xf numFmtId="41" fontId="21" fillId="0" borderId="1" xfId="300" applyFont="1" applyBorder="1"/>
    <xf numFmtId="181" fontId="21" fillId="0" borderId="1" xfId="300" applyNumberFormat="1" applyFont="1" applyBorder="1"/>
    <xf numFmtId="181" fontId="21" fillId="0" borderId="1" xfId="300" applyNumberFormat="1" applyFont="1" applyFill="1" applyBorder="1"/>
    <xf numFmtId="41" fontId="21" fillId="0" borderId="1" xfId="300" applyFont="1" applyFill="1" applyBorder="1"/>
    <xf numFmtId="177" fontId="18" fillId="0" borderId="1" xfId="33" applyNumberFormat="1" applyFont="1" applyFill="1" applyBorder="1"/>
    <xf numFmtId="177" fontId="13" fillId="9" borderId="0" xfId="0" applyNumberFormat="1" applyFont="1" applyFill="1">
      <alignment vertical="center"/>
    </xf>
    <xf numFmtId="41" fontId="22" fillId="0" borderId="1" xfId="300" applyFont="1" applyBorder="1" applyAlignment="1">
      <alignment vertical="center"/>
    </xf>
    <xf numFmtId="181" fontId="21" fillId="0" borderId="1" xfId="300" applyNumberFormat="1" applyFont="1" applyBorder="1" applyAlignment="1">
      <alignment vertical="center"/>
    </xf>
    <xf numFmtId="181" fontId="22" fillId="0" borderId="1" xfId="822" applyNumberFormat="1" applyFont="1" applyBorder="1">
      <alignment vertical="center"/>
    </xf>
    <xf numFmtId="0" fontId="23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11" fillId="0" borderId="0" xfId="0" applyFont="1" applyFill="1">
      <alignment vertical="center"/>
    </xf>
    <xf numFmtId="177" fontId="11" fillId="0" borderId="0" xfId="0" applyNumberFormat="1" applyFont="1" applyBorder="1" applyAlignment="1"/>
    <xf numFmtId="0" fontId="34" fillId="0" borderId="0" xfId="0" applyFont="1" applyFill="1">
      <alignment vertical="center"/>
    </xf>
    <xf numFmtId="0" fontId="11" fillId="0" borderId="0" xfId="0" applyFont="1">
      <alignment vertical="center"/>
    </xf>
    <xf numFmtId="0" fontId="14" fillId="2" borderId="1" xfId="1" applyFont="1" applyFill="1" applyBorder="1" applyAlignment="1">
      <alignment horizontal="center"/>
    </xf>
    <xf numFmtId="0" fontId="14" fillId="2" borderId="1" xfId="1" applyFont="1" applyFill="1" applyBorder="1" applyAlignment="1" applyProtection="1">
      <alignment horizontal="center" vertical="center" wrapText="1"/>
      <protection locked="0"/>
    </xf>
    <xf numFmtId="176" fontId="33" fillId="3" borderId="1" xfId="1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0" fillId="0" borderId="0" xfId="0" applyFill="1">
      <alignment vertical="center"/>
    </xf>
    <xf numFmtId="0" fontId="9" fillId="0" borderId="0" xfId="0" applyFont="1" applyFill="1" applyAlignment="1">
      <alignment horizontal="center" vertical="center"/>
    </xf>
    <xf numFmtId="177" fontId="11" fillId="0" borderId="0" xfId="0" applyNumberFormat="1" applyFont="1" applyFill="1" applyAlignment="1"/>
    <xf numFmtId="0" fontId="11" fillId="0" borderId="0" xfId="0" applyFont="1" applyFill="1" applyAlignment="1"/>
    <xf numFmtId="0" fontId="0" fillId="10" borderId="0" xfId="0" applyFill="1">
      <alignment vertical="center"/>
    </xf>
    <xf numFmtId="0" fontId="0" fillId="10" borderId="3" xfId="0" applyFill="1" applyBorder="1" applyAlignment="1">
      <alignment vertical="center"/>
    </xf>
    <xf numFmtId="0" fontId="16" fillId="10" borderId="1" xfId="2" applyFont="1" applyFill="1" applyBorder="1" applyAlignment="1">
      <alignment horizontal="center" vertical="center"/>
    </xf>
    <xf numFmtId="177" fontId="13" fillId="0" borderId="0" xfId="0" applyNumberFormat="1" applyFont="1" applyFill="1" applyAlignment="1"/>
    <xf numFmtId="181" fontId="35" fillId="0" borderId="1" xfId="300" applyNumberFormat="1" applyFont="1" applyBorder="1" applyAlignment="1">
      <alignment vertical="center"/>
    </xf>
    <xf numFmtId="41" fontId="35" fillId="0" borderId="1" xfId="300" applyFont="1" applyBorder="1" applyAlignment="1">
      <alignment vertical="center"/>
    </xf>
    <xf numFmtId="0" fontId="14" fillId="3" borderId="1" xfId="3" applyNumberFormat="1" applyFont="1" applyFill="1" applyBorder="1" applyAlignment="1">
      <alignment horizontal="center" vertical="center" wrapText="1"/>
    </xf>
    <xf numFmtId="176" fontId="14" fillId="11" borderId="1" xfId="13" applyNumberFormat="1" applyFont="1" applyFill="1" applyBorder="1" applyAlignment="1">
      <alignment horizontal="center" vertical="center"/>
    </xf>
    <xf numFmtId="177" fontId="14" fillId="11" borderId="1" xfId="13" applyNumberFormat="1" applyFont="1" applyFill="1" applyBorder="1" applyAlignment="1" applyProtection="1">
      <alignment horizontal="center" vertical="center"/>
      <protection locked="0"/>
    </xf>
    <xf numFmtId="0" fontId="14" fillId="3" borderId="2" xfId="1" applyFont="1" applyFill="1" applyBorder="1" applyAlignment="1" applyProtection="1">
      <alignment horizontal="left" vertical="center" wrapText="1"/>
      <protection locked="0"/>
    </xf>
    <xf numFmtId="0" fontId="14" fillId="3" borderId="2" xfId="1" applyFont="1" applyFill="1" applyBorder="1" applyAlignment="1" applyProtection="1">
      <alignment horizontal="left" vertical="center"/>
      <protection locked="0"/>
    </xf>
    <xf numFmtId="176" fontId="14" fillId="3" borderId="1" xfId="1" applyNumberFormat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3" xfId="1" applyFont="1" applyBorder="1" applyAlignment="1">
      <alignment horizontal="left" vertical="center"/>
    </xf>
    <xf numFmtId="177" fontId="14" fillId="3" borderId="1" xfId="1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14" fillId="3" borderId="5" xfId="1" applyFont="1" applyFill="1" applyBorder="1" applyAlignment="1">
      <alignment horizontal="left" vertical="center"/>
    </xf>
    <xf numFmtId="0" fontId="14" fillId="3" borderId="6" xfId="1" applyFont="1" applyFill="1" applyBorder="1" applyAlignment="1">
      <alignment horizontal="left" vertical="center"/>
    </xf>
    <xf numFmtId="0" fontId="14" fillId="3" borderId="7" xfId="1" applyFont="1" applyFill="1" applyBorder="1" applyAlignment="1">
      <alignment horizontal="left" vertical="center"/>
    </xf>
    <xf numFmtId="0" fontId="14" fillId="3" borderId="8" xfId="1" applyFont="1" applyFill="1" applyBorder="1" applyAlignment="1">
      <alignment horizontal="left" vertical="center"/>
    </xf>
    <xf numFmtId="0" fontId="14" fillId="3" borderId="9" xfId="1" applyFont="1" applyFill="1" applyBorder="1" applyAlignment="1">
      <alignment horizontal="left" vertical="center"/>
    </xf>
    <xf numFmtId="0" fontId="14" fillId="2" borderId="10" xfId="1" applyFont="1" applyFill="1" applyBorder="1" applyAlignment="1" applyProtection="1">
      <alignment horizontal="center" vertical="center" wrapText="1"/>
      <protection locked="0"/>
    </xf>
    <xf numFmtId="0" fontId="14" fillId="2" borderId="11" xfId="1" applyFont="1" applyFill="1" applyBorder="1" applyAlignment="1" applyProtection="1">
      <alignment horizontal="center" vertical="center" wrapText="1"/>
      <protection locked="0"/>
    </xf>
    <xf numFmtId="0" fontId="14" fillId="2" borderId="12" xfId="1" applyFont="1" applyFill="1" applyBorder="1" applyAlignment="1" applyProtection="1">
      <alignment horizontal="center"/>
      <protection locked="0"/>
    </xf>
    <xf numFmtId="0" fontId="14" fillId="2" borderId="13" xfId="1" applyFont="1" applyFill="1" applyBorder="1" applyAlignment="1" applyProtection="1">
      <alignment horizontal="center"/>
      <protection locked="0"/>
    </xf>
    <xf numFmtId="0" fontId="14" fillId="2" borderId="14" xfId="1" applyFont="1" applyFill="1" applyBorder="1" applyAlignment="1" applyProtection="1">
      <alignment horizontal="center"/>
      <protection locked="0"/>
    </xf>
    <xf numFmtId="177" fontId="14" fillId="0" borderId="3" xfId="1" applyNumberFormat="1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7" fontId="14" fillId="0" borderId="3" xfId="0" applyNumberFormat="1" applyFont="1" applyBorder="1" applyAlignment="1">
      <alignment horizontal="left" vertical="center"/>
    </xf>
    <xf numFmtId="0" fontId="14" fillId="3" borderId="2" xfId="0" applyFont="1" applyFill="1" applyBorder="1" applyAlignment="1" applyProtection="1">
      <alignment horizontal="left" vertical="center" wrapText="1"/>
      <protection locked="0"/>
    </xf>
    <xf numFmtId="0" fontId="14" fillId="3" borderId="2" xfId="0" applyFont="1" applyFill="1" applyBorder="1" applyAlignment="1" applyProtection="1">
      <alignment horizontal="left" vertical="center"/>
      <protection locked="0"/>
    </xf>
    <xf numFmtId="0" fontId="18" fillId="7" borderId="2" xfId="11" applyFont="1" applyFill="1" applyBorder="1" applyAlignment="1" applyProtection="1">
      <alignment horizontal="left" vertical="center" wrapText="1"/>
      <protection locked="0"/>
    </xf>
    <xf numFmtId="0" fontId="18" fillId="7" borderId="2" xfId="11" applyFont="1" applyFill="1" applyBorder="1" applyAlignment="1" applyProtection="1">
      <alignment horizontal="left" vertical="center"/>
      <protection locked="0"/>
    </xf>
    <xf numFmtId="17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4" borderId="1" xfId="2" applyFont="1" applyFill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14" fillId="3" borderId="1" xfId="3" applyNumberFormat="1" applyFont="1" applyFill="1" applyBorder="1" applyAlignment="1">
      <alignment horizontal="center" vertical="center"/>
    </xf>
    <xf numFmtId="49" fontId="14" fillId="6" borderId="1" xfId="3" applyNumberFormat="1" applyFont="1" applyFill="1" applyBorder="1" applyAlignment="1">
      <alignment horizontal="center" vertical="center"/>
    </xf>
    <xf numFmtId="178" fontId="18" fillId="0" borderId="1" xfId="33" applyNumberFormat="1" applyFont="1" applyFill="1" applyBorder="1"/>
  </cellXfs>
  <cellStyles count="3540">
    <cellStyle name="백분율 2" xfId="168"/>
    <cellStyle name="백분율 2 2" xfId="1245"/>
    <cellStyle name="쉼표 [0] 10" xfId="48"/>
    <cellStyle name="쉼표 [0] 10 10" xfId="282"/>
    <cellStyle name="쉼표 [0] 10 10 2" xfId="1248"/>
    <cellStyle name="쉼표 [0] 10 10 3" xfId="1247"/>
    <cellStyle name="쉼표 [0] 10 11" xfId="283"/>
    <cellStyle name="쉼표 [0] 10 11 2" xfId="1250"/>
    <cellStyle name="쉼표 [0] 10 11 3" xfId="1249"/>
    <cellStyle name="쉼표 [0] 10 12" xfId="284"/>
    <cellStyle name="쉼표 [0] 10 12 2" xfId="1251"/>
    <cellStyle name="쉼표 [0] 10 13" xfId="285"/>
    <cellStyle name="쉼표 [0] 10 13 2" xfId="1252"/>
    <cellStyle name="쉼표 [0] 10 14" xfId="1253"/>
    <cellStyle name="쉼표 [0] 10 15" xfId="1254"/>
    <cellStyle name="쉼표 [0] 10 16" xfId="1255"/>
    <cellStyle name="쉼표 [0] 10 17" xfId="1256"/>
    <cellStyle name="쉼표 [0] 10 18" xfId="1257"/>
    <cellStyle name="쉼표 [0] 10 19" xfId="1258"/>
    <cellStyle name="쉼표 [0] 10 2" xfId="72"/>
    <cellStyle name="쉼표 [0] 10 2 2" xfId="286"/>
    <cellStyle name="쉼표 [0] 10 2 2 2" xfId="1260"/>
    <cellStyle name="쉼표 [0] 10 2 2 2 2" xfId="1261"/>
    <cellStyle name="쉼표 [0] 10 2 2 3" xfId="1262"/>
    <cellStyle name="쉼표 [0] 10 2 2 4" xfId="1259"/>
    <cellStyle name="쉼표 [0] 10 2 3" xfId="287"/>
    <cellStyle name="쉼표 [0] 10 2 3 2" xfId="1264"/>
    <cellStyle name="쉼표 [0] 10 2 3 3" xfId="1263"/>
    <cellStyle name="쉼표 [0] 10 2 4" xfId="288"/>
    <cellStyle name="쉼표 [0] 10 2 4 2" xfId="1265"/>
    <cellStyle name="쉼표 [0] 10 2 5" xfId="1266"/>
    <cellStyle name="쉼표 [0] 10 20" xfId="1267"/>
    <cellStyle name="쉼표 [0] 10 3" xfId="97"/>
    <cellStyle name="쉼표 [0] 10 3 2" xfId="1117"/>
    <cellStyle name="쉼표 [0] 10 3 2 2" xfId="1268"/>
    <cellStyle name="쉼표 [0] 10 3 3" xfId="289"/>
    <cellStyle name="쉼표 [0] 10 4" xfId="77"/>
    <cellStyle name="쉼표 [0] 10 4 2" xfId="290"/>
    <cellStyle name="쉼표 [0] 10 4 2 2" xfId="1269"/>
    <cellStyle name="쉼표 [0] 10 5" xfId="111"/>
    <cellStyle name="쉼표 [0] 10 5 2" xfId="291"/>
    <cellStyle name="쉼표 [0] 10 5 2 2" xfId="1271"/>
    <cellStyle name="쉼표 [0] 10 5 3" xfId="1270"/>
    <cellStyle name="쉼표 [0] 10 6" xfId="125"/>
    <cellStyle name="쉼표 [0] 10 6 2" xfId="292"/>
    <cellStyle name="쉼표 [0] 10 6 2 2" xfId="1273"/>
    <cellStyle name="쉼표 [0] 10 6 3" xfId="1272"/>
    <cellStyle name="쉼표 [0] 10 7" xfId="138"/>
    <cellStyle name="쉼표 [0] 10 7 2" xfId="293"/>
    <cellStyle name="쉼표 [0] 10 7 2 2" xfId="1275"/>
    <cellStyle name="쉼표 [0] 10 7 3" xfId="1274"/>
    <cellStyle name="쉼표 [0] 10 8" xfId="150"/>
    <cellStyle name="쉼표 [0] 10 8 2" xfId="294"/>
    <cellStyle name="쉼표 [0] 10 8 2 2" xfId="1277"/>
    <cellStyle name="쉼표 [0] 10 8 3" xfId="1276"/>
    <cellStyle name="쉼표 [0] 10 9" xfId="296"/>
    <cellStyle name="쉼표 [0] 10 9 2" xfId="1279"/>
    <cellStyle name="쉼표 [0] 10 9 3" xfId="1280"/>
    <cellStyle name="쉼표 [0] 10 9 4" xfId="1278"/>
    <cellStyle name="쉼표 [0] 100" xfId="1281"/>
    <cellStyle name="쉼표 [0] 101" xfId="297"/>
    <cellStyle name="쉼표 [0] 101 2" xfId="298"/>
    <cellStyle name="쉼표 [0] 101 2 2" xfId="1282"/>
    <cellStyle name="쉼표 [0] 101 3" xfId="299"/>
    <cellStyle name="쉼표 [0] 101 3 2" xfId="1283"/>
    <cellStyle name="쉼표 [0] 101 4" xfId="1284"/>
    <cellStyle name="쉼표 [0] 101 5" xfId="3532"/>
    <cellStyle name="쉼표 [0] 102" xfId="3529"/>
    <cellStyle name="쉼표 [0] 103" xfId="3533"/>
    <cellStyle name="쉼표 [0] 104" xfId="300"/>
    <cellStyle name="쉼표 [0] 104 2" xfId="301"/>
    <cellStyle name="쉼표 [0] 104 2 2" xfId="1285"/>
    <cellStyle name="쉼표 [0] 104 3" xfId="302"/>
    <cellStyle name="쉼표 [0] 104 3 2" xfId="1286"/>
    <cellStyle name="쉼표 [0] 104 4" xfId="1287"/>
    <cellStyle name="쉼표 [0] 104 5" xfId="3534"/>
    <cellStyle name="쉼표 [0] 11" xfId="176"/>
    <cellStyle name="쉼표 [0] 11 10" xfId="303"/>
    <cellStyle name="쉼표 [0] 11 10 2" xfId="1289"/>
    <cellStyle name="쉼표 [0] 11 10 3" xfId="1288"/>
    <cellStyle name="쉼표 [0] 11 11" xfId="304"/>
    <cellStyle name="쉼표 [0] 11 11 2" xfId="1291"/>
    <cellStyle name="쉼표 [0] 11 11 3" xfId="1290"/>
    <cellStyle name="쉼표 [0] 11 12" xfId="305"/>
    <cellStyle name="쉼표 [0] 11 12 2" xfId="1293"/>
    <cellStyle name="쉼표 [0] 11 12 3" xfId="1292"/>
    <cellStyle name="쉼표 [0] 11 13" xfId="306"/>
    <cellStyle name="쉼표 [0] 11 13 2" xfId="1295"/>
    <cellStyle name="쉼표 [0] 11 13 3" xfId="1294"/>
    <cellStyle name="쉼표 [0] 11 14" xfId="307"/>
    <cellStyle name="쉼표 [0] 11 14 2" xfId="1297"/>
    <cellStyle name="쉼표 [0] 11 14 3" xfId="1296"/>
    <cellStyle name="쉼표 [0] 11 15" xfId="308"/>
    <cellStyle name="쉼표 [0] 11 15 2" xfId="1299"/>
    <cellStyle name="쉼표 [0] 11 15 3" xfId="1298"/>
    <cellStyle name="쉼표 [0] 11 16" xfId="309"/>
    <cellStyle name="쉼표 [0] 11 16 2" xfId="1301"/>
    <cellStyle name="쉼표 [0] 11 16 3" xfId="1300"/>
    <cellStyle name="쉼표 [0] 11 17" xfId="310"/>
    <cellStyle name="쉼표 [0] 11 17 2" xfId="1303"/>
    <cellStyle name="쉼표 [0] 11 17 3" xfId="1302"/>
    <cellStyle name="쉼표 [0] 11 18" xfId="311"/>
    <cellStyle name="쉼표 [0] 11 18 2" xfId="1305"/>
    <cellStyle name="쉼표 [0] 11 18 3" xfId="1304"/>
    <cellStyle name="쉼표 [0] 11 19" xfId="312"/>
    <cellStyle name="쉼표 [0] 11 19 2" xfId="1307"/>
    <cellStyle name="쉼표 [0] 11 19 3" xfId="1306"/>
    <cellStyle name="쉼표 [0] 11 2" xfId="190"/>
    <cellStyle name="쉼표 [0] 11 2 2" xfId="1308"/>
    <cellStyle name="쉼표 [0] 11 20" xfId="313"/>
    <cellStyle name="쉼표 [0] 11 20 2" xfId="1310"/>
    <cellStyle name="쉼표 [0] 11 20 3" xfId="1309"/>
    <cellStyle name="쉼표 [0] 11 21" xfId="314"/>
    <cellStyle name="쉼표 [0] 11 21 2" xfId="1312"/>
    <cellStyle name="쉼표 [0] 11 21 3" xfId="1311"/>
    <cellStyle name="쉼표 [0] 11 22" xfId="380"/>
    <cellStyle name="쉼표 [0] 11 22 2" xfId="1314"/>
    <cellStyle name="쉼표 [0] 11 22 3" xfId="1313"/>
    <cellStyle name="쉼표 [0] 11 23" xfId="315"/>
    <cellStyle name="쉼표 [0] 11 23 2" xfId="1316"/>
    <cellStyle name="쉼표 [0] 11 23 3" xfId="1315"/>
    <cellStyle name="쉼표 [0] 11 24" xfId="1317"/>
    <cellStyle name="쉼표 [0] 11 25" xfId="1318"/>
    <cellStyle name="쉼표 [0] 11 26" xfId="1319"/>
    <cellStyle name="쉼표 [0] 11 27" xfId="1320"/>
    <cellStyle name="쉼표 [0] 11 3" xfId="316"/>
    <cellStyle name="쉼표 [0] 11 3 2" xfId="1322"/>
    <cellStyle name="쉼표 [0] 11 3 3" xfId="1321"/>
    <cellStyle name="쉼표 [0] 11 4" xfId="384"/>
    <cellStyle name="쉼표 [0] 11 4 2" xfId="1324"/>
    <cellStyle name="쉼표 [0] 11 4 3" xfId="1323"/>
    <cellStyle name="쉼표 [0] 11 5" xfId="383"/>
    <cellStyle name="쉼표 [0] 11 5 2" xfId="1326"/>
    <cellStyle name="쉼표 [0] 11 5 3" xfId="1325"/>
    <cellStyle name="쉼표 [0] 11 6" xfId="379"/>
    <cellStyle name="쉼표 [0] 11 6 2" xfId="1328"/>
    <cellStyle name="쉼표 [0] 11 6 3" xfId="1327"/>
    <cellStyle name="쉼표 [0] 11 7" xfId="317"/>
    <cellStyle name="쉼표 [0] 11 7 2" xfId="1330"/>
    <cellStyle name="쉼표 [0] 11 7 3" xfId="1329"/>
    <cellStyle name="쉼표 [0] 11 8" xfId="318"/>
    <cellStyle name="쉼표 [0] 11 8 2" xfId="1332"/>
    <cellStyle name="쉼표 [0] 11 8 3" xfId="1331"/>
    <cellStyle name="쉼표 [0] 11 9" xfId="319"/>
    <cellStyle name="쉼표 [0] 11 9 2" xfId="1334"/>
    <cellStyle name="쉼표 [0] 11 9 3" xfId="1333"/>
    <cellStyle name="쉼표 [0] 118" xfId="320"/>
    <cellStyle name="쉼표 [0] 118 2" xfId="321"/>
    <cellStyle name="쉼표 [0] 118 2 2" xfId="1335"/>
    <cellStyle name="쉼표 [0] 118 3" xfId="322"/>
    <cellStyle name="쉼표 [0] 118 3 2" xfId="1336"/>
    <cellStyle name="쉼표 [0] 118 4" xfId="1337"/>
    <cellStyle name="쉼표 [0] 119" xfId="323"/>
    <cellStyle name="쉼표 [0] 119 2" xfId="324"/>
    <cellStyle name="쉼표 [0] 119 2 2" xfId="1338"/>
    <cellStyle name="쉼표 [0] 119 3" xfId="325"/>
    <cellStyle name="쉼표 [0] 119 3 2" xfId="1339"/>
    <cellStyle name="쉼표 [0] 119 4" xfId="1340"/>
    <cellStyle name="쉼표 [0] 12" xfId="180"/>
    <cellStyle name="쉼표 [0] 12 10" xfId="326"/>
    <cellStyle name="쉼표 [0] 12 10 2" xfId="1341"/>
    <cellStyle name="쉼표 [0] 12 11" xfId="327"/>
    <cellStyle name="쉼표 [0] 12 11 2" xfId="1342"/>
    <cellStyle name="쉼표 [0] 12 12" xfId="328"/>
    <cellStyle name="쉼표 [0] 12 12 2" xfId="1344"/>
    <cellStyle name="쉼표 [0] 12 12 3" xfId="1343"/>
    <cellStyle name="쉼표 [0] 12 13" xfId="329"/>
    <cellStyle name="쉼표 [0] 12 13 2" xfId="1346"/>
    <cellStyle name="쉼표 [0] 12 13 3" xfId="1345"/>
    <cellStyle name="쉼표 [0] 12 14" xfId="330"/>
    <cellStyle name="쉼표 [0] 12 14 2" xfId="1348"/>
    <cellStyle name="쉼표 [0] 12 14 3" xfId="1347"/>
    <cellStyle name="쉼표 [0] 12 15" xfId="331"/>
    <cellStyle name="쉼표 [0] 12 15 2" xfId="1350"/>
    <cellStyle name="쉼표 [0] 12 15 3" xfId="1349"/>
    <cellStyle name="쉼표 [0] 12 16" xfId="332"/>
    <cellStyle name="쉼표 [0] 12 16 2" xfId="1352"/>
    <cellStyle name="쉼표 [0] 12 16 3" xfId="1351"/>
    <cellStyle name="쉼표 [0] 12 17" xfId="333"/>
    <cellStyle name="쉼표 [0] 12 17 2" xfId="1354"/>
    <cellStyle name="쉼표 [0] 12 17 3" xfId="1353"/>
    <cellStyle name="쉼표 [0] 12 18" xfId="334"/>
    <cellStyle name="쉼표 [0] 12 18 2" xfId="1356"/>
    <cellStyle name="쉼표 [0] 12 18 3" xfId="1355"/>
    <cellStyle name="쉼표 [0] 12 19" xfId="335"/>
    <cellStyle name="쉼표 [0] 12 19 2" xfId="1358"/>
    <cellStyle name="쉼표 [0] 12 19 3" xfId="1357"/>
    <cellStyle name="쉼표 [0] 12 2" xfId="191"/>
    <cellStyle name="쉼표 [0] 12 2 2" xfId="1359"/>
    <cellStyle name="쉼표 [0] 12 2 2 2" xfId="1360"/>
    <cellStyle name="쉼표 [0] 12 2 3" xfId="1361"/>
    <cellStyle name="쉼표 [0] 12 20" xfId="336"/>
    <cellStyle name="쉼표 [0] 12 20 2" xfId="1363"/>
    <cellStyle name="쉼표 [0] 12 20 3" xfId="1362"/>
    <cellStyle name="쉼표 [0] 12 21" xfId="337"/>
    <cellStyle name="쉼표 [0] 12 21 2" xfId="1365"/>
    <cellStyle name="쉼표 [0] 12 21 3" xfId="1364"/>
    <cellStyle name="쉼표 [0] 12 22" xfId="338"/>
    <cellStyle name="쉼표 [0] 12 22 2" xfId="1367"/>
    <cellStyle name="쉼표 [0] 12 22 3" xfId="1366"/>
    <cellStyle name="쉼표 [0] 12 23" xfId="279"/>
    <cellStyle name="쉼표 [0] 12 23 2" xfId="1369"/>
    <cellStyle name="쉼표 [0] 12 23 3" xfId="1368"/>
    <cellStyle name="쉼표 [0] 12 24" xfId="1370"/>
    <cellStyle name="쉼표 [0] 12 25" xfId="1371"/>
    <cellStyle name="쉼표 [0] 12 3" xfId="381"/>
    <cellStyle name="쉼표 [0] 12 3 2" xfId="1372"/>
    <cellStyle name="쉼표 [0] 12 3 3" xfId="1373"/>
    <cellStyle name="쉼표 [0] 12 4" xfId="382"/>
    <cellStyle name="쉼표 [0] 12 4 2" xfId="1374"/>
    <cellStyle name="쉼표 [0] 12 4 3" xfId="1375"/>
    <cellStyle name="쉼표 [0] 12 5" xfId="339"/>
    <cellStyle name="쉼표 [0] 12 5 2" xfId="1376"/>
    <cellStyle name="쉼표 [0] 12 6" xfId="278"/>
    <cellStyle name="쉼표 [0] 12 6 2" xfId="1377"/>
    <cellStyle name="쉼표 [0] 12 7" xfId="340"/>
    <cellStyle name="쉼표 [0] 12 7 2" xfId="1378"/>
    <cellStyle name="쉼표 [0] 12 8" xfId="341"/>
    <cellStyle name="쉼표 [0] 12 8 2" xfId="1379"/>
    <cellStyle name="쉼표 [0] 12 9" xfId="342"/>
    <cellStyle name="쉼표 [0] 12 9 2" xfId="1380"/>
    <cellStyle name="쉼표 [0] 120" xfId="343"/>
    <cellStyle name="쉼표 [0] 120 2" xfId="344"/>
    <cellStyle name="쉼표 [0] 120 2 2" xfId="1381"/>
    <cellStyle name="쉼표 [0] 120 3" xfId="345"/>
    <cellStyle name="쉼표 [0] 120 3 2" xfId="1382"/>
    <cellStyle name="쉼표 [0] 120 4" xfId="1383"/>
    <cellStyle name="쉼표 [0] 121" xfId="346"/>
    <cellStyle name="쉼표 [0] 121 2" xfId="347"/>
    <cellStyle name="쉼표 [0] 121 2 2" xfId="1384"/>
    <cellStyle name="쉼표 [0] 121 3" xfId="348"/>
    <cellStyle name="쉼표 [0] 121 3 2" xfId="1385"/>
    <cellStyle name="쉼표 [0] 121 4" xfId="1386"/>
    <cellStyle name="쉼표 [0] 122" xfId="349"/>
    <cellStyle name="쉼표 [0] 122 2" xfId="350"/>
    <cellStyle name="쉼표 [0] 122 2 2" xfId="1387"/>
    <cellStyle name="쉼표 [0] 122 3" xfId="351"/>
    <cellStyle name="쉼표 [0] 122 3 2" xfId="1388"/>
    <cellStyle name="쉼표 [0] 122 4" xfId="1389"/>
    <cellStyle name="쉼표 [0] 125" xfId="352"/>
    <cellStyle name="쉼표 [0] 125 2" xfId="353"/>
    <cellStyle name="쉼표 [0] 125 2 2" xfId="1390"/>
    <cellStyle name="쉼표 [0] 125 3" xfId="354"/>
    <cellStyle name="쉼표 [0] 125 3 2" xfId="1391"/>
    <cellStyle name="쉼표 [0] 125 4" xfId="1392"/>
    <cellStyle name="쉼표 [0] 126" xfId="355"/>
    <cellStyle name="쉼표 [0] 126 2" xfId="356"/>
    <cellStyle name="쉼표 [0] 126 2 2" xfId="1393"/>
    <cellStyle name="쉼표 [0] 126 3" xfId="357"/>
    <cellStyle name="쉼표 [0] 126 3 2" xfId="1394"/>
    <cellStyle name="쉼표 [0] 126 4" xfId="1395"/>
    <cellStyle name="쉼표 [0] 127" xfId="358"/>
    <cellStyle name="쉼표 [0] 127 2" xfId="359"/>
    <cellStyle name="쉼표 [0] 127 2 2" xfId="1396"/>
    <cellStyle name="쉼표 [0] 127 3" xfId="360"/>
    <cellStyle name="쉼표 [0] 127 3 2" xfId="1397"/>
    <cellStyle name="쉼표 [0] 127 4" xfId="1398"/>
    <cellStyle name="쉼표 [0] 128" xfId="361"/>
    <cellStyle name="쉼표 [0] 128 2" xfId="362"/>
    <cellStyle name="쉼표 [0] 128 2 2" xfId="1399"/>
    <cellStyle name="쉼표 [0] 128 3" xfId="363"/>
    <cellStyle name="쉼표 [0] 128 3 2" xfId="1400"/>
    <cellStyle name="쉼표 [0] 128 4" xfId="1401"/>
    <cellStyle name="쉼표 [0] 129" xfId="364"/>
    <cellStyle name="쉼표 [0] 129 2" xfId="365"/>
    <cellStyle name="쉼표 [0] 129 2 2" xfId="1402"/>
    <cellStyle name="쉼표 [0] 129 3" xfId="366"/>
    <cellStyle name="쉼표 [0] 129 3 2" xfId="1403"/>
    <cellStyle name="쉼표 [0] 129 4" xfId="1404"/>
    <cellStyle name="쉼표 [0] 13" xfId="184"/>
    <cellStyle name="쉼표 [0] 13 10" xfId="369"/>
    <cellStyle name="쉼표 [0] 13 10 2" xfId="1406"/>
    <cellStyle name="쉼표 [0] 13 10 3" xfId="1405"/>
    <cellStyle name="쉼표 [0] 13 11" xfId="370"/>
    <cellStyle name="쉼표 [0] 13 11 2" xfId="1408"/>
    <cellStyle name="쉼표 [0] 13 11 3" xfId="1407"/>
    <cellStyle name="쉼표 [0] 13 12" xfId="371"/>
    <cellStyle name="쉼표 [0] 13 12 2" xfId="1410"/>
    <cellStyle name="쉼표 [0] 13 12 3" xfId="1409"/>
    <cellStyle name="쉼표 [0] 13 13" xfId="372"/>
    <cellStyle name="쉼표 [0] 13 13 2" xfId="1412"/>
    <cellStyle name="쉼표 [0] 13 13 3" xfId="1411"/>
    <cellStyle name="쉼표 [0] 13 14" xfId="373"/>
    <cellStyle name="쉼표 [0] 13 14 2" xfId="1414"/>
    <cellStyle name="쉼표 [0] 13 14 3" xfId="1413"/>
    <cellStyle name="쉼표 [0] 13 15" xfId="374"/>
    <cellStyle name="쉼표 [0] 13 15 2" xfId="1416"/>
    <cellStyle name="쉼표 [0] 13 15 3" xfId="1415"/>
    <cellStyle name="쉼표 [0] 13 16" xfId="375"/>
    <cellStyle name="쉼표 [0] 13 16 2" xfId="1418"/>
    <cellStyle name="쉼표 [0] 13 16 3" xfId="1417"/>
    <cellStyle name="쉼표 [0] 13 17" xfId="376"/>
    <cellStyle name="쉼표 [0] 13 17 2" xfId="1420"/>
    <cellStyle name="쉼표 [0] 13 17 3" xfId="1419"/>
    <cellStyle name="쉼표 [0] 13 18" xfId="377"/>
    <cellStyle name="쉼표 [0] 13 18 2" xfId="1422"/>
    <cellStyle name="쉼표 [0] 13 18 3" xfId="1421"/>
    <cellStyle name="쉼표 [0] 13 19" xfId="378"/>
    <cellStyle name="쉼표 [0] 13 19 2" xfId="1424"/>
    <cellStyle name="쉼표 [0] 13 19 3" xfId="1423"/>
    <cellStyle name="쉼표 [0] 13 2" xfId="385"/>
    <cellStyle name="쉼표 [0] 13 2 2" xfId="1425"/>
    <cellStyle name="쉼표 [0] 13 20" xfId="386"/>
    <cellStyle name="쉼표 [0] 13 20 2" xfId="1427"/>
    <cellStyle name="쉼표 [0] 13 20 3" xfId="1426"/>
    <cellStyle name="쉼표 [0] 13 21" xfId="387"/>
    <cellStyle name="쉼표 [0] 13 21 2" xfId="1429"/>
    <cellStyle name="쉼표 [0] 13 21 3" xfId="1428"/>
    <cellStyle name="쉼표 [0] 13 22" xfId="388"/>
    <cellStyle name="쉼표 [0] 13 22 2" xfId="1431"/>
    <cellStyle name="쉼표 [0] 13 22 3" xfId="1430"/>
    <cellStyle name="쉼표 [0] 13 23" xfId="389"/>
    <cellStyle name="쉼표 [0] 13 23 2" xfId="1433"/>
    <cellStyle name="쉼표 [0] 13 23 3" xfId="1432"/>
    <cellStyle name="쉼표 [0] 13 24" xfId="1118"/>
    <cellStyle name="쉼표 [0] 13 24 2" xfId="1434"/>
    <cellStyle name="쉼표 [0] 13 25" xfId="367"/>
    <cellStyle name="쉼표 [0] 13 25 2" xfId="1435"/>
    <cellStyle name="쉼표 [0] 13 26" xfId="1436"/>
    <cellStyle name="쉼표 [0] 13 27" xfId="1437"/>
    <cellStyle name="쉼표 [0] 13 28" xfId="1438"/>
    <cellStyle name="쉼표 [0] 13 29" xfId="3425"/>
    <cellStyle name="쉼표 [0] 13 3" xfId="390"/>
    <cellStyle name="쉼표 [0] 13 3 2" xfId="1440"/>
    <cellStyle name="쉼표 [0] 13 3 2 2" xfId="3498"/>
    <cellStyle name="쉼표 [0] 13 3 3" xfId="3422"/>
    <cellStyle name="쉼표 [0] 13 3 4" xfId="1439"/>
    <cellStyle name="쉼표 [0] 13 4" xfId="391"/>
    <cellStyle name="쉼표 [0] 13 4 2" xfId="1442"/>
    <cellStyle name="쉼표 [0] 13 4 2 2" xfId="3499"/>
    <cellStyle name="쉼표 [0] 13 4 3" xfId="3426"/>
    <cellStyle name="쉼표 [0] 13 4 4" xfId="1441"/>
    <cellStyle name="쉼표 [0] 13 5" xfId="392"/>
    <cellStyle name="쉼표 [0] 13 5 2" xfId="1444"/>
    <cellStyle name="쉼표 [0] 13 5 3" xfId="3428"/>
    <cellStyle name="쉼표 [0] 13 5 4" xfId="1443"/>
    <cellStyle name="쉼표 [0] 13 6" xfId="393"/>
    <cellStyle name="쉼표 [0] 13 6 2" xfId="1446"/>
    <cellStyle name="쉼표 [0] 13 6 3" xfId="3435"/>
    <cellStyle name="쉼표 [0] 13 6 4" xfId="1445"/>
    <cellStyle name="쉼표 [0] 13 7" xfId="394"/>
    <cellStyle name="쉼표 [0] 13 7 2" xfId="1448"/>
    <cellStyle name="쉼표 [0] 13 7 3" xfId="3430"/>
    <cellStyle name="쉼표 [0] 13 7 4" xfId="1447"/>
    <cellStyle name="쉼표 [0] 13 8" xfId="395"/>
    <cellStyle name="쉼표 [0] 13 8 2" xfId="1450"/>
    <cellStyle name="쉼표 [0] 13 8 3" xfId="3438"/>
    <cellStyle name="쉼표 [0] 13 8 4" xfId="1449"/>
    <cellStyle name="쉼표 [0] 13 9" xfId="396"/>
    <cellStyle name="쉼표 [0] 13 9 2" xfId="1452"/>
    <cellStyle name="쉼표 [0] 13 9 3" xfId="3447"/>
    <cellStyle name="쉼표 [0] 13 9 4" xfId="1451"/>
    <cellStyle name="쉼표 [0] 132" xfId="397"/>
    <cellStyle name="쉼표 [0] 132 2" xfId="398"/>
    <cellStyle name="쉼표 [0] 132 2 2" xfId="1453"/>
    <cellStyle name="쉼표 [0] 132 3" xfId="399"/>
    <cellStyle name="쉼표 [0] 132 3 2" xfId="1454"/>
    <cellStyle name="쉼표 [0] 132 4" xfId="1455"/>
    <cellStyle name="쉼표 [0] 133" xfId="400"/>
    <cellStyle name="쉼표 [0] 133 2" xfId="401"/>
    <cellStyle name="쉼표 [0] 133 2 2" xfId="1456"/>
    <cellStyle name="쉼표 [0] 133 3" xfId="402"/>
    <cellStyle name="쉼표 [0] 133 3 2" xfId="1457"/>
    <cellStyle name="쉼표 [0] 133 4" xfId="1458"/>
    <cellStyle name="쉼표 [0] 134" xfId="403"/>
    <cellStyle name="쉼표 [0] 134 2" xfId="404"/>
    <cellStyle name="쉼표 [0] 134 2 2" xfId="1459"/>
    <cellStyle name="쉼표 [0] 134 3" xfId="405"/>
    <cellStyle name="쉼표 [0] 134 3 2" xfId="1460"/>
    <cellStyle name="쉼표 [0] 134 4" xfId="1461"/>
    <cellStyle name="쉼표 [0] 135" xfId="406"/>
    <cellStyle name="쉼표 [0] 135 2" xfId="407"/>
    <cellStyle name="쉼표 [0] 135 2 2" xfId="1462"/>
    <cellStyle name="쉼표 [0] 135 3" xfId="408"/>
    <cellStyle name="쉼표 [0] 135 3 2" xfId="1463"/>
    <cellStyle name="쉼표 [0] 135 4" xfId="1464"/>
    <cellStyle name="쉼표 [0] 136" xfId="409"/>
    <cellStyle name="쉼표 [0] 136 2" xfId="410"/>
    <cellStyle name="쉼표 [0] 136 2 2" xfId="1465"/>
    <cellStyle name="쉼표 [0] 136 3" xfId="411"/>
    <cellStyle name="쉼표 [0] 136 3 2" xfId="1466"/>
    <cellStyle name="쉼표 [0] 136 4" xfId="1467"/>
    <cellStyle name="쉼표 [0] 139" xfId="412"/>
    <cellStyle name="쉼표 [0] 139 2" xfId="413"/>
    <cellStyle name="쉼표 [0] 139 2 2" xfId="1468"/>
    <cellStyle name="쉼표 [0] 139 3" xfId="414"/>
    <cellStyle name="쉼표 [0] 139 3 2" xfId="1469"/>
    <cellStyle name="쉼표 [0] 139 4" xfId="1470"/>
    <cellStyle name="쉼표 [0] 14" xfId="1127"/>
    <cellStyle name="쉼표 [0] 14 10" xfId="415"/>
    <cellStyle name="쉼표 [0] 14 10 2" xfId="1472"/>
    <cellStyle name="쉼표 [0] 14 10 3" xfId="1471"/>
    <cellStyle name="쉼표 [0] 14 11" xfId="416"/>
    <cellStyle name="쉼표 [0] 14 11 2" xfId="1474"/>
    <cellStyle name="쉼표 [0] 14 11 3" xfId="1473"/>
    <cellStyle name="쉼표 [0] 14 12" xfId="417"/>
    <cellStyle name="쉼표 [0] 14 12 2" xfId="1476"/>
    <cellStyle name="쉼표 [0] 14 12 3" xfId="1475"/>
    <cellStyle name="쉼표 [0] 14 13" xfId="1477"/>
    <cellStyle name="쉼표 [0] 14 14" xfId="1478"/>
    <cellStyle name="쉼표 [0] 14 15" xfId="1479"/>
    <cellStyle name="쉼표 [0] 14 16" xfId="1480"/>
    <cellStyle name="쉼표 [0] 14 17" xfId="1481"/>
    <cellStyle name="쉼표 [0] 14 18" xfId="1482"/>
    <cellStyle name="쉼표 [0] 14 19" xfId="1483"/>
    <cellStyle name="쉼표 [0] 14 2" xfId="227"/>
    <cellStyle name="쉼표 [0] 14 2 2" xfId="1484"/>
    <cellStyle name="쉼표 [0] 14 20" xfId="1485"/>
    <cellStyle name="쉼표 [0] 14 3" xfId="418"/>
    <cellStyle name="쉼표 [0] 14 3 2" xfId="1486"/>
    <cellStyle name="쉼표 [0] 14 4" xfId="419"/>
    <cellStyle name="쉼표 [0] 14 4 2" xfId="1487"/>
    <cellStyle name="쉼표 [0] 14 5" xfId="420"/>
    <cellStyle name="쉼표 [0] 14 5 2" xfId="1489"/>
    <cellStyle name="쉼표 [0] 14 5 3" xfId="3427"/>
    <cellStyle name="쉼표 [0] 14 5 4" xfId="1488"/>
    <cellStyle name="쉼표 [0] 14 6" xfId="421"/>
    <cellStyle name="쉼표 [0] 14 6 2" xfId="1491"/>
    <cellStyle name="쉼표 [0] 14 6 3" xfId="3434"/>
    <cellStyle name="쉼표 [0] 14 6 4" xfId="1490"/>
    <cellStyle name="쉼표 [0] 14 7" xfId="422"/>
    <cellStyle name="쉼표 [0] 14 7 2" xfId="1493"/>
    <cellStyle name="쉼표 [0] 14 7 3" xfId="3429"/>
    <cellStyle name="쉼표 [0] 14 7 4" xfId="1492"/>
    <cellStyle name="쉼표 [0] 14 8" xfId="423"/>
    <cellStyle name="쉼표 [0] 14 8 2" xfId="1495"/>
    <cellStyle name="쉼표 [0] 14 8 3" xfId="3439"/>
    <cellStyle name="쉼표 [0] 14 8 4" xfId="1494"/>
    <cellStyle name="쉼표 [0] 14 9" xfId="424"/>
    <cellStyle name="쉼표 [0] 14 9 2" xfId="1497"/>
    <cellStyle name="쉼표 [0] 14 9 3" xfId="3446"/>
    <cellStyle name="쉼표 [0] 14 9 4" xfId="1496"/>
    <cellStyle name="쉼표 [0] 140" xfId="425"/>
    <cellStyle name="쉼표 [0] 140 2" xfId="426"/>
    <cellStyle name="쉼표 [0] 140 2 2" xfId="1498"/>
    <cellStyle name="쉼표 [0] 140 3" xfId="427"/>
    <cellStyle name="쉼표 [0] 140 3 2" xfId="1499"/>
    <cellStyle name="쉼표 [0] 140 4" xfId="1500"/>
    <cellStyle name="쉼표 [0] 141" xfId="428"/>
    <cellStyle name="쉼표 [0] 141 2" xfId="429"/>
    <cellStyle name="쉼표 [0] 141 2 2" xfId="1501"/>
    <cellStyle name="쉼표 [0] 141 3" xfId="430"/>
    <cellStyle name="쉼표 [0] 141 3 2" xfId="1502"/>
    <cellStyle name="쉼표 [0] 141 4" xfId="1503"/>
    <cellStyle name="쉼표 [0] 142" xfId="431"/>
    <cellStyle name="쉼표 [0] 142 2" xfId="432"/>
    <cellStyle name="쉼표 [0] 142 2 2" xfId="1504"/>
    <cellStyle name="쉼표 [0] 142 3" xfId="433"/>
    <cellStyle name="쉼표 [0] 142 3 2" xfId="1505"/>
    <cellStyle name="쉼표 [0] 142 4" xfId="1506"/>
    <cellStyle name="쉼표 [0] 143" xfId="434"/>
    <cellStyle name="쉼표 [0] 143 2" xfId="435"/>
    <cellStyle name="쉼표 [0] 143 2 2" xfId="1507"/>
    <cellStyle name="쉼표 [0] 143 3" xfId="436"/>
    <cellStyle name="쉼표 [0] 143 3 2" xfId="1508"/>
    <cellStyle name="쉼표 [0] 143 4" xfId="1509"/>
    <cellStyle name="쉼표 [0] 146" xfId="437"/>
    <cellStyle name="쉼표 [0] 146 2" xfId="438"/>
    <cellStyle name="쉼표 [0] 146 2 2" xfId="1510"/>
    <cellStyle name="쉼표 [0] 146 3" xfId="439"/>
    <cellStyle name="쉼표 [0] 146 3 2" xfId="1511"/>
    <cellStyle name="쉼표 [0] 146 4" xfId="1512"/>
    <cellStyle name="쉼표 [0] 147" xfId="440"/>
    <cellStyle name="쉼표 [0] 147 2" xfId="441"/>
    <cellStyle name="쉼표 [0] 147 2 2" xfId="1513"/>
    <cellStyle name="쉼표 [0] 147 3" xfId="442"/>
    <cellStyle name="쉼표 [0] 147 3 2" xfId="1514"/>
    <cellStyle name="쉼표 [0] 147 4" xfId="1515"/>
    <cellStyle name="쉼표 [0] 148" xfId="443"/>
    <cellStyle name="쉼표 [0] 148 2" xfId="444"/>
    <cellStyle name="쉼표 [0] 148 2 2" xfId="1516"/>
    <cellStyle name="쉼표 [0] 148 3" xfId="445"/>
    <cellStyle name="쉼표 [0] 148 3 2" xfId="1517"/>
    <cellStyle name="쉼표 [0] 148 4" xfId="1518"/>
    <cellStyle name="쉼표 [0] 149" xfId="446"/>
    <cellStyle name="쉼표 [0] 149 2" xfId="447"/>
    <cellStyle name="쉼표 [0] 149 2 2" xfId="1519"/>
    <cellStyle name="쉼표 [0] 149 3" xfId="448"/>
    <cellStyle name="쉼표 [0] 149 3 2" xfId="1520"/>
    <cellStyle name="쉼표 [0] 149 4" xfId="1521"/>
    <cellStyle name="쉼표 [0] 15" xfId="192"/>
    <cellStyle name="쉼표 [0] 15 10" xfId="449"/>
    <cellStyle name="쉼표 [0] 15 10 2" xfId="1523"/>
    <cellStyle name="쉼표 [0] 15 10 3" xfId="1522"/>
    <cellStyle name="쉼표 [0] 15 11" xfId="450"/>
    <cellStyle name="쉼표 [0] 15 11 2" xfId="1525"/>
    <cellStyle name="쉼표 [0] 15 11 3" xfId="1524"/>
    <cellStyle name="쉼표 [0] 15 12" xfId="451"/>
    <cellStyle name="쉼표 [0] 15 12 2" xfId="1527"/>
    <cellStyle name="쉼표 [0] 15 12 3" xfId="1526"/>
    <cellStyle name="쉼표 [0] 15 13" xfId="1528"/>
    <cellStyle name="쉼표 [0] 15 14" xfId="1529"/>
    <cellStyle name="쉼표 [0] 15 15" xfId="1530"/>
    <cellStyle name="쉼표 [0] 15 2" xfId="452"/>
    <cellStyle name="쉼표 [0] 15 2 10" xfId="1531"/>
    <cellStyle name="쉼표 [0] 15 2 11" xfId="1532"/>
    <cellStyle name="쉼표 [0] 15 2 2" xfId="1533"/>
    <cellStyle name="쉼표 [0] 15 2 3" xfId="1534"/>
    <cellStyle name="쉼표 [0] 15 2 4" xfId="1535"/>
    <cellStyle name="쉼표 [0] 15 2 5" xfId="1536"/>
    <cellStyle name="쉼표 [0] 15 2 6" xfId="1537"/>
    <cellStyle name="쉼표 [0] 15 2 7" xfId="1538"/>
    <cellStyle name="쉼표 [0] 15 2 8" xfId="1539"/>
    <cellStyle name="쉼표 [0] 15 2 9" xfId="1540"/>
    <cellStyle name="쉼표 [0] 15 3" xfId="453"/>
    <cellStyle name="쉼표 [0] 15 3 10" xfId="1541"/>
    <cellStyle name="쉼표 [0] 15 3 11" xfId="1542"/>
    <cellStyle name="쉼표 [0] 15 3 2" xfId="1543"/>
    <cellStyle name="쉼표 [0] 15 3 3" xfId="1544"/>
    <cellStyle name="쉼표 [0] 15 3 4" xfId="1545"/>
    <cellStyle name="쉼표 [0] 15 3 5" xfId="1546"/>
    <cellStyle name="쉼표 [0] 15 3 6" xfId="1547"/>
    <cellStyle name="쉼표 [0] 15 3 7" xfId="1548"/>
    <cellStyle name="쉼표 [0] 15 3 8" xfId="1549"/>
    <cellStyle name="쉼표 [0] 15 3 9" xfId="1550"/>
    <cellStyle name="쉼표 [0] 15 4" xfId="454"/>
    <cellStyle name="쉼표 [0] 15 4 2" xfId="1551"/>
    <cellStyle name="쉼표 [0] 15 4 3" xfId="1552"/>
    <cellStyle name="쉼표 [0] 15 4 4" xfId="1553"/>
    <cellStyle name="쉼표 [0] 15 4 5" xfId="1554"/>
    <cellStyle name="쉼표 [0] 15 4 6" xfId="1555"/>
    <cellStyle name="쉼표 [0] 15 4 7" xfId="1556"/>
    <cellStyle name="쉼표 [0] 15 5" xfId="455"/>
    <cellStyle name="쉼표 [0] 15 5 2" xfId="1557"/>
    <cellStyle name="쉼표 [0] 15 6" xfId="456"/>
    <cellStyle name="쉼표 [0] 15 6 2" xfId="1559"/>
    <cellStyle name="쉼표 [0] 15 6 3" xfId="1558"/>
    <cellStyle name="쉼표 [0] 15 7" xfId="457"/>
    <cellStyle name="쉼표 [0] 15 7 2" xfId="1561"/>
    <cellStyle name="쉼표 [0] 15 7 3" xfId="1560"/>
    <cellStyle name="쉼표 [0] 15 8" xfId="458"/>
    <cellStyle name="쉼표 [0] 15 8 2" xfId="1563"/>
    <cellStyle name="쉼표 [0] 15 8 3" xfId="1562"/>
    <cellStyle name="쉼표 [0] 15 9" xfId="459"/>
    <cellStyle name="쉼표 [0] 15 9 2" xfId="1565"/>
    <cellStyle name="쉼표 [0] 15 9 3" xfId="1564"/>
    <cellStyle name="쉼표 [0] 150" xfId="460"/>
    <cellStyle name="쉼표 [0] 150 2" xfId="461"/>
    <cellStyle name="쉼표 [0] 150 2 2" xfId="1566"/>
    <cellStyle name="쉼표 [0] 150 3" xfId="462"/>
    <cellStyle name="쉼표 [0] 150 3 2" xfId="1567"/>
    <cellStyle name="쉼표 [0] 150 4" xfId="1568"/>
    <cellStyle name="쉼표 [0] 153" xfId="463"/>
    <cellStyle name="쉼표 [0] 153 2" xfId="464"/>
    <cellStyle name="쉼표 [0] 153 2 2" xfId="1569"/>
    <cellStyle name="쉼표 [0] 153 3" xfId="465"/>
    <cellStyle name="쉼표 [0] 153 3 2" xfId="1570"/>
    <cellStyle name="쉼표 [0] 153 4" xfId="1571"/>
    <cellStyle name="쉼표 [0] 154" xfId="466"/>
    <cellStyle name="쉼표 [0] 154 2" xfId="467"/>
    <cellStyle name="쉼표 [0] 154 2 2" xfId="1572"/>
    <cellStyle name="쉼표 [0] 154 3" xfId="468"/>
    <cellStyle name="쉼표 [0] 154 3 2" xfId="1573"/>
    <cellStyle name="쉼표 [0] 154 4" xfId="1574"/>
    <cellStyle name="쉼표 [0] 155" xfId="469"/>
    <cellStyle name="쉼표 [0] 155 2" xfId="470"/>
    <cellStyle name="쉼표 [0] 155 2 2" xfId="1575"/>
    <cellStyle name="쉼표 [0] 155 3" xfId="471"/>
    <cellStyle name="쉼표 [0] 155 3 2" xfId="1576"/>
    <cellStyle name="쉼표 [0] 155 4" xfId="1577"/>
    <cellStyle name="쉼표 [0] 156" xfId="472"/>
    <cellStyle name="쉼표 [0] 156 2" xfId="473"/>
    <cellStyle name="쉼표 [0] 156 2 2" xfId="1578"/>
    <cellStyle name="쉼표 [0] 156 3" xfId="474"/>
    <cellStyle name="쉼표 [0] 156 3 2" xfId="1579"/>
    <cellStyle name="쉼표 [0] 156 4" xfId="1580"/>
    <cellStyle name="쉼표 [0] 157" xfId="475"/>
    <cellStyle name="쉼표 [0] 157 2" xfId="476"/>
    <cellStyle name="쉼표 [0] 157 2 2" xfId="1581"/>
    <cellStyle name="쉼표 [0] 157 3" xfId="477"/>
    <cellStyle name="쉼표 [0] 157 3 2" xfId="1582"/>
    <cellStyle name="쉼표 [0] 157 4" xfId="1583"/>
    <cellStyle name="쉼표 [0] 16" xfId="193"/>
    <cellStyle name="쉼표 [0] 16 10" xfId="478"/>
    <cellStyle name="쉼표 [0] 16 10 2" xfId="1585"/>
    <cellStyle name="쉼표 [0] 16 10 3" xfId="1584"/>
    <cellStyle name="쉼표 [0] 16 11" xfId="479"/>
    <cellStyle name="쉼표 [0] 16 11 2" xfId="1587"/>
    <cellStyle name="쉼표 [0] 16 11 3" xfId="1586"/>
    <cellStyle name="쉼표 [0] 16 12" xfId="480"/>
    <cellStyle name="쉼표 [0] 16 12 2" xfId="1589"/>
    <cellStyle name="쉼표 [0] 16 12 3" xfId="1588"/>
    <cellStyle name="쉼표 [0] 16 13" xfId="1590"/>
    <cellStyle name="쉼표 [0] 16 14" xfId="1591"/>
    <cellStyle name="쉼표 [0] 16 15" xfId="1592"/>
    <cellStyle name="쉼표 [0] 16 16" xfId="1593"/>
    <cellStyle name="쉼표 [0] 16 17" xfId="1594"/>
    <cellStyle name="쉼표 [0] 16 18" xfId="1595"/>
    <cellStyle name="쉼표 [0] 16 19" xfId="1596"/>
    <cellStyle name="쉼표 [0] 16 2" xfId="481"/>
    <cellStyle name="쉼표 [0] 16 2 2" xfId="1597"/>
    <cellStyle name="쉼표 [0] 16 2 3" xfId="1598"/>
    <cellStyle name="쉼표 [0] 16 2 4" xfId="1599"/>
    <cellStyle name="쉼표 [0] 16 2 5" xfId="1600"/>
    <cellStyle name="쉼표 [0] 16 2 6" xfId="1601"/>
    <cellStyle name="쉼표 [0] 16 2 7" xfId="1602"/>
    <cellStyle name="쉼표 [0] 16 20" xfId="1603"/>
    <cellStyle name="쉼표 [0] 16 21" xfId="1604"/>
    <cellStyle name="쉼표 [0] 16 22" xfId="1605"/>
    <cellStyle name="쉼표 [0] 16 23" xfId="1606"/>
    <cellStyle name="쉼표 [0] 16 24" xfId="1607"/>
    <cellStyle name="쉼표 [0] 16 3" xfId="482"/>
    <cellStyle name="쉼표 [0] 16 3 2" xfId="1608"/>
    <cellStyle name="쉼표 [0] 16 3 3" xfId="1609"/>
    <cellStyle name="쉼표 [0] 16 3 4" xfId="1610"/>
    <cellStyle name="쉼표 [0] 16 3 5" xfId="1611"/>
    <cellStyle name="쉼표 [0] 16 3 6" xfId="1612"/>
    <cellStyle name="쉼표 [0] 16 3 7" xfId="1613"/>
    <cellStyle name="쉼표 [0] 16 4" xfId="483"/>
    <cellStyle name="쉼표 [0] 16 4 2" xfId="1614"/>
    <cellStyle name="쉼표 [0] 16 4 3" xfId="1615"/>
    <cellStyle name="쉼표 [0] 16 4 4" xfId="1616"/>
    <cellStyle name="쉼표 [0] 16 4 5" xfId="1617"/>
    <cellStyle name="쉼표 [0] 16 4 6" xfId="1618"/>
    <cellStyle name="쉼표 [0] 16 4 7" xfId="1619"/>
    <cellStyle name="쉼표 [0] 16 5" xfId="484"/>
    <cellStyle name="쉼표 [0] 16 5 2" xfId="1620"/>
    <cellStyle name="쉼표 [0] 16 6" xfId="485"/>
    <cellStyle name="쉼표 [0] 16 6 2" xfId="1622"/>
    <cellStyle name="쉼표 [0] 16 6 3" xfId="1621"/>
    <cellStyle name="쉼표 [0] 16 7" xfId="486"/>
    <cellStyle name="쉼표 [0] 16 7 2" xfId="1624"/>
    <cellStyle name="쉼표 [0] 16 7 3" xfId="1623"/>
    <cellStyle name="쉼표 [0] 16 8" xfId="487"/>
    <cellStyle name="쉼표 [0] 16 8 2" xfId="1626"/>
    <cellStyle name="쉼표 [0] 16 8 3" xfId="1625"/>
    <cellStyle name="쉼표 [0] 16 9" xfId="488"/>
    <cellStyle name="쉼표 [0] 16 9 2" xfId="1628"/>
    <cellStyle name="쉼표 [0] 16 9 3" xfId="1627"/>
    <cellStyle name="쉼표 [0] 160" xfId="489"/>
    <cellStyle name="쉼표 [0] 160 2" xfId="490"/>
    <cellStyle name="쉼표 [0] 160 2 2" xfId="1629"/>
    <cellStyle name="쉼표 [0] 160 3" xfId="491"/>
    <cellStyle name="쉼표 [0] 160 3 2" xfId="1630"/>
    <cellStyle name="쉼표 [0] 160 4" xfId="1631"/>
    <cellStyle name="쉼표 [0] 161" xfId="492"/>
    <cellStyle name="쉼표 [0] 161 2" xfId="493"/>
    <cellStyle name="쉼표 [0] 161 2 2" xfId="1632"/>
    <cellStyle name="쉼표 [0] 161 3" xfId="494"/>
    <cellStyle name="쉼표 [0] 161 3 2" xfId="1633"/>
    <cellStyle name="쉼표 [0] 161 4" xfId="1634"/>
    <cellStyle name="쉼표 [0] 162" xfId="495"/>
    <cellStyle name="쉼표 [0] 162 2" xfId="496"/>
    <cellStyle name="쉼표 [0] 162 2 2" xfId="1635"/>
    <cellStyle name="쉼표 [0] 162 3" xfId="497"/>
    <cellStyle name="쉼표 [0] 162 3 2" xfId="1636"/>
    <cellStyle name="쉼표 [0] 162 4" xfId="1637"/>
    <cellStyle name="쉼표 [0] 163" xfId="498"/>
    <cellStyle name="쉼표 [0] 163 2" xfId="499"/>
    <cellStyle name="쉼표 [0] 163 2 2" xfId="1638"/>
    <cellStyle name="쉼표 [0] 163 3" xfId="500"/>
    <cellStyle name="쉼표 [0] 163 3 2" xfId="1639"/>
    <cellStyle name="쉼표 [0] 163 4" xfId="1640"/>
    <cellStyle name="쉼표 [0] 164" xfId="501"/>
    <cellStyle name="쉼표 [0] 164 2" xfId="502"/>
    <cellStyle name="쉼표 [0] 164 2 2" xfId="1641"/>
    <cellStyle name="쉼표 [0] 164 3" xfId="503"/>
    <cellStyle name="쉼표 [0] 164 3 2" xfId="1642"/>
    <cellStyle name="쉼표 [0] 164 4" xfId="1643"/>
    <cellStyle name="쉼표 [0] 168" xfId="504"/>
    <cellStyle name="쉼표 [0] 168 2" xfId="505"/>
    <cellStyle name="쉼표 [0] 168 2 2" xfId="1644"/>
    <cellStyle name="쉼표 [0] 168 3" xfId="506"/>
    <cellStyle name="쉼표 [0] 168 3 2" xfId="1645"/>
    <cellStyle name="쉼표 [0] 168 4" xfId="1646"/>
    <cellStyle name="쉼표 [0] 169" xfId="507"/>
    <cellStyle name="쉼표 [0] 169 2" xfId="508"/>
    <cellStyle name="쉼표 [0] 169 2 2" xfId="1647"/>
    <cellStyle name="쉼표 [0] 169 3" xfId="509"/>
    <cellStyle name="쉼표 [0] 169 3 2" xfId="1648"/>
    <cellStyle name="쉼표 [0] 169 4" xfId="1649"/>
    <cellStyle name="쉼표 [0] 17" xfId="229"/>
    <cellStyle name="쉼표 [0] 17 10" xfId="510"/>
    <cellStyle name="쉼표 [0] 17 10 2" xfId="1651"/>
    <cellStyle name="쉼표 [0] 17 10 3" xfId="1650"/>
    <cellStyle name="쉼표 [0] 17 11" xfId="511"/>
    <cellStyle name="쉼표 [0] 17 11 2" xfId="1653"/>
    <cellStyle name="쉼표 [0] 17 11 3" xfId="1652"/>
    <cellStyle name="쉼표 [0] 17 12" xfId="512"/>
    <cellStyle name="쉼표 [0] 17 12 2" xfId="1655"/>
    <cellStyle name="쉼표 [0] 17 12 3" xfId="1654"/>
    <cellStyle name="쉼표 [0] 17 13" xfId="1656"/>
    <cellStyle name="쉼표 [0] 17 14" xfId="1657"/>
    <cellStyle name="쉼표 [0] 17 15" xfId="1658"/>
    <cellStyle name="쉼표 [0] 17 16" xfId="1659"/>
    <cellStyle name="쉼표 [0] 17 17" xfId="1660"/>
    <cellStyle name="쉼표 [0] 17 18" xfId="1661"/>
    <cellStyle name="쉼표 [0] 17 19" xfId="1662"/>
    <cellStyle name="쉼표 [0] 17 2" xfId="228"/>
    <cellStyle name="쉼표 [0] 17 2 2" xfId="1663"/>
    <cellStyle name="쉼표 [0] 17 3" xfId="513"/>
    <cellStyle name="쉼표 [0] 17 3 2" xfId="1664"/>
    <cellStyle name="쉼표 [0] 17 4" xfId="514"/>
    <cellStyle name="쉼표 [0] 17 4 2" xfId="1665"/>
    <cellStyle name="쉼표 [0] 17 5" xfId="515"/>
    <cellStyle name="쉼표 [0] 17 5 2" xfId="1667"/>
    <cellStyle name="쉼표 [0] 17 5 3" xfId="1666"/>
    <cellStyle name="쉼표 [0] 17 6" xfId="516"/>
    <cellStyle name="쉼표 [0] 17 6 2" xfId="1669"/>
    <cellStyle name="쉼표 [0] 17 6 3" xfId="1668"/>
    <cellStyle name="쉼표 [0] 17 7" xfId="517"/>
    <cellStyle name="쉼표 [0] 17 7 2" xfId="1671"/>
    <cellStyle name="쉼표 [0] 17 7 3" xfId="1670"/>
    <cellStyle name="쉼표 [0] 17 8" xfId="518"/>
    <cellStyle name="쉼표 [0] 17 8 2" xfId="1673"/>
    <cellStyle name="쉼표 [0] 17 8 3" xfId="1672"/>
    <cellStyle name="쉼표 [0] 17 9" xfId="519"/>
    <cellStyle name="쉼표 [0] 17 9 2" xfId="1675"/>
    <cellStyle name="쉼표 [0] 17 9 3" xfId="1674"/>
    <cellStyle name="쉼표 [0] 170" xfId="520"/>
    <cellStyle name="쉼표 [0] 170 2" xfId="521"/>
    <cellStyle name="쉼표 [0] 170 2 2" xfId="1676"/>
    <cellStyle name="쉼표 [0] 170 3" xfId="522"/>
    <cellStyle name="쉼표 [0] 170 3 2" xfId="1677"/>
    <cellStyle name="쉼표 [0] 170 4" xfId="1678"/>
    <cellStyle name="쉼표 [0] 171" xfId="523"/>
    <cellStyle name="쉼표 [0] 171 2" xfId="524"/>
    <cellStyle name="쉼표 [0] 171 2 2" xfId="1679"/>
    <cellStyle name="쉼표 [0] 171 3" xfId="525"/>
    <cellStyle name="쉼표 [0] 171 3 2" xfId="1680"/>
    <cellStyle name="쉼표 [0] 171 4" xfId="1681"/>
    <cellStyle name="쉼표 [0] 172" xfId="526"/>
    <cellStyle name="쉼표 [0] 172 2" xfId="527"/>
    <cellStyle name="쉼표 [0] 172 2 2" xfId="1682"/>
    <cellStyle name="쉼표 [0] 172 3" xfId="528"/>
    <cellStyle name="쉼표 [0] 172 3 2" xfId="1683"/>
    <cellStyle name="쉼표 [0] 172 4" xfId="1684"/>
    <cellStyle name="쉼표 [0] 175" xfId="529"/>
    <cellStyle name="쉼표 [0] 175 2" xfId="530"/>
    <cellStyle name="쉼표 [0] 175 2 2" xfId="1685"/>
    <cellStyle name="쉼표 [0] 175 3" xfId="531"/>
    <cellStyle name="쉼표 [0] 175 3 2" xfId="1686"/>
    <cellStyle name="쉼표 [0] 175 4" xfId="1687"/>
    <cellStyle name="쉼표 [0] 176" xfId="532"/>
    <cellStyle name="쉼표 [0] 176 2" xfId="533"/>
    <cellStyle name="쉼표 [0] 176 2 2" xfId="1688"/>
    <cellStyle name="쉼표 [0] 176 3" xfId="534"/>
    <cellStyle name="쉼표 [0] 176 3 2" xfId="1689"/>
    <cellStyle name="쉼표 [0] 176 4" xfId="1690"/>
    <cellStyle name="쉼표 [0] 177" xfId="535"/>
    <cellStyle name="쉼표 [0] 177 2" xfId="536"/>
    <cellStyle name="쉼표 [0] 177 2 2" xfId="1691"/>
    <cellStyle name="쉼표 [0] 177 3" xfId="537"/>
    <cellStyle name="쉼표 [0] 177 3 2" xfId="1692"/>
    <cellStyle name="쉼표 [0] 177 4" xfId="1693"/>
    <cellStyle name="쉼표 [0] 178" xfId="538"/>
    <cellStyle name="쉼표 [0] 178 2" xfId="539"/>
    <cellStyle name="쉼표 [0] 178 2 2" xfId="1694"/>
    <cellStyle name="쉼표 [0] 178 3" xfId="540"/>
    <cellStyle name="쉼표 [0] 178 3 2" xfId="1695"/>
    <cellStyle name="쉼표 [0] 178 4" xfId="1696"/>
    <cellStyle name="쉼표 [0] 179" xfId="541"/>
    <cellStyle name="쉼표 [0] 179 2" xfId="542"/>
    <cellStyle name="쉼표 [0] 179 2 2" xfId="1697"/>
    <cellStyle name="쉼표 [0] 179 3" xfId="543"/>
    <cellStyle name="쉼표 [0] 179 3 2" xfId="1698"/>
    <cellStyle name="쉼표 [0] 179 4" xfId="1699"/>
    <cellStyle name="쉼표 [0] 18" xfId="230"/>
    <cellStyle name="쉼표 [0] 18 10" xfId="1700"/>
    <cellStyle name="쉼표 [0] 18 11" xfId="1701"/>
    <cellStyle name="쉼표 [0] 18 12" xfId="1702"/>
    <cellStyle name="쉼표 [0] 18 13" xfId="1703"/>
    <cellStyle name="쉼표 [0] 18 2" xfId="232"/>
    <cellStyle name="쉼표 [0] 18 3" xfId="1704"/>
    <cellStyle name="쉼표 [0] 18 4" xfId="1705"/>
    <cellStyle name="쉼표 [0] 18 5" xfId="1706"/>
    <cellStyle name="쉼표 [0] 18 6" xfId="1707"/>
    <cellStyle name="쉼표 [0] 18 7" xfId="1708"/>
    <cellStyle name="쉼표 [0] 18 8" xfId="1709"/>
    <cellStyle name="쉼표 [0] 18 9" xfId="1710"/>
    <cellStyle name="쉼표 [0] 183" xfId="544"/>
    <cellStyle name="쉼표 [0] 183 2" xfId="545"/>
    <cellStyle name="쉼표 [0] 183 2 2" xfId="1711"/>
    <cellStyle name="쉼표 [0] 183 3" xfId="546"/>
    <cellStyle name="쉼표 [0] 183 3 2" xfId="1712"/>
    <cellStyle name="쉼표 [0] 183 4" xfId="1713"/>
    <cellStyle name="쉼표 [0] 184" xfId="547"/>
    <cellStyle name="쉼표 [0] 184 2" xfId="548"/>
    <cellStyle name="쉼표 [0] 184 2 2" xfId="1714"/>
    <cellStyle name="쉼표 [0] 184 3" xfId="549"/>
    <cellStyle name="쉼표 [0] 184 3 2" xfId="1715"/>
    <cellStyle name="쉼표 [0] 184 4" xfId="1716"/>
    <cellStyle name="쉼표 [0] 185" xfId="550"/>
    <cellStyle name="쉼표 [0] 185 2" xfId="551"/>
    <cellStyle name="쉼표 [0] 185 2 2" xfId="1717"/>
    <cellStyle name="쉼표 [0] 185 3" xfId="552"/>
    <cellStyle name="쉼표 [0] 185 3 2" xfId="1718"/>
    <cellStyle name="쉼표 [0] 185 4" xfId="1719"/>
    <cellStyle name="쉼표 [0] 186" xfId="553"/>
    <cellStyle name="쉼표 [0] 186 2" xfId="554"/>
    <cellStyle name="쉼표 [0] 186 2 2" xfId="1720"/>
    <cellStyle name="쉼표 [0] 186 3" xfId="555"/>
    <cellStyle name="쉼표 [0] 186 3 2" xfId="1721"/>
    <cellStyle name="쉼표 [0] 186 4" xfId="1722"/>
    <cellStyle name="쉼표 [0] 187" xfId="556"/>
    <cellStyle name="쉼표 [0] 187 2" xfId="557"/>
    <cellStyle name="쉼표 [0] 187 2 2" xfId="1723"/>
    <cellStyle name="쉼표 [0] 187 3" xfId="558"/>
    <cellStyle name="쉼표 [0] 187 3 2" xfId="1724"/>
    <cellStyle name="쉼표 [0] 187 4" xfId="1725"/>
    <cellStyle name="쉼표 [0] 19" xfId="231"/>
    <cellStyle name="쉼표 [0] 19 10" xfId="1726"/>
    <cellStyle name="쉼표 [0] 19 11" xfId="1727"/>
    <cellStyle name="쉼표 [0] 19 12" xfId="1728"/>
    <cellStyle name="쉼표 [0] 19 13" xfId="1729"/>
    <cellStyle name="쉼표 [0] 19 14" xfId="1730"/>
    <cellStyle name="쉼표 [0] 19 15" xfId="1731"/>
    <cellStyle name="쉼표 [0] 19 2" xfId="235"/>
    <cellStyle name="쉼표 [0] 19 3" xfId="1732"/>
    <cellStyle name="쉼표 [0] 19 4" xfId="1733"/>
    <cellStyle name="쉼표 [0] 19 5" xfId="1734"/>
    <cellStyle name="쉼표 [0] 19 6" xfId="1735"/>
    <cellStyle name="쉼표 [0] 19 7" xfId="1736"/>
    <cellStyle name="쉼표 [0] 19 8" xfId="1737"/>
    <cellStyle name="쉼표 [0] 19 9" xfId="1738"/>
    <cellStyle name="쉼표 [0] 190" xfId="559"/>
    <cellStyle name="쉼표 [0] 190 2" xfId="560"/>
    <cellStyle name="쉼표 [0] 190 2 2" xfId="1739"/>
    <cellStyle name="쉼표 [0] 190 3" xfId="561"/>
    <cellStyle name="쉼표 [0] 190 3 2" xfId="1740"/>
    <cellStyle name="쉼표 [0] 190 4" xfId="1741"/>
    <cellStyle name="쉼표 [0] 191" xfId="562"/>
    <cellStyle name="쉼표 [0] 191 2" xfId="563"/>
    <cellStyle name="쉼표 [0] 191 2 2" xfId="1742"/>
    <cellStyle name="쉼표 [0] 191 3" xfId="564"/>
    <cellStyle name="쉼표 [0] 191 3 2" xfId="1743"/>
    <cellStyle name="쉼표 [0] 191 4" xfId="1744"/>
    <cellStyle name="쉼표 [0] 192" xfId="565"/>
    <cellStyle name="쉼표 [0] 192 2" xfId="566"/>
    <cellStyle name="쉼표 [0] 192 2 2" xfId="1745"/>
    <cellStyle name="쉼표 [0] 192 3" xfId="567"/>
    <cellStyle name="쉼표 [0] 192 3 2" xfId="1746"/>
    <cellStyle name="쉼표 [0] 192 4" xfId="1747"/>
    <cellStyle name="쉼표 [0] 193" xfId="568"/>
    <cellStyle name="쉼표 [0] 193 2" xfId="569"/>
    <cellStyle name="쉼표 [0] 193 2 2" xfId="1748"/>
    <cellStyle name="쉼표 [0] 193 3" xfId="570"/>
    <cellStyle name="쉼표 [0] 193 3 2" xfId="1749"/>
    <cellStyle name="쉼표 [0] 193 4" xfId="1750"/>
    <cellStyle name="쉼표 [0] 194" xfId="571"/>
    <cellStyle name="쉼표 [0] 194 2" xfId="572"/>
    <cellStyle name="쉼표 [0] 194 2 2" xfId="1751"/>
    <cellStyle name="쉼표 [0] 194 3" xfId="573"/>
    <cellStyle name="쉼표 [0] 194 3 2" xfId="1752"/>
    <cellStyle name="쉼표 [0] 194 4" xfId="1753"/>
    <cellStyle name="쉼표 [0] 198" xfId="574"/>
    <cellStyle name="쉼표 [0] 198 2" xfId="575"/>
    <cellStyle name="쉼표 [0] 198 2 2" xfId="1754"/>
    <cellStyle name="쉼표 [0] 198 3" xfId="576"/>
    <cellStyle name="쉼표 [0] 198 3 2" xfId="1755"/>
    <cellStyle name="쉼표 [0] 198 4" xfId="1756"/>
    <cellStyle name="쉼표 [0] 199" xfId="577"/>
    <cellStyle name="쉼표 [0] 199 2" xfId="578"/>
    <cellStyle name="쉼표 [0] 199 2 2" xfId="1757"/>
    <cellStyle name="쉼표 [0] 199 3" xfId="579"/>
    <cellStyle name="쉼표 [0] 199 3 2" xfId="1758"/>
    <cellStyle name="쉼표 [0] 199 4" xfId="1759"/>
    <cellStyle name="쉼표 [0] 2" xfId="10"/>
    <cellStyle name="쉼표 [0] 2 10" xfId="580"/>
    <cellStyle name="쉼표 [0] 2 10 2" xfId="1761"/>
    <cellStyle name="쉼표 [0] 2 10 3" xfId="1760"/>
    <cellStyle name="쉼표 [0] 2 100" xfId="581"/>
    <cellStyle name="쉼표 [0] 2 100 2" xfId="1763"/>
    <cellStyle name="쉼표 [0] 2 100 3" xfId="1762"/>
    <cellStyle name="쉼표 [0] 2 101" xfId="582"/>
    <cellStyle name="쉼표 [0] 2 101 2" xfId="1765"/>
    <cellStyle name="쉼표 [0] 2 101 3" xfId="1764"/>
    <cellStyle name="쉼표 [0] 2 102" xfId="583"/>
    <cellStyle name="쉼표 [0] 2 102 2" xfId="1767"/>
    <cellStyle name="쉼표 [0] 2 102 3" xfId="1766"/>
    <cellStyle name="쉼표 [0] 2 103" xfId="584"/>
    <cellStyle name="쉼표 [0] 2 103 2" xfId="1769"/>
    <cellStyle name="쉼표 [0] 2 103 3" xfId="1768"/>
    <cellStyle name="쉼표 [0] 2 104" xfId="585"/>
    <cellStyle name="쉼표 [0] 2 104 2" xfId="1771"/>
    <cellStyle name="쉼표 [0] 2 104 3" xfId="1770"/>
    <cellStyle name="쉼표 [0] 2 105" xfId="586"/>
    <cellStyle name="쉼표 [0] 2 105 2" xfId="1773"/>
    <cellStyle name="쉼표 [0] 2 105 3" xfId="1772"/>
    <cellStyle name="쉼표 [0] 2 106" xfId="587"/>
    <cellStyle name="쉼표 [0] 2 106 2" xfId="1775"/>
    <cellStyle name="쉼표 [0] 2 106 3" xfId="1774"/>
    <cellStyle name="쉼표 [0] 2 107" xfId="588"/>
    <cellStyle name="쉼표 [0] 2 107 2" xfId="1777"/>
    <cellStyle name="쉼표 [0] 2 107 3" xfId="1776"/>
    <cellStyle name="쉼표 [0] 2 108" xfId="589"/>
    <cellStyle name="쉼표 [0] 2 108 2" xfId="1779"/>
    <cellStyle name="쉼표 [0] 2 108 3" xfId="1778"/>
    <cellStyle name="쉼표 [0] 2 109" xfId="590"/>
    <cellStyle name="쉼표 [0] 2 109 2" xfId="1781"/>
    <cellStyle name="쉼표 [0] 2 109 3" xfId="1780"/>
    <cellStyle name="쉼표 [0] 2 11" xfId="591"/>
    <cellStyle name="쉼표 [0] 2 11 2" xfId="1783"/>
    <cellStyle name="쉼표 [0] 2 11 3" xfId="1784"/>
    <cellStyle name="쉼표 [0] 2 11 4" xfId="1785"/>
    <cellStyle name="쉼표 [0] 2 11 5" xfId="1782"/>
    <cellStyle name="쉼표 [0] 2 110" xfId="592"/>
    <cellStyle name="쉼표 [0] 2 110 2" xfId="1787"/>
    <cellStyle name="쉼표 [0] 2 110 3" xfId="1786"/>
    <cellStyle name="쉼표 [0] 2 111" xfId="593"/>
    <cellStyle name="쉼표 [0] 2 111 2" xfId="1789"/>
    <cellStyle name="쉼표 [0] 2 111 3" xfId="1788"/>
    <cellStyle name="쉼표 [0] 2 112" xfId="594"/>
    <cellStyle name="쉼표 [0] 2 112 2" xfId="1791"/>
    <cellStyle name="쉼표 [0] 2 112 3" xfId="1790"/>
    <cellStyle name="쉼표 [0] 2 113" xfId="595"/>
    <cellStyle name="쉼표 [0] 2 113 2" xfId="1793"/>
    <cellStyle name="쉼표 [0] 2 113 3" xfId="1792"/>
    <cellStyle name="쉼표 [0] 2 114" xfId="596"/>
    <cellStyle name="쉼표 [0] 2 114 2" xfId="1795"/>
    <cellStyle name="쉼표 [0] 2 114 3" xfId="1794"/>
    <cellStyle name="쉼표 [0] 2 115" xfId="597"/>
    <cellStyle name="쉼표 [0] 2 115 2" xfId="1797"/>
    <cellStyle name="쉼표 [0] 2 115 3" xfId="1796"/>
    <cellStyle name="쉼표 [0] 2 116" xfId="598"/>
    <cellStyle name="쉼표 [0] 2 116 2" xfId="1799"/>
    <cellStyle name="쉼표 [0] 2 116 3" xfId="1798"/>
    <cellStyle name="쉼표 [0] 2 117" xfId="599"/>
    <cellStyle name="쉼표 [0] 2 117 2" xfId="1801"/>
    <cellStyle name="쉼표 [0] 2 117 3" xfId="1800"/>
    <cellStyle name="쉼표 [0] 2 118" xfId="600"/>
    <cellStyle name="쉼표 [0] 2 118 2" xfId="1803"/>
    <cellStyle name="쉼표 [0] 2 118 3" xfId="1802"/>
    <cellStyle name="쉼표 [0] 2 119" xfId="601"/>
    <cellStyle name="쉼표 [0] 2 119 2" xfId="1805"/>
    <cellStyle name="쉼표 [0] 2 119 3" xfId="1804"/>
    <cellStyle name="쉼표 [0] 2 12" xfId="602"/>
    <cellStyle name="쉼표 [0] 2 12 2" xfId="1807"/>
    <cellStyle name="쉼표 [0] 2 12 3" xfId="1808"/>
    <cellStyle name="쉼표 [0] 2 12 4" xfId="1809"/>
    <cellStyle name="쉼표 [0] 2 12 5" xfId="1806"/>
    <cellStyle name="쉼표 [0] 2 120" xfId="603"/>
    <cellStyle name="쉼표 [0] 2 120 2" xfId="1811"/>
    <cellStyle name="쉼표 [0] 2 120 3" xfId="1810"/>
    <cellStyle name="쉼표 [0] 2 121" xfId="604"/>
    <cellStyle name="쉼표 [0] 2 121 2" xfId="1813"/>
    <cellStyle name="쉼표 [0] 2 121 3" xfId="1812"/>
    <cellStyle name="쉼표 [0] 2 122" xfId="605"/>
    <cellStyle name="쉼표 [0] 2 122 2" xfId="1815"/>
    <cellStyle name="쉼표 [0] 2 122 3" xfId="1814"/>
    <cellStyle name="쉼표 [0] 2 123" xfId="606"/>
    <cellStyle name="쉼표 [0] 2 123 2" xfId="1817"/>
    <cellStyle name="쉼표 [0] 2 123 3" xfId="1816"/>
    <cellStyle name="쉼표 [0] 2 124" xfId="607"/>
    <cellStyle name="쉼표 [0] 2 124 2" xfId="1819"/>
    <cellStyle name="쉼표 [0] 2 124 3" xfId="1818"/>
    <cellStyle name="쉼표 [0] 2 125" xfId="608"/>
    <cellStyle name="쉼표 [0] 2 125 2" xfId="1821"/>
    <cellStyle name="쉼표 [0] 2 125 3" xfId="1820"/>
    <cellStyle name="쉼표 [0] 2 126" xfId="609"/>
    <cellStyle name="쉼표 [0] 2 126 2" xfId="1823"/>
    <cellStyle name="쉼표 [0] 2 126 3" xfId="1822"/>
    <cellStyle name="쉼표 [0] 2 127" xfId="610"/>
    <cellStyle name="쉼표 [0] 2 127 2" xfId="1825"/>
    <cellStyle name="쉼표 [0] 2 127 3" xfId="1824"/>
    <cellStyle name="쉼표 [0] 2 128" xfId="611"/>
    <cellStyle name="쉼표 [0] 2 128 2" xfId="1827"/>
    <cellStyle name="쉼표 [0] 2 128 3" xfId="1826"/>
    <cellStyle name="쉼표 [0] 2 129" xfId="612"/>
    <cellStyle name="쉼표 [0] 2 129 2" xfId="1829"/>
    <cellStyle name="쉼표 [0] 2 129 3" xfId="1828"/>
    <cellStyle name="쉼표 [0] 2 13" xfId="613"/>
    <cellStyle name="쉼표 [0] 2 13 2" xfId="1830"/>
    <cellStyle name="쉼표 [0] 2 13 3" xfId="1831"/>
    <cellStyle name="쉼표 [0] 2 13 4" xfId="1832"/>
    <cellStyle name="쉼표 [0] 2 130" xfId="614"/>
    <cellStyle name="쉼표 [0] 2 130 2" xfId="1834"/>
    <cellStyle name="쉼표 [0] 2 130 3" xfId="1833"/>
    <cellStyle name="쉼표 [0] 2 131" xfId="615"/>
    <cellStyle name="쉼표 [0] 2 131 2" xfId="1836"/>
    <cellStyle name="쉼표 [0] 2 131 3" xfId="1835"/>
    <cellStyle name="쉼표 [0] 2 132" xfId="616"/>
    <cellStyle name="쉼표 [0] 2 132 2" xfId="1838"/>
    <cellStyle name="쉼표 [0] 2 132 3" xfId="1837"/>
    <cellStyle name="쉼표 [0] 2 133" xfId="617"/>
    <cellStyle name="쉼표 [0] 2 133 2" xfId="1840"/>
    <cellStyle name="쉼표 [0] 2 133 3" xfId="1839"/>
    <cellStyle name="쉼표 [0] 2 134" xfId="618"/>
    <cellStyle name="쉼표 [0] 2 134 2" xfId="1842"/>
    <cellStyle name="쉼표 [0] 2 134 3" xfId="1841"/>
    <cellStyle name="쉼표 [0] 2 135" xfId="619"/>
    <cellStyle name="쉼표 [0] 2 135 2" xfId="1844"/>
    <cellStyle name="쉼표 [0] 2 135 3" xfId="1843"/>
    <cellStyle name="쉼표 [0] 2 136" xfId="620"/>
    <cellStyle name="쉼표 [0] 2 136 2" xfId="1846"/>
    <cellStyle name="쉼표 [0] 2 136 3" xfId="1845"/>
    <cellStyle name="쉼표 [0] 2 137" xfId="621"/>
    <cellStyle name="쉼표 [0] 2 137 2" xfId="1848"/>
    <cellStyle name="쉼표 [0] 2 137 3" xfId="1847"/>
    <cellStyle name="쉼표 [0] 2 138" xfId="622"/>
    <cellStyle name="쉼표 [0] 2 138 2" xfId="1850"/>
    <cellStyle name="쉼표 [0] 2 138 3" xfId="1849"/>
    <cellStyle name="쉼표 [0] 2 139" xfId="623"/>
    <cellStyle name="쉼표 [0] 2 139 2" xfId="1852"/>
    <cellStyle name="쉼표 [0] 2 139 3" xfId="1851"/>
    <cellStyle name="쉼표 [0] 2 14" xfId="624"/>
    <cellStyle name="쉼표 [0] 2 14 2" xfId="1854"/>
    <cellStyle name="쉼표 [0] 2 14 3" xfId="1855"/>
    <cellStyle name="쉼표 [0] 2 14 4" xfId="1856"/>
    <cellStyle name="쉼표 [0] 2 14 5" xfId="1853"/>
    <cellStyle name="쉼표 [0] 2 140" xfId="625"/>
    <cellStyle name="쉼표 [0] 2 140 2" xfId="1858"/>
    <cellStyle name="쉼표 [0] 2 140 3" xfId="1857"/>
    <cellStyle name="쉼표 [0] 2 141" xfId="626"/>
    <cellStyle name="쉼표 [0] 2 141 2" xfId="1860"/>
    <cellStyle name="쉼표 [0] 2 141 3" xfId="1859"/>
    <cellStyle name="쉼표 [0] 2 142" xfId="627"/>
    <cellStyle name="쉼표 [0] 2 142 2" xfId="1862"/>
    <cellStyle name="쉼표 [0] 2 142 3" xfId="1861"/>
    <cellStyle name="쉼표 [0] 2 143" xfId="628"/>
    <cellStyle name="쉼표 [0] 2 143 2" xfId="1864"/>
    <cellStyle name="쉼표 [0] 2 143 3" xfId="1863"/>
    <cellStyle name="쉼표 [0] 2 144" xfId="629"/>
    <cellStyle name="쉼표 [0] 2 144 2" xfId="1866"/>
    <cellStyle name="쉼표 [0] 2 144 3" xfId="1865"/>
    <cellStyle name="쉼표 [0] 2 145" xfId="630"/>
    <cellStyle name="쉼표 [0] 2 145 2" xfId="1868"/>
    <cellStyle name="쉼표 [0] 2 145 3" xfId="1867"/>
    <cellStyle name="쉼표 [0] 2 146" xfId="631"/>
    <cellStyle name="쉼표 [0] 2 146 2" xfId="1869"/>
    <cellStyle name="쉼표 [0] 2 147" xfId="632"/>
    <cellStyle name="쉼표 [0] 2 147 2" xfId="1870"/>
    <cellStyle name="쉼표 [0] 2 148" xfId="633"/>
    <cellStyle name="쉼표 [0] 2 148 2" xfId="1871"/>
    <cellStyle name="쉼표 [0] 2 149" xfId="634"/>
    <cellStyle name="쉼표 [0] 2 149 2" xfId="1872"/>
    <cellStyle name="쉼표 [0] 2 15" xfId="635"/>
    <cellStyle name="쉼표 [0] 2 15 2" xfId="1874"/>
    <cellStyle name="쉼표 [0] 2 15 3" xfId="1875"/>
    <cellStyle name="쉼표 [0] 2 15 4" xfId="1873"/>
    <cellStyle name="쉼표 [0] 2 150" xfId="636"/>
    <cellStyle name="쉼표 [0] 2 150 2" xfId="1876"/>
    <cellStyle name="쉼표 [0] 2 151" xfId="637"/>
    <cellStyle name="쉼표 [0] 2 151 2" xfId="1877"/>
    <cellStyle name="쉼표 [0] 2 152" xfId="638"/>
    <cellStyle name="쉼표 [0] 2 152 2" xfId="1878"/>
    <cellStyle name="쉼표 [0] 2 153" xfId="639"/>
    <cellStyle name="쉼표 [0] 2 153 2" xfId="1880"/>
    <cellStyle name="쉼표 [0] 2 153 3" xfId="1879"/>
    <cellStyle name="쉼표 [0] 2 154" xfId="640"/>
    <cellStyle name="쉼표 [0] 2 154 2" xfId="1882"/>
    <cellStyle name="쉼표 [0] 2 154 3" xfId="1881"/>
    <cellStyle name="쉼표 [0] 2 155" xfId="641"/>
    <cellStyle name="쉼표 [0] 2 155 2" xfId="1884"/>
    <cellStyle name="쉼표 [0] 2 155 3" xfId="1883"/>
    <cellStyle name="쉼표 [0] 2 156" xfId="642"/>
    <cellStyle name="쉼표 [0] 2 156 2" xfId="1886"/>
    <cellStyle name="쉼표 [0] 2 156 3" xfId="1885"/>
    <cellStyle name="쉼표 [0] 2 157" xfId="643"/>
    <cellStyle name="쉼표 [0] 2 157 2" xfId="1888"/>
    <cellStyle name="쉼표 [0] 2 157 3" xfId="1887"/>
    <cellStyle name="쉼표 [0] 2 158" xfId="644"/>
    <cellStyle name="쉼표 [0] 2 158 2" xfId="1890"/>
    <cellStyle name="쉼표 [0] 2 158 3" xfId="1889"/>
    <cellStyle name="쉼표 [0] 2 159" xfId="645"/>
    <cellStyle name="쉼표 [0] 2 159 2" xfId="1892"/>
    <cellStyle name="쉼표 [0] 2 159 3" xfId="1891"/>
    <cellStyle name="쉼표 [0] 2 16" xfId="646"/>
    <cellStyle name="쉼표 [0] 2 16 2" xfId="1894"/>
    <cellStyle name="쉼표 [0] 2 16 3" xfId="1895"/>
    <cellStyle name="쉼표 [0] 2 16 4" xfId="1893"/>
    <cellStyle name="쉼표 [0] 2 160" xfId="647"/>
    <cellStyle name="쉼표 [0] 2 160 2" xfId="1897"/>
    <cellStyle name="쉼표 [0] 2 160 3" xfId="1896"/>
    <cellStyle name="쉼표 [0] 2 161" xfId="648"/>
    <cellStyle name="쉼표 [0] 2 161 2" xfId="1898"/>
    <cellStyle name="쉼표 [0] 2 162" xfId="649"/>
    <cellStyle name="쉼표 [0] 2 162 2" xfId="1899"/>
    <cellStyle name="쉼표 [0] 2 163" xfId="281"/>
    <cellStyle name="쉼표 [0] 2 164" xfId="1246"/>
    <cellStyle name="쉼표 [0] 2 17" xfId="650"/>
    <cellStyle name="쉼표 [0] 2 17 2" xfId="1901"/>
    <cellStyle name="쉼표 [0] 2 17 3" xfId="1900"/>
    <cellStyle name="쉼표 [0] 2 18" xfId="651"/>
    <cellStyle name="쉼표 [0] 2 18 2" xfId="1903"/>
    <cellStyle name="쉼표 [0] 2 18 3" xfId="1902"/>
    <cellStyle name="쉼표 [0] 2 19" xfId="652"/>
    <cellStyle name="쉼표 [0] 2 19 2" xfId="1905"/>
    <cellStyle name="쉼표 [0] 2 19 3" xfId="1904"/>
    <cellStyle name="쉼표 [0] 2 2" xfId="71"/>
    <cellStyle name="쉼표 [0] 2 2 10" xfId="1906"/>
    <cellStyle name="쉼표 [0] 2 2 11" xfId="1907"/>
    <cellStyle name="쉼표 [0] 2 2 12" xfId="1908"/>
    <cellStyle name="쉼표 [0] 2 2 13" xfId="1909"/>
    <cellStyle name="쉼표 [0] 2 2 14" xfId="1910"/>
    <cellStyle name="쉼표 [0] 2 2 15" xfId="1911"/>
    <cellStyle name="쉼표 [0] 2 2 2" xfId="1912"/>
    <cellStyle name="쉼표 [0] 2 2 2 2" xfId="1913"/>
    <cellStyle name="쉼표 [0] 2 2 2 3" xfId="1914"/>
    <cellStyle name="쉼표 [0] 2 2 3" xfId="1915"/>
    <cellStyle name="쉼표 [0] 2 2 4" xfId="1916"/>
    <cellStyle name="쉼표 [0] 2 2 5" xfId="1917"/>
    <cellStyle name="쉼표 [0] 2 2 6" xfId="1918"/>
    <cellStyle name="쉼표 [0] 2 2 7" xfId="1919"/>
    <cellStyle name="쉼표 [0] 2 2 8" xfId="1920"/>
    <cellStyle name="쉼표 [0] 2 2 9" xfId="1921"/>
    <cellStyle name="쉼표 [0] 2 20" xfId="653"/>
    <cellStyle name="쉼표 [0] 2 20 2" xfId="1923"/>
    <cellStyle name="쉼표 [0] 2 20 3" xfId="1922"/>
    <cellStyle name="쉼표 [0] 2 21" xfId="654"/>
    <cellStyle name="쉼표 [0] 2 21 2" xfId="1925"/>
    <cellStyle name="쉼표 [0] 2 21 3" xfId="1924"/>
    <cellStyle name="쉼표 [0] 2 22" xfId="655"/>
    <cellStyle name="쉼표 [0] 2 22 2" xfId="1927"/>
    <cellStyle name="쉼표 [0] 2 22 3" xfId="1926"/>
    <cellStyle name="쉼표 [0] 2 23" xfId="656"/>
    <cellStyle name="쉼표 [0] 2 23 2" xfId="1929"/>
    <cellStyle name="쉼표 [0] 2 23 3" xfId="1928"/>
    <cellStyle name="쉼표 [0] 2 24" xfId="657"/>
    <cellStyle name="쉼표 [0] 2 24 2" xfId="1931"/>
    <cellStyle name="쉼표 [0] 2 24 3" xfId="1930"/>
    <cellStyle name="쉼표 [0] 2 25" xfId="658"/>
    <cellStyle name="쉼표 [0] 2 25 2" xfId="1933"/>
    <cellStyle name="쉼표 [0] 2 25 3" xfId="1932"/>
    <cellStyle name="쉼표 [0] 2 26" xfId="659"/>
    <cellStyle name="쉼표 [0] 2 26 2" xfId="1935"/>
    <cellStyle name="쉼표 [0] 2 26 3" xfId="1934"/>
    <cellStyle name="쉼표 [0] 2 27" xfId="660"/>
    <cellStyle name="쉼표 [0] 2 27 2" xfId="1937"/>
    <cellStyle name="쉼표 [0] 2 27 3" xfId="1936"/>
    <cellStyle name="쉼표 [0] 2 28" xfId="661"/>
    <cellStyle name="쉼표 [0] 2 28 2" xfId="1939"/>
    <cellStyle name="쉼표 [0] 2 28 3" xfId="1938"/>
    <cellStyle name="쉼표 [0] 2 29" xfId="662"/>
    <cellStyle name="쉼표 [0] 2 29 2" xfId="1941"/>
    <cellStyle name="쉼표 [0] 2 29 3" xfId="1940"/>
    <cellStyle name="쉼표 [0] 2 3" xfId="95"/>
    <cellStyle name="쉼표 [0] 2 3 10" xfId="1942"/>
    <cellStyle name="쉼표 [0] 2 3 11" xfId="1943"/>
    <cellStyle name="쉼표 [0] 2 3 12" xfId="1944"/>
    <cellStyle name="쉼표 [0] 2 3 13" xfId="1945"/>
    <cellStyle name="쉼표 [0] 2 3 14" xfId="1946"/>
    <cellStyle name="쉼표 [0] 2 3 15" xfId="1947"/>
    <cellStyle name="쉼표 [0] 2 3 16" xfId="1948"/>
    <cellStyle name="쉼표 [0] 2 3 2" xfId="1949"/>
    <cellStyle name="쉼표 [0] 2 3 2 2" xfId="1950"/>
    <cellStyle name="쉼표 [0] 2 3 2 3" xfId="1951"/>
    <cellStyle name="쉼표 [0] 2 3 3" xfId="1952"/>
    <cellStyle name="쉼표 [0] 2 3 4" xfId="1953"/>
    <cellStyle name="쉼표 [0] 2 3 5" xfId="1954"/>
    <cellStyle name="쉼표 [0] 2 3 6" xfId="1955"/>
    <cellStyle name="쉼표 [0] 2 3 7" xfId="1956"/>
    <cellStyle name="쉼표 [0] 2 3 8" xfId="1957"/>
    <cellStyle name="쉼표 [0] 2 3 9" xfId="1958"/>
    <cellStyle name="쉼표 [0] 2 30" xfId="663"/>
    <cellStyle name="쉼표 [0] 2 30 2" xfId="1960"/>
    <cellStyle name="쉼표 [0] 2 30 3" xfId="1959"/>
    <cellStyle name="쉼표 [0] 2 31" xfId="664"/>
    <cellStyle name="쉼표 [0] 2 31 2" xfId="1962"/>
    <cellStyle name="쉼표 [0] 2 31 3" xfId="1961"/>
    <cellStyle name="쉼표 [0] 2 32" xfId="665"/>
    <cellStyle name="쉼표 [0] 2 32 2" xfId="1964"/>
    <cellStyle name="쉼표 [0] 2 32 3" xfId="1963"/>
    <cellStyle name="쉼표 [0] 2 33" xfId="666"/>
    <cellStyle name="쉼표 [0] 2 33 2" xfId="1966"/>
    <cellStyle name="쉼표 [0] 2 33 3" xfId="1965"/>
    <cellStyle name="쉼표 [0] 2 34" xfId="667"/>
    <cellStyle name="쉼표 [0] 2 34 2" xfId="1968"/>
    <cellStyle name="쉼표 [0] 2 34 3" xfId="1967"/>
    <cellStyle name="쉼표 [0] 2 35" xfId="668"/>
    <cellStyle name="쉼표 [0] 2 35 2" xfId="1970"/>
    <cellStyle name="쉼표 [0] 2 35 3" xfId="1969"/>
    <cellStyle name="쉼표 [0] 2 36" xfId="669"/>
    <cellStyle name="쉼표 [0] 2 36 2" xfId="1972"/>
    <cellStyle name="쉼표 [0] 2 36 3" xfId="1971"/>
    <cellStyle name="쉼표 [0] 2 37" xfId="670"/>
    <cellStyle name="쉼표 [0] 2 37 2" xfId="1974"/>
    <cellStyle name="쉼표 [0] 2 37 3" xfId="1973"/>
    <cellStyle name="쉼표 [0] 2 38" xfId="671"/>
    <cellStyle name="쉼표 [0] 2 38 2" xfId="1976"/>
    <cellStyle name="쉼표 [0] 2 38 3" xfId="1975"/>
    <cellStyle name="쉼표 [0] 2 39" xfId="672"/>
    <cellStyle name="쉼표 [0] 2 39 2" xfId="1978"/>
    <cellStyle name="쉼표 [0] 2 39 3" xfId="1977"/>
    <cellStyle name="쉼표 [0] 2 4" xfId="88"/>
    <cellStyle name="쉼표 [0] 2 4 10" xfId="1979"/>
    <cellStyle name="쉼표 [0] 2 4 11" xfId="1980"/>
    <cellStyle name="쉼표 [0] 2 4 12" xfId="1981"/>
    <cellStyle name="쉼표 [0] 2 4 13" xfId="1982"/>
    <cellStyle name="쉼표 [0] 2 4 14" xfId="1983"/>
    <cellStyle name="쉼표 [0] 2 4 15" xfId="1984"/>
    <cellStyle name="쉼표 [0] 2 4 16" xfId="1985"/>
    <cellStyle name="쉼표 [0] 2 4 2" xfId="236"/>
    <cellStyle name="쉼표 [0] 2 4 2 2" xfId="1987"/>
    <cellStyle name="쉼표 [0] 2 4 2 3" xfId="1986"/>
    <cellStyle name="쉼표 [0] 2 4 3" xfId="1148"/>
    <cellStyle name="쉼표 [0] 2 4 3 2" xfId="1988"/>
    <cellStyle name="쉼표 [0] 2 4 4" xfId="1177"/>
    <cellStyle name="쉼표 [0] 2 4 4 2" xfId="1989"/>
    <cellStyle name="쉼표 [0] 2 4 5" xfId="1217"/>
    <cellStyle name="쉼표 [0] 2 4 5 2" xfId="1990"/>
    <cellStyle name="쉼표 [0] 2 4 6" xfId="1991"/>
    <cellStyle name="쉼표 [0] 2 4 7" xfId="1992"/>
    <cellStyle name="쉼표 [0] 2 4 8" xfId="1993"/>
    <cellStyle name="쉼표 [0] 2 4 9" xfId="1994"/>
    <cellStyle name="쉼표 [0] 2 40" xfId="673"/>
    <cellStyle name="쉼표 [0] 2 40 2" xfId="1996"/>
    <cellStyle name="쉼표 [0] 2 40 3" xfId="1995"/>
    <cellStyle name="쉼표 [0] 2 41" xfId="674"/>
    <cellStyle name="쉼표 [0] 2 41 2" xfId="1998"/>
    <cellStyle name="쉼표 [0] 2 41 3" xfId="1997"/>
    <cellStyle name="쉼표 [0] 2 42" xfId="675"/>
    <cellStyle name="쉼표 [0] 2 42 2" xfId="2000"/>
    <cellStyle name="쉼표 [0] 2 42 3" xfId="1999"/>
    <cellStyle name="쉼표 [0] 2 43" xfId="676"/>
    <cellStyle name="쉼표 [0] 2 43 2" xfId="2002"/>
    <cellStyle name="쉼표 [0] 2 43 3" xfId="2001"/>
    <cellStyle name="쉼표 [0] 2 44" xfId="677"/>
    <cellStyle name="쉼표 [0] 2 44 2" xfId="2004"/>
    <cellStyle name="쉼표 [0] 2 44 3" xfId="2003"/>
    <cellStyle name="쉼표 [0] 2 45" xfId="678"/>
    <cellStyle name="쉼표 [0] 2 45 2" xfId="2006"/>
    <cellStyle name="쉼표 [0] 2 45 3" xfId="2005"/>
    <cellStyle name="쉼표 [0] 2 46" xfId="679"/>
    <cellStyle name="쉼표 [0] 2 46 2" xfId="2008"/>
    <cellStyle name="쉼표 [0] 2 46 3" xfId="2007"/>
    <cellStyle name="쉼표 [0] 2 47" xfId="680"/>
    <cellStyle name="쉼표 [0] 2 47 2" xfId="2010"/>
    <cellStyle name="쉼표 [0] 2 47 3" xfId="2009"/>
    <cellStyle name="쉼표 [0] 2 48" xfId="681"/>
    <cellStyle name="쉼표 [0] 2 48 2" xfId="2011"/>
    <cellStyle name="쉼표 [0] 2 49" xfId="682"/>
    <cellStyle name="쉼표 [0] 2 49 2" xfId="2012"/>
    <cellStyle name="쉼표 [0] 2 5" xfId="105"/>
    <cellStyle name="쉼표 [0] 2 5 10" xfId="2013"/>
    <cellStyle name="쉼표 [0] 2 5 2" xfId="237"/>
    <cellStyle name="쉼표 [0] 2 5 2 2" xfId="2015"/>
    <cellStyle name="쉼표 [0] 2 5 2 3" xfId="2014"/>
    <cellStyle name="쉼표 [0] 2 5 3" xfId="1147"/>
    <cellStyle name="쉼표 [0] 2 5 3 2" xfId="2016"/>
    <cellStyle name="쉼표 [0] 2 5 4" xfId="1226"/>
    <cellStyle name="쉼표 [0] 2 5 4 2" xfId="2017"/>
    <cellStyle name="쉼표 [0] 2 5 5" xfId="1230"/>
    <cellStyle name="쉼표 [0] 2 5 5 2" xfId="2018"/>
    <cellStyle name="쉼표 [0] 2 5 6" xfId="2019"/>
    <cellStyle name="쉼표 [0] 2 5 7" xfId="2020"/>
    <cellStyle name="쉼표 [0] 2 5 8" xfId="2021"/>
    <cellStyle name="쉼표 [0] 2 5 9" xfId="2022"/>
    <cellStyle name="쉼표 [0] 2 50" xfId="683"/>
    <cellStyle name="쉼표 [0] 2 50 2" xfId="2023"/>
    <cellStyle name="쉼표 [0] 2 51" xfId="684"/>
    <cellStyle name="쉼표 [0] 2 51 2" xfId="2025"/>
    <cellStyle name="쉼표 [0] 2 51 3" xfId="2024"/>
    <cellStyle name="쉼표 [0] 2 52" xfId="685"/>
    <cellStyle name="쉼표 [0] 2 52 2" xfId="2027"/>
    <cellStyle name="쉼표 [0] 2 52 3" xfId="2026"/>
    <cellStyle name="쉼표 [0] 2 53" xfId="686"/>
    <cellStyle name="쉼표 [0] 2 53 2" xfId="2029"/>
    <cellStyle name="쉼표 [0] 2 53 3" xfId="2028"/>
    <cellStyle name="쉼표 [0] 2 54" xfId="687"/>
    <cellStyle name="쉼표 [0] 2 54 2" xfId="2031"/>
    <cellStyle name="쉼표 [0] 2 54 3" xfId="2030"/>
    <cellStyle name="쉼표 [0] 2 55" xfId="688"/>
    <cellStyle name="쉼표 [0] 2 55 2" xfId="2033"/>
    <cellStyle name="쉼표 [0] 2 55 3" xfId="2032"/>
    <cellStyle name="쉼표 [0] 2 56" xfId="689"/>
    <cellStyle name="쉼표 [0] 2 56 2" xfId="2035"/>
    <cellStyle name="쉼표 [0] 2 56 3" xfId="2034"/>
    <cellStyle name="쉼표 [0] 2 57" xfId="690"/>
    <cellStyle name="쉼표 [0] 2 57 2" xfId="2037"/>
    <cellStyle name="쉼표 [0] 2 57 3" xfId="2036"/>
    <cellStyle name="쉼표 [0] 2 58" xfId="691"/>
    <cellStyle name="쉼표 [0] 2 58 2" xfId="2039"/>
    <cellStyle name="쉼표 [0] 2 58 3" xfId="2038"/>
    <cellStyle name="쉼표 [0] 2 59" xfId="692"/>
    <cellStyle name="쉼표 [0] 2 59 2" xfId="2041"/>
    <cellStyle name="쉼표 [0] 2 59 3" xfId="2040"/>
    <cellStyle name="쉼표 [0] 2 6" xfId="119"/>
    <cellStyle name="쉼표 [0] 2 6 2" xfId="2043"/>
    <cellStyle name="쉼표 [0] 2 6 3" xfId="2042"/>
    <cellStyle name="쉼표 [0] 2 6 4" xfId="3535"/>
    <cellStyle name="쉼표 [0] 2 60" xfId="693"/>
    <cellStyle name="쉼표 [0] 2 60 2" xfId="2045"/>
    <cellStyle name="쉼표 [0] 2 60 3" xfId="2044"/>
    <cellStyle name="쉼표 [0] 2 61" xfId="694"/>
    <cellStyle name="쉼표 [0] 2 61 2" xfId="2047"/>
    <cellStyle name="쉼표 [0] 2 61 3" xfId="2046"/>
    <cellStyle name="쉼표 [0] 2 62" xfId="695"/>
    <cellStyle name="쉼표 [0] 2 62 2" xfId="2049"/>
    <cellStyle name="쉼표 [0] 2 62 3" xfId="2048"/>
    <cellStyle name="쉼표 [0] 2 63" xfId="696"/>
    <cellStyle name="쉼표 [0] 2 63 2" xfId="2051"/>
    <cellStyle name="쉼표 [0] 2 63 3" xfId="2050"/>
    <cellStyle name="쉼표 [0] 2 64" xfId="697"/>
    <cellStyle name="쉼표 [0] 2 64 2" xfId="2053"/>
    <cellStyle name="쉼표 [0] 2 64 3" xfId="2052"/>
    <cellStyle name="쉼표 [0] 2 65" xfId="698"/>
    <cellStyle name="쉼표 [0] 2 65 2" xfId="2055"/>
    <cellStyle name="쉼표 [0] 2 65 3" xfId="2054"/>
    <cellStyle name="쉼표 [0] 2 66" xfId="699"/>
    <cellStyle name="쉼표 [0] 2 66 2" xfId="2057"/>
    <cellStyle name="쉼표 [0] 2 66 3" xfId="2056"/>
    <cellStyle name="쉼표 [0] 2 67" xfId="700"/>
    <cellStyle name="쉼표 [0] 2 67 2" xfId="2059"/>
    <cellStyle name="쉼표 [0] 2 67 3" xfId="2058"/>
    <cellStyle name="쉼표 [0] 2 68" xfId="701"/>
    <cellStyle name="쉼표 [0] 2 68 2" xfId="2061"/>
    <cellStyle name="쉼표 [0] 2 68 3" xfId="2060"/>
    <cellStyle name="쉼표 [0] 2 69" xfId="702"/>
    <cellStyle name="쉼표 [0] 2 69 2" xfId="2063"/>
    <cellStyle name="쉼표 [0] 2 69 3" xfId="2062"/>
    <cellStyle name="쉼표 [0] 2 7" xfId="133"/>
    <cellStyle name="쉼표 [0] 2 7 2" xfId="2065"/>
    <cellStyle name="쉼표 [0] 2 7 3" xfId="2064"/>
    <cellStyle name="쉼표 [0] 2 7 4" xfId="3531"/>
    <cellStyle name="쉼표 [0] 2 70" xfId="703"/>
    <cellStyle name="쉼표 [0] 2 70 2" xfId="2067"/>
    <cellStyle name="쉼표 [0] 2 70 3" xfId="2066"/>
    <cellStyle name="쉼표 [0] 2 71" xfId="704"/>
    <cellStyle name="쉼표 [0] 2 71 2" xfId="2069"/>
    <cellStyle name="쉼표 [0] 2 71 3" xfId="2068"/>
    <cellStyle name="쉼표 [0] 2 72" xfId="705"/>
    <cellStyle name="쉼표 [0] 2 72 2" xfId="2071"/>
    <cellStyle name="쉼표 [0] 2 72 3" xfId="2070"/>
    <cellStyle name="쉼표 [0] 2 73" xfId="706"/>
    <cellStyle name="쉼표 [0] 2 73 2" xfId="2073"/>
    <cellStyle name="쉼표 [0] 2 73 3" xfId="2072"/>
    <cellStyle name="쉼표 [0] 2 74" xfId="707"/>
    <cellStyle name="쉼표 [0] 2 74 2" xfId="2075"/>
    <cellStyle name="쉼표 [0] 2 74 3" xfId="2074"/>
    <cellStyle name="쉼표 [0] 2 75" xfId="708"/>
    <cellStyle name="쉼표 [0] 2 75 2" xfId="2077"/>
    <cellStyle name="쉼표 [0] 2 75 3" xfId="2076"/>
    <cellStyle name="쉼표 [0] 2 76" xfId="709"/>
    <cellStyle name="쉼표 [0] 2 76 2" xfId="2079"/>
    <cellStyle name="쉼표 [0] 2 76 3" xfId="2078"/>
    <cellStyle name="쉼표 [0] 2 77" xfId="710"/>
    <cellStyle name="쉼표 [0] 2 77 2" xfId="2081"/>
    <cellStyle name="쉼표 [0] 2 77 3" xfId="2080"/>
    <cellStyle name="쉼표 [0] 2 78" xfId="711"/>
    <cellStyle name="쉼표 [0] 2 78 2" xfId="2083"/>
    <cellStyle name="쉼표 [0] 2 78 3" xfId="2082"/>
    <cellStyle name="쉼표 [0] 2 79" xfId="712"/>
    <cellStyle name="쉼표 [0] 2 79 2" xfId="2085"/>
    <cellStyle name="쉼표 [0] 2 79 3" xfId="2084"/>
    <cellStyle name="쉼표 [0] 2 8" xfId="145"/>
    <cellStyle name="쉼표 [0] 2 8 2" xfId="2087"/>
    <cellStyle name="쉼표 [0] 2 8 3" xfId="2086"/>
    <cellStyle name="쉼표 [0] 2 80" xfId="713"/>
    <cellStyle name="쉼표 [0] 2 80 2" xfId="2089"/>
    <cellStyle name="쉼표 [0] 2 80 3" xfId="2088"/>
    <cellStyle name="쉼표 [0] 2 81" xfId="714"/>
    <cellStyle name="쉼표 [0] 2 81 2" xfId="2091"/>
    <cellStyle name="쉼표 [0] 2 81 3" xfId="2090"/>
    <cellStyle name="쉼표 [0] 2 82" xfId="715"/>
    <cellStyle name="쉼표 [0] 2 82 2" xfId="2093"/>
    <cellStyle name="쉼표 [0] 2 82 3" xfId="2092"/>
    <cellStyle name="쉼표 [0] 2 83" xfId="716"/>
    <cellStyle name="쉼표 [0] 2 83 2" xfId="2095"/>
    <cellStyle name="쉼표 [0] 2 83 3" xfId="2094"/>
    <cellStyle name="쉼표 [0] 2 84" xfId="717"/>
    <cellStyle name="쉼표 [0] 2 84 2" xfId="2097"/>
    <cellStyle name="쉼표 [0] 2 84 3" xfId="2096"/>
    <cellStyle name="쉼표 [0] 2 85" xfId="718"/>
    <cellStyle name="쉼표 [0] 2 85 2" xfId="2099"/>
    <cellStyle name="쉼표 [0] 2 85 3" xfId="2098"/>
    <cellStyle name="쉼표 [0] 2 86" xfId="719"/>
    <cellStyle name="쉼표 [0] 2 86 2" xfId="2101"/>
    <cellStyle name="쉼표 [0] 2 86 3" xfId="2100"/>
    <cellStyle name="쉼표 [0] 2 87" xfId="720"/>
    <cellStyle name="쉼표 [0] 2 87 2" xfId="2103"/>
    <cellStyle name="쉼표 [0] 2 87 3" xfId="2102"/>
    <cellStyle name="쉼표 [0] 2 88" xfId="721"/>
    <cellStyle name="쉼표 [0] 2 88 2" xfId="2105"/>
    <cellStyle name="쉼표 [0] 2 88 3" xfId="2104"/>
    <cellStyle name="쉼표 [0] 2 89" xfId="722"/>
    <cellStyle name="쉼표 [0] 2 89 2" xfId="2107"/>
    <cellStyle name="쉼표 [0] 2 89 3" xfId="2106"/>
    <cellStyle name="쉼표 [0] 2 9" xfId="723"/>
    <cellStyle name="쉼표 [0] 2 9 2" xfId="2109"/>
    <cellStyle name="쉼표 [0] 2 9 3" xfId="2110"/>
    <cellStyle name="쉼표 [0] 2 9 4" xfId="2111"/>
    <cellStyle name="쉼표 [0] 2 9 5" xfId="2108"/>
    <cellStyle name="쉼표 [0] 2 90" xfId="724"/>
    <cellStyle name="쉼표 [0] 2 90 2" xfId="2113"/>
    <cellStyle name="쉼표 [0] 2 90 3" xfId="2112"/>
    <cellStyle name="쉼표 [0] 2 91" xfId="725"/>
    <cellStyle name="쉼표 [0] 2 91 2" xfId="2115"/>
    <cellStyle name="쉼표 [0] 2 91 3" xfId="2114"/>
    <cellStyle name="쉼표 [0] 2 92" xfId="726"/>
    <cellStyle name="쉼표 [0] 2 92 2" xfId="2117"/>
    <cellStyle name="쉼표 [0] 2 92 3" xfId="2116"/>
    <cellStyle name="쉼표 [0] 2 93" xfId="727"/>
    <cellStyle name="쉼표 [0] 2 93 2" xfId="2119"/>
    <cellStyle name="쉼표 [0] 2 93 3" xfId="2118"/>
    <cellStyle name="쉼표 [0] 2 94" xfId="728"/>
    <cellStyle name="쉼표 [0] 2 94 2" xfId="2121"/>
    <cellStyle name="쉼표 [0] 2 94 3" xfId="2120"/>
    <cellStyle name="쉼표 [0] 2 95" xfId="729"/>
    <cellStyle name="쉼표 [0] 2 95 2" xfId="2123"/>
    <cellStyle name="쉼표 [0] 2 95 3" xfId="2122"/>
    <cellStyle name="쉼표 [0] 2 96" xfId="730"/>
    <cellStyle name="쉼표 [0] 2 96 2" xfId="2125"/>
    <cellStyle name="쉼표 [0] 2 96 3" xfId="2124"/>
    <cellStyle name="쉼표 [0] 2 97" xfId="731"/>
    <cellStyle name="쉼표 [0] 2 97 2" xfId="2127"/>
    <cellStyle name="쉼표 [0] 2 97 3" xfId="2126"/>
    <cellStyle name="쉼표 [0] 2 98" xfId="732"/>
    <cellStyle name="쉼표 [0] 2 98 2" xfId="2129"/>
    <cellStyle name="쉼표 [0] 2 98 3" xfId="2128"/>
    <cellStyle name="쉼표 [0] 2 99" xfId="733"/>
    <cellStyle name="쉼표 [0] 2 99 2" xfId="2131"/>
    <cellStyle name="쉼표 [0] 2 99 3" xfId="2130"/>
    <cellStyle name="쉼표 [0] 20" xfId="233"/>
    <cellStyle name="쉼표 [0] 20 10" xfId="2132"/>
    <cellStyle name="쉼표 [0] 20 2" xfId="238"/>
    <cellStyle name="쉼표 [0] 20 3" xfId="2133"/>
    <cellStyle name="쉼표 [0] 20 4" xfId="2134"/>
    <cellStyle name="쉼표 [0] 20 5" xfId="2135"/>
    <cellStyle name="쉼표 [0] 20 6" xfId="2136"/>
    <cellStyle name="쉼표 [0] 20 7" xfId="2137"/>
    <cellStyle name="쉼표 [0] 20 8" xfId="2138"/>
    <cellStyle name="쉼표 [0] 20 9" xfId="2139"/>
    <cellStyle name="쉼표 [0] 200" xfId="734"/>
    <cellStyle name="쉼표 [0] 200 2" xfId="735"/>
    <cellStyle name="쉼표 [0] 200 2 2" xfId="2140"/>
    <cellStyle name="쉼표 [0] 200 3" xfId="736"/>
    <cellStyle name="쉼표 [0] 200 3 2" xfId="2141"/>
    <cellStyle name="쉼표 [0] 200 4" xfId="2142"/>
    <cellStyle name="쉼표 [0] 201" xfId="737"/>
    <cellStyle name="쉼표 [0] 201 2" xfId="738"/>
    <cellStyle name="쉼표 [0] 201 2 2" xfId="2143"/>
    <cellStyle name="쉼표 [0] 201 3" xfId="739"/>
    <cellStyle name="쉼표 [0] 201 3 2" xfId="2144"/>
    <cellStyle name="쉼표 [0] 201 4" xfId="2145"/>
    <cellStyle name="쉼표 [0] 202" xfId="740"/>
    <cellStyle name="쉼표 [0] 202 2" xfId="741"/>
    <cellStyle name="쉼표 [0] 202 2 2" xfId="2146"/>
    <cellStyle name="쉼표 [0] 202 3" xfId="742"/>
    <cellStyle name="쉼표 [0] 202 3 2" xfId="2147"/>
    <cellStyle name="쉼표 [0] 202 4" xfId="2148"/>
    <cellStyle name="쉼표 [0] 205" xfId="743"/>
    <cellStyle name="쉼표 [0] 205 2" xfId="744"/>
    <cellStyle name="쉼표 [0] 205 2 2" xfId="2149"/>
    <cellStyle name="쉼표 [0] 205 3" xfId="745"/>
    <cellStyle name="쉼표 [0] 205 3 2" xfId="2150"/>
    <cellStyle name="쉼표 [0] 205 4" xfId="2151"/>
    <cellStyle name="쉼표 [0] 206" xfId="746"/>
    <cellStyle name="쉼표 [0] 206 2" xfId="747"/>
    <cellStyle name="쉼표 [0] 206 2 2" xfId="2152"/>
    <cellStyle name="쉼표 [0] 206 3" xfId="748"/>
    <cellStyle name="쉼표 [0] 206 3 2" xfId="2153"/>
    <cellStyle name="쉼표 [0] 206 4" xfId="2154"/>
    <cellStyle name="쉼표 [0] 207" xfId="749"/>
    <cellStyle name="쉼표 [0] 207 2" xfId="750"/>
    <cellStyle name="쉼표 [0] 207 2 2" xfId="2155"/>
    <cellStyle name="쉼표 [0] 207 3" xfId="751"/>
    <cellStyle name="쉼표 [0] 207 3 2" xfId="2156"/>
    <cellStyle name="쉼표 [0] 207 4" xfId="2157"/>
    <cellStyle name="쉼표 [0] 209" xfId="752"/>
    <cellStyle name="쉼표 [0] 209 2" xfId="753"/>
    <cellStyle name="쉼표 [0] 209 2 2" xfId="2158"/>
    <cellStyle name="쉼표 [0] 209 3" xfId="754"/>
    <cellStyle name="쉼표 [0] 209 3 2" xfId="2159"/>
    <cellStyle name="쉼표 [0] 209 4" xfId="2160"/>
    <cellStyle name="쉼표 [0] 21" xfId="234"/>
    <cellStyle name="쉼표 [0] 21 10" xfId="2161"/>
    <cellStyle name="쉼표 [0] 21 11" xfId="2162"/>
    <cellStyle name="쉼표 [0] 21 12" xfId="2163"/>
    <cellStyle name="쉼표 [0] 21 13" xfId="2164"/>
    <cellStyle name="쉼표 [0] 21 2" xfId="240"/>
    <cellStyle name="쉼표 [0] 21 3" xfId="2165"/>
    <cellStyle name="쉼표 [0] 21 4" xfId="2166"/>
    <cellStyle name="쉼표 [0] 21 5" xfId="2167"/>
    <cellStyle name="쉼표 [0] 21 6" xfId="2168"/>
    <cellStyle name="쉼표 [0] 21 7" xfId="2169"/>
    <cellStyle name="쉼표 [0] 21 8" xfId="2170"/>
    <cellStyle name="쉼표 [0] 21 9" xfId="2171"/>
    <cellStyle name="쉼표 [0] 210" xfId="755"/>
    <cellStyle name="쉼표 [0] 210 2" xfId="756"/>
    <cellStyle name="쉼표 [0] 210 2 2" xfId="2172"/>
    <cellStyle name="쉼표 [0] 210 3" xfId="757"/>
    <cellStyle name="쉼표 [0] 210 3 2" xfId="2173"/>
    <cellStyle name="쉼표 [0] 210 4" xfId="2174"/>
    <cellStyle name="쉼표 [0] 213" xfId="758"/>
    <cellStyle name="쉼표 [0] 213 2" xfId="759"/>
    <cellStyle name="쉼표 [0] 213 2 2" xfId="2175"/>
    <cellStyle name="쉼표 [0] 213 3" xfId="760"/>
    <cellStyle name="쉼표 [0] 213 3 2" xfId="2176"/>
    <cellStyle name="쉼표 [0] 213 4" xfId="2177"/>
    <cellStyle name="쉼표 [0] 214" xfId="761"/>
    <cellStyle name="쉼표 [0] 214 2" xfId="762"/>
    <cellStyle name="쉼표 [0] 214 2 2" xfId="2178"/>
    <cellStyle name="쉼표 [0] 214 3" xfId="763"/>
    <cellStyle name="쉼표 [0] 214 3 2" xfId="2179"/>
    <cellStyle name="쉼표 [0] 214 4" xfId="2180"/>
    <cellStyle name="쉼표 [0] 215" xfId="764"/>
    <cellStyle name="쉼표 [0] 215 2" xfId="765"/>
    <cellStyle name="쉼표 [0] 215 2 2" xfId="2181"/>
    <cellStyle name="쉼표 [0] 215 3" xfId="766"/>
    <cellStyle name="쉼표 [0] 215 3 2" xfId="2182"/>
    <cellStyle name="쉼표 [0] 215 4" xfId="2183"/>
    <cellStyle name="쉼표 [0] 218" xfId="767"/>
    <cellStyle name="쉼표 [0] 218 2" xfId="768"/>
    <cellStyle name="쉼표 [0] 218 2 2" xfId="2184"/>
    <cellStyle name="쉼표 [0] 218 3" xfId="769"/>
    <cellStyle name="쉼표 [0] 218 3 2" xfId="2185"/>
    <cellStyle name="쉼표 [0] 218 4" xfId="2186"/>
    <cellStyle name="쉼표 [0] 219" xfId="770"/>
    <cellStyle name="쉼표 [0] 219 2" xfId="771"/>
    <cellStyle name="쉼표 [0] 219 2 2" xfId="2187"/>
    <cellStyle name="쉼표 [0] 219 3" xfId="772"/>
    <cellStyle name="쉼표 [0] 219 3 2" xfId="2188"/>
    <cellStyle name="쉼표 [0] 219 4" xfId="2189"/>
    <cellStyle name="쉼표 [0] 22" xfId="773"/>
    <cellStyle name="쉼표 [0] 22 2" xfId="2190"/>
    <cellStyle name="쉼표 [0] 22 3" xfId="2191"/>
    <cellStyle name="쉼표 [0] 22 4" xfId="2192"/>
    <cellStyle name="쉼표 [0] 222" xfId="774"/>
    <cellStyle name="쉼표 [0] 222 2" xfId="775"/>
    <cellStyle name="쉼표 [0] 222 2 2" xfId="2193"/>
    <cellStyle name="쉼표 [0] 222 3" xfId="776"/>
    <cellStyle name="쉼표 [0] 222 3 2" xfId="2194"/>
    <cellStyle name="쉼표 [0] 222 4" xfId="2195"/>
    <cellStyle name="쉼표 [0] 223" xfId="777"/>
    <cellStyle name="쉼표 [0] 223 2" xfId="778"/>
    <cellStyle name="쉼표 [0] 223 2 2" xfId="2196"/>
    <cellStyle name="쉼표 [0] 223 3" xfId="779"/>
    <cellStyle name="쉼표 [0] 223 3 2" xfId="2197"/>
    <cellStyle name="쉼표 [0] 223 4" xfId="2198"/>
    <cellStyle name="쉼표 [0] 224" xfId="780"/>
    <cellStyle name="쉼표 [0] 224 2" xfId="781"/>
    <cellStyle name="쉼표 [0] 224 2 2" xfId="2199"/>
    <cellStyle name="쉼표 [0] 224 3" xfId="782"/>
    <cellStyle name="쉼표 [0] 224 3 2" xfId="2200"/>
    <cellStyle name="쉼표 [0] 224 4" xfId="2201"/>
    <cellStyle name="쉼표 [0] 225" xfId="783"/>
    <cellStyle name="쉼표 [0] 225 2" xfId="784"/>
    <cellStyle name="쉼표 [0] 225 2 2" xfId="2202"/>
    <cellStyle name="쉼표 [0] 225 3" xfId="785"/>
    <cellStyle name="쉼표 [0] 225 3 2" xfId="2203"/>
    <cellStyle name="쉼표 [0] 225 4" xfId="2204"/>
    <cellStyle name="쉼표 [0] 226" xfId="786"/>
    <cellStyle name="쉼표 [0] 226 2" xfId="787"/>
    <cellStyle name="쉼표 [0] 226 2 2" xfId="2205"/>
    <cellStyle name="쉼표 [0] 226 3" xfId="788"/>
    <cellStyle name="쉼표 [0] 226 3 2" xfId="2206"/>
    <cellStyle name="쉼표 [0] 226 4" xfId="2207"/>
    <cellStyle name="쉼표 [0] 229" xfId="789"/>
    <cellStyle name="쉼표 [0] 229 2" xfId="790"/>
    <cellStyle name="쉼표 [0] 229 2 2" xfId="2208"/>
    <cellStyle name="쉼표 [0] 229 3" xfId="791"/>
    <cellStyle name="쉼표 [0] 229 3 2" xfId="2209"/>
    <cellStyle name="쉼표 [0] 229 4" xfId="2210"/>
    <cellStyle name="쉼표 [0] 23" xfId="792"/>
    <cellStyle name="쉼표 [0] 23 2" xfId="2211"/>
    <cellStyle name="쉼표 [0] 23 3" xfId="2212"/>
    <cellStyle name="쉼표 [0] 23 4" xfId="2213"/>
    <cellStyle name="쉼표 [0] 230" xfId="793"/>
    <cellStyle name="쉼표 [0] 230 2" xfId="794"/>
    <cellStyle name="쉼표 [0] 230 2 2" xfId="2214"/>
    <cellStyle name="쉼표 [0] 230 3" xfId="795"/>
    <cellStyle name="쉼표 [0] 230 3 2" xfId="2215"/>
    <cellStyle name="쉼표 [0] 230 4" xfId="2216"/>
    <cellStyle name="쉼표 [0] 231" xfId="796"/>
    <cellStyle name="쉼표 [0] 231 2" xfId="797"/>
    <cellStyle name="쉼표 [0] 231 2 2" xfId="2217"/>
    <cellStyle name="쉼표 [0] 231 3" xfId="798"/>
    <cellStyle name="쉼표 [0] 231 3 2" xfId="2218"/>
    <cellStyle name="쉼표 [0] 231 4" xfId="2219"/>
    <cellStyle name="쉼표 [0] 232" xfId="799"/>
    <cellStyle name="쉼표 [0] 232 2" xfId="800"/>
    <cellStyle name="쉼표 [0] 232 2 2" xfId="2220"/>
    <cellStyle name="쉼표 [0] 232 3" xfId="801"/>
    <cellStyle name="쉼표 [0] 232 3 2" xfId="2221"/>
    <cellStyle name="쉼표 [0] 232 4" xfId="2222"/>
    <cellStyle name="쉼표 [0] 233" xfId="802"/>
    <cellStyle name="쉼표 [0] 233 2" xfId="803"/>
    <cellStyle name="쉼표 [0] 233 2 2" xfId="2223"/>
    <cellStyle name="쉼표 [0] 233 3" xfId="804"/>
    <cellStyle name="쉼표 [0] 233 3 2" xfId="2224"/>
    <cellStyle name="쉼표 [0] 233 4" xfId="2225"/>
    <cellStyle name="쉼표 [0] 236" xfId="805"/>
    <cellStyle name="쉼표 [0] 236 2" xfId="806"/>
    <cellStyle name="쉼표 [0] 236 2 2" xfId="2226"/>
    <cellStyle name="쉼표 [0] 236 3" xfId="807"/>
    <cellStyle name="쉼표 [0] 236 3 2" xfId="2227"/>
    <cellStyle name="쉼표 [0] 236 4" xfId="2228"/>
    <cellStyle name="쉼표 [0] 237" xfId="808"/>
    <cellStyle name="쉼표 [0] 237 2" xfId="809"/>
    <cellStyle name="쉼표 [0] 237 2 2" xfId="2229"/>
    <cellStyle name="쉼표 [0] 237 3" xfId="810"/>
    <cellStyle name="쉼표 [0] 237 3 2" xfId="2230"/>
    <cellStyle name="쉼표 [0] 237 4" xfId="2231"/>
    <cellStyle name="쉼표 [0] 238" xfId="811"/>
    <cellStyle name="쉼표 [0] 238 2" xfId="812"/>
    <cellStyle name="쉼표 [0] 238 2 2" xfId="2232"/>
    <cellStyle name="쉼표 [0] 238 3" xfId="813"/>
    <cellStyle name="쉼표 [0] 238 3 2" xfId="2233"/>
    <cellStyle name="쉼표 [0] 238 4" xfId="2234"/>
    <cellStyle name="쉼표 [0] 24" xfId="253"/>
    <cellStyle name="쉼표 [0] 24 2" xfId="270"/>
    <cellStyle name="쉼표 [0] 24 2 2" xfId="2235"/>
    <cellStyle name="쉼표 [0] 24 3" xfId="295"/>
    <cellStyle name="쉼표 [0] 24 4" xfId="3431"/>
    <cellStyle name="쉼표 [0] 240" xfId="814"/>
    <cellStyle name="쉼표 [0] 240 2" xfId="815"/>
    <cellStyle name="쉼표 [0] 240 2 2" xfId="2236"/>
    <cellStyle name="쉼표 [0] 240 3" xfId="816"/>
    <cellStyle name="쉼표 [0] 240 3 2" xfId="2237"/>
    <cellStyle name="쉼표 [0] 240 4" xfId="2238"/>
    <cellStyle name="쉼표 [0] 241" xfId="817"/>
    <cellStyle name="쉼표 [0] 241 2" xfId="818"/>
    <cellStyle name="쉼표 [0] 241 2 2" xfId="2239"/>
    <cellStyle name="쉼표 [0] 241 3" xfId="819"/>
    <cellStyle name="쉼표 [0] 241 3 2" xfId="2240"/>
    <cellStyle name="쉼표 [0] 241 4" xfId="2241"/>
    <cellStyle name="쉼표 [0] 242" xfId="820"/>
    <cellStyle name="쉼표 [0] 242 2" xfId="821"/>
    <cellStyle name="쉼표 [0] 242 2 2" xfId="2242"/>
    <cellStyle name="쉼표 [0] 242 3" xfId="2243"/>
    <cellStyle name="쉼표 [0] 242 4" xfId="2244"/>
    <cellStyle name="쉼표 [0] 25" xfId="1119"/>
    <cellStyle name="쉼표 [0] 25 2" xfId="2245"/>
    <cellStyle name="쉼표 [0] 25 3" xfId="2246"/>
    <cellStyle name="쉼표 [0] 25 4" xfId="2247"/>
    <cellStyle name="쉼표 [0] 25 5" xfId="2248"/>
    <cellStyle name="쉼표 [0] 25 6" xfId="2249"/>
    <cellStyle name="쉼표 [0] 25 7" xfId="3436"/>
    <cellStyle name="쉼표 [0] 252" xfId="2250"/>
    <cellStyle name="쉼표 [0] 26" xfId="822"/>
    <cellStyle name="쉼표 [0] 26 2" xfId="2252"/>
    <cellStyle name="쉼표 [0] 26 3" xfId="2253"/>
    <cellStyle name="쉼표 [0] 26 4" xfId="2254"/>
    <cellStyle name="쉼표 [0] 26 5" xfId="2255"/>
    <cellStyle name="쉼표 [0] 26 6" xfId="2256"/>
    <cellStyle name="쉼표 [0] 26 7" xfId="2257"/>
    <cellStyle name="쉼표 [0] 26 8" xfId="2258"/>
    <cellStyle name="쉼표 [0] 26 9" xfId="2251"/>
    <cellStyle name="쉼표 [0] 27" xfId="823"/>
    <cellStyle name="쉼표 [0] 27 2" xfId="2260"/>
    <cellStyle name="쉼표 [0] 27 3" xfId="2261"/>
    <cellStyle name="쉼표 [0] 27 4" xfId="2259"/>
    <cellStyle name="쉼표 [0] 28" xfId="824"/>
    <cellStyle name="쉼표 [0] 28 2" xfId="2263"/>
    <cellStyle name="쉼표 [0] 28 3" xfId="2264"/>
    <cellStyle name="쉼표 [0] 28 4" xfId="2262"/>
    <cellStyle name="쉼표 [0] 29" xfId="825"/>
    <cellStyle name="쉼표 [0] 29 2" xfId="2266"/>
    <cellStyle name="쉼표 [0] 29 3" xfId="2267"/>
    <cellStyle name="쉼표 [0] 29 4" xfId="2265"/>
    <cellStyle name="쉼표 [0] 3" xfId="172"/>
    <cellStyle name="쉼표 [0] 3 10" xfId="177"/>
    <cellStyle name="쉼표 [0] 3 10 2" xfId="2268"/>
    <cellStyle name="쉼표 [0] 3 100" xfId="826"/>
    <cellStyle name="쉼표 [0] 3 100 2" xfId="2270"/>
    <cellStyle name="쉼표 [0] 3 100 3" xfId="2269"/>
    <cellStyle name="쉼표 [0] 3 101" xfId="827"/>
    <cellStyle name="쉼표 [0] 3 101 2" xfId="2272"/>
    <cellStyle name="쉼표 [0] 3 101 3" xfId="2271"/>
    <cellStyle name="쉼표 [0] 3 102" xfId="828"/>
    <cellStyle name="쉼표 [0] 3 102 2" xfId="2274"/>
    <cellStyle name="쉼표 [0] 3 102 3" xfId="2273"/>
    <cellStyle name="쉼표 [0] 3 103" xfId="829"/>
    <cellStyle name="쉼표 [0] 3 103 2" xfId="2276"/>
    <cellStyle name="쉼표 [0] 3 103 3" xfId="2275"/>
    <cellStyle name="쉼표 [0] 3 104" xfId="830"/>
    <cellStyle name="쉼표 [0] 3 104 2" xfId="2278"/>
    <cellStyle name="쉼표 [0] 3 104 3" xfId="2277"/>
    <cellStyle name="쉼표 [0] 3 105" xfId="831"/>
    <cellStyle name="쉼표 [0] 3 105 2" xfId="2280"/>
    <cellStyle name="쉼표 [0] 3 105 3" xfId="2279"/>
    <cellStyle name="쉼표 [0] 3 106" xfId="832"/>
    <cellStyle name="쉼표 [0] 3 106 2" xfId="2282"/>
    <cellStyle name="쉼표 [0] 3 106 3" xfId="2281"/>
    <cellStyle name="쉼표 [0] 3 107" xfId="833"/>
    <cellStyle name="쉼표 [0] 3 107 2" xfId="2284"/>
    <cellStyle name="쉼표 [0] 3 107 3" xfId="2283"/>
    <cellStyle name="쉼표 [0] 3 108" xfId="834"/>
    <cellStyle name="쉼표 [0] 3 108 2" xfId="2286"/>
    <cellStyle name="쉼표 [0] 3 108 3" xfId="2285"/>
    <cellStyle name="쉼표 [0] 3 109" xfId="835"/>
    <cellStyle name="쉼표 [0] 3 109 2" xfId="2288"/>
    <cellStyle name="쉼표 [0] 3 109 3" xfId="2287"/>
    <cellStyle name="쉼표 [0] 3 11" xfId="836"/>
    <cellStyle name="쉼표 [0] 3 11 2" xfId="2289"/>
    <cellStyle name="쉼표 [0] 3 11 2 2" xfId="2290"/>
    <cellStyle name="쉼표 [0] 3 11 2 3" xfId="2291"/>
    <cellStyle name="쉼표 [0] 3 11 3" xfId="2292"/>
    <cellStyle name="쉼표 [0] 3 11 4" xfId="2293"/>
    <cellStyle name="쉼표 [0] 3 110" xfId="837"/>
    <cellStyle name="쉼표 [0] 3 110 2" xfId="2295"/>
    <cellStyle name="쉼표 [0] 3 110 3" xfId="2294"/>
    <cellStyle name="쉼표 [0] 3 111" xfId="838"/>
    <cellStyle name="쉼표 [0] 3 111 2" xfId="2297"/>
    <cellStyle name="쉼표 [0] 3 111 3" xfId="2296"/>
    <cellStyle name="쉼표 [0] 3 112" xfId="839"/>
    <cellStyle name="쉼표 [0] 3 112 2" xfId="2299"/>
    <cellStyle name="쉼표 [0] 3 112 3" xfId="2298"/>
    <cellStyle name="쉼표 [0] 3 113" xfId="840"/>
    <cellStyle name="쉼표 [0] 3 113 2" xfId="2301"/>
    <cellStyle name="쉼표 [0] 3 113 3" xfId="2300"/>
    <cellStyle name="쉼표 [0] 3 114" xfId="841"/>
    <cellStyle name="쉼표 [0] 3 114 2" xfId="2303"/>
    <cellStyle name="쉼표 [0] 3 114 3" xfId="2302"/>
    <cellStyle name="쉼표 [0] 3 115" xfId="842"/>
    <cellStyle name="쉼표 [0] 3 115 2" xfId="2305"/>
    <cellStyle name="쉼표 [0] 3 115 3" xfId="2304"/>
    <cellStyle name="쉼표 [0] 3 116" xfId="843"/>
    <cellStyle name="쉼표 [0] 3 116 2" xfId="2306"/>
    <cellStyle name="쉼표 [0] 3 117" xfId="844"/>
    <cellStyle name="쉼표 [0] 3 117 2" xfId="2307"/>
    <cellStyle name="쉼표 [0] 3 118" xfId="845"/>
    <cellStyle name="쉼표 [0] 3 118 2" xfId="2308"/>
    <cellStyle name="쉼표 [0] 3 119" xfId="846"/>
    <cellStyle name="쉼표 [0] 3 119 2" xfId="2309"/>
    <cellStyle name="쉼표 [0] 3 12" xfId="847"/>
    <cellStyle name="쉼표 [0] 3 12 2" xfId="2311"/>
    <cellStyle name="쉼표 [0] 3 12 3" xfId="2312"/>
    <cellStyle name="쉼표 [0] 3 12 4" xfId="2313"/>
    <cellStyle name="쉼표 [0] 3 12 5" xfId="2310"/>
    <cellStyle name="쉼표 [0] 3 120" xfId="848"/>
    <cellStyle name="쉼표 [0] 3 120 2" xfId="2314"/>
    <cellStyle name="쉼표 [0] 3 121" xfId="849"/>
    <cellStyle name="쉼표 [0] 3 121 2" xfId="2315"/>
    <cellStyle name="쉼표 [0] 3 122" xfId="850"/>
    <cellStyle name="쉼표 [0] 3 122 2" xfId="2316"/>
    <cellStyle name="쉼표 [0] 3 123" xfId="851"/>
    <cellStyle name="쉼표 [0] 3 123 2" xfId="2318"/>
    <cellStyle name="쉼표 [0] 3 123 3" xfId="2317"/>
    <cellStyle name="쉼표 [0] 3 124" xfId="852"/>
    <cellStyle name="쉼표 [0] 3 124 2" xfId="2320"/>
    <cellStyle name="쉼표 [0] 3 124 3" xfId="2319"/>
    <cellStyle name="쉼표 [0] 3 125" xfId="853"/>
    <cellStyle name="쉼표 [0] 3 125 2" xfId="2322"/>
    <cellStyle name="쉼표 [0] 3 125 3" xfId="2321"/>
    <cellStyle name="쉼표 [0] 3 126" xfId="854"/>
    <cellStyle name="쉼표 [0] 3 126 2" xfId="2324"/>
    <cellStyle name="쉼표 [0] 3 126 3" xfId="2323"/>
    <cellStyle name="쉼표 [0] 3 127" xfId="855"/>
    <cellStyle name="쉼표 [0] 3 127 2" xfId="2326"/>
    <cellStyle name="쉼표 [0] 3 127 3" xfId="2325"/>
    <cellStyle name="쉼표 [0] 3 128" xfId="856"/>
    <cellStyle name="쉼표 [0] 3 128 2" xfId="2328"/>
    <cellStyle name="쉼표 [0] 3 128 3" xfId="2327"/>
    <cellStyle name="쉼표 [0] 3 129" xfId="857"/>
    <cellStyle name="쉼표 [0] 3 129 2" xfId="2330"/>
    <cellStyle name="쉼표 [0] 3 129 3" xfId="2329"/>
    <cellStyle name="쉼표 [0] 3 13" xfId="858"/>
    <cellStyle name="쉼표 [0] 3 13 2" xfId="2332"/>
    <cellStyle name="쉼표 [0] 3 13 3" xfId="2333"/>
    <cellStyle name="쉼표 [0] 3 13 4" xfId="2334"/>
    <cellStyle name="쉼표 [0] 3 13 5" xfId="2331"/>
    <cellStyle name="쉼표 [0] 3 130" xfId="859"/>
    <cellStyle name="쉼표 [0] 3 130 2" xfId="2336"/>
    <cellStyle name="쉼표 [0] 3 130 3" xfId="2335"/>
    <cellStyle name="쉼표 [0] 3 131" xfId="860"/>
    <cellStyle name="쉼표 [0] 3 131 2" xfId="2338"/>
    <cellStyle name="쉼표 [0] 3 131 3" xfId="2337"/>
    <cellStyle name="쉼표 [0] 3 132" xfId="861"/>
    <cellStyle name="쉼표 [0] 3 132 2" xfId="2339"/>
    <cellStyle name="쉼표 [0] 3 133" xfId="2340"/>
    <cellStyle name="쉼표 [0] 3 14" xfId="862"/>
    <cellStyle name="쉼표 [0] 3 14 2" xfId="2342"/>
    <cellStyle name="쉼표 [0] 3 14 3" xfId="2343"/>
    <cellStyle name="쉼표 [0] 3 14 4" xfId="2341"/>
    <cellStyle name="쉼표 [0] 3 15" xfId="863"/>
    <cellStyle name="쉼표 [0] 3 15 2" xfId="2345"/>
    <cellStyle name="쉼표 [0] 3 15 3" xfId="2346"/>
    <cellStyle name="쉼표 [0] 3 15 4" xfId="2344"/>
    <cellStyle name="쉼표 [0] 3 16" xfId="864"/>
    <cellStyle name="쉼표 [0] 3 16 2" xfId="2348"/>
    <cellStyle name="쉼표 [0] 3 16 3" xfId="2347"/>
    <cellStyle name="쉼표 [0] 3 17" xfId="865"/>
    <cellStyle name="쉼표 [0] 3 17 2" xfId="2350"/>
    <cellStyle name="쉼표 [0] 3 17 3" xfId="2349"/>
    <cellStyle name="쉼표 [0] 3 18" xfId="866"/>
    <cellStyle name="쉼표 [0] 3 18 2" xfId="2352"/>
    <cellStyle name="쉼표 [0] 3 18 3" xfId="2351"/>
    <cellStyle name="쉼표 [0] 3 19" xfId="867"/>
    <cellStyle name="쉼표 [0] 3 19 2" xfId="2354"/>
    <cellStyle name="쉼표 [0] 3 19 3" xfId="2353"/>
    <cellStyle name="쉼표 [0] 3 2" xfId="14"/>
    <cellStyle name="쉼표 [0] 3 2 2" xfId="2355"/>
    <cellStyle name="쉼표 [0] 3 2 2 2" xfId="2356"/>
    <cellStyle name="쉼표 [0] 3 2 2 3" xfId="2357"/>
    <cellStyle name="쉼표 [0] 3 2 3" xfId="2358"/>
    <cellStyle name="쉼표 [0] 3 2 4" xfId="2359"/>
    <cellStyle name="쉼표 [0] 3 20" xfId="868"/>
    <cellStyle name="쉼표 [0] 3 20 2" xfId="2361"/>
    <cellStyle name="쉼표 [0] 3 20 3" xfId="2360"/>
    <cellStyle name="쉼표 [0] 3 21" xfId="869"/>
    <cellStyle name="쉼표 [0] 3 21 2" xfId="2363"/>
    <cellStyle name="쉼표 [0] 3 21 3" xfId="2362"/>
    <cellStyle name="쉼표 [0] 3 22" xfId="870"/>
    <cellStyle name="쉼표 [0] 3 22 2" xfId="2365"/>
    <cellStyle name="쉼표 [0] 3 22 3" xfId="2364"/>
    <cellStyle name="쉼표 [0] 3 23" xfId="871"/>
    <cellStyle name="쉼표 [0] 3 23 2" xfId="2367"/>
    <cellStyle name="쉼표 [0] 3 23 3" xfId="2366"/>
    <cellStyle name="쉼표 [0] 3 24" xfId="872"/>
    <cellStyle name="쉼표 [0] 3 24 2" xfId="2369"/>
    <cellStyle name="쉼표 [0] 3 24 3" xfId="2368"/>
    <cellStyle name="쉼표 [0] 3 25" xfId="873"/>
    <cellStyle name="쉼표 [0] 3 25 2" xfId="2371"/>
    <cellStyle name="쉼표 [0] 3 25 3" xfId="2370"/>
    <cellStyle name="쉼표 [0] 3 26" xfId="874"/>
    <cellStyle name="쉼표 [0] 3 26 2" xfId="2373"/>
    <cellStyle name="쉼표 [0] 3 26 3" xfId="2372"/>
    <cellStyle name="쉼표 [0] 3 27" xfId="875"/>
    <cellStyle name="쉼표 [0] 3 27 2" xfId="2375"/>
    <cellStyle name="쉼표 [0] 3 27 3" xfId="2374"/>
    <cellStyle name="쉼표 [0] 3 28" xfId="876"/>
    <cellStyle name="쉼표 [0] 3 28 2" xfId="2377"/>
    <cellStyle name="쉼표 [0] 3 28 3" xfId="2376"/>
    <cellStyle name="쉼표 [0] 3 29" xfId="877"/>
    <cellStyle name="쉼표 [0] 3 29 2" xfId="2379"/>
    <cellStyle name="쉼표 [0] 3 29 3" xfId="2378"/>
    <cellStyle name="쉼표 [0] 3 3" xfId="26"/>
    <cellStyle name="쉼표 [0] 3 3 2" xfId="2380"/>
    <cellStyle name="쉼표 [0] 3 3 2 2" xfId="2381"/>
    <cellStyle name="쉼표 [0] 3 3 2 3" xfId="2382"/>
    <cellStyle name="쉼표 [0] 3 3 3" xfId="2383"/>
    <cellStyle name="쉼표 [0] 3 3 4" xfId="2384"/>
    <cellStyle name="쉼표 [0] 3 30" xfId="878"/>
    <cellStyle name="쉼표 [0] 3 30 2" xfId="2386"/>
    <cellStyle name="쉼표 [0] 3 30 3" xfId="2385"/>
    <cellStyle name="쉼표 [0] 3 31" xfId="879"/>
    <cellStyle name="쉼표 [0] 3 31 2" xfId="2388"/>
    <cellStyle name="쉼표 [0] 3 31 3" xfId="2387"/>
    <cellStyle name="쉼표 [0] 3 32" xfId="880"/>
    <cellStyle name="쉼표 [0] 3 32 2" xfId="2390"/>
    <cellStyle name="쉼표 [0] 3 32 3" xfId="2389"/>
    <cellStyle name="쉼표 [0] 3 33" xfId="881"/>
    <cellStyle name="쉼표 [0] 3 33 2" xfId="2392"/>
    <cellStyle name="쉼표 [0] 3 33 3" xfId="2391"/>
    <cellStyle name="쉼표 [0] 3 34" xfId="882"/>
    <cellStyle name="쉼표 [0] 3 34 2" xfId="2394"/>
    <cellStyle name="쉼표 [0] 3 34 3" xfId="2393"/>
    <cellStyle name="쉼표 [0] 3 35" xfId="883"/>
    <cellStyle name="쉼표 [0] 3 35 2" xfId="2396"/>
    <cellStyle name="쉼표 [0] 3 35 3" xfId="2395"/>
    <cellStyle name="쉼표 [0] 3 36" xfId="884"/>
    <cellStyle name="쉼표 [0] 3 36 2" xfId="2398"/>
    <cellStyle name="쉼표 [0] 3 36 3" xfId="2397"/>
    <cellStyle name="쉼표 [0] 3 37" xfId="885"/>
    <cellStyle name="쉼표 [0] 3 37 2" xfId="2400"/>
    <cellStyle name="쉼표 [0] 3 37 3" xfId="2399"/>
    <cellStyle name="쉼표 [0] 3 38" xfId="886"/>
    <cellStyle name="쉼표 [0] 3 38 2" xfId="2402"/>
    <cellStyle name="쉼표 [0] 3 38 3" xfId="2401"/>
    <cellStyle name="쉼표 [0] 3 39" xfId="887"/>
    <cellStyle name="쉼표 [0] 3 39 2" xfId="2404"/>
    <cellStyle name="쉼표 [0] 3 39 3" xfId="2403"/>
    <cellStyle name="쉼표 [0] 3 4" xfId="27"/>
    <cellStyle name="쉼표 [0] 3 4 2" xfId="2405"/>
    <cellStyle name="쉼표 [0] 3 4 2 2" xfId="2406"/>
    <cellStyle name="쉼표 [0] 3 4 2 3" xfId="2407"/>
    <cellStyle name="쉼표 [0] 3 4 3" xfId="2408"/>
    <cellStyle name="쉼표 [0] 3 4 4" xfId="2409"/>
    <cellStyle name="쉼표 [0] 3 40" xfId="888"/>
    <cellStyle name="쉼표 [0] 3 40 2" xfId="2410"/>
    <cellStyle name="쉼표 [0] 3 41" xfId="889"/>
    <cellStyle name="쉼표 [0] 3 41 2" xfId="2411"/>
    <cellStyle name="쉼표 [0] 3 42" xfId="890"/>
    <cellStyle name="쉼표 [0] 3 42 2" xfId="2412"/>
    <cellStyle name="쉼표 [0] 3 43" xfId="891"/>
    <cellStyle name="쉼표 [0] 3 43 2" xfId="2414"/>
    <cellStyle name="쉼표 [0] 3 43 3" xfId="2413"/>
    <cellStyle name="쉼표 [0] 3 44" xfId="892"/>
    <cellStyle name="쉼표 [0] 3 44 2" xfId="2416"/>
    <cellStyle name="쉼표 [0] 3 44 3" xfId="2415"/>
    <cellStyle name="쉼표 [0] 3 45" xfId="893"/>
    <cellStyle name="쉼표 [0] 3 45 2" xfId="2418"/>
    <cellStyle name="쉼표 [0] 3 45 3" xfId="2417"/>
    <cellStyle name="쉼표 [0] 3 46" xfId="894"/>
    <cellStyle name="쉼표 [0] 3 46 2" xfId="2420"/>
    <cellStyle name="쉼표 [0] 3 46 3" xfId="2419"/>
    <cellStyle name="쉼표 [0] 3 47" xfId="895"/>
    <cellStyle name="쉼표 [0] 3 47 2" xfId="2422"/>
    <cellStyle name="쉼표 [0] 3 47 3" xfId="2421"/>
    <cellStyle name="쉼표 [0] 3 48" xfId="896"/>
    <cellStyle name="쉼표 [0] 3 48 2" xfId="2424"/>
    <cellStyle name="쉼표 [0] 3 48 3" xfId="2423"/>
    <cellStyle name="쉼표 [0] 3 49" xfId="897"/>
    <cellStyle name="쉼표 [0] 3 49 2" xfId="2426"/>
    <cellStyle name="쉼표 [0] 3 49 3" xfId="2425"/>
    <cellStyle name="쉼표 [0] 3 5" xfId="30"/>
    <cellStyle name="쉼표 [0] 3 5 2" xfId="2427"/>
    <cellStyle name="쉼표 [0] 3 5 2 2" xfId="2428"/>
    <cellStyle name="쉼표 [0] 3 5 2 3" xfId="2429"/>
    <cellStyle name="쉼표 [0] 3 5 3" xfId="2430"/>
    <cellStyle name="쉼표 [0] 3 5 4" xfId="2431"/>
    <cellStyle name="쉼표 [0] 3 50" xfId="898"/>
    <cellStyle name="쉼표 [0] 3 50 2" xfId="2433"/>
    <cellStyle name="쉼표 [0] 3 50 3" xfId="2432"/>
    <cellStyle name="쉼표 [0] 3 51" xfId="899"/>
    <cellStyle name="쉼표 [0] 3 51 2" xfId="2435"/>
    <cellStyle name="쉼표 [0] 3 51 3" xfId="2434"/>
    <cellStyle name="쉼표 [0] 3 52" xfId="900"/>
    <cellStyle name="쉼표 [0] 3 52 2" xfId="2437"/>
    <cellStyle name="쉼표 [0] 3 52 3" xfId="2436"/>
    <cellStyle name="쉼표 [0] 3 53" xfId="901"/>
    <cellStyle name="쉼표 [0] 3 53 2" xfId="2439"/>
    <cellStyle name="쉼표 [0] 3 53 3" xfId="2438"/>
    <cellStyle name="쉼표 [0] 3 54" xfId="902"/>
    <cellStyle name="쉼표 [0] 3 54 2" xfId="2441"/>
    <cellStyle name="쉼표 [0] 3 54 3" xfId="2440"/>
    <cellStyle name="쉼표 [0] 3 55" xfId="903"/>
    <cellStyle name="쉼표 [0] 3 55 2" xfId="2443"/>
    <cellStyle name="쉼표 [0] 3 55 3" xfId="2442"/>
    <cellStyle name="쉼표 [0] 3 56" xfId="904"/>
    <cellStyle name="쉼표 [0] 3 56 2" xfId="2445"/>
    <cellStyle name="쉼표 [0] 3 56 3" xfId="2444"/>
    <cellStyle name="쉼표 [0] 3 57" xfId="905"/>
    <cellStyle name="쉼표 [0] 3 57 2" xfId="2447"/>
    <cellStyle name="쉼표 [0] 3 57 3" xfId="2446"/>
    <cellStyle name="쉼표 [0] 3 58" xfId="906"/>
    <cellStyle name="쉼표 [0] 3 58 2" xfId="2449"/>
    <cellStyle name="쉼표 [0] 3 58 3" xfId="2448"/>
    <cellStyle name="쉼표 [0] 3 59" xfId="907"/>
    <cellStyle name="쉼표 [0] 3 59 2" xfId="2451"/>
    <cellStyle name="쉼표 [0] 3 59 3" xfId="2450"/>
    <cellStyle name="쉼표 [0] 3 6" xfId="28"/>
    <cellStyle name="쉼표 [0] 3 6 2" xfId="241"/>
    <cellStyle name="쉼표 [0] 3 6 2 2" xfId="2452"/>
    <cellStyle name="쉼표 [0] 3 60" xfId="908"/>
    <cellStyle name="쉼표 [0] 3 60 2" xfId="2454"/>
    <cellStyle name="쉼표 [0] 3 60 3" xfId="2453"/>
    <cellStyle name="쉼표 [0] 3 61" xfId="909"/>
    <cellStyle name="쉼표 [0] 3 61 2" xfId="2456"/>
    <cellStyle name="쉼표 [0] 3 61 3" xfId="2455"/>
    <cellStyle name="쉼표 [0] 3 62" xfId="910"/>
    <cellStyle name="쉼표 [0] 3 62 2" xfId="2458"/>
    <cellStyle name="쉼표 [0] 3 62 3" xfId="2457"/>
    <cellStyle name="쉼표 [0] 3 63" xfId="911"/>
    <cellStyle name="쉼표 [0] 3 63 2" xfId="2460"/>
    <cellStyle name="쉼표 [0] 3 63 3" xfId="2459"/>
    <cellStyle name="쉼표 [0] 3 64" xfId="912"/>
    <cellStyle name="쉼표 [0] 3 64 2" xfId="2462"/>
    <cellStyle name="쉼표 [0] 3 64 3" xfId="2461"/>
    <cellStyle name="쉼표 [0] 3 65" xfId="913"/>
    <cellStyle name="쉼표 [0] 3 65 2" xfId="2464"/>
    <cellStyle name="쉼표 [0] 3 65 3" xfId="2463"/>
    <cellStyle name="쉼표 [0] 3 66" xfId="914"/>
    <cellStyle name="쉼표 [0] 3 66 2" xfId="2466"/>
    <cellStyle name="쉼표 [0] 3 66 3" xfId="2465"/>
    <cellStyle name="쉼표 [0] 3 67" xfId="915"/>
    <cellStyle name="쉼표 [0] 3 67 2" xfId="2468"/>
    <cellStyle name="쉼표 [0] 3 67 3" xfId="2467"/>
    <cellStyle name="쉼표 [0] 3 68" xfId="916"/>
    <cellStyle name="쉼표 [0] 3 68 2" xfId="2470"/>
    <cellStyle name="쉼표 [0] 3 68 3" xfId="2469"/>
    <cellStyle name="쉼표 [0] 3 69" xfId="917"/>
    <cellStyle name="쉼표 [0] 3 69 2" xfId="2472"/>
    <cellStyle name="쉼표 [0] 3 69 3" xfId="2471"/>
    <cellStyle name="쉼표 [0] 3 7" xfId="178"/>
    <cellStyle name="쉼표 [0] 3 7 2" xfId="2473"/>
    <cellStyle name="쉼표 [0] 3 7 2 2" xfId="2474"/>
    <cellStyle name="쉼표 [0] 3 7 3" xfId="2475"/>
    <cellStyle name="쉼표 [0] 3 70" xfId="918"/>
    <cellStyle name="쉼표 [0] 3 70 2" xfId="2477"/>
    <cellStyle name="쉼표 [0] 3 70 3" xfId="2476"/>
    <cellStyle name="쉼표 [0] 3 71" xfId="919"/>
    <cellStyle name="쉼표 [0] 3 71 2" xfId="2479"/>
    <cellStyle name="쉼표 [0] 3 71 3" xfId="2478"/>
    <cellStyle name="쉼표 [0] 3 72" xfId="920"/>
    <cellStyle name="쉼표 [0] 3 72 2" xfId="2481"/>
    <cellStyle name="쉼표 [0] 3 72 3" xfId="2480"/>
    <cellStyle name="쉼표 [0] 3 73" xfId="921"/>
    <cellStyle name="쉼표 [0] 3 73 2" xfId="2483"/>
    <cellStyle name="쉼표 [0] 3 73 3" xfId="2482"/>
    <cellStyle name="쉼표 [0] 3 74" xfId="922"/>
    <cellStyle name="쉼표 [0] 3 74 2" xfId="2485"/>
    <cellStyle name="쉼표 [0] 3 74 3" xfId="2484"/>
    <cellStyle name="쉼표 [0] 3 75" xfId="923"/>
    <cellStyle name="쉼표 [0] 3 75 2" xfId="2487"/>
    <cellStyle name="쉼표 [0] 3 75 3" xfId="2486"/>
    <cellStyle name="쉼표 [0] 3 76" xfId="924"/>
    <cellStyle name="쉼표 [0] 3 76 2" xfId="2489"/>
    <cellStyle name="쉼표 [0] 3 76 3" xfId="2488"/>
    <cellStyle name="쉼표 [0] 3 77" xfId="925"/>
    <cellStyle name="쉼표 [0] 3 77 2" xfId="2491"/>
    <cellStyle name="쉼표 [0] 3 77 3" xfId="2490"/>
    <cellStyle name="쉼표 [0] 3 78" xfId="926"/>
    <cellStyle name="쉼표 [0] 3 78 2" xfId="2493"/>
    <cellStyle name="쉼표 [0] 3 78 3" xfId="2492"/>
    <cellStyle name="쉼표 [0] 3 79" xfId="927"/>
    <cellStyle name="쉼표 [0] 3 79 2" xfId="2495"/>
    <cellStyle name="쉼표 [0] 3 79 3" xfId="2494"/>
    <cellStyle name="쉼표 [0] 3 8" xfId="12"/>
    <cellStyle name="쉼표 [0] 3 8 2" xfId="2496"/>
    <cellStyle name="쉼표 [0] 3 80" xfId="928"/>
    <cellStyle name="쉼표 [0] 3 80 2" xfId="2498"/>
    <cellStyle name="쉼표 [0] 3 80 3" xfId="2497"/>
    <cellStyle name="쉼표 [0] 3 81" xfId="929"/>
    <cellStyle name="쉼표 [0] 3 81 2" xfId="2500"/>
    <cellStyle name="쉼표 [0] 3 81 3" xfId="2499"/>
    <cellStyle name="쉼표 [0] 3 82" xfId="930"/>
    <cellStyle name="쉼표 [0] 3 82 2" xfId="2502"/>
    <cellStyle name="쉼표 [0] 3 82 3" xfId="2501"/>
    <cellStyle name="쉼표 [0] 3 83" xfId="931"/>
    <cellStyle name="쉼표 [0] 3 83 2" xfId="2504"/>
    <cellStyle name="쉼표 [0] 3 83 3" xfId="2503"/>
    <cellStyle name="쉼표 [0] 3 84" xfId="932"/>
    <cellStyle name="쉼표 [0] 3 84 2" xfId="2506"/>
    <cellStyle name="쉼표 [0] 3 84 3" xfId="2505"/>
    <cellStyle name="쉼표 [0] 3 85" xfId="933"/>
    <cellStyle name="쉼표 [0] 3 85 2" xfId="2508"/>
    <cellStyle name="쉼표 [0] 3 85 3" xfId="2507"/>
    <cellStyle name="쉼표 [0] 3 86" xfId="934"/>
    <cellStyle name="쉼표 [0] 3 86 2" xfId="2510"/>
    <cellStyle name="쉼표 [0] 3 86 3" xfId="2509"/>
    <cellStyle name="쉼표 [0] 3 87" xfId="935"/>
    <cellStyle name="쉼표 [0] 3 87 2" xfId="2512"/>
    <cellStyle name="쉼표 [0] 3 87 3" xfId="2511"/>
    <cellStyle name="쉼표 [0] 3 88" xfId="936"/>
    <cellStyle name="쉼표 [0] 3 88 2" xfId="2514"/>
    <cellStyle name="쉼표 [0] 3 88 3" xfId="2513"/>
    <cellStyle name="쉼표 [0] 3 89" xfId="937"/>
    <cellStyle name="쉼표 [0] 3 89 2" xfId="2516"/>
    <cellStyle name="쉼표 [0] 3 89 3" xfId="2515"/>
    <cellStyle name="쉼표 [0] 3 9" xfId="179"/>
    <cellStyle name="쉼표 [0] 3 9 2" xfId="2517"/>
    <cellStyle name="쉼표 [0] 3 9 2 2" xfId="2518"/>
    <cellStyle name="쉼표 [0] 3 9 3" xfId="2519"/>
    <cellStyle name="쉼표 [0] 3 90" xfId="938"/>
    <cellStyle name="쉼표 [0] 3 90 2" xfId="2521"/>
    <cellStyle name="쉼표 [0] 3 90 3" xfId="2520"/>
    <cellStyle name="쉼표 [0] 3 91" xfId="939"/>
    <cellStyle name="쉼표 [0] 3 91 2" xfId="2523"/>
    <cellStyle name="쉼표 [0] 3 91 3" xfId="2522"/>
    <cellStyle name="쉼표 [0] 3 92" xfId="940"/>
    <cellStyle name="쉼표 [0] 3 92 2" xfId="2525"/>
    <cellStyle name="쉼표 [0] 3 92 3" xfId="2524"/>
    <cellStyle name="쉼표 [0] 3 93" xfId="941"/>
    <cellStyle name="쉼표 [0] 3 93 2" xfId="2527"/>
    <cellStyle name="쉼표 [0] 3 93 3" xfId="2526"/>
    <cellStyle name="쉼표 [0] 3 94" xfId="942"/>
    <cellStyle name="쉼표 [0] 3 94 2" xfId="2529"/>
    <cellStyle name="쉼표 [0] 3 94 3" xfId="2528"/>
    <cellStyle name="쉼표 [0] 3 95" xfId="943"/>
    <cellStyle name="쉼표 [0] 3 95 2" xfId="2531"/>
    <cellStyle name="쉼표 [0] 3 95 3" xfId="2530"/>
    <cellStyle name="쉼표 [0] 3 96" xfId="944"/>
    <cellStyle name="쉼표 [0] 3 96 2" xfId="2533"/>
    <cellStyle name="쉼표 [0] 3 96 3" xfId="2532"/>
    <cellStyle name="쉼표 [0] 3 97" xfId="945"/>
    <cellStyle name="쉼표 [0] 3 97 2" xfId="2535"/>
    <cellStyle name="쉼표 [0] 3 97 3" xfId="2534"/>
    <cellStyle name="쉼표 [0] 3 98" xfId="946"/>
    <cellStyle name="쉼표 [0] 3 98 2" xfId="2537"/>
    <cellStyle name="쉼표 [0] 3 98 3" xfId="2536"/>
    <cellStyle name="쉼표 [0] 3 99" xfId="947"/>
    <cellStyle name="쉼표 [0] 3 99 2" xfId="2539"/>
    <cellStyle name="쉼표 [0] 3 99 3" xfId="2538"/>
    <cellStyle name="쉼표 [0] 30" xfId="948"/>
    <cellStyle name="쉼표 [0] 30 2" xfId="2541"/>
    <cellStyle name="쉼표 [0] 30 3" xfId="2542"/>
    <cellStyle name="쉼표 [0] 30 4" xfId="2540"/>
    <cellStyle name="쉼표 [0] 31" xfId="949"/>
    <cellStyle name="쉼표 [0] 31 2" xfId="2544"/>
    <cellStyle name="쉼표 [0] 31 3" xfId="2545"/>
    <cellStyle name="쉼표 [0] 31 4" xfId="2543"/>
    <cellStyle name="쉼표 [0] 32" xfId="950"/>
    <cellStyle name="쉼표 [0] 32 2" xfId="2547"/>
    <cellStyle name="쉼표 [0] 32 3" xfId="2548"/>
    <cellStyle name="쉼표 [0] 32 4" xfId="2546"/>
    <cellStyle name="쉼표 [0] 33" xfId="951"/>
    <cellStyle name="쉼표 [0] 33 2" xfId="2550"/>
    <cellStyle name="쉼표 [0] 33 3" xfId="2551"/>
    <cellStyle name="쉼표 [0] 33 4" xfId="2549"/>
    <cellStyle name="쉼표 [0] 34" xfId="952"/>
    <cellStyle name="쉼표 [0] 34 2" xfId="2553"/>
    <cellStyle name="쉼표 [0] 34 3" xfId="2554"/>
    <cellStyle name="쉼표 [0] 34 4" xfId="2552"/>
    <cellStyle name="쉼표 [0] 35" xfId="953"/>
    <cellStyle name="쉼표 [0] 35 2" xfId="2556"/>
    <cellStyle name="쉼표 [0] 35 3" xfId="2557"/>
    <cellStyle name="쉼표 [0] 35 4" xfId="2555"/>
    <cellStyle name="쉼표 [0] 36" xfId="954"/>
    <cellStyle name="쉼표 [0] 36 2" xfId="2559"/>
    <cellStyle name="쉼표 [0] 36 3" xfId="2560"/>
    <cellStyle name="쉼표 [0] 36 4" xfId="2558"/>
    <cellStyle name="쉼표 [0] 37" xfId="955"/>
    <cellStyle name="쉼표 [0] 37 2" xfId="2562"/>
    <cellStyle name="쉼표 [0] 37 3" xfId="2563"/>
    <cellStyle name="쉼표 [0] 37 4" xfId="2561"/>
    <cellStyle name="쉼표 [0] 38" xfId="956"/>
    <cellStyle name="쉼표 [0] 38 2" xfId="2565"/>
    <cellStyle name="쉼표 [0] 38 3" xfId="2566"/>
    <cellStyle name="쉼표 [0] 38 4" xfId="2564"/>
    <cellStyle name="쉼표 [0] 39" xfId="957"/>
    <cellStyle name="쉼표 [0] 39 2" xfId="2568"/>
    <cellStyle name="쉼표 [0] 39 3" xfId="2569"/>
    <cellStyle name="쉼표 [0] 39 4" xfId="2567"/>
    <cellStyle name="쉼표 [0] 4" xfId="15"/>
    <cellStyle name="쉼표 [0] 4 10" xfId="958"/>
    <cellStyle name="쉼표 [0] 4 10 2" xfId="2570"/>
    <cellStyle name="쉼표 [0] 4 11" xfId="959"/>
    <cellStyle name="쉼표 [0] 4 11 2" xfId="2571"/>
    <cellStyle name="쉼표 [0] 4 12" xfId="960"/>
    <cellStyle name="쉼표 [0] 4 12 2" xfId="2572"/>
    <cellStyle name="쉼표 [0] 4 13" xfId="961"/>
    <cellStyle name="쉼표 [0] 4 13 2" xfId="2573"/>
    <cellStyle name="쉼표 [0] 4 14" xfId="962"/>
    <cellStyle name="쉼표 [0] 4 14 2" xfId="2575"/>
    <cellStyle name="쉼표 [0] 4 14 3" xfId="2574"/>
    <cellStyle name="쉼표 [0] 4 15" xfId="2576"/>
    <cellStyle name="쉼표 [0] 4 2" xfId="194"/>
    <cellStyle name="쉼표 [0] 4 2 2" xfId="963"/>
    <cellStyle name="쉼표 [0] 4 2 2 2" xfId="2578"/>
    <cellStyle name="쉼표 [0] 4 2 2 3" xfId="2579"/>
    <cellStyle name="쉼표 [0] 4 2 2 4" xfId="2577"/>
    <cellStyle name="쉼표 [0] 4 2 3" xfId="2580"/>
    <cellStyle name="쉼표 [0] 4 2 3 2" xfId="2581"/>
    <cellStyle name="쉼표 [0] 4 3" xfId="195"/>
    <cellStyle name="쉼표 [0] 4 3 2" xfId="2582"/>
    <cellStyle name="쉼표 [0] 4 4" xfId="196"/>
    <cellStyle name="쉼표 [0] 4 4 2" xfId="2583"/>
    <cellStyle name="쉼표 [0] 4 4 3" xfId="2584"/>
    <cellStyle name="쉼표 [0] 4 5" xfId="197"/>
    <cellStyle name="쉼표 [0] 4 5 2" xfId="2585"/>
    <cellStyle name="쉼표 [0] 4 5 3" xfId="2586"/>
    <cellStyle name="쉼표 [0] 4 6" xfId="964"/>
    <cellStyle name="쉼표 [0] 4 6 2" xfId="2587"/>
    <cellStyle name="쉼표 [0] 4 6 2 2" xfId="2588"/>
    <cellStyle name="쉼표 [0] 4 6 3" xfId="2589"/>
    <cellStyle name="쉼표 [0] 4 7" xfId="965"/>
    <cellStyle name="쉼표 [0] 4 7 2" xfId="2590"/>
    <cellStyle name="쉼표 [0] 4 7 2 2" xfId="2591"/>
    <cellStyle name="쉼표 [0] 4 7 3" xfId="2592"/>
    <cellStyle name="쉼표 [0] 4 8" xfId="966"/>
    <cellStyle name="쉼표 [0] 4 8 2" xfId="2593"/>
    <cellStyle name="쉼표 [0] 4 8 3" xfId="2594"/>
    <cellStyle name="쉼표 [0] 4 9" xfId="967"/>
    <cellStyle name="쉼표 [0] 4 9 2" xfId="2595"/>
    <cellStyle name="쉼표 [0] 4 9 3" xfId="2596"/>
    <cellStyle name="쉼표 [0] 40" xfId="968"/>
    <cellStyle name="쉼표 [0] 40 2" xfId="2598"/>
    <cellStyle name="쉼표 [0] 40 3" xfId="2599"/>
    <cellStyle name="쉼표 [0] 40 4" xfId="2597"/>
    <cellStyle name="쉼표 [0] 41" xfId="2600"/>
    <cellStyle name="쉼표 [0] 41 2" xfId="3437"/>
    <cellStyle name="쉼표 [0] 42" xfId="969"/>
    <cellStyle name="쉼표 [0] 42 2" xfId="2602"/>
    <cellStyle name="쉼표 [0] 42 3" xfId="3415"/>
    <cellStyle name="쉼표 [0] 42 4" xfId="2601"/>
    <cellStyle name="쉼표 [0] 43" xfId="970"/>
    <cellStyle name="쉼표 [0] 43 2" xfId="2604"/>
    <cellStyle name="쉼표 [0] 43 3" xfId="3416"/>
    <cellStyle name="쉼표 [0] 43 4" xfId="2603"/>
    <cellStyle name="쉼표 [0] 44" xfId="971"/>
    <cellStyle name="쉼표 [0] 44 2" xfId="2606"/>
    <cellStyle name="쉼표 [0] 44 3" xfId="3417"/>
    <cellStyle name="쉼표 [0] 44 4" xfId="2605"/>
    <cellStyle name="쉼표 [0] 45" xfId="2607"/>
    <cellStyle name="쉼표 [0] 46" xfId="972"/>
    <cellStyle name="쉼표 [0] 46 2" xfId="2609"/>
    <cellStyle name="쉼표 [0] 46 3" xfId="3418"/>
    <cellStyle name="쉼표 [0] 46 4" xfId="2608"/>
    <cellStyle name="쉼표 [0] 47" xfId="973"/>
    <cellStyle name="쉼표 [0] 47 2" xfId="2611"/>
    <cellStyle name="쉼표 [0] 47 3" xfId="3419"/>
    <cellStyle name="쉼표 [0] 47 4" xfId="2610"/>
    <cellStyle name="쉼표 [0] 48" xfId="974"/>
    <cellStyle name="쉼표 [0] 48 2" xfId="2613"/>
    <cellStyle name="쉼표 [0] 48 3" xfId="3420"/>
    <cellStyle name="쉼표 [0] 48 4" xfId="2612"/>
    <cellStyle name="쉼표 [0] 49" xfId="975"/>
    <cellStyle name="쉼표 [0] 49 2" xfId="2615"/>
    <cellStyle name="쉼표 [0] 49 3" xfId="3421"/>
    <cellStyle name="쉼표 [0] 49 4" xfId="2614"/>
    <cellStyle name="쉼표 [0] 5" xfId="16"/>
    <cellStyle name="쉼표 [0] 5 10" xfId="239"/>
    <cellStyle name="쉼표 [0] 5 10 10" xfId="2616"/>
    <cellStyle name="쉼표 [0] 5 10 11" xfId="2617"/>
    <cellStyle name="쉼표 [0] 5 10 12" xfId="2618"/>
    <cellStyle name="쉼표 [0] 5 10 13" xfId="2619"/>
    <cellStyle name="쉼표 [0] 5 10 14" xfId="2620"/>
    <cellStyle name="쉼표 [0] 5 10 2" xfId="2621"/>
    <cellStyle name="쉼표 [0] 5 10 2 2" xfId="2622"/>
    <cellStyle name="쉼표 [0] 5 10 3" xfId="2623"/>
    <cellStyle name="쉼표 [0] 5 10 4" xfId="2624"/>
    <cellStyle name="쉼표 [0] 5 10 5" xfId="2625"/>
    <cellStyle name="쉼표 [0] 5 10 6" xfId="2626"/>
    <cellStyle name="쉼표 [0] 5 10 7" xfId="2627"/>
    <cellStyle name="쉼표 [0] 5 10 8" xfId="2628"/>
    <cellStyle name="쉼표 [0] 5 10 9" xfId="2629"/>
    <cellStyle name="쉼표 [0] 5 11" xfId="249"/>
    <cellStyle name="쉼표 [0] 5 11 10" xfId="2630"/>
    <cellStyle name="쉼표 [0] 5 11 11" xfId="2631"/>
    <cellStyle name="쉼표 [0] 5 11 12" xfId="2632"/>
    <cellStyle name="쉼표 [0] 5 11 13" xfId="2633"/>
    <cellStyle name="쉼표 [0] 5 11 14" xfId="2634"/>
    <cellStyle name="쉼표 [0] 5 11 2" xfId="2635"/>
    <cellStyle name="쉼표 [0] 5 11 2 2" xfId="2636"/>
    <cellStyle name="쉼표 [0] 5 11 3" xfId="2637"/>
    <cellStyle name="쉼표 [0] 5 11 4" xfId="2638"/>
    <cellStyle name="쉼표 [0] 5 11 5" xfId="2639"/>
    <cellStyle name="쉼표 [0] 5 11 6" xfId="2640"/>
    <cellStyle name="쉼표 [0] 5 11 7" xfId="2641"/>
    <cellStyle name="쉼표 [0] 5 11 8" xfId="2642"/>
    <cellStyle name="쉼표 [0] 5 11 9" xfId="2643"/>
    <cellStyle name="쉼표 [0] 5 12" xfId="976"/>
    <cellStyle name="쉼표 [0] 5 12 2" xfId="2644"/>
    <cellStyle name="쉼표 [0] 5 12 2 2" xfId="2645"/>
    <cellStyle name="쉼표 [0] 5 12 3" xfId="2646"/>
    <cellStyle name="쉼표 [0] 5 12 4" xfId="2647"/>
    <cellStyle name="쉼표 [0] 5 12 5" xfId="2648"/>
    <cellStyle name="쉼표 [0] 5 12 6" xfId="2649"/>
    <cellStyle name="쉼표 [0] 5 12 7" xfId="2650"/>
    <cellStyle name="쉼표 [0] 5 12 8" xfId="2651"/>
    <cellStyle name="쉼표 [0] 5 13" xfId="977"/>
    <cellStyle name="쉼표 [0] 5 13 2" xfId="2652"/>
    <cellStyle name="쉼표 [0] 5 13 2 2" xfId="2653"/>
    <cellStyle name="쉼표 [0] 5 13 3" xfId="2654"/>
    <cellStyle name="쉼표 [0] 5 14" xfId="978"/>
    <cellStyle name="쉼표 [0] 5 14 2" xfId="2655"/>
    <cellStyle name="쉼표 [0] 5 14 2 2" xfId="2656"/>
    <cellStyle name="쉼표 [0] 5 14 3" xfId="2657"/>
    <cellStyle name="쉼표 [0] 5 15" xfId="979"/>
    <cellStyle name="쉼표 [0] 5 15 2" xfId="2658"/>
    <cellStyle name="쉼표 [0] 5 15 3" xfId="2659"/>
    <cellStyle name="쉼표 [0] 5 16" xfId="980"/>
    <cellStyle name="쉼표 [0] 5 16 2" xfId="2660"/>
    <cellStyle name="쉼표 [0] 5 16 3" xfId="2661"/>
    <cellStyle name="쉼표 [0] 5 17" xfId="981"/>
    <cellStyle name="쉼표 [0] 5 17 2" xfId="2662"/>
    <cellStyle name="쉼표 [0] 5 18" xfId="982"/>
    <cellStyle name="쉼표 [0] 5 18 2" xfId="2663"/>
    <cellStyle name="쉼표 [0] 5 19" xfId="983"/>
    <cellStyle name="쉼표 [0] 5 19 2" xfId="2664"/>
    <cellStyle name="쉼표 [0] 5 2" xfId="17"/>
    <cellStyle name="쉼표 [0] 5 2 10" xfId="2665"/>
    <cellStyle name="쉼표 [0] 5 2 11" xfId="2666"/>
    <cellStyle name="쉼표 [0] 5 2 12" xfId="2667"/>
    <cellStyle name="쉼표 [0] 5 2 13" xfId="2668"/>
    <cellStyle name="쉼표 [0] 5 2 2" xfId="2669"/>
    <cellStyle name="쉼표 [0] 5 2 3" xfId="2670"/>
    <cellStyle name="쉼표 [0] 5 2 4" xfId="2671"/>
    <cellStyle name="쉼표 [0] 5 2 5" xfId="2672"/>
    <cellStyle name="쉼표 [0] 5 2 6" xfId="2673"/>
    <cellStyle name="쉼표 [0] 5 2 7" xfId="2674"/>
    <cellStyle name="쉼표 [0] 5 2 8" xfId="2675"/>
    <cellStyle name="쉼표 [0] 5 2 9" xfId="2676"/>
    <cellStyle name="쉼표 [0] 5 20" xfId="984"/>
    <cellStyle name="쉼표 [0] 5 20 2" xfId="2677"/>
    <cellStyle name="쉼표 [0] 5 21" xfId="985"/>
    <cellStyle name="쉼표 [0] 5 21 2" xfId="2678"/>
    <cellStyle name="쉼표 [0] 5 22" xfId="986"/>
    <cellStyle name="쉼표 [0] 5 23" xfId="987"/>
    <cellStyle name="쉼표 [0] 5 23 2" xfId="2679"/>
    <cellStyle name="쉼표 [0] 5 24" xfId="988"/>
    <cellStyle name="쉼표 [0] 5 25" xfId="989"/>
    <cellStyle name="쉼표 [0] 5 26" xfId="990"/>
    <cellStyle name="쉼표 [0] 5 27" xfId="2680"/>
    <cellStyle name="쉼표 [0] 5 28" xfId="2681"/>
    <cellStyle name="쉼표 [0] 5 3" xfId="73"/>
    <cellStyle name="쉼표 [0] 5 3 10" xfId="2682"/>
    <cellStyle name="쉼표 [0] 5 3 11" xfId="2683"/>
    <cellStyle name="쉼표 [0] 5 3 12" xfId="2684"/>
    <cellStyle name="쉼표 [0] 5 3 13" xfId="2685"/>
    <cellStyle name="쉼표 [0] 5 3 2" xfId="2686"/>
    <cellStyle name="쉼표 [0] 5 3 3" xfId="2687"/>
    <cellStyle name="쉼표 [0] 5 3 4" xfId="2688"/>
    <cellStyle name="쉼표 [0] 5 3 5" xfId="2689"/>
    <cellStyle name="쉼표 [0] 5 3 6" xfId="2690"/>
    <cellStyle name="쉼표 [0] 5 3 7" xfId="2691"/>
    <cellStyle name="쉼표 [0] 5 3 8" xfId="2692"/>
    <cellStyle name="쉼표 [0] 5 3 9" xfId="2693"/>
    <cellStyle name="쉼표 [0] 5 4" xfId="98"/>
    <cellStyle name="쉼표 [0] 5 4 10" xfId="2694"/>
    <cellStyle name="쉼표 [0] 5 4 11" xfId="2695"/>
    <cellStyle name="쉼표 [0] 5 4 12" xfId="2696"/>
    <cellStyle name="쉼표 [0] 5 4 13" xfId="2697"/>
    <cellStyle name="쉼표 [0] 5 4 2" xfId="2698"/>
    <cellStyle name="쉼표 [0] 5 4 3" xfId="2699"/>
    <cellStyle name="쉼표 [0] 5 4 4" xfId="2700"/>
    <cellStyle name="쉼표 [0] 5 4 5" xfId="2701"/>
    <cellStyle name="쉼표 [0] 5 4 6" xfId="2702"/>
    <cellStyle name="쉼표 [0] 5 4 7" xfId="2703"/>
    <cellStyle name="쉼표 [0] 5 4 8" xfId="2704"/>
    <cellStyle name="쉼표 [0] 5 4 9" xfId="2705"/>
    <cellStyle name="쉼표 [0] 5 5" xfId="104"/>
    <cellStyle name="쉼표 [0] 5 5 10" xfId="2706"/>
    <cellStyle name="쉼표 [0] 5 5 11" xfId="2707"/>
    <cellStyle name="쉼표 [0] 5 5 12" xfId="2708"/>
    <cellStyle name="쉼표 [0] 5 5 13" xfId="2709"/>
    <cellStyle name="쉼표 [0] 5 5 2" xfId="2710"/>
    <cellStyle name="쉼표 [0] 5 5 3" xfId="2711"/>
    <cellStyle name="쉼표 [0] 5 5 4" xfId="2712"/>
    <cellStyle name="쉼표 [0] 5 5 5" xfId="2713"/>
    <cellStyle name="쉼표 [0] 5 5 6" xfId="2714"/>
    <cellStyle name="쉼표 [0] 5 5 7" xfId="2715"/>
    <cellStyle name="쉼표 [0] 5 5 8" xfId="2716"/>
    <cellStyle name="쉼표 [0] 5 5 9" xfId="2717"/>
    <cellStyle name="쉼표 [0] 5 6" xfId="118"/>
    <cellStyle name="쉼표 [0] 5 6 10" xfId="2718"/>
    <cellStyle name="쉼표 [0] 5 6 11" xfId="2719"/>
    <cellStyle name="쉼표 [0] 5 6 12" xfId="2720"/>
    <cellStyle name="쉼표 [0] 5 6 13" xfId="2721"/>
    <cellStyle name="쉼표 [0] 5 6 2" xfId="2722"/>
    <cellStyle name="쉼표 [0] 5 6 3" xfId="2723"/>
    <cellStyle name="쉼표 [0] 5 6 4" xfId="2724"/>
    <cellStyle name="쉼표 [0] 5 6 5" xfId="2725"/>
    <cellStyle name="쉼표 [0] 5 6 6" xfId="2726"/>
    <cellStyle name="쉼표 [0] 5 6 7" xfId="2727"/>
    <cellStyle name="쉼표 [0] 5 6 8" xfId="2728"/>
    <cellStyle name="쉼표 [0] 5 6 9" xfId="2729"/>
    <cellStyle name="쉼표 [0] 5 7" xfId="132"/>
    <cellStyle name="쉼표 [0] 5 7 10" xfId="2730"/>
    <cellStyle name="쉼표 [0] 5 7 11" xfId="2731"/>
    <cellStyle name="쉼표 [0] 5 7 12" xfId="2732"/>
    <cellStyle name="쉼표 [0] 5 7 13" xfId="2733"/>
    <cellStyle name="쉼표 [0] 5 7 2" xfId="2734"/>
    <cellStyle name="쉼표 [0] 5 7 3" xfId="2735"/>
    <cellStyle name="쉼표 [0] 5 7 4" xfId="2736"/>
    <cellStyle name="쉼표 [0] 5 7 5" xfId="2737"/>
    <cellStyle name="쉼표 [0] 5 7 6" xfId="2738"/>
    <cellStyle name="쉼표 [0] 5 7 7" xfId="2739"/>
    <cellStyle name="쉼표 [0] 5 7 8" xfId="2740"/>
    <cellStyle name="쉼표 [0] 5 7 9" xfId="2741"/>
    <cellStyle name="쉼표 [0] 5 8" xfId="144"/>
    <cellStyle name="쉼표 [0] 5 8 10" xfId="2742"/>
    <cellStyle name="쉼표 [0] 5 8 11" xfId="2743"/>
    <cellStyle name="쉼표 [0] 5 8 12" xfId="2744"/>
    <cellStyle name="쉼표 [0] 5 8 13" xfId="2745"/>
    <cellStyle name="쉼표 [0] 5 8 2" xfId="2746"/>
    <cellStyle name="쉼표 [0] 5 8 3" xfId="2747"/>
    <cellStyle name="쉼표 [0] 5 8 4" xfId="2748"/>
    <cellStyle name="쉼표 [0] 5 8 5" xfId="2749"/>
    <cellStyle name="쉼표 [0] 5 8 6" xfId="2750"/>
    <cellStyle name="쉼표 [0] 5 8 7" xfId="2751"/>
    <cellStyle name="쉼표 [0] 5 8 8" xfId="2752"/>
    <cellStyle name="쉼표 [0] 5 8 9" xfId="2753"/>
    <cellStyle name="쉼표 [0] 5 9" xfId="156"/>
    <cellStyle name="쉼표 [0] 5 9 10" xfId="2754"/>
    <cellStyle name="쉼표 [0] 5 9 11" xfId="2755"/>
    <cellStyle name="쉼표 [0] 5 9 12" xfId="2756"/>
    <cellStyle name="쉼표 [0] 5 9 13" xfId="2757"/>
    <cellStyle name="쉼표 [0] 5 9 2" xfId="2758"/>
    <cellStyle name="쉼표 [0] 5 9 3" xfId="2759"/>
    <cellStyle name="쉼표 [0] 5 9 4" xfId="2760"/>
    <cellStyle name="쉼표 [0] 5 9 5" xfId="2761"/>
    <cellStyle name="쉼표 [0] 5 9 6" xfId="2762"/>
    <cellStyle name="쉼표 [0] 5 9 7" xfId="2763"/>
    <cellStyle name="쉼표 [0] 5 9 8" xfId="2764"/>
    <cellStyle name="쉼표 [0] 5 9 9" xfId="2765"/>
    <cellStyle name="쉼표 [0] 50" xfId="1243"/>
    <cellStyle name="쉼표 [0] 50 2" xfId="2766"/>
    <cellStyle name="쉼표 [0] 51" xfId="2767"/>
    <cellStyle name="쉼표 [0] 51 2" xfId="2768"/>
    <cellStyle name="쉼표 [0] 52" xfId="3440"/>
    <cellStyle name="쉼표 [0] 52 2" xfId="2769"/>
    <cellStyle name="쉼표 [0] 53" xfId="3441"/>
    <cellStyle name="쉼표 [0] 53 2" xfId="2770"/>
    <cellStyle name="쉼표 [0] 54" xfId="3442"/>
    <cellStyle name="쉼표 [0] 54 2" xfId="2771"/>
    <cellStyle name="쉼표 [0] 55" xfId="3443"/>
    <cellStyle name="쉼표 [0] 55 2" xfId="2772"/>
    <cellStyle name="쉼표 [0] 56" xfId="3444"/>
    <cellStyle name="쉼표 [0] 56 2" xfId="2773"/>
    <cellStyle name="쉼표 [0] 57" xfId="3445"/>
    <cellStyle name="쉼표 [0] 57 2" xfId="2774"/>
    <cellStyle name="쉼표 [0] 58" xfId="2775"/>
    <cellStyle name="쉼표 [0] 58 2" xfId="2776"/>
    <cellStyle name="쉼표 [0] 58 2 2" xfId="3450"/>
    <cellStyle name="쉼표 [0] 58 3" xfId="3469"/>
    <cellStyle name="쉼표 [0] 58 4" xfId="3489"/>
    <cellStyle name="쉼표 [0] 58 5" xfId="3501"/>
    <cellStyle name="쉼표 [0] 58 6" xfId="3448"/>
    <cellStyle name="쉼표 [0] 59" xfId="991"/>
    <cellStyle name="쉼표 [0] 59 2" xfId="992"/>
    <cellStyle name="쉼표 [0] 59 2 2" xfId="2777"/>
    <cellStyle name="쉼표 [0] 59 3" xfId="993"/>
    <cellStyle name="쉼표 [0] 59 3 2" xfId="2778"/>
    <cellStyle name="쉼표 [0] 59 4" xfId="2779"/>
    <cellStyle name="쉼표 [0] 6" xfId="18"/>
    <cellStyle name="쉼표 [0] 6 10" xfId="2780"/>
    <cellStyle name="쉼표 [0] 6 11" xfId="2781"/>
    <cellStyle name="쉼표 [0] 6 12" xfId="2782"/>
    <cellStyle name="쉼표 [0] 6 13" xfId="2783"/>
    <cellStyle name="쉼표 [0] 6 2" xfId="198"/>
    <cellStyle name="쉼표 [0] 6 2 2" xfId="2784"/>
    <cellStyle name="쉼표 [0] 6 3" xfId="199"/>
    <cellStyle name="쉼표 [0] 6 4" xfId="200"/>
    <cellStyle name="쉼표 [0] 6 5" xfId="201"/>
    <cellStyle name="쉼표 [0] 6 6" xfId="1128"/>
    <cellStyle name="쉼표 [0] 6 6 2" xfId="2785"/>
    <cellStyle name="쉼표 [0] 6 6 3" xfId="2786"/>
    <cellStyle name="쉼표 [0] 6 7" xfId="2787"/>
    <cellStyle name="쉼표 [0] 6 7 2" xfId="2788"/>
    <cellStyle name="쉼표 [0] 6 8" xfId="2789"/>
    <cellStyle name="쉼표 [0] 6 9" xfId="2790"/>
    <cellStyle name="쉼표 [0] 62" xfId="994"/>
    <cellStyle name="쉼표 [0] 62 2" xfId="995"/>
    <cellStyle name="쉼표 [0] 62 2 2" xfId="2791"/>
    <cellStyle name="쉼표 [0] 62 3" xfId="996"/>
    <cellStyle name="쉼표 [0] 62 3 2" xfId="2792"/>
    <cellStyle name="쉼표 [0] 62 4" xfId="2793"/>
    <cellStyle name="쉼표 [0] 62 5" xfId="3451"/>
    <cellStyle name="쉼표 [0] 63" xfId="3452"/>
    <cellStyle name="쉼표 [0] 64" xfId="3453"/>
    <cellStyle name="쉼표 [0] 65" xfId="997"/>
    <cellStyle name="쉼표 [0] 65 2" xfId="998"/>
    <cellStyle name="쉼표 [0] 65 2 2" xfId="2794"/>
    <cellStyle name="쉼표 [0] 65 3" xfId="999"/>
    <cellStyle name="쉼표 [0] 65 3 2" xfId="2795"/>
    <cellStyle name="쉼표 [0] 65 4" xfId="2796"/>
    <cellStyle name="쉼표 [0] 65 5" xfId="3454"/>
    <cellStyle name="쉼표 [0] 66" xfId="3455"/>
    <cellStyle name="쉼표 [0] 67" xfId="3456"/>
    <cellStyle name="쉼표 [0] 68" xfId="1000"/>
    <cellStyle name="쉼표 [0] 68 2" xfId="1001"/>
    <cellStyle name="쉼표 [0] 68 2 2" xfId="2797"/>
    <cellStyle name="쉼표 [0] 68 3" xfId="1002"/>
    <cellStyle name="쉼표 [0] 68 3 2" xfId="2798"/>
    <cellStyle name="쉼표 [0] 68 4" xfId="2799"/>
    <cellStyle name="쉼표 [0] 68 5" xfId="3457"/>
    <cellStyle name="쉼표 [0] 69" xfId="3458"/>
    <cellStyle name="쉼표 [0] 7" xfId="19"/>
    <cellStyle name="쉼표 [0] 7 10" xfId="1003"/>
    <cellStyle name="쉼표 [0] 7 10 10" xfId="2800"/>
    <cellStyle name="쉼표 [0] 7 10 11" xfId="2801"/>
    <cellStyle name="쉼표 [0] 7 10 12" xfId="2802"/>
    <cellStyle name="쉼표 [0] 7 10 13" xfId="2803"/>
    <cellStyle name="쉼표 [0] 7 10 14" xfId="2804"/>
    <cellStyle name="쉼표 [0] 7 10 2" xfId="2805"/>
    <cellStyle name="쉼표 [0] 7 10 2 2" xfId="2806"/>
    <cellStyle name="쉼표 [0] 7 10 3" xfId="2807"/>
    <cellStyle name="쉼표 [0] 7 10 4" xfId="2808"/>
    <cellStyle name="쉼표 [0] 7 10 5" xfId="2809"/>
    <cellStyle name="쉼표 [0] 7 10 6" xfId="2810"/>
    <cellStyle name="쉼표 [0] 7 10 7" xfId="2811"/>
    <cellStyle name="쉼표 [0] 7 10 8" xfId="2812"/>
    <cellStyle name="쉼표 [0] 7 10 9" xfId="2813"/>
    <cellStyle name="쉼표 [0] 7 11" xfId="1004"/>
    <cellStyle name="쉼표 [0] 7 11 10" xfId="2814"/>
    <cellStyle name="쉼표 [0] 7 11 11" xfId="2815"/>
    <cellStyle name="쉼표 [0] 7 11 12" xfId="2816"/>
    <cellStyle name="쉼표 [0] 7 11 13" xfId="2817"/>
    <cellStyle name="쉼표 [0] 7 11 14" xfId="2818"/>
    <cellStyle name="쉼표 [0] 7 11 2" xfId="2819"/>
    <cellStyle name="쉼표 [0] 7 11 2 2" xfId="2820"/>
    <cellStyle name="쉼표 [0] 7 11 3" xfId="2821"/>
    <cellStyle name="쉼표 [0] 7 11 4" xfId="2822"/>
    <cellStyle name="쉼표 [0] 7 11 5" xfId="2823"/>
    <cellStyle name="쉼표 [0] 7 11 6" xfId="2824"/>
    <cellStyle name="쉼표 [0] 7 11 7" xfId="2825"/>
    <cellStyle name="쉼표 [0] 7 11 8" xfId="2826"/>
    <cellStyle name="쉼표 [0] 7 11 9" xfId="2827"/>
    <cellStyle name="쉼표 [0] 7 12" xfId="1005"/>
    <cellStyle name="쉼표 [0] 7 12 2" xfId="2828"/>
    <cellStyle name="쉼표 [0] 7 12 2 2" xfId="2829"/>
    <cellStyle name="쉼표 [0] 7 12 3" xfId="2830"/>
    <cellStyle name="쉼표 [0] 7 12 4" xfId="2831"/>
    <cellStyle name="쉼표 [0] 7 12 5" xfId="2832"/>
    <cellStyle name="쉼표 [0] 7 12 6" xfId="2833"/>
    <cellStyle name="쉼표 [0] 7 12 7" xfId="2834"/>
    <cellStyle name="쉼표 [0] 7 12 8" xfId="2835"/>
    <cellStyle name="쉼표 [0] 7 13" xfId="1006"/>
    <cellStyle name="쉼표 [0] 7 13 2" xfId="2836"/>
    <cellStyle name="쉼표 [0] 7 13 2 2" xfId="2837"/>
    <cellStyle name="쉼표 [0] 7 13 3" xfId="2838"/>
    <cellStyle name="쉼표 [0] 7 14" xfId="1007"/>
    <cellStyle name="쉼표 [0] 7 14 2" xfId="2839"/>
    <cellStyle name="쉼표 [0] 7 14 2 2" xfId="2840"/>
    <cellStyle name="쉼표 [0] 7 14 3" xfId="2841"/>
    <cellStyle name="쉼표 [0] 7 15" xfId="1008"/>
    <cellStyle name="쉼표 [0] 7 15 2" xfId="2842"/>
    <cellStyle name="쉼표 [0] 7 15 3" xfId="2843"/>
    <cellStyle name="쉼표 [0] 7 16" xfId="1009"/>
    <cellStyle name="쉼표 [0] 7 16 2" xfId="2844"/>
    <cellStyle name="쉼표 [0] 7 16 3" xfId="2845"/>
    <cellStyle name="쉼표 [0] 7 17" xfId="1010"/>
    <cellStyle name="쉼표 [0] 7 17 2" xfId="2846"/>
    <cellStyle name="쉼표 [0] 7 18" xfId="1011"/>
    <cellStyle name="쉼표 [0] 7 18 2" xfId="2847"/>
    <cellStyle name="쉼표 [0] 7 19" xfId="1012"/>
    <cellStyle name="쉼표 [0] 7 19 2" xfId="2848"/>
    <cellStyle name="쉼표 [0] 7 2" xfId="49"/>
    <cellStyle name="쉼표 [0] 7 2 10" xfId="2849"/>
    <cellStyle name="쉼표 [0] 7 2 11" xfId="2850"/>
    <cellStyle name="쉼표 [0] 7 2 12" xfId="2851"/>
    <cellStyle name="쉼표 [0] 7 2 13" xfId="2852"/>
    <cellStyle name="쉼표 [0] 7 2 2" xfId="2853"/>
    <cellStyle name="쉼표 [0] 7 2 3" xfId="2854"/>
    <cellStyle name="쉼표 [0] 7 2 4" xfId="2855"/>
    <cellStyle name="쉼표 [0] 7 2 5" xfId="2856"/>
    <cellStyle name="쉼표 [0] 7 2 6" xfId="2857"/>
    <cellStyle name="쉼표 [0] 7 2 7" xfId="2858"/>
    <cellStyle name="쉼표 [0] 7 2 8" xfId="2859"/>
    <cellStyle name="쉼표 [0] 7 2 9" xfId="2860"/>
    <cellStyle name="쉼표 [0] 7 20" xfId="1013"/>
    <cellStyle name="쉼표 [0] 7 20 2" xfId="2861"/>
    <cellStyle name="쉼표 [0] 7 21" xfId="1014"/>
    <cellStyle name="쉼표 [0] 7 21 2" xfId="2862"/>
    <cellStyle name="쉼표 [0] 7 22" xfId="1015"/>
    <cellStyle name="쉼표 [0] 7 23" xfId="1016"/>
    <cellStyle name="쉼표 [0] 7 23 2" xfId="2863"/>
    <cellStyle name="쉼표 [0] 7 24" xfId="1017"/>
    <cellStyle name="쉼표 [0] 7 25" xfId="1018"/>
    <cellStyle name="쉼표 [0] 7 26" xfId="1019"/>
    <cellStyle name="쉼표 [0] 7 27" xfId="2864"/>
    <cellStyle name="쉼표 [0] 7 28" xfId="2865"/>
    <cellStyle name="쉼표 [0] 7 29" xfId="2866"/>
    <cellStyle name="쉼표 [0] 7 3" xfId="74"/>
    <cellStyle name="쉼표 [0] 7 3 10" xfId="2867"/>
    <cellStyle name="쉼표 [0] 7 3 11" xfId="2868"/>
    <cellStyle name="쉼표 [0] 7 3 12" xfId="2869"/>
    <cellStyle name="쉼표 [0] 7 3 13" xfId="2870"/>
    <cellStyle name="쉼표 [0] 7 3 2" xfId="2871"/>
    <cellStyle name="쉼표 [0] 7 3 3" xfId="2872"/>
    <cellStyle name="쉼표 [0] 7 3 4" xfId="2873"/>
    <cellStyle name="쉼표 [0] 7 3 5" xfId="2874"/>
    <cellStyle name="쉼표 [0] 7 3 6" xfId="2875"/>
    <cellStyle name="쉼표 [0] 7 3 7" xfId="2876"/>
    <cellStyle name="쉼표 [0] 7 3 8" xfId="2877"/>
    <cellStyle name="쉼표 [0] 7 3 9" xfId="2878"/>
    <cellStyle name="쉼표 [0] 7 30" xfId="2879"/>
    <cellStyle name="쉼표 [0] 7 4" xfId="100"/>
    <cellStyle name="쉼표 [0] 7 4 10" xfId="2880"/>
    <cellStyle name="쉼표 [0] 7 4 11" xfId="2881"/>
    <cellStyle name="쉼표 [0] 7 4 12" xfId="2882"/>
    <cellStyle name="쉼표 [0] 7 4 13" xfId="2883"/>
    <cellStyle name="쉼표 [0] 7 4 2" xfId="2884"/>
    <cellStyle name="쉼표 [0] 7 4 3" xfId="2885"/>
    <cellStyle name="쉼표 [0] 7 4 4" xfId="2886"/>
    <cellStyle name="쉼표 [0] 7 4 5" xfId="2887"/>
    <cellStyle name="쉼표 [0] 7 4 6" xfId="2888"/>
    <cellStyle name="쉼표 [0] 7 4 7" xfId="2889"/>
    <cellStyle name="쉼표 [0] 7 4 8" xfId="2890"/>
    <cellStyle name="쉼표 [0] 7 4 9" xfId="2891"/>
    <cellStyle name="쉼표 [0] 7 5" xfId="101"/>
    <cellStyle name="쉼표 [0] 7 5 10" xfId="2892"/>
    <cellStyle name="쉼표 [0] 7 5 11" xfId="2893"/>
    <cellStyle name="쉼표 [0] 7 5 12" xfId="2894"/>
    <cellStyle name="쉼표 [0] 7 5 13" xfId="2895"/>
    <cellStyle name="쉼표 [0] 7 5 2" xfId="2896"/>
    <cellStyle name="쉼표 [0] 7 5 3" xfId="2897"/>
    <cellStyle name="쉼표 [0] 7 5 4" xfId="2898"/>
    <cellStyle name="쉼표 [0] 7 5 5" xfId="2899"/>
    <cellStyle name="쉼표 [0] 7 5 6" xfId="2900"/>
    <cellStyle name="쉼표 [0] 7 5 7" xfId="2901"/>
    <cellStyle name="쉼표 [0] 7 5 8" xfId="2902"/>
    <cellStyle name="쉼표 [0] 7 5 9" xfId="2903"/>
    <cellStyle name="쉼표 [0] 7 6" xfId="99"/>
    <cellStyle name="쉼표 [0] 7 6 10" xfId="2904"/>
    <cellStyle name="쉼표 [0] 7 6 11" xfId="2905"/>
    <cellStyle name="쉼표 [0] 7 6 12" xfId="2906"/>
    <cellStyle name="쉼표 [0] 7 6 13" xfId="2907"/>
    <cellStyle name="쉼표 [0] 7 6 2" xfId="2908"/>
    <cellStyle name="쉼표 [0] 7 6 3" xfId="2909"/>
    <cellStyle name="쉼표 [0] 7 6 4" xfId="2910"/>
    <cellStyle name="쉼표 [0] 7 6 5" xfId="2911"/>
    <cellStyle name="쉼표 [0] 7 6 6" xfId="2912"/>
    <cellStyle name="쉼표 [0] 7 6 7" xfId="2913"/>
    <cellStyle name="쉼표 [0] 7 6 8" xfId="2914"/>
    <cellStyle name="쉼표 [0] 7 6 9" xfId="2915"/>
    <cellStyle name="쉼표 [0] 7 7" xfId="102"/>
    <cellStyle name="쉼표 [0] 7 7 10" xfId="2916"/>
    <cellStyle name="쉼표 [0] 7 7 11" xfId="2917"/>
    <cellStyle name="쉼표 [0] 7 7 12" xfId="2918"/>
    <cellStyle name="쉼표 [0] 7 7 13" xfId="2919"/>
    <cellStyle name="쉼표 [0] 7 7 2" xfId="2920"/>
    <cellStyle name="쉼표 [0] 7 7 3" xfId="2921"/>
    <cellStyle name="쉼표 [0] 7 7 4" xfId="2922"/>
    <cellStyle name="쉼표 [0] 7 7 5" xfId="2923"/>
    <cellStyle name="쉼표 [0] 7 7 6" xfId="2924"/>
    <cellStyle name="쉼표 [0] 7 7 7" xfId="2925"/>
    <cellStyle name="쉼표 [0] 7 7 8" xfId="2926"/>
    <cellStyle name="쉼표 [0] 7 7 9" xfId="2927"/>
    <cellStyle name="쉼표 [0] 7 8" xfId="116"/>
    <cellStyle name="쉼표 [0] 7 8 10" xfId="2928"/>
    <cellStyle name="쉼표 [0] 7 8 11" xfId="2929"/>
    <cellStyle name="쉼표 [0] 7 8 12" xfId="2930"/>
    <cellStyle name="쉼표 [0] 7 8 13" xfId="2931"/>
    <cellStyle name="쉼표 [0] 7 8 2" xfId="2932"/>
    <cellStyle name="쉼표 [0] 7 8 3" xfId="2933"/>
    <cellStyle name="쉼표 [0] 7 8 4" xfId="2934"/>
    <cellStyle name="쉼표 [0] 7 8 5" xfId="2935"/>
    <cellStyle name="쉼표 [0] 7 8 6" xfId="2936"/>
    <cellStyle name="쉼표 [0] 7 8 7" xfId="2937"/>
    <cellStyle name="쉼표 [0] 7 8 8" xfId="2938"/>
    <cellStyle name="쉼표 [0] 7 8 9" xfId="2939"/>
    <cellStyle name="쉼표 [0] 7 9" xfId="130"/>
    <cellStyle name="쉼표 [0] 7 9 10" xfId="2940"/>
    <cellStyle name="쉼표 [0] 7 9 11" xfId="2941"/>
    <cellStyle name="쉼표 [0] 7 9 12" xfId="2942"/>
    <cellStyle name="쉼표 [0] 7 9 13" xfId="2943"/>
    <cellStyle name="쉼표 [0] 7 9 2" xfId="2944"/>
    <cellStyle name="쉼표 [0] 7 9 3" xfId="2945"/>
    <cellStyle name="쉼표 [0] 7 9 4" xfId="2946"/>
    <cellStyle name="쉼표 [0] 7 9 5" xfId="2947"/>
    <cellStyle name="쉼표 [0] 7 9 6" xfId="2948"/>
    <cellStyle name="쉼표 [0] 7 9 7" xfId="2949"/>
    <cellStyle name="쉼표 [0] 7 9 8" xfId="2950"/>
    <cellStyle name="쉼표 [0] 7 9 9" xfId="2951"/>
    <cellStyle name="쉼표 [0] 70" xfId="3459"/>
    <cellStyle name="쉼표 [0] 71" xfId="1020"/>
    <cellStyle name="쉼표 [0] 71 2" xfId="1021"/>
    <cellStyle name="쉼표 [0] 71 2 2" xfId="3507"/>
    <cellStyle name="쉼표 [0] 71 2 3" xfId="2952"/>
    <cellStyle name="쉼표 [0] 71 3" xfId="1022"/>
    <cellStyle name="쉼표 [0] 71 3 2" xfId="2953"/>
    <cellStyle name="쉼표 [0] 71 4" xfId="2954"/>
    <cellStyle name="쉼표 [0] 71 5" xfId="3460"/>
    <cellStyle name="쉼표 [0] 72" xfId="3461"/>
    <cellStyle name="쉼표 [0] 72 2" xfId="3508"/>
    <cellStyle name="쉼표 [0] 73" xfId="3462"/>
    <cellStyle name="쉼표 [0] 73 2" xfId="3509"/>
    <cellStyle name="쉼표 [0] 74" xfId="1023"/>
    <cellStyle name="쉼표 [0] 74 2" xfId="1024"/>
    <cellStyle name="쉼표 [0] 74 2 2" xfId="3510"/>
    <cellStyle name="쉼표 [0] 74 2 3" xfId="2955"/>
    <cellStyle name="쉼표 [0] 74 3" xfId="1025"/>
    <cellStyle name="쉼표 [0] 74 3 2" xfId="2956"/>
    <cellStyle name="쉼표 [0] 74 4" xfId="2957"/>
    <cellStyle name="쉼표 [0] 74 5" xfId="3463"/>
    <cellStyle name="쉼표 [0] 75" xfId="3464"/>
    <cellStyle name="쉼표 [0] 75 2" xfId="3511"/>
    <cellStyle name="쉼표 [0] 76" xfId="3465"/>
    <cellStyle name="쉼표 [0] 76 2" xfId="3512"/>
    <cellStyle name="쉼표 [0] 77" xfId="1026"/>
    <cellStyle name="쉼표 [0] 77 2" xfId="1027"/>
    <cellStyle name="쉼표 [0] 77 2 2" xfId="3513"/>
    <cellStyle name="쉼표 [0] 77 2 3" xfId="2958"/>
    <cellStyle name="쉼표 [0] 77 3" xfId="1028"/>
    <cellStyle name="쉼표 [0] 77 3 2" xfId="2959"/>
    <cellStyle name="쉼표 [0] 77 4" xfId="2960"/>
    <cellStyle name="쉼표 [0] 77 5" xfId="3466"/>
    <cellStyle name="쉼표 [0] 78" xfId="3467"/>
    <cellStyle name="쉼표 [0] 79" xfId="3468"/>
    <cellStyle name="쉼표 [0] 8" xfId="20"/>
    <cellStyle name="쉼표 [0] 8 10" xfId="1029"/>
    <cellStyle name="쉼표 [0] 8 10 2" xfId="2961"/>
    <cellStyle name="쉼표 [0] 8 11" xfId="1030"/>
    <cellStyle name="쉼표 [0] 8 12" xfId="1031"/>
    <cellStyle name="쉼표 [0] 8 13" xfId="1032"/>
    <cellStyle name="쉼표 [0] 8 14" xfId="2962"/>
    <cellStyle name="쉼표 [0] 8 15" xfId="2963"/>
    <cellStyle name="쉼표 [0] 8 16" xfId="2964"/>
    <cellStyle name="쉼표 [0] 8 17" xfId="2965"/>
    <cellStyle name="쉼표 [0] 8 18" xfId="2966"/>
    <cellStyle name="쉼표 [0] 8 19" xfId="2967"/>
    <cellStyle name="쉼표 [0] 8 2" xfId="50"/>
    <cellStyle name="쉼표 [0] 8 2 10" xfId="2968"/>
    <cellStyle name="쉼표 [0] 8 2 11" xfId="2969"/>
    <cellStyle name="쉼표 [0] 8 2 12" xfId="2970"/>
    <cellStyle name="쉼표 [0] 8 2 13" xfId="2971"/>
    <cellStyle name="쉼표 [0] 8 2 2" xfId="2972"/>
    <cellStyle name="쉼표 [0] 8 2 3" xfId="2973"/>
    <cellStyle name="쉼표 [0] 8 2 4" xfId="2974"/>
    <cellStyle name="쉼표 [0] 8 2 5" xfId="2975"/>
    <cellStyle name="쉼표 [0] 8 2 6" xfId="2976"/>
    <cellStyle name="쉼표 [0] 8 2 7" xfId="2977"/>
    <cellStyle name="쉼표 [0] 8 2 8" xfId="2978"/>
    <cellStyle name="쉼표 [0] 8 2 9" xfId="2979"/>
    <cellStyle name="쉼표 [0] 8 20" xfId="2980"/>
    <cellStyle name="쉼표 [0] 8 21" xfId="2981"/>
    <cellStyle name="쉼표 [0] 8 22" xfId="2982"/>
    <cellStyle name="쉼표 [0] 8 23" xfId="2983"/>
    <cellStyle name="쉼표 [0] 8 24" xfId="2984"/>
    <cellStyle name="쉼표 [0] 8 25" xfId="2985"/>
    <cellStyle name="쉼표 [0] 8 26" xfId="2986"/>
    <cellStyle name="쉼표 [0] 8 27" xfId="2987"/>
    <cellStyle name="쉼표 [0] 8 28" xfId="2988"/>
    <cellStyle name="쉼표 [0] 8 3" xfId="202"/>
    <cellStyle name="쉼표 [0] 8 3 10" xfId="2989"/>
    <cellStyle name="쉼표 [0] 8 3 11" xfId="2990"/>
    <cellStyle name="쉼표 [0] 8 3 12" xfId="2991"/>
    <cellStyle name="쉼표 [0] 8 3 13" xfId="2992"/>
    <cellStyle name="쉼표 [0] 8 3 2" xfId="2993"/>
    <cellStyle name="쉼표 [0] 8 3 3" xfId="2994"/>
    <cellStyle name="쉼표 [0] 8 3 4" xfId="2995"/>
    <cellStyle name="쉼표 [0] 8 3 5" xfId="2996"/>
    <cellStyle name="쉼표 [0] 8 3 6" xfId="2997"/>
    <cellStyle name="쉼표 [0] 8 3 7" xfId="2998"/>
    <cellStyle name="쉼표 [0] 8 3 8" xfId="2999"/>
    <cellStyle name="쉼표 [0] 8 3 9" xfId="3000"/>
    <cellStyle name="쉼표 [0] 8 4" xfId="203"/>
    <cellStyle name="쉼표 [0] 8 4 10" xfId="3001"/>
    <cellStyle name="쉼표 [0] 8 4 11" xfId="3002"/>
    <cellStyle name="쉼표 [0] 8 4 12" xfId="3003"/>
    <cellStyle name="쉼표 [0] 8 4 13" xfId="3004"/>
    <cellStyle name="쉼표 [0] 8 4 2" xfId="3005"/>
    <cellStyle name="쉼표 [0] 8 4 3" xfId="3006"/>
    <cellStyle name="쉼표 [0] 8 4 4" xfId="3007"/>
    <cellStyle name="쉼표 [0] 8 4 5" xfId="3008"/>
    <cellStyle name="쉼표 [0] 8 4 6" xfId="3009"/>
    <cellStyle name="쉼표 [0] 8 4 7" xfId="3010"/>
    <cellStyle name="쉼표 [0] 8 4 8" xfId="3011"/>
    <cellStyle name="쉼표 [0] 8 4 9" xfId="3012"/>
    <cellStyle name="쉼표 [0] 8 5" xfId="204"/>
    <cellStyle name="쉼표 [0] 8 5 10" xfId="3013"/>
    <cellStyle name="쉼표 [0] 8 5 11" xfId="3014"/>
    <cellStyle name="쉼표 [0] 8 5 12" xfId="3015"/>
    <cellStyle name="쉼표 [0] 8 5 13" xfId="3016"/>
    <cellStyle name="쉼표 [0] 8 5 2" xfId="3017"/>
    <cellStyle name="쉼표 [0] 8 5 3" xfId="3018"/>
    <cellStyle name="쉼표 [0] 8 5 4" xfId="3019"/>
    <cellStyle name="쉼표 [0] 8 5 5" xfId="3020"/>
    <cellStyle name="쉼표 [0] 8 5 6" xfId="3021"/>
    <cellStyle name="쉼표 [0] 8 5 7" xfId="3022"/>
    <cellStyle name="쉼표 [0] 8 5 8" xfId="3023"/>
    <cellStyle name="쉼표 [0] 8 5 9" xfId="3024"/>
    <cellStyle name="쉼표 [0] 8 6" xfId="205"/>
    <cellStyle name="쉼표 [0] 8 6 10" xfId="3025"/>
    <cellStyle name="쉼표 [0] 8 6 11" xfId="3026"/>
    <cellStyle name="쉼표 [0] 8 6 12" xfId="3027"/>
    <cellStyle name="쉼표 [0] 8 6 13" xfId="3028"/>
    <cellStyle name="쉼표 [0] 8 6 2" xfId="3029"/>
    <cellStyle name="쉼표 [0] 8 6 3" xfId="3030"/>
    <cellStyle name="쉼표 [0] 8 6 4" xfId="3031"/>
    <cellStyle name="쉼표 [0] 8 6 5" xfId="3032"/>
    <cellStyle name="쉼표 [0] 8 6 6" xfId="3033"/>
    <cellStyle name="쉼표 [0] 8 6 7" xfId="3034"/>
    <cellStyle name="쉼표 [0] 8 6 8" xfId="3035"/>
    <cellStyle name="쉼표 [0] 8 6 9" xfId="3036"/>
    <cellStyle name="쉼표 [0] 8 7" xfId="206"/>
    <cellStyle name="쉼표 [0] 8 7 10" xfId="3037"/>
    <cellStyle name="쉼표 [0] 8 7 11" xfId="3038"/>
    <cellStyle name="쉼표 [0] 8 7 12" xfId="3039"/>
    <cellStyle name="쉼표 [0] 8 7 13" xfId="3040"/>
    <cellStyle name="쉼표 [0] 8 7 2" xfId="3041"/>
    <cellStyle name="쉼표 [0] 8 7 3" xfId="3042"/>
    <cellStyle name="쉼표 [0] 8 7 4" xfId="3043"/>
    <cellStyle name="쉼표 [0] 8 7 5" xfId="3044"/>
    <cellStyle name="쉼표 [0] 8 7 6" xfId="3045"/>
    <cellStyle name="쉼표 [0] 8 7 7" xfId="3046"/>
    <cellStyle name="쉼표 [0] 8 7 8" xfId="3047"/>
    <cellStyle name="쉼표 [0] 8 7 9" xfId="3048"/>
    <cellStyle name="쉼표 [0] 8 8" xfId="207"/>
    <cellStyle name="쉼표 [0] 8 8 10" xfId="3049"/>
    <cellStyle name="쉼표 [0] 8 8 11" xfId="3050"/>
    <cellStyle name="쉼표 [0] 8 8 12" xfId="3051"/>
    <cellStyle name="쉼표 [0] 8 8 13" xfId="3052"/>
    <cellStyle name="쉼표 [0] 8 8 2" xfId="3053"/>
    <cellStyle name="쉼표 [0] 8 8 3" xfId="3054"/>
    <cellStyle name="쉼표 [0] 8 8 4" xfId="3055"/>
    <cellStyle name="쉼표 [0] 8 8 5" xfId="3056"/>
    <cellStyle name="쉼표 [0] 8 8 6" xfId="3057"/>
    <cellStyle name="쉼표 [0] 8 8 7" xfId="3058"/>
    <cellStyle name="쉼표 [0] 8 8 8" xfId="3059"/>
    <cellStyle name="쉼표 [0] 8 8 9" xfId="3060"/>
    <cellStyle name="쉼표 [0] 8 9" xfId="1033"/>
    <cellStyle name="쉼표 [0] 8 9 10" xfId="3061"/>
    <cellStyle name="쉼표 [0] 8 9 11" xfId="3062"/>
    <cellStyle name="쉼표 [0] 8 9 12" xfId="3063"/>
    <cellStyle name="쉼표 [0] 8 9 13" xfId="3064"/>
    <cellStyle name="쉼표 [0] 8 9 2" xfId="3065"/>
    <cellStyle name="쉼표 [0] 8 9 3" xfId="3066"/>
    <cellStyle name="쉼표 [0] 8 9 4" xfId="3067"/>
    <cellStyle name="쉼표 [0] 8 9 5" xfId="3068"/>
    <cellStyle name="쉼표 [0] 8 9 6" xfId="3069"/>
    <cellStyle name="쉼표 [0] 8 9 7" xfId="3070"/>
    <cellStyle name="쉼표 [0] 8 9 8" xfId="3071"/>
    <cellStyle name="쉼표 [0] 8 9 9" xfId="3072"/>
    <cellStyle name="쉼표 [0] 80" xfId="1034"/>
    <cellStyle name="쉼표 [0] 80 2" xfId="1035"/>
    <cellStyle name="쉼표 [0] 80 2 2" xfId="3073"/>
    <cellStyle name="쉼표 [0] 80 3" xfId="1036"/>
    <cellStyle name="쉼표 [0] 80 3 2" xfId="3074"/>
    <cellStyle name="쉼표 [0] 80 4" xfId="3075"/>
    <cellStyle name="쉼표 [0] 80 5" xfId="3470"/>
    <cellStyle name="쉼표 [0] 81" xfId="3471"/>
    <cellStyle name="쉼표 [0] 82" xfId="3472"/>
    <cellStyle name="쉼표 [0] 83" xfId="1037"/>
    <cellStyle name="쉼표 [0] 83 2" xfId="1038"/>
    <cellStyle name="쉼표 [0] 83 2 2" xfId="3076"/>
    <cellStyle name="쉼표 [0] 83 3" xfId="1039"/>
    <cellStyle name="쉼표 [0] 83 3 2" xfId="3077"/>
    <cellStyle name="쉼표 [0] 83 4" xfId="3078"/>
    <cellStyle name="쉼표 [0] 83 5" xfId="3473"/>
    <cellStyle name="쉼표 [0] 84" xfId="3474"/>
    <cellStyle name="쉼표 [0] 85" xfId="3475"/>
    <cellStyle name="쉼표 [0] 86" xfId="1040"/>
    <cellStyle name="쉼표 [0] 86 2" xfId="1041"/>
    <cellStyle name="쉼표 [0] 86 2 2" xfId="3079"/>
    <cellStyle name="쉼표 [0] 86 3" xfId="1042"/>
    <cellStyle name="쉼표 [0] 86 3 2" xfId="3080"/>
    <cellStyle name="쉼표 [0] 86 4" xfId="3081"/>
    <cellStyle name="쉼표 [0] 86 5" xfId="3476"/>
    <cellStyle name="쉼표 [0] 87" xfId="3477"/>
    <cellStyle name="쉼표 [0] 88" xfId="3478"/>
    <cellStyle name="쉼표 [0] 89" xfId="1043"/>
    <cellStyle name="쉼표 [0] 89 2" xfId="1044"/>
    <cellStyle name="쉼표 [0] 89 2 2" xfId="3082"/>
    <cellStyle name="쉼표 [0] 89 3" xfId="1045"/>
    <cellStyle name="쉼표 [0] 89 3 2" xfId="3083"/>
    <cellStyle name="쉼표 [0] 89 4" xfId="3084"/>
    <cellStyle name="쉼표 [0] 89 5" xfId="3479"/>
    <cellStyle name="쉼표 [0] 9" xfId="21"/>
    <cellStyle name="쉼표 [0] 9 10" xfId="1046"/>
    <cellStyle name="쉼표 [0] 9 10 2" xfId="3085"/>
    <cellStyle name="쉼표 [0] 9 10 3" xfId="3086"/>
    <cellStyle name="쉼표 [0] 9 10 4" xfId="3087"/>
    <cellStyle name="쉼표 [0] 9 10 5" xfId="3088"/>
    <cellStyle name="쉼표 [0] 9 10 6" xfId="3089"/>
    <cellStyle name="쉼표 [0] 9 10 7" xfId="3090"/>
    <cellStyle name="쉼표 [0] 9 10 8" xfId="3091"/>
    <cellStyle name="쉼표 [0] 9 10 9" xfId="3092"/>
    <cellStyle name="쉼표 [0] 9 11" xfId="3093"/>
    <cellStyle name="쉼표 [0] 9 12" xfId="3094"/>
    <cellStyle name="쉼표 [0] 9 13" xfId="3095"/>
    <cellStyle name="쉼표 [0] 9 14" xfId="3096"/>
    <cellStyle name="쉼표 [0] 9 15" xfId="3097"/>
    <cellStyle name="쉼표 [0] 9 16" xfId="3098"/>
    <cellStyle name="쉼표 [0] 9 17" xfId="3099"/>
    <cellStyle name="쉼표 [0] 9 18" xfId="3100"/>
    <cellStyle name="쉼표 [0] 9 19" xfId="3101"/>
    <cellStyle name="쉼표 [0] 9 2" xfId="51"/>
    <cellStyle name="쉼표 [0] 9 2 10" xfId="3102"/>
    <cellStyle name="쉼표 [0] 9 2 11" xfId="3103"/>
    <cellStyle name="쉼표 [0] 9 2 12" xfId="3104"/>
    <cellStyle name="쉼표 [0] 9 2 13" xfId="3105"/>
    <cellStyle name="쉼표 [0] 9 2 2" xfId="3106"/>
    <cellStyle name="쉼표 [0] 9 2 3" xfId="3107"/>
    <cellStyle name="쉼표 [0] 9 2 4" xfId="3108"/>
    <cellStyle name="쉼표 [0] 9 2 5" xfId="3109"/>
    <cellStyle name="쉼표 [0] 9 2 6" xfId="3110"/>
    <cellStyle name="쉼표 [0] 9 2 7" xfId="3111"/>
    <cellStyle name="쉼표 [0] 9 2 8" xfId="3112"/>
    <cellStyle name="쉼표 [0] 9 2 9" xfId="3113"/>
    <cellStyle name="쉼표 [0] 9 20" xfId="3114"/>
    <cellStyle name="쉼표 [0] 9 21" xfId="3115"/>
    <cellStyle name="쉼표 [0] 9 22" xfId="3116"/>
    <cellStyle name="쉼표 [0] 9 23" xfId="3117"/>
    <cellStyle name="쉼표 [0] 9 24" xfId="3118"/>
    <cellStyle name="쉼표 [0] 9 25" xfId="3119"/>
    <cellStyle name="쉼표 [0] 9 26" xfId="3120"/>
    <cellStyle name="쉼표 [0] 9 27" xfId="3121"/>
    <cellStyle name="쉼표 [0] 9 28" xfId="3122"/>
    <cellStyle name="쉼표 [0] 9 29" xfId="3123"/>
    <cellStyle name="쉼표 [0] 9 3" xfId="76"/>
    <cellStyle name="쉼표 [0] 9 3 10" xfId="3124"/>
    <cellStyle name="쉼표 [0] 9 3 11" xfId="3125"/>
    <cellStyle name="쉼표 [0] 9 3 12" xfId="3126"/>
    <cellStyle name="쉼표 [0] 9 3 13" xfId="3127"/>
    <cellStyle name="쉼표 [0] 9 3 2" xfId="3128"/>
    <cellStyle name="쉼표 [0] 9 3 3" xfId="3129"/>
    <cellStyle name="쉼표 [0] 9 3 4" xfId="3130"/>
    <cellStyle name="쉼표 [0] 9 3 5" xfId="3131"/>
    <cellStyle name="쉼표 [0] 9 3 6" xfId="3132"/>
    <cellStyle name="쉼표 [0] 9 3 7" xfId="3133"/>
    <cellStyle name="쉼표 [0] 9 3 8" xfId="3134"/>
    <cellStyle name="쉼표 [0] 9 3 9" xfId="3135"/>
    <cellStyle name="쉼표 [0] 9 30" xfId="3136"/>
    <cellStyle name="쉼표 [0] 9 4" xfId="103"/>
    <cellStyle name="쉼표 [0] 9 4 10" xfId="3137"/>
    <cellStyle name="쉼표 [0] 9 4 11" xfId="3138"/>
    <cellStyle name="쉼표 [0] 9 4 12" xfId="3139"/>
    <cellStyle name="쉼표 [0] 9 4 13" xfId="3140"/>
    <cellStyle name="쉼표 [0] 9 4 2" xfId="3141"/>
    <cellStyle name="쉼표 [0] 9 4 3" xfId="3142"/>
    <cellStyle name="쉼표 [0] 9 4 4" xfId="3143"/>
    <cellStyle name="쉼표 [0] 9 4 5" xfId="3144"/>
    <cellStyle name="쉼표 [0] 9 4 6" xfId="3145"/>
    <cellStyle name="쉼표 [0] 9 4 7" xfId="3146"/>
    <cellStyle name="쉼표 [0] 9 4 8" xfId="3147"/>
    <cellStyle name="쉼표 [0] 9 4 9" xfId="3148"/>
    <cellStyle name="쉼표 [0] 9 5" xfId="117"/>
    <cellStyle name="쉼표 [0] 9 5 10" xfId="3149"/>
    <cellStyle name="쉼표 [0] 9 5 11" xfId="3150"/>
    <cellStyle name="쉼표 [0] 9 5 12" xfId="3151"/>
    <cellStyle name="쉼표 [0] 9 5 13" xfId="3152"/>
    <cellStyle name="쉼표 [0] 9 5 2" xfId="3153"/>
    <cellStyle name="쉼표 [0] 9 5 3" xfId="3154"/>
    <cellStyle name="쉼표 [0] 9 5 4" xfId="3155"/>
    <cellStyle name="쉼표 [0] 9 5 5" xfId="3156"/>
    <cellStyle name="쉼표 [0] 9 5 6" xfId="3157"/>
    <cellStyle name="쉼표 [0] 9 5 7" xfId="3158"/>
    <cellStyle name="쉼표 [0] 9 5 8" xfId="3159"/>
    <cellStyle name="쉼표 [0] 9 5 9" xfId="3160"/>
    <cellStyle name="쉼표 [0] 9 6" xfId="131"/>
    <cellStyle name="쉼표 [0] 9 6 10" xfId="3161"/>
    <cellStyle name="쉼표 [0] 9 6 11" xfId="3162"/>
    <cellStyle name="쉼표 [0] 9 6 12" xfId="3163"/>
    <cellStyle name="쉼표 [0] 9 6 13" xfId="3164"/>
    <cellStyle name="쉼표 [0] 9 6 2" xfId="3165"/>
    <cellStyle name="쉼표 [0] 9 6 3" xfId="3166"/>
    <cellStyle name="쉼표 [0] 9 6 4" xfId="3167"/>
    <cellStyle name="쉼표 [0] 9 6 5" xfId="3168"/>
    <cellStyle name="쉼표 [0] 9 6 6" xfId="3169"/>
    <cellStyle name="쉼표 [0] 9 6 7" xfId="3170"/>
    <cellStyle name="쉼표 [0] 9 6 8" xfId="3171"/>
    <cellStyle name="쉼표 [0] 9 6 9" xfId="3172"/>
    <cellStyle name="쉼표 [0] 9 7" xfId="143"/>
    <cellStyle name="쉼표 [0] 9 7 10" xfId="3173"/>
    <cellStyle name="쉼표 [0] 9 7 11" xfId="3174"/>
    <cellStyle name="쉼표 [0] 9 7 12" xfId="3175"/>
    <cellStyle name="쉼표 [0] 9 7 13" xfId="3176"/>
    <cellStyle name="쉼표 [0] 9 7 2" xfId="3177"/>
    <cellStyle name="쉼표 [0] 9 7 3" xfId="3178"/>
    <cellStyle name="쉼표 [0] 9 7 4" xfId="3179"/>
    <cellStyle name="쉼표 [0] 9 7 5" xfId="3180"/>
    <cellStyle name="쉼표 [0] 9 7 6" xfId="3181"/>
    <cellStyle name="쉼표 [0] 9 7 7" xfId="3182"/>
    <cellStyle name="쉼표 [0] 9 7 8" xfId="3183"/>
    <cellStyle name="쉼표 [0] 9 7 9" xfId="3184"/>
    <cellStyle name="쉼표 [0] 9 8" xfId="155"/>
    <cellStyle name="쉼표 [0] 9 8 10" xfId="3185"/>
    <cellStyle name="쉼표 [0] 9 8 11" xfId="3186"/>
    <cellStyle name="쉼표 [0] 9 8 12" xfId="3187"/>
    <cellStyle name="쉼표 [0] 9 8 13" xfId="3188"/>
    <cellStyle name="쉼표 [0] 9 8 2" xfId="3189"/>
    <cellStyle name="쉼표 [0] 9 8 3" xfId="3190"/>
    <cellStyle name="쉼표 [0] 9 8 4" xfId="3191"/>
    <cellStyle name="쉼표 [0] 9 8 5" xfId="3192"/>
    <cellStyle name="쉼표 [0] 9 8 6" xfId="3193"/>
    <cellStyle name="쉼표 [0] 9 8 7" xfId="3194"/>
    <cellStyle name="쉼표 [0] 9 8 8" xfId="3195"/>
    <cellStyle name="쉼표 [0] 9 8 9" xfId="3196"/>
    <cellStyle name="쉼표 [0] 9 9" xfId="165"/>
    <cellStyle name="쉼표 [0] 9 9 2" xfId="3197"/>
    <cellStyle name="쉼표 [0] 9 9 3" xfId="3198"/>
    <cellStyle name="쉼표 [0] 9 9 4" xfId="3199"/>
    <cellStyle name="쉼표 [0] 9 9 5" xfId="3200"/>
    <cellStyle name="쉼표 [0] 9 9 6" xfId="3201"/>
    <cellStyle name="쉼표 [0] 9 9 7" xfId="3202"/>
    <cellStyle name="쉼표 [0] 9 9 8" xfId="3203"/>
    <cellStyle name="쉼표 [0] 9 9 9" xfId="3204"/>
    <cellStyle name="쉼표 [0] 90" xfId="3480"/>
    <cellStyle name="쉼표 [0] 91" xfId="3481"/>
    <cellStyle name="쉼표 [0] 92" xfId="1047"/>
    <cellStyle name="쉼표 [0] 92 2" xfId="1048"/>
    <cellStyle name="쉼표 [0] 92 2 2" xfId="3205"/>
    <cellStyle name="쉼표 [0] 92 3" xfId="1049"/>
    <cellStyle name="쉼표 [0] 92 3 2" xfId="3206"/>
    <cellStyle name="쉼표 [0] 92 4" xfId="3207"/>
    <cellStyle name="쉼표 [0] 92 5" xfId="3482"/>
    <cellStyle name="쉼표 [0] 93" xfId="3483"/>
    <cellStyle name="쉼표 [0] 94" xfId="3484"/>
    <cellStyle name="쉼표 [0] 95" xfId="1050"/>
    <cellStyle name="쉼표 [0] 95 2" xfId="1051"/>
    <cellStyle name="쉼표 [0] 95 2 2" xfId="3208"/>
    <cellStyle name="쉼표 [0] 95 3" xfId="1052"/>
    <cellStyle name="쉼표 [0] 95 3 2" xfId="3209"/>
    <cellStyle name="쉼표 [0] 95 4" xfId="3210"/>
    <cellStyle name="쉼표 [0] 95 5" xfId="3485"/>
    <cellStyle name="쉼표 [0] 96" xfId="3486"/>
    <cellStyle name="쉼표 [0] 97" xfId="3487"/>
    <cellStyle name="쉼표 [0] 98" xfId="1053"/>
    <cellStyle name="쉼표 [0] 98 2" xfId="1054"/>
    <cellStyle name="쉼표 [0] 98 2 2" xfId="3211"/>
    <cellStyle name="쉼표 [0] 98 3" xfId="1055"/>
    <cellStyle name="쉼표 [0] 98 3 2" xfId="3212"/>
    <cellStyle name="쉼표 [0] 98 4" xfId="3213"/>
    <cellStyle name="쉼표 [0] 98 5" xfId="3488"/>
    <cellStyle name="쉼표 [0] 99" xfId="3214"/>
    <cellStyle name="표준" xfId="0" builtinId="0"/>
    <cellStyle name="표준 10" xfId="33"/>
    <cellStyle name="표준 10 10" xfId="3215"/>
    <cellStyle name="표준 10 2" xfId="64"/>
    <cellStyle name="표준 10 2 2" xfId="1056"/>
    <cellStyle name="표준 10 2 3" xfId="3216"/>
    <cellStyle name="표준 10 3" xfId="79"/>
    <cellStyle name="표준 10 3 2" xfId="3217"/>
    <cellStyle name="표준 10 4" xfId="112"/>
    <cellStyle name="표준 10 4 2" xfId="3218"/>
    <cellStyle name="표준 10 5" xfId="126"/>
    <cellStyle name="표준 10 5 2" xfId="3219"/>
    <cellStyle name="표준 10 6" xfId="139"/>
    <cellStyle name="표준 10 6 2" xfId="3220"/>
    <cellStyle name="표준 10 7" xfId="151"/>
    <cellStyle name="표준 10 7 2" xfId="3221"/>
    <cellStyle name="표준 10 8" xfId="161"/>
    <cellStyle name="표준 10 8 2" xfId="3222"/>
    <cellStyle name="표준 10 9" xfId="3223"/>
    <cellStyle name="표준 107" xfId="3536"/>
    <cellStyle name="표준 108" xfId="3537"/>
    <cellStyle name="표준 109" xfId="3538"/>
    <cellStyle name="표준 11" xfId="34"/>
    <cellStyle name="표준 11 10" xfId="3224"/>
    <cellStyle name="표준 11 11" xfId="3225"/>
    <cellStyle name="표준 11 2" xfId="65"/>
    <cellStyle name="표준 11 2 2" xfId="208"/>
    <cellStyle name="표준 11 2 3" xfId="1145"/>
    <cellStyle name="표준 11 2 4" xfId="1132"/>
    <cellStyle name="표준 11 2 5" xfId="1182"/>
    <cellStyle name="표준 11 2 6" xfId="1135"/>
    <cellStyle name="표준 11 3" xfId="78"/>
    <cellStyle name="표준 11 3 2" xfId="209"/>
    <cellStyle name="표준 11 3 3" xfId="1146"/>
    <cellStyle name="표준 11 3 4" xfId="1163"/>
    <cellStyle name="표준 11 3 5" xfId="1143"/>
    <cellStyle name="표준 11 3 6" xfId="1206"/>
    <cellStyle name="표준 11 4" xfId="96"/>
    <cellStyle name="표준 11 4 2" xfId="242"/>
    <cellStyle name="표준 11 4 3" xfId="3226"/>
    <cellStyle name="표준 11 5" xfId="75"/>
    <cellStyle name="표준 11 5 2" xfId="3227"/>
    <cellStyle name="표준 11 6" xfId="83"/>
    <cellStyle name="표준 11 6 2" xfId="3228"/>
    <cellStyle name="표준 11 7" xfId="110"/>
    <cellStyle name="표준 11 7 2" xfId="3229"/>
    <cellStyle name="표준 11 8" xfId="124"/>
    <cellStyle name="표준 11 8 2" xfId="3230"/>
    <cellStyle name="표준 11 9" xfId="3231"/>
    <cellStyle name="표준 110" xfId="3539"/>
    <cellStyle name="표준 12" xfId="29"/>
    <cellStyle name="표준 12 2" xfId="210"/>
    <cellStyle name="표준 12 3" xfId="1129"/>
    <cellStyle name="표준 12 3 2" xfId="3232"/>
    <cellStyle name="표준 12 4" xfId="3233"/>
    <cellStyle name="표준 12 5" xfId="3234"/>
    <cellStyle name="표준 12 6" xfId="3235"/>
    <cellStyle name="표준 13" xfId="35"/>
    <cellStyle name="표준 13 2" xfId="3236"/>
    <cellStyle name="표준 14" xfId="31"/>
    <cellStyle name="표준 14 2" xfId="3237"/>
    <cellStyle name="표준 15" xfId="43"/>
    <cellStyle name="표준 15 2" xfId="1057"/>
    <cellStyle name="표준 15 2 2" xfId="3238"/>
    <cellStyle name="표준 15 3" xfId="3239"/>
    <cellStyle name="표준 16" xfId="44"/>
    <cellStyle name="표준 16 2" xfId="1058"/>
    <cellStyle name="표준 16 3" xfId="3240"/>
    <cellStyle name="표준 17" xfId="45"/>
    <cellStyle name="표준 17 2" xfId="1059"/>
    <cellStyle name="표준 17 3" xfId="3241"/>
    <cellStyle name="표준 18" xfId="46"/>
    <cellStyle name="표준 18 2" xfId="1060"/>
    <cellStyle name="표준 18 2 2" xfId="3242"/>
    <cellStyle name="표준 18 3" xfId="3243"/>
    <cellStyle name="표준 19" xfId="11"/>
    <cellStyle name="표준 19 2" xfId="1061"/>
    <cellStyle name="표준 19 2 2" xfId="3244"/>
    <cellStyle name="표준 19 3" xfId="3245"/>
    <cellStyle name="표준 2" xfId="1"/>
    <cellStyle name="표준 2 10" xfId="82"/>
    <cellStyle name="표준 2 11" xfId="115"/>
    <cellStyle name="표준 2 12" xfId="129"/>
    <cellStyle name="표준 2 13" xfId="142"/>
    <cellStyle name="표준 2 14" xfId="154"/>
    <cellStyle name="표준 2 15" xfId="164"/>
    <cellStyle name="표준 2 16" xfId="211"/>
    <cellStyle name="표준 2 16 2" xfId="3246"/>
    <cellStyle name="표준 2 16 3" xfId="3247"/>
    <cellStyle name="표준 2 17" xfId="212"/>
    <cellStyle name="표준 2 17 2" xfId="3248"/>
    <cellStyle name="표준 2 17 3" xfId="3249"/>
    <cellStyle name="표준 2 18" xfId="213"/>
    <cellStyle name="표준 2 18 2" xfId="3250"/>
    <cellStyle name="표준 2 18 3" xfId="3251"/>
    <cellStyle name="표준 2 19" xfId="214"/>
    <cellStyle name="표준 2 19 2" xfId="3252"/>
    <cellStyle name="표준 2 19 3" xfId="3253"/>
    <cellStyle name="표준 2 2" xfId="22"/>
    <cellStyle name="표준 2 2 2" xfId="1062"/>
    <cellStyle name="표준 2 2 2 2" xfId="1063"/>
    <cellStyle name="표준 2 2 2 2 2" xfId="1064"/>
    <cellStyle name="표준 2 2 2 2 2 2" xfId="1065"/>
    <cellStyle name="표준 2 2 2 2 2 2 2" xfId="3256"/>
    <cellStyle name="표준 2 2 2 2 2 3" xfId="3255"/>
    <cellStyle name="표준 2 2 2 3" xfId="1066"/>
    <cellStyle name="표준 2 2 2 3 2" xfId="3257"/>
    <cellStyle name="표준 2 2 2 4" xfId="3254"/>
    <cellStyle name="표준 2 2 3" xfId="1067"/>
    <cellStyle name="표준 2 2 3 2" xfId="3258"/>
    <cellStyle name="표준 2 20" xfId="243"/>
    <cellStyle name="표준 2 20 2" xfId="3259"/>
    <cellStyle name="표준 2 21" xfId="244"/>
    <cellStyle name="표준 2 22" xfId="245"/>
    <cellStyle name="표준 2 23" xfId="246"/>
    <cellStyle name="표준 2 24" xfId="247"/>
    <cellStyle name="표준 2 25" xfId="248"/>
    <cellStyle name="표준 2 26" xfId="1068"/>
    <cellStyle name="표준 2 27" xfId="1069"/>
    <cellStyle name="표준 2 28" xfId="1070"/>
    <cellStyle name="표준 2 29" xfId="1071"/>
    <cellStyle name="표준 2 3" xfId="23"/>
    <cellStyle name="표준 2 30" xfId="1072"/>
    <cellStyle name="표준 2 31" xfId="1073"/>
    <cellStyle name="표준 2 32" xfId="1074"/>
    <cellStyle name="표준 2 33" xfId="1075"/>
    <cellStyle name="표준 2 34" xfId="1076"/>
    <cellStyle name="표준 2 35" xfId="1077"/>
    <cellStyle name="표준 2 36" xfId="1078"/>
    <cellStyle name="표준 2 37" xfId="1079"/>
    <cellStyle name="표준 2 38" xfId="1080"/>
    <cellStyle name="표준 2 39" xfId="1081"/>
    <cellStyle name="표준 2 4" xfId="24"/>
    <cellStyle name="표준 2 40" xfId="1082"/>
    <cellStyle name="표준 2 41" xfId="1083"/>
    <cellStyle name="표준 2 42" xfId="1084"/>
    <cellStyle name="표준 2 43" xfId="1085"/>
    <cellStyle name="표준 2 44" xfId="1086"/>
    <cellStyle name="표준 2 45" xfId="1087"/>
    <cellStyle name="표준 2 46" xfId="1088"/>
    <cellStyle name="표준 2 47" xfId="1089"/>
    <cellStyle name="표준 2 48" xfId="1090"/>
    <cellStyle name="표준 2 49" xfId="1091"/>
    <cellStyle name="표준 2 5" xfId="25"/>
    <cellStyle name="표준 2 50" xfId="1092"/>
    <cellStyle name="표준 2 51" xfId="1093"/>
    <cellStyle name="표준 2 52" xfId="1094"/>
    <cellStyle name="표준 2 53" xfId="1095"/>
    <cellStyle name="표준 2 54" xfId="1096"/>
    <cellStyle name="표준 2 55" xfId="1097"/>
    <cellStyle name="표준 2 56" xfId="1098"/>
    <cellStyle name="표준 2 57" xfId="1099"/>
    <cellStyle name="표준 2 58" xfId="1100"/>
    <cellStyle name="표준 2 59" xfId="3260"/>
    <cellStyle name="표준 2 6" xfId="52"/>
    <cellStyle name="표준 2 60" xfId="3261"/>
    <cellStyle name="표준 2 61" xfId="3262"/>
    <cellStyle name="표준 2 62" xfId="3263"/>
    <cellStyle name="표준 2 63" xfId="3264"/>
    <cellStyle name="표준 2 64" xfId="3265"/>
    <cellStyle name="표준 2 65" xfId="3266"/>
    <cellStyle name="표준 2 66" xfId="3267"/>
    <cellStyle name="표준 2 67" xfId="3268"/>
    <cellStyle name="표준 2 68" xfId="3269"/>
    <cellStyle name="표준 2 69" xfId="3270"/>
    <cellStyle name="표준 2 7" xfId="53"/>
    <cellStyle name="표준 2 70" xfId="3271"/>
    <cellStyle name="표준 2 71" xfId="3272"/>
    <cellStyle name="표준 2 72" xfId="3273"/>
    <cellStyle name="표준 2 73" xfId="3274"/>
    <cellStyle name="표준 2 74" xfId="3275"/>
    <cellStyle name="표준 2 75" xfId="3276"/>
    <cellStyle name="표준 2 76" xfId="3277"/>
    <cellStyle name="표준 2 77" xfId="3278"/>
    <cellStyle name="표준 2 78" xfId="3279"/>
    <cellStyle name="표준 2 79" xfId="3280"/>
    <cellStyle name="표준 2 8" xfId="54"/>
    <cellStyle name="표준 2 80" xfId="3281"/>
    <cellStyle name="표준 2 81" xfId="3282"/>
    <cellStyle name="표준 2 82" xfId="3283"/>
    <cellStyle name="표준 2 83" xfId="3505"/>
    <cellStyle name="표준 2 84" xfId="3500"/>
    <cellStyle name="표준 2 9" xfId="61"/>
    <cellStyle name="표준 2 9 2" xfId="1102"/>
    <cellStyle name="표준 2 9 2 2" xfId="3285"/>
    <cellStyle name="표준 2 9 2 3" xfId="3284"/>
    <cellStyle name="표준 2 9 3" xfId="1103"/>
    <cellStyle name="표준 2 9 3 2" xfId="3286"/>
    <cellStyle name="표준 2 9 4" xfId="1104"/>
    <cellStyle name="표준 2 9 4 2" xfId="3287"/>
    <cellStyle name="표준 2 9 5" xfId="1105"/>
    <cellStyle name="표준 2 9 5 2" xfId="3288"/>
    <cellStyle name="표준 2 9 6" xfId="1106"/>
    <cellStyle name="표준 2 9 6 2" xfId="3289"/>
    <cellStyle name="표준 2 9 7" xfId="1101"/>
    <cellStyle name="표준 20" xfId="166"/>
    <cellStyle name="표준 20 2" xfId="3290"/>
    <cellStyle name="표준 20 3" xfId="3412"/>
    <cellStyle name="표준 21" xfId="169"/>
    <cellStyle name="표준 21 10" xfId="3413"/>
    <cellStyle name="표준 21 11" xfId="1124"/>
    <cellStyle name="표준 21 2" xfId="224"/>
    <cellStyle name="표준 21 2 2" xfId="266"/>
    <cellStyle name="표준 21 2 2 2" xfId="3291"/>
    <cellStyle name="표준 21 2 3" xfId="1197"/>
    <cellStyle name="표준 21 3" xfId="262"/>
    <cellStyle name="표준 21 3 2" xfId="3292"/>
    <cellStyle name="표준 21 3 3" xfId="1194"/>
    <cellStyle name="표준 21 4" xfId="1186"/>
    <cellStyle name="표준 21 4 2" xfId="3293"/>
    <cellStyle name="표준 21 5" xfId="1215"/>
    <cellStyle name="표준 21 6" xfId="1211"/>
    <cellStyle name="표준 21 7" xfId="1231"/>
    <cellStyle name="표준 21 8" xfId="1218"/>
    <cellStyle name="표준 21 9" xfId="1200"/>
    <cellStyle name="표준 22" xfId="36"/>
    <cellStyle name="표준 22 2" xfId="3294"/>
    <cellStyle name="표준 23" xfId="37"/>
    <cellStyle name="표준 23 2" xfId="3296"/>
    <cellStyle name="표준 23 3" xfId="3295"/>
    <cellStyle name="표준 23 4" xfId="3424"/>
    <cellStyle name="표준 24" xfId="8"/>
    <cellStyle name="표준 24 2" xfId="252"/>
    <cellStyle name="표준 24 2 2" xfId="269"/>
    <cellStyle name="표준 24 2 2 2" xfId="3497"/>
    <cellStyle name="표준 24 2 3" xfId="3503"/>
    <cellStyle name="표준 24 2 4" xfId="3449"/>
    <cellStyle name="표준 24 2 5" xfId="3297"/>
    <cellStyle name="표준 24 3" xfId="368"/>
    <cellStyle name="표준 24 3 2" xfId="3502"/>
    <cellStyle name="표준 24 4" xfId="3514"/>
    <cellStyle name="표준 24 5" xfId="3423"/>
    <cellStyle name="표준 25" xfId="38"/>
    <cellStyle name="표준 25 2" xfId="1120"/>
    <cellStyle name="표준 25 2 2" xfId="3298"/>
    <cellStyle name="표준 26" xfId="170"/>
    <cellStyle name="표준 26 10" xfId="3299"/>
    <cellStyle name="표준 26 11" xfId="3432"/>
    <cellStyle name="표준 26 12" xfId="1125"/>
    <cellStyle name="표준 26 2" xfId="225"/>
    <cellStyle name="표준 26 2 2" xfId="267"/>
    <cellStyle name="표준 26 2 2 2" xfId="3300"/>
    <cellStyle name="표준 26 2 3" xfId="1198"/>
    <cellStyle name="표준 26 3" xfId="263"/>
    <cellStyle name="표준 26 3 2" xfId="1192"/>
    <cellStyle name="표준 26 4" xfId="1121"/>
    <cellStyle name="표준 26 4 2" xfId="1189"/>
    <cellStyle name="표준 26 5" xfId="1149"/>
    <cellStyle name="표준 26 6" xfId="1225"/>
    <cellStyle name="표준 26 7" xfId="1183"/>
    <cellStyle name="표준 26 8" xfId="1209"/>
    <cellStyle name="표준 26 9" xfId="1150"/>
    <cellStyle name="표준 27" xfId="39"/>
    <cellStyle name="표준 27 2" xfId="1122"/>
    <cellStyle name="표준 27 2 2" xfId="3301"/>
    <cellStyle name="표준 28" xfId="40"/>
    <cellStyle name="표준 28 2" xfId="3302"/>
    <cellStyle name="표준 29" xfId="41"/>
    <cellStyle name="표준 29 2" xfId="3303"/>
    <cellStyle name="표준 3" xfId="2"/>
    <cellStyle name="표준 3 10" xfId="171"/>
    <cellStyle name="표준 3 11" xfId="174"/>
    <cellStyle name="표준 3 12" xfId="42"/>
    <cellStyle name="표준 3 12 2" xfId="3304"/>
    <cellStyle name="표준 3 13" xfId="3305"/>
    <cellStyle name="표준 3 14" xfId="3306"/>
    <cellStyle name="표준 3 15" xfId="3307"/>
    <cellStyle name="표준 3 16" xfId="3308"/>
    <cellStyle name="표준 3 2" xfId="66"/>
    <cellStyle name="표준 3 2 2" xfId="1108"/>
    <cellStyle name="표준 3 2 3" xfId="1109"/>
    <cellStyle name="표준 3 2 3 2" xfId="3309"/>
    <cellStyle name="표준 3 2 4" xfId="1107"/>
    <cellStyle name="표준 3 3" xfId="84"/>
    <cellStyle name="표준 3 3 10" xfId="3310"/>
    <cellStyle name="표준 3 3 11" xfId="3311"/>
    <cellStyle name="표준 3 3 12" xfId="3312"/>
    <cellStyle name="표준 3 3 13" xfId="3313"/>
    <cellStyle name="표준 3 3 2" xfId="3314"/>
    <cellStyle name="표준 3 3 3" xfId="3315"/>
    <cellStyle name="표준 3 3 4" xfId="3316"/>
    <cellStyle name="표준 3 3 5" xfId="3317"/>
    <cellStyle name="표준 3 3 6" xfId="3318"/>
    <cellStyle name="표준 3 3 7" xfId="3319"/>
    <cellStyle name="표준 3 3 8" xfId="3320"/>
    <cellStyle name="표준 3 3 9" xfId="3321"/>
    <cellStyle name="표준 3 4" xfId="109"/>
    <cellStyle name="표준 3 4 2" xfId="3322"/>
    <cellStyle name="표준 3 4 3" xfId="3323"/>
    <cellStyle name="표준 3 4 4" xfId="3324"/>
    <cellStyle name="표준 3 4 5" xfId="3325"/>
    <cellStyle name="표준 3 4 6" xfId="3326"/>
    <cellStyle name="표준 3 4 7" xfId="3327"/>
    <cellStyle name="표준 3 5" xfId="123"/>
    <cellStyle name="표준 3 6" xfId="137"/>
    <cellStyle name="표준 3 6 2" xfId="250"/>
    <cellStyle name="표준 3 7" xfId="149"/>
    <cellStyle name="표준 3 7 2" xfId="251"/>
    <cellStyle name="표준 3 7 3" xfId="1165"/>
    <cellStyle name="표준 3 7 3 2" xfId="3328"/>
    <cellStyle name="표준 3 7 4" xfId="1205"/>
    <cellStyle name="표준 3 7 5" xfId="1193"/>
    <cellStyle name="표준 3 8" xfId="160"/>
    <cellStyle name="표준 3 8 2" xfId="1152"/>
    <cellStyle name="표준 3 8 2 2" xfId="3329"/>
    <cellStyle name="표준 3 8 3" xfId="1166"/>
    <cellStyle name="표준 3 8 4" xfId="1180"/>
    <cellStyle name="표준 3 8 5" xfId="1178"/>
    <cellStyle name="표준 3 9" xfId="167"/>
    <cellStyle name="표준 3 9 2" xfId="3331"/>
    <cellStyle name="표준 3 9 3" xfId="3330"/>
    <cellStyle name="표준 30" xfId="55"/>
    <cellStyle name="표준 30 2" xfId="3332"/>
    <cellStyle name="표준 31" xfId="173"/>
    <cellStyle name="표준 31 10" xfId="3333"/>
    <cellStyle name="표준 31 11" xfId="3414"/>
    <cellStyle name="표준 31 12" xfId="1123"/>
    <cellStyle name="표준 31 2" xfId="226"/>
    <cellStyle name="표준 31 2 2" xfId="268"/>
    <cellStyle name="표준 31 2 2 2" xfId="3334"/>
    <cellStyle name="표준 31 2 3" xfId="1140"/>
    <cellStyle name="표준 31 3" xfId="264"/>
    <cellStyle name="표준 31 3 2" xfId="1227"/>
    <cellStyle name="표준 31 4" xfId="1144"/>
    <cellStyle name="표준 31 5" xfId="1233"/>
    <cellStyle name="표준 31 6" xfId="1235"/>
    <cellStyle name="표준 31 7" xfId="1237"/>
    <cellStyle name="표준 31 8" xfId="1240"/>
    <cellStyle name="표준 31 9" xfId="1241"/>
    <cellStyle name="표준 32" xfId="47"/>
    <cellStyle name="표준 32 2" xfId="3336"/>
    <cellStyle name="표준 32 2 2" xfId="3515"/>
    <cellStyle name="표준 32 3" xfId="3335"/>
    <cellStyle name="표준 32 3 2" xfId="3522"/>
    <cellStyle name="표준 32 4" xfId="3490"/>
    <cellStyle name="표준 33" xfId="32"/>
    <cellStyle name="표준 33 2" xfId="223"/>
    <cellStyle name="표준 33 2 2" xfId="265"/>
    <cellStyle name="표준 33 2 3" xfId="3338"/>
    <cellStyle name="표준 33 3" xfId="261"/>
    <cellStyle name="표준 33 3 2" xfId="3337"/>
    <cellStyle name="표준 33 4" xfId="1126"/>
    <cellStyle name="표준 34" xfId="175"/>
    <cellStyle name="표준 34 2" xfId="3340"/>
    <cellStyle name="표준 34 3" xfId="3339"/>
    <cellStyle name="표준 35" xfId="56"/>
    <cellStyle name="표준 35 2" xfId="3341"/>
    <cellStyle name="표준 36" xfId="181"/>
    <cellStyle name="표준 36 2" xfId="3342"/>
    <cellStyle name="표준 36 2 2" xfId="3516"/>
    <cellStyle name="표준 36 3" xfId="3523"/>
    <cellStyle name="표준 36 4" xfId="3491"/>
    <cellStyle name="표준 37" xfId="185"/>
    <cellStyle name="표준 37 10" xfId="3343"/>
    <cellStyle name="표준 37 11" xfId="3492"/>
    <cellStyle name="표준 37 2" xfId="1210"/>
    <cellStyle name="표준 37 2 2" xfId="3517"/>
    <cellStyle name="표준 37 3" xfId="1136"/>
    <cellStyle name="표준 37 3 2" xfId="3524"/>
    <cellStyle name="표준 37 4" xfId="1214"/>
    <cellStyle name="표준 37 5" xfId="1207"/>
    <cellStyle name="표준 37 6" xfId="1190"/>
    <cellStyle name="표준 37 7" xfId="1139"/>
    <cellStyle name="표준 37 8" xfId="1201"/>
    <cellStyle name="표준 37 9" xfId="1185"/>
    <cellStyle name="표준 38" xfId="254"/>
    <cellStyle name="표준 38 10" xfId="3344"/>
    <cellStyle name="표준 38 11" xfId="3493"/>
    <cellStyle name="표준 38 12" xfId="1151"/>
    <cellStyle name="표준 38 2" xfId="271"/>
    <cellStyle name="표준 38 2 2" xfId="3518"/>
    <cellStyle name="표준 38 2 3" xfId="1219"/>
    <cellStyle name="표준 38 3" xfId="1216"/>
    <cellStyle name="표준 38 3 2" xfId="3525"/>
    <cellStyle name="표준 38 4" xfId="1188"/>
    <cellStyle name="표준 38 5" xfId="1208"/>
    <cellStyle name="표준 38 6" xfId="1202"/>
    <cellStyle name="표준 38 7" xfId="1234"/>
    <cellStyle name="표준 38 8" xfId="1236"/>
    <cellStyle name="표준 38 9" xfId="1239"/>
    <cellStyle name="표준 39" xfId="58"/>
    <cellStyle name="표준 39 2" xfId="3345"/>
    <cellStyle name="표준 39 2 2" xfId="3519"/>
    <cellStyle name="표준 39 3" xfId="3526"/>
    <cellStyle name="표준 39 4" xfId="3494"/>
    <cellStyle name="표준 4" xfId="4"/>
    <cellStyle name="표준 4 2" xfId="67"/>
    <cellStyle name="표준 4 2 2" xfId="1110"/>
    <cellStyle name="표준 4 2 3" xfId="3346"/>
    <cellStyle name="표준 4 3" xfId="85"/>
    <cellStyle name="표준 4 3 2" xfId="1111"/>
    <cellStyle name="표준 4 3 3" xfId="3347"/>
    <cellStyle name="표준 4 4" xfId="108"/>
    <cellStyle name="표준 4 4 2" xfId="3348"/>
    <cellStyle name="표준 4 5" xfId="122"/>
    <cellStyle name="표준 4 5 2" xfId="3349"/>
    <cellStyle name="표준 4 6" xfId="136"/>
    <cellStyle name="표준 4 6 2" xfId="3350"/>
    <cellStyle name="표준 4 7" xfId="148"/>
    <cellStyle name="표준 4 7 2" xfId="3351"/>
    <cellStyle name="표준 4 8" xfId="159"/>
    <cellStyle name="표준 4 8 2" xfId="3352"/>
    <cellStyle name="표준 4 9" xfId="3353"/>
    <cellStyle name="표준 40" xfId="280"/>
    <cellStyle name="표준 40 2" xfId="3520"/>
    <cellStyle name="표준 40 3" xfId="3527"/>
    <cellStyle name="표준 40 4" xfId="3495"/>
    <cellStyle name="표준 40 5" xfId="3354"/>
    <cellStyle name="표준 41" xfId="1196"/>
    <cellStyle name="표준 41 2" xfId="3355"/>
    <cellStyle name="표준 41 2 2" xfId="3521"/>
    <cellStyle name="표준 41 3" xfId="3528"/>
    <cellStyle name="표준 41 4" xfId="3496"/>
    <cellStyle name="표준 42" xfId="255"/>
    <cellStyle name="표준 42 2" xfId="272"/>
    <cellStyle name="표준 42 2 2" xfId="3356"/>
    <cellStyle name="표준 42 3" xfId="3530"/>
    <cellStyle name="표준 42 4" xfId="1138"/>
    <cellStyle name="표준 43" xfId="59"/>
    <cellStyle name="표준 43 2" xfId="3357"/>
    <cellStyle name="표준 43 3" xfId="3506"/>
    <cellStyle name="표준 44" xfId="57"/>
    <cellStyle name="표준 44 2" xfId="3358"/>
    <cellStyle name="표준 44 3" xfId="3504"/>
    <cellStyle name="표준 45" xfId="60"/>
    <cellStyle name="표준 45 2" xfId="3359"/>
    <cellStyle name="표준 46" xfId="1181"/>
    <cellStyle name="표준 46 2" xfId="3360"/>
    <cellStyle name="표준 47" xfId="256"/>
    <cellStyle name="표준 47 2" xfId="273"/>
    <cellStyle name="표준 47 2 2" xfId="3361"/>
    <cellStyle name="표준 47 3" xfId="1204"/>
    <cellStyle name="표준 48" xfId="257"/>
    <cellStyle name="표준 48 2" xfId="274"/>
    <cellStyle name="표준 48 3" xfId="1191"/>
    <cellStyle name="표준 49" xfId="1141"/>
    <cellStyle name="표준 5" xfId="5"/>
    <cellStyle name="표준 5 2" xfId="68"/>
    <cellStyle name="표준 5 2 2" xfId="3362"/>
    <cellStyle name="표준 5 3" xfId="86"/>
    <cellStyle name="표준 5 3 2" xfId="3363"/>
    <cellStyle name="표준 5 4" xfId="107"/>
    <cellStyle name="표준 5 4 2" xfId="3364"/>
    <cellStyle name="표준 5 5" xfId="121"/>
    <cellStyle name="표준 5 5 2" xfId="3365"/>
    <cellStyle name="표준 5 6" xfId="135"/>
    <cellStyle name="표준 5 6 2" xfId="3366"/>
    <cellStyle name="표준 5 7" xfId="147"/>
    <cellStyle name="표준 5 7 2" xfId="3367"/>
    <cellStyle name="표준 5 8" xfId="158"/>
    <cellStyle name="표준 5 8 2" xfId="3368"/>
    <cellStyle name="표준 5 9" xfId="3369"/>
    <cellStyle name="표준 50" xfId="1112"/>
    <cellStyle name="표준 50 2" xfId="3370"/>
    <cellStyle name="표준 50 3" xfId="3433"/>
    <cellStyle name="표준 50 4" xfId="1223"/>
    <cellStyle name="표준 51" xfId="258"/>
    <cellStyle name="표준 51 2" xfId="275"/>
    <cellStyle name="표준 51 2 2" xfId="3371"/>
    <cellStyle name="표준 51 3" xfId="1113"/>
    <cellStyle name="표준 51 4" xfId="1242"/>
    <cellStyle name="표준 52" xfId="259"/>
    <cellStyle name="표준 52 2" xfId="276"/>
    <cellStyle name="표준 52 3" xfId="1212"/>
    <cellStyle name="표준 53" xfId="1244"/>
    <cellStyle name="표준 55" xfId="260"/>
    <cellStyle name="표준 55 2" xfId="277"/>
    <cellStyle name="표준 6" xfId="6"/>
    <cellStyle name="표준 6 2" xfId="70"/>
    <cellStyle name="표준 6 2 2" xfId="1114"/>
    <cellStyle name="표준 6 2 3" xfId="3372"/>
    <cellStyle name="표준 6 3" xfId="93"/>
    <cellStyle name="표준 6 3 2" xfId="1115"/>
    <cellStyle name="표준 6 3 3" xfId="3373"/>
    <cellStyle name="표준 6 4" xfId="90"/>
    <cellStyle name="표준 6 4 2" xfId="3374"/>
    <cellStyle name="표준 6 5" xfId="92"/>
    <cellStyle name="표준 6 5 2" xfId="3375"/>
    <cellStyle name="표준 6 6" xfId="91"/>
    <cellStyle name="표준 6 6 2" xfId="3376"/>
    <cellStyle name="표준 6 7" xfId="94"/>
    <cellStyle name="표준 6 7 2" xfId="3377"/>
    <cellStyle name="표준 6 8" xfId="89"/>
    <cellStyle name="표준 6 8 2" xfId="3378"/>
    <cellStyle name="표준 6 9" xfId="3379"/>
    <cellStyle name="표준 60" xfId="3380"/>
    <cellStyle name="표준 60 2" xfId="3381"/>
    <cellStyle name="표준 63" xfId="3382"/>
    <cellStyle name="표준 63 2" xfId="3383"/>
    <cellStyle name="표준 64" xfId="3384"/>
    <cellStyle name="표준 7" xfId="7"/>
    <cellStyle name="표준 7 10" xfId="186"/>
    <cellStyle name="표준 7 10 2" xfId="3385"/>
    <cellStyle name="표준 7 11" xfId="188"/>
    <cellStyle name="표준 7 12" xfId="3386"/>
    <cellStyle name="표준 7 2" xfId="62"/>
    <cellStyle name="표준 7 2 2" xfId="215"/>
    <cellStyle name="표준 7 2 2 2" xfId="3387"/>
    <cellStyle name="표준 7 2 3" xfId="1153"/>
    <cellStyle name="표준 7 2 4" xfId="1167"/>
    <cellStyle name="표준 7 2 5" xfId="1195"/>
    <cellStyle name="표준 7 2 6" xfId="1220"/>
    <cellStyle name="표준 7 3" xfId="81"/>
    <cellStyle name="표준 7 3 2" xfId="216"/>
    <cellStyle name="표준 7 3 2 2" xfId="3388"/>
    <cellStyle name="표준 7 3 3" xfId="1154"/>
    <cellStyle name="표준 7 3 4" xfId="1168"/>
    <cellStyle name="표준 7 3 5" xfId="1228"/>
    <cellStyle name="표준 7 3 6" xfId="1213"/>
    <cellStyle name="표준 7 4" xfId="114"/>
    <cellStyle name="표준 7 4 2" xfId="217"/>
    <cellStyle name="표준 7 4 2 2" xfId="3389"/>
    <cellStyle name="표준 7 4 3" xfId="1155"/>
    <cellStyle name="표준 7 4 4" xfId="1169"/>
    <cellStyle name="표준 7 4 5" xfId="1184"/>
    <cellStyle name="표준 7 4 6" xfId="1229"/>
    <cellStyle name="표준 7 5" xfId="128"/>
    <cellStyle name="표준 7 5 2" xfId="218"/>
    <cellStyle name="표준 7 5 3" xfId="1156"/>
    <cellStyle name="표준 7 5 4" xfId="1170"/>
    <cellStyle name="표준 7 5 5" xfId="1187"/>
    <cellStyle name="표준 7 5 6" xfId="1134"/>
    <cellStyle name="표준 7 6" xfId="141"/>
    <cellStyle name="표준 7 6 2" xfId="1130"/>
    <cellStyle name="표준 7 6 3" xfId="1157"/>
    <cellStyle name="표준 7 6 4" xfId="1171"/>
    <cellStyle name="표준 7 6 5" xfId="1199"/>
    <cellStyle name="표준 7 6 6" xfId="1179"/>
    <cellStyle name="표준 7 7" xfId="153"/>
    <cellStyle name="표준 7 7 2" xfId="3391"/>
    <cellStyle name="표준 7 7 3" xfId="3390"/>
    <cellStyle name="표준 7 8" xfId="163"/>
    <cellStyle name="표준 7 8 2" xfId="3393"/>
    <cellStyle name="표준 7 8 3" xfId="3392"/>
    <cellStyle name="표준 7 9" xfId="182"/>
    <cellStyle name="표준 8" xfId="9"/>
    <cellStyle name="표준 8 10" xfId="187"/>
    <cellStyle name="표준 8 10 2" xfId="3394"/>
    <cellStyle name="표준 8 11" xfId="189"/>
    <cellStyle name="표준 8 12" xfId="3395"/>
    <cellStyle name="표준 8 2" xfId="63"/>
    <cellStyle name="표준 8 2 2" xfId="219"/>
    <cellStyle name="표준 8 2 2 2" xfId="3396"/>
    <cellStyle name="표준 8 2 3" xfId="1158"/>
    <cellStyle name="표준 8 2 4" xfId="1172"/>
    <cellStyle name="표준 8 2 5" xfId="1222"/>
    <cellStyle name="표준 8 2 6" xfId="1133"/>
    <cellStyle name="표준 8 3" xfId="80"/>
    <cellStyle name="표준 8 3 2" xfId="220"/>
    <cellStyle name="표준 8 3 2 2" xfId="3397"/>
    <cellStyle name="표준 8 3 3" xfId="1159"/>
    <cellStyle name="표준 8 3 4" xfId="1173"/>
    <cellStyle name="표준 8 3 5" xfId="1221"/>
    <cellStyle name="표준 8 3 6" xfId="1137"/>
    <cellStyle name="표준 8 4" xfId="113"/>
    <cellStyle name="표준 8 4 2" xfId="221"/>
    <cellStyle name="표준 8 4 2 2" xfId="3398"/>
    <cellStyle name="표준 8 4 3" xfId="1160"/>
    <cellStyle name="표준 8 4 4" xfId="1174"/>
    <cellStyle name="표준 8 4 5" xfId="1238"/>
    <cellStyle name="표준 8 4 6" xfId="1232"/>
    <cellStyle name="표준 8 5" xfId="127"/>
    <cellStyle name="표준 8 5 2" xfId="222"/>
    <cellStyle name="표준 8 5 3" xfId="1161"/>
    <cellStyle name="표준 8 5 4" xfId="1175"/>
    <cellStyle name="표준 8 5 5" xfId="1164"/>
    <cellStyle name="표준 8 5 6" xfId="1203"/>
    <cellStyle name="표준 8 6" xfId="140"/>
    <cellStyle name="표준 8 6 2" xfId="1131"/>
    <cellStyle name="표준 8 6 3" xfId="1162"/>
    <cellStyle name="표준 8 6 4" xfId="1176"/>
    <cellStyle name="표준 8 6 5" xfId="1142"/>
    <cellStyle name="표준 8 6 6" xfId="1224"/>
    <cellStyle name="표준 8 7" xfId="152"/>
    <cellStyle name="표준 8 7 2" xfId="3400"/>
    <cellStyle name="표준 8 7 3" xfId="3399"/>
    <cellStyle name="표준 8 8" xfId="162"/>
    <cellStyle name="표준 8 8 2" xfId="3402"/>
    <cellStyle name="표준 8 8 3" xfId="3401"/>
    <cellStyle name="표준 8 9" xfId="183"/>
    <cellStyle name="표준 9" xfId="13"/>
    <cellStyle name="표준 9 10" xfId="3403"/>
    <cellStyle name="표준 9 2" xfId="69"/>
    <cellStyle name="표준 9 2 2" xfId="1116"/>
    <cellStyle name="표준 9 2 3" xfId="3404"/>
    <cellStyle name="표준 9 3" xfId="87"/>
    <cellStyle name="표준 9 3 2" xfId="3405"/>
    <cellStyle name="표준 9 4" xfId="106"/>
    <cellStyle name="표준 9 4 2" xfId="3406"/>
    <cellStyle name="표준 9 5" xfId="120"/>
    <cellStyle name="표준 9 5 2" xfId="3407"/>
    <cellStyle name="표준 9 6" xfId="134"/>
    <cellStyle name="표준 9 6 2" xfId="3408"/>
    <cellStyle name="표준 9 7" xfId="146"/>
    <cellStyle name="표준 9 7 2" xfId="3409"/>
    <cellStyle name="표준 9 8" xfId="157"/>
    <cellStyle name="표준 9 8 2" xfId="3410"/>
    <cellStyle name="표준 9 9" xfId="3411"/>
    <cellStyle name="표준_최근 10년간 주요 지목별 변동 추이" xfId="3"/>
  </cellStyles>
  <dxfs count="0"/>
  <tableStyles count="0" defaultTableStyle="TableStyleMedium9" defaultPivotStyle="PivotStyleLight16"/>
  <colors>
    <mruColors>
      <color rgb="FFE6B9B8"/>
      <color rgb="FFB7DEE8"/>
      <color rgb="FFFCD5B5"/>
      <color rgb="FFDBEEF4"/>
      <color rgb="FFCCC1DA"/>
      <color rgb="FFD7E4BD"/>
      <color rgb="FFF2DCD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1A-4BE3-94C7-757BF282282F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21A-4BE3-94C7-757BF282282F}"/>
              </c:ext>
            </c:extLst>
          </c:dPt>
          <c:dLbls>
            <c:dLbl>
              <c:idx val="0"/>
              <c:layout>
                <c:manualLayout>
                  <c:x val="2.7777777777779041E-3"/>
                  <c:y val="-4.6296296296296528E-3"/>
                </c:manualLayout>
              </c:layout>
              <c:tx>
                <c:strRef>
                  <c:f>'2.시군구별 면적 및 지번수 현황'!$Z$7</c:f>
                  <c:strCache>
                    <c:ptCount val="1"/>
                    <c:pt idx="0">
                      <c:v>397.9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{13CA011E-B4ED-4427-A719-E8265D8B5C5B}</c15:txfldGUID>
                      <c15:f>'2.시군구별 면적 및 지번수 현황'!$Z$7</c15:f>
                      <c15:dlblFieldTableCache>
                        <c:ptCount val="1"/>
                        <c:pt idx="0">
                          <c:v>397.3
(4.9)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21A-4BE3-94C7-757BF282282F}"/>
                </c:ext>
              </c:extLst>
            </c:dLbl>
            <c:dLbl>
              <c:idx val="1"/>
              <c:tx>
                <c:strRef>
                  <c:f>'2.시군구별 면적 및 지번수 현황'!$AA$7</c:f>
                  <c:strCache>
                    <c:ptCount val="1"/>
                    <c:pt idx="0">
                      <c:v>262.8
(6.8)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{4C8FB6EE-3DE9-4770-BCBA-A7A8BEB73B1B}</c15:txfldGUID>
                      <c15:f>'2.시군구별 면적 및 지번수 현황'!$AA$7</c15:f>
                      <c15:dlblFieldTableCache>
                        <c:ptCount val="1"/>
                        <c:pt idx="0">
                          <c:v>261.8
(6.8)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21A-4BE3-94C7-757BF282282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현황'!$D$7,'2.시군구별 면적 및 지번수 현황'!$F$7)</c:f>
              <c:numCache>
                <c:formatCode>#,##0.0_ </c:formatCode>
                <c:ptCount val="2"/>
                <c:pt idx="0">
                  <c:v>397.94622499999997</c:v>
                </c:pt>
                <c:pt idx="1">
                  <c:v>262.83199999999999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21A-4BE3-94C7-757BF28228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688128"/>
        <c:axId val="238706048"/>
        <c:axId val="0"/>
      </c:bar3DChart>
      <c:catAx>
        <c:axId val="238688128"/>
        <c:scaling>
          <c:orientation val="minMax"/>
        </c:scaling>
        <c:delete val="1"/>
        <c:axPos val="b"/>
        <c:majorTickMark val="out"/>
        <c:minorTickMark val="none"/>
        <c:tickLblPos val="none"/>
        <c:crossAx val="238706048"/>
        <c:crosses val="autoZero"/>
        <c:auto val="1"/>
        <c:lblAlgn val="ctr"/>
        <c:lblOffset val="100"/>
        <c:noMultiLvlLbl val="0"/>
      </c:catAx>
      <c:valAx>
        <c:axId val="238706048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2386881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72A-41FD-A762-5AF48513C60A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72A-41FD-A762-5AF48513C60A}"/>
              </c:ext>
            </c:extLst>
          </c:dPt>
          <c:dLbls>
            <c:dLbl>
              <c:idx val="0"/>
              <c:layout>
                <c:manualLayout>
                  <c:x val="2.7777777777779041E-3"/>
                  <c:y val="-3.6453776611257275E-7"/>
                </c:manualLayout>
              </c:layout>
              <c:tx>
                <c:strRef>
                  <c:f>'2.시군구별 면적 및 지번수 현황'!$Z$15</c:f>
                  <c:strCache>
                    <c:ptCount val="1"/>
                    <c:pt idx="0">
                      <c:v>533.2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{B8745F20-DCCD-42BF-9C85-035E1A65CF48}</c15:txfldGUID>
                      <c15:f>'2.시군구별 면적 및 지번수 현황'!$Z$15</c15:f>
                      <c15:dlblFieldTableCache>
                        <c:ptCount val="1"/>
                        <c:pt idx="0">
                          <c:v>533.2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72A-41FD-A762-5AF48513C60A}"/>
                </c:ext>
              </c:extLst>
            </c:dLbl>
            <c:dLbl>
              <c:idx val="1"/>
              <c:tx>
                <c:strRef>
                  <c:f>'2.시군구별 면적 및 지번수 현황'!$AA$15</c:f>
                  <c:strCache>
                    <c:ptCount val="1"/>
                    <c:pt idx="0">
                      <c:v>172.9
(4.5)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{F7DA7735-07E4-44C4-B1E9-B53FC2D19D36}</c15:txfldGUID>
                      <c15:f>'2.시군구별 면적 및 지번수 현황'!$AA$15</c15:f>
                      <c15:dlblFieldTableCache>
                        <c:ptCount val="1"/>
                        <c:pt idx="0">
                          <c:v>170.5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72A-41FD-A762-5AF48513C60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현황'!$D$15,'2.시군구별 면적 및 지번수 현황'!$F$15)</c:f>
              <c:numCache>
                <c:formatCode>#,##0.0_ </c:formatCode>
                <c:ptCount val="2"/>
                <c:pt idx="0">
                  <c:v>533.18951370000002</c:v>
                </c:pt>
                <c:pt idx="1">
                  <c:v>172.922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2A-41FD-A762-5AF48513C6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9517824"/>
        <c:axId val="189521280"/>
        <c:axId val="0"/>
      </c:bar3DChart>
      <c:catAx>
        <c:axId val="189517824"/>
        <c:scaling>
          <c:orientation val="minMax"/>
        </c:scaling>
        <c:delete val="1"/>
        <c:axPos val="b"/>
        <c:majorTickMark val="out"/>
        <c:minorTickMark val="none"/>
        <c:tickLblPos val="none"/>
        <c:crossAx val="189521280"/>
        <c:crosses val="autoZero"/>
        <c:auto val="1"/>
        <c:lblAlgn val="ctr"/>
        <c:lblOffset val="100"/>
        <c:noMultiLvlLbl val="0"/>
      </c:catAx>
      <c:valAx>
        <c:axId val="189521280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8951782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226-4C71-B9E7-0A52E97B3BB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226-4C71-B9E7-0A52E97B3BB1}"/>
              </c:ext>
            </c:extLst>
          </c:dPt>
          <c:dLbls>
            <c:dLbl>
              <c:idx val="0"/>
              <c:layout>
                <c:manualLayout>
                  <c:x val="1.0185067526416143E-16"/>
                  <c:y val="-3.6453776611257275E-7"/>
                </c:manualLayout>
              </c:layout>
              <c:tx>
                <c:strRef>
                  <c:f>'2.시군구별 면적 및 지번수 현황'!$Z$18</c:f>
                  <c:strCache>
                    <c:ptCount val="1"/>
                    <c:pt idx="0">
                      <c:v>607.5
(7.5)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{EAA3F677-425C-48F7-98EE-BAA51C9AB0F7}</c15:txfldGUID>
                      <c15:f>'2.시군구별 면적 및 지번수 현황'!$Z$18</c15:f>
                      <c15:dlblFieldTableCache>
                        <c:ptCount val="1"/>
                        <c:pt idx="0">
                          <c:v>607.5
(7.5)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226-4C71-B9E7-0A52E97B3BB1}"/>
                </c:ext>
              </c:extLst>
            </c:dLbl>
            <c:dLbl>
              <c:idx val="1"/>
              <c:tx>
                <c:strRef>
                  <c:f>'2.시군구별 면적 및 지번수 현황'!$AA$18</c:f>
                  <c:strCache>
                    <c:ptCount val="1"/>
                    <c:pt idx="0">
                      <c:v>335.6
(8.7)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{2558369E-B510-4D36-B362-660939DEDCC4}</c15:txfldGUID>
                      <c15:f>'2.시군구별 면적 및 지번수 현황'!$AA$18</c15:f>
                      <c15:dlblFieldTableCache>
                        <c:ptCount val="1"/>
                        <c:pt idx="0">
                          <c:v>333.8
(8.7)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226-4C71-B9E7-0A52E97B3B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현황'!$D$18,'2.시군구별 면적 및 지번수 현황'!$F$18)</c:f>
              <c:numCache>
                <c:formatCode>#,##0.0_ </c:formatCode>
                <c:ptCount val="2"/>
                <c:pt idx="0">
                  <c:v>607.48585789999993</c:v>
                </c:pt>
                <c:pt idx="1">
                  <c:v>335.55200000000002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26-4C71-B9E7-0A52E97B3B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43328"/>
        <c:axId val="191447040"/>
        <c:axId val="0"/>
      </c:bar3DChart>
      <c:catAx>
        <c:axId val="191443328"/>
        <c:scaling>
          <c:orientation val="minMax"/>
        </c:scaling>
        <c:delete val="1"/>
        <c:axPos val="b"/>
        <c:majorTickMark val="out"/>
        <c:minorTickMark val="none"/>
        <c:tickLblPos val="none"/>
        <c:crossAx val="191447040"/>
        <c:crosses val="autoZero"/>
        <c:auto val="1"/>
        <c:lblAlgn val="ctr"/>
        <c:lblOffset val="100"/>
        <c:noMultiLvlLbl val="0"/>
      </c:catAx>
      <c:valAx>
        <c:axId val="191447040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914433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E1A-4A5D-A1C2-5476E9333EC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E1A-4A5D-A1C2-5476E9333EC0}"/>
              </c:ext>
            </c:extLst>
          </c:dPt>
          <c:dLbls>
            <c:dLbl>
              <c:idx val="0"/>
              <c:layout>
                <c:manualLayout>
                  <c:x val="1.0185067526416158E-16"/>
                  <c:y val="-3.6453776611257306E-7"/>
                </c:manualLayout>
              </c:layout>
              <c:tx>
                <c:strRef>
                  <c:f>'2.시군구별 면적 및 지번수 현황'!$Z$17</c:f>
                  <c:strCache>
                    <c:ptCount val="1"/>
                    <c:pt idx="0">
                      <c:v>495.9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{AF7E8270-5D0D-463D-895C-95BFDA440F24}</c15:txfldGUID>
                      <c15:f>'2.시군구별 면적 및 지번수 현황'!$Z$17</c15:f>
                      <c15:dlblFieldTableCache>
                        <c:ptCount val="1"/>
                        <c:pt idx="0">
                          <c:v>495.8
(6.1)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E1A-4A5D-A1C2-5476E9333EC0}"/>
                </c:ext>
              </c:extLst>
            </c:dLbl>
            <c:dLbl>
              <c:idx val="1"/>
              <c:tx>
                <c:strRef>
                  <c:f>'2.시군구별 면적 및 지번수 현황'!$AA$17</c:f>
                  <c:strCache>
                    <c:ptCount val="1"/>
                    <c:pt idx="0">
                      <c:v>203.8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{36ED59B8-93B2-46C8-8D0D-5CE7757CFFB5}</c15:txfldGUID>
                      <c15:f>'2.시군구별 면적 및 지번수 현황'!$AA$17</c15:f>
                      <c15:dlblFieldTableCache>
                        <c:ptCount val="1"/>
                        <c:pt idx="0">
                          <c:v>203.1
(5.3)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E1A-4A5D-A1C2-5476E9333E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현황'!$D$17,'2.시군구별 면적 및 지번수 현황'!$F$17)</c:f>
              <c:numCache>
                <c:formatCode>#,##0.0_ </c:formatCode>
                <c:ptCount val="2"/>
                <c:pt idx="0">
                  <c:v>495.92392630000001</c:v>
                </c:pt>
                <c:pt idx="1">
                  <c:v>203.822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E1A-4A5D-A1C2-5476E9333E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80576"/>
        <c:axId val="191484288"/>
        <c:axId val="0"/>
      </c:bar3DChart>
      <c:catAx>
        <c:axId val="191480576"/>
        <c:scaling>
          <c:orientation val="minMax"/>
        </c:scaling>
        <c:delete val="1"/>
        <c:axPos val="b"/>
        <c:majorTickMark val="out"/>
        <c:minorTickMark val="none"/>
        <c:tickLblPos val="none"/>
        <c:crossAx val="191484288"/>
        <c:crosses val="autoZero"/>
        <c:auto val="1"/>
        <c:lblAlgn val="ctr"/>
        <c:lblOffset val="100"/>
        <c:noMultiLvlLbl val="0"/>
      </c:catAx>
      <c:valAx>
        <c:axId val="191484288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9148057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B2-426A-A43E-2A3D6302F56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B2-426A-A43E-2A3D6302F568}"/>
              </c:ext>
            </c:extLst>
          </c:dPt>
          <c:dLbls>
            <c:dLbl>
              <c:idx val="0"/>
              <c:layout>
                <c:manualLayout>
                  <c:x val="2.7777777777779041E-3"/>
                  <c:y val="-7.2907553222514359E-7"/>
                </c:manualLayout>
              </c:layout>
              <c:tx>
                <c:strRef>
                  <c:f>'2.시군구별 면적 및 지번수 현황'!$Z$10</c:f>
                  <c:strCache>
                    <c:ptCount val="1"/>
                    <c:pt idx="0">
                      <c:v>752.2
(9.3)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{160A21F0-415B-4188-9057-4DC647E91944}</c15:txfldGUID>
                      <c15:f>'2.시군구별 면적 및 지번수 현황'!$Z$10</c15:f>
                      <c15:dlblFieldTableCache>
                        <c:ptCount val="1"/>
                        <c:pt idx="0">
                          <c:v>752.2
(9.3)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5B2-426A-A43E-2A3D6302F568}"/>
                </c:ext>
              </c:extLst>
            </c:dLbl>
            <c:dLbl>
              <c:idx val="1"/>
              <c:tx>
                <c:strRef>
                  <c:f>'2.시군구별 면적 및 지번수 현황'!$AA$10</c:f>
                  <c:strCache>
                    <c:ptCount val="1"/>
                    <c:pt idx="0">
                      <c:v>329.2
(8.5)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{B3E752B9-58C0-4962-8512-4AB94224CE4F}</c15:txfldGUID>
                      <c15:f>'2.시군구별 면적 및 지번수 현황'!$AA$10</c15:f>
                      <c15:dlblFieldTableCache>
                        <c:ptCount val="1"/>
                        <c:pt idx="0">
                          <c:v>326.4
(8.5)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5B2-426A-A43E-2A3D6302F5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현황'!$D$10,'2.시군구별 면적 및 지번수 현황'!$F$10)</c:f>
              <c:numCache>
                <c:formatCode>#,##0.0_ </c:formatCode>
                <c:ptCount val="2"/>
                <c:pt idx="0">
                  <c:v>752.17715589999989</c:v>
                </c:pt>
                <c:pt idx="1">
                  <c:v>329.19600000000003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5B2-426A-A43E-2A3D6302F5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3021056"/>
        <c:axId val="193028864"/>
        <c:axId val="0"/>
      </c:bar3DChart>
      <c:catAx>
        <c:axId val="193021056"/>
        <c:scaling>
          <c:orientation val="minMax"/>
        </c:scaling>
        <c:delete val="1"/>
        <c:axPos val="b"/>
        <c:majorTickMark val="out"/>
        <c:minorTickMark val="none"/>
        <c:tickLblPos val="none"/>
        <c:crossAx val="193028864"/>
        <c:crosses val="autoZero"/>
        <c:auto val="1"/>
        <c:lblAlgn val="ctr"/>
        <c:lblOffset val="100"/>
        <c:noMultiLvlLbl val="0"/>
      </c:catAx>
      <c:valAx>
        <c:axId val="193028864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9302105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B3-4251-8880-5ABD5B2D7A1C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B3-4251-8880-5ABD5B2D7A1C}"/>
              </c:ext>
            </c:extLst>
          </c:dPt>
          <c:dLbls>
            <c:dLbl>
              <c:idx val="0"/>
              <c:layout>
                <c:manualLayout>
                  <c:x val="2.7777777777778043E-3"/>
                  <c:y val="-4.6296296296296528E-3"/>
                </c:manualLayout>
              </c:layout>
              <c:tx>
                <c:strRef>
                  <c:f>'2.시군구별 면적 및 지번수 현황'!$Z$12</c:f>
                  <c:strCache>
                    <c:ptCount val="1"/>
                    <c:pt idx="0">
                      <c:v>821.3
(10.2)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{D9E447EF-3EEC-4A50-B4F1-749C95460B85}</c15:txfldGUID>
                      <c15:f>'2.시군구별 면적 및 지번수 현황'!$Z$12</c15:f>
                      <c15:dlblFieldTableCache>
                        <c:ptCount val="1"/>
                        <c:pt idx="0">
                          <c:v>821.1
(10.2)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8B3-4251-8880-5ABD5B2D7A1C}"/>
                </c:ext>
              </c:extLst>
            </c:dLbl>
            <c:dLbl>
              <c:idx val="1"/>
              <c:tx>
                <c:strRef>
                  <c:f>'2.시군구별 면적 및 지번수 현황'!$AA$12</c:f>
                  <c:strCache>
                    <c:ptCount val="1"/>
                    <c:pt idx="0">
                      <c:v>280.8
(7.3)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{DD5587B5-F92C-48F0-A74D-3E5B1D0200D4}</c15:txfldGUID>
                      <c15:f>'2.시군구별 면적 및 지번수 현황'!$AA$12</c15:f>
                      <c15:dlblFieldTableCache>
                        <c:ptCount val="1"/>
                        <c:pt idx="0">
                          <c:v>280.4
(7.3)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8B3-4251-8880-5ABD5B2D7A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현황'!$D$12,'2.시군구별 면적 및 지번수 현황'!$F$12)</c:f>
              <c:numCache>
                <c:formatCode>#,##0.0_ </c:formatCode>
                <c:ptCount val="2"/>
                <c:pt idx="0">
                  <c:v>821.27740819999997</c:v>
                </c:pt>
                <c:pt idx="1">
                  <c:v>280.81099999999998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8B3-4251-8880-5ABD5B2D7A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192896"/>
        <c:axId val="194196608"/>
        <c:axId val="0"/>
      </c:bar3DChart>
      <c:catAx>
        <c:axId val="194192896"/>
        <c:scaling>
          <c:orientation val="minMax"/>
        </c:scaling>
        <c:delete val="1"/>
        <c:axPos val="b"/>
        <c:majorTickMark val="out"/>
        <c:minorTickMark val="none"/>
        <c:tickLblPos val="none"/>
        <c:crossAx val="194196608"/>
        <c:crosses val="autoZero"/>
        <c:auto val="1"/>
        <c:lblAlgn val="ctr"/>
        <c:lblOffset val="100"/>
        <c:noMultiLvlLbl val="0"/>
      </c:catAx>
      <c:valAx>
        <c:axId val="194196608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9419289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11-4381-92D8-6A608D7EB6C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11-4381-92D8-6A608D7EB6C3}"/>
              </c:ext>
            </c:extLst>
          </c:dPt>
          <c:dLbls>
            <c:dLbl>
              <c:idx val="0"/>
              <c:tx>
                <c:strRef>
                  <c:f>'2.시군구별 면적 및 지번수 현황'!$Z$8</c:f>
                  <c:strCache>
                    <c:ptCount val="1"/>
                    <c:pt idx="0">
                      <c:v>506.6
(6.3)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{395BB027-B3FB-4648-A3DC-D9EB7931139F}</c15:txfldGUID>
                      <c15:f>'2.시군구별 면적 및 지번수 현황'!$Z$8</c15:f>
                      <c15:dlblFieldTableCache>
                        <c:ptCount val="1"/>
                        <c:pt idx="0">
                          <c:v>506.6
(6.3)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911-4381-92D8-6A608D7EB6C3}"/>
                </c:ext>
              </c:extLst>
            </c:dLbl>
            <c:dLbl>
              <c:idx val="1"/>
              <c:tx>
                <c:strRef>
                  <c:f>'2.시군구별 면적 및 지번수 현황'!$AA$8</c:f>
                  <c:strCache>
                    <c:ptCount val="1"/>
                    <c:pt idx="0">
                      <c:v>389.6
(10.1)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{27C51DE9-1D6F-4DB9-9B02-D0330C4F944A}</c15:txfldGUID>
                      <c15:f>'2.시군구별 면적 및 지번수 현황'!$AA$8</c15:f>
                      <c15:dlblFieldTableCache>
                        <c:ptCount val="1"/>
                        <c:pt idx="0">
                          <c:v>388.2
(10.1)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911-4381-92D8-6A608D7EB6C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현황'!$D$8,'2.시군구별 면적 및 지번수 현황'!$F$8)</c:f>
              <c:numCache>
                <c:formatCode>#,##0.0_ </c:formatCode>
                <c:ptCount val="2"/>
                <c:pt idx="0">
                  <c:v>506.58523629999996</c:v>
                </c:pt>
                <c:pt idx="1">
                  <c:v>389.56799999999998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911-4381-92D8-6A608D7EB6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34240"/>
        <c:axId val="194242048"/>
        <c:axId val="0"/>
      </c:bar3DChart>
      <c:catAx>
        <c:axId val="194234240"/>
        <c:scaling>
          <c:orientation val="minMax"/>
        </c:scaling>
        <c:delete val="1"/>
        <c:axPos val="b"/>
        <c:majorTickMark val="out"/>
        <c:minorTickMark val="none"/>
        <c:tickLblPos val="none"/>
        <c:crossAx val="194242048"/>
        <c:crosses val="autoZero"/>
        <c:auto val="1"/>
        <c:lblAlgn val="ctr"/>
        <c:lblOffset val="100"/>
        <c:noMultiLvlLbl val="0"/>
      </c:catAx>
      <c:valAx>
        <c:axId val="194242048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942342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3-1</a:t>
            </a:r>
            <a:r>
              <a:rPr lang="en-US" altLang="ko-KR" sz="1200" baseline="0"/>
              <a:t> </a:t>
            </a:r>
            <a:r>
              <a:rPr lang="ko-KR" altLang="en-US" sz="1200" baseline="0"/>
              <a:t>토지ㆍ임야대장별 지적공부등록지 현황</a:t>
            </a:r>
            <a:endParaRPr lang="ko-KR" altLang="en-US" sz="1200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6EC-4D62-9B1B-D4F02DA54A81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6EC-4D62-9B1B-D4F02DA54A81}"/>
              </c:ext>
            </c:extLst>
          </c:dPt>
          <c:dLbls>
            <c:dLbl>
              <c:idx val="0"/>
              <c:layout>
                <c:manualLayout>
                  <c:x val="-0.25719653179190749"/>
                  <c:y val="-5.9962623015319154E-3"/>
                </c:manualLayout>
              </c:layout>
              <c:tx>
                <c:strRef>
                  <c:f>'3.지적통계체계표'!$G$4</c:f>
                  <c:strCache>
                    <c:ptCount val="1"/>
                    <c:pt idx="0">
                      <c:v>토지대장등록지
3,706,313,071.3㎡
(45.9%)
3,503,351필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{06AD5254-9C9B-47A2-8A51-35442983D466}</c15:txfldGUID>
                      <c15:f>'3.지적통계체계표'!$G$4</c15:f>
                      <c15:dlblFieldTableCache>
                        <c:ptCount val="1"/>
                        <c:pt idx="0">
                          <c:v>토지대장등록지
3,692,979,278.6㎡
(45.8%)
3,480,758필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6EC-4D62-9B1B-D4F02DA54A81}"/>
                </c:ext>
              </c:extLst>
            </c:dLbl>
            <c:dLbl>
              <c:idx val="1"/>
              <c:layout>
                <c:manualLayout>
                  <c:x val="0.2685500584103267"/>
                  <c:y val="-0.16956353828552495"/>
                </c:manualLayout>
              </c:layout>
              <c:tx>
                <c:strRef>
                  <c:f>'3.지적통계체계표'!$G$5</c:f>
                  <c:strCache>
                    <c:ptCount val="1"/>
                    <c:pt idx="0">
                      <c:v>임야대장등록지
4,366,862,573.2㎡
(54.1%)
353,550필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{398DE5FF-A78C-46AF-8647-6F48547AE68D}</c15:txfldGUID>
                      <c15:f>'3.지적통계체계표'!$G$5</c15:f>
                      <c15:dlblFieldTableCache>
                        <c:ptCount val="1"/>
                        <c:pt idx="0">
                          <c:v>임야대장등록지
4,376,856,459.2㎡
(54.2%)
351,862필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6EC-4D62-9B1B-D4F02DA54A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'3.지적통계체계표'!$B$4:$B$5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'3.지적통계체계표'!$D$4:$D$5</c:f>
              <c:numCache>
                <c:formatCode>_-* #,##0.0_-;\-* #,##0.0_-;_-* "-"_-;_-@_-</c:formatCode>
                <c:ptCount val="2"/>
                <c:pt idx="0">
                  <c:v>3706313071.3000007</c:v>
                </c:pt>
                <c:pt idx="1">
                  <c:v>4366862573.1999998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6EC-4D62-9B1B-D4F02DA54A8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3-2 </a:t>
            </a:r>
            <a:r>
              <a:rPr lang="ko-KR" altLang="en-US" sz="1200"/>
              <a:t>소유구분별 지적공부등록지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333204561551018"/>
          <c:y val="0.28882574460801097"/>
          <c:w val="0.76340805884112972"/>
          <c:h val="0.6851943605863495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69B-4096-98AA-A3F492EAEE64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69B-4096-98AA-A3F492EAEE64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69B-4096-98AA-A3F492EAEE64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69B-4096-98AA-A3F492EAEE64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69B-4096-98AA-A3F492EAEE64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69B-4096-98AA-A3F492EAEE64}"/>
              </c:ext>
            </c:extLst>
          </c:dPt>
          <c:dLbls>
            <c:dLbl>
              <c:idx val="0"/>
              <c:layout>
                <c:manualLayout>
                  <c:x val="-0.15075517075517089"/>
                  <c:y val="-0.13718091562665324"/>
                </c:manualLayout>
              </c:layout>
              <c:tx>
                <c:strRef>
                  <c:f>'3.지적통계체계표'!$G$6</c:f>
                  <c:strCache>
                    <c:ptCount val="1"/>
                    <c:pt idx="0">
                      <c:v>개인
4,344,591,206.5㎡
(53.8%)
2,363,566필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{A43CBFE7-1E56-46FB-BF2C-A5E9E9952531}</c15:txfldGUID>
                      <c15:f>'3.지적통계체계표'!$G$6</c15:f>
                      <c15:dlblFieldTableCache>
                        <c:ptCount val="1"/>
                        <c:pt idx="0">
                          <c:v>개인
4,387,955,793.2㎡
(54.4%)
2,365,951필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69B-4096-98AA-A3F492EAEE64}"/>
                </c:ext>
              </c:extLst>
            </c:dLbl>
            <c:dLbl>
              <c:idx val="1"/>
              <c:layout/>
              <c:tx>
                <c:strRef>
                  <c:f>'3.지적통계체계표'!$G$7</c:f>
                  <c:strCache>
                    <c:ptCount val="1"/>
                    <c:pt idx="0">
                      <c:v>국유지
1,866,556,912.6㎡
(23.1%)
660,974필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{D302297D-9630-4CE8-9863-759C209AEFFC}</c15:txfldGUID>
                      <c15:f>'3.지적통계체계표'!$G$7</c15:f>
                      <c15:dlblFieldTableCache>
                        <c:ptCount val="1"/>
                        <c:pt idx="0">
                          <c:v>국유지
1,855,779,145.5㎡
(23.0%)
651,312필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69B-4096-98AA-A3F492EAEE64}"/>
                </c:ext>
              </c:extLst>
            </c:dLbl>
            <c:dLbl>
              <c:idx val="2"/>
              <c:layout>
                <c:manualLayout>
                  <c:x val="-5.2809307927418225E-2"/>
                  <c:y val="0.16152977913333955"/>
                </c:manualLayout>
              </c:layout>
              <c:tx>
                <c:strRef>
                  <c:f>'3.지적통계체계표'!$G$8</c:f>
                  <c:strCache>
                    <c:ptCount val="1"/>
                    <c:pt idx="0">
                      <c:v>도유지
178,539,427.0㎡
(2.2%)
97,620필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{C9FEAB60-B164-4025-8959-9E4D474C2F54}</c15:txfldGUID>
                      <c15:f>'3.지적통계체계표'!$G$8</c15:f>
                      <c15:dlblFieldTableCache>
                        <c:ptCount val="1"/>
                        <c:pt idx="0">
                          <c:v>도유지
178,514,525.2㎡
(2.2%)
95,491필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69B-4096-98AA-A3F492EAEE64}"/>
                </c:ext>
              </c:extLst>
            </c:dLbl>
            <c:dLbl>
              <c:idx val="3"/>
              <c:layout>
                <c:manualLayout>
                  <c:x val="-8.1111830718129926E-2"/>
                  <c:y val="-1.9469048582365943E-2"/>
                </c:manualLayout>
              </c:layout>
              <c:tx>
                <c:strRef>
                  <c:f>'3.지적통계체계표'!$G$9</c:f>
                  <c:strCache>
                    <c:ptCount val="1"/>
                    <c:pt idx="0">
                      <c:v>군유지
387,509,235.6㎡
(4.8%)
446,801필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{C70B579E-8AE2-484F-B7D2-BE8A24E2E132}</c15:txfldGUID>
                      <c15:f>'3.지적통계체계표'!$G$9</c15:f>
                      <c15:dlblFieldTableCache>
                        <c:ptCount val="1"/>
                        <c:pt idx="0">
                          <c:v>군유지
378,199,839.2㎡
(4.7%)
437,065필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69B-4096-98AA-A3F492EAEE64}"/>
                </c:ext>
              </c:extLst>
            </c:dLbl>
            <c:dLbl>
              <c:idx val="4"/>
              <c:layout/>
              <c:tx>
                <c:strRef>
                  <c:f>'3.지적통계체계표'!$G$10</c:f>
                  <c:strCache>
                    <c:ptCount val="1"/>
                    <c:pt idx="0">
                      <c:v>법인
425,908,220.3㎡
(5.3%)
160,220필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{1BAA9B07-A749-4855-BC3E-381AEC42A3D2}</c15:txfldGUID>
                      <c15:f>'3.지적통계체계표'!$G$10</c15:f>
                      <c15:dlblFieldTableCache>
                        <c:ptCount val="1"/>
                        <c:pt idx="0">
                          <c:v>법인
413,248,848.3㎡
(5.1%)
155,316필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69B-4096-98AA-A3F492EAEE64}"/>
                </c:ext>
              </c:extLst>
            </c:dLbl>
            <c:dLbl>
              <c:idx val="5"/>
              <c:layout>
                <c:manualLayout>
                  <c:x val="5.9672843924812825E-3"/>
                  <c:y val="-3.2599255132634126E-2"/>
                </c:manualLayout>
              </c:layout>
              <c:tx>
                <c:strRef>
                  <c:f>'3.지적통계체계표'!$G$11</c:f>
                  <c:strCache>
                    <c:ptCount val="1"/>
                    <c:pt idx="0">
                      <c:v>종중
731,390,067.9㎡
(9.1%)
92,105필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{AB39DEF9-FBAA-4F4E-B1A9-886AE21F2C47}</c15:txfldGUID>
                      <c15:f>'3.지적통계체계표'!$G$11</c15:f>
                      <c15:dlblFieldTableCache>
                        <c:ptCount val="1"/>
                        <c:pt idx="0">
                          <c:v>종중
715,740,988.1㎡
(8.9%)
91,673필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69B-4096-98AA-A3F492EAEE64}"/>
                </c:ext>
              </c:extLst>
            </c:dLbl>
            <c:dLbl>
              <c:idx val="6"/>
              <c:layout>
                <c:manualLayout>
                  <c:x val="1.6219108975014485E-2"/>
                  <c:y val="-5.3242040397124275E-2"/>
                </c:manualLayout>
              </c:layout>
              <c:tx>
                <c:strRef>
                  <c:f>'3.지적통계체계표'!$G$12</c:f>
                  <c:strCache>
                    <c:ptCount val="1"/>
                    <c:pt idx="0">
                      <c:v>종교단체
69,756,095.3㎡
(0.9%)
11,193필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{8FEADAFB-CC54-4E5B-ABCA-06E2EB643E72}</c15:txfldGUID>
                      <c15:f>'3.지적통계체계표'!$G$12</c15:f>
                      <c15:dlblFieldTableCache>
                        <c:ptCount val="1"/>
                        <c:pt idx="0">
                          <c:v>종교단체
70,066,126.9㎡
(0.9%)
11,036필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69B-4096-98AA-A3F492EAEE64}"/>
                </c:ext>
              </c:extLst>
            </c:dLbl>
            <c:dLbl>
              <c:idx val="7"/>
              <c:layout>
                <c:manualLayout>
                  <c:x val="0.1197570000719607"/>
                  <c:y val="-2.3268702084176234E-2"/>
                </c:manualLayout>
              </c:layout>
              <c:tx>
                <c:strRef>
                  <c:f>'3.지적통계체계표'!$G$13</c:f>
                  <c:strCache>
                    <c:ptCount val="1"/>
                    <c:pt idx="0">
                      <c:v>기타단체
58,537,765.3㎡
(0.7%)
16,485필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{CC8073C5-1F1A-4259-BB91-A1E37BB96B22}</c15:txfldGUID>
                      <c15:f>'3.지적통계체계표'!$G$13</c15:f>
                      <c15:dlblFieldTableCache>
                        <c:ptCount val="1"/>
                        <c:pt idx="0">
                          <c:v>기타단체
59,474,112.8㎡
(0.7%)
16,552필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69B-4096-98AA-A3F492EAEE64}"/>
                </c:ext>
              </c:extLst>
            </c:dLbl>
            <c:dLbl>
              <c:idx val="8"/>
              <c:layout>
                <c:manualLayout>
                  <c:x val="0.23256289933455287"/>
                  <c:y val="5.3806396730053038E-2"/>
                </c:manualLayout>
              </c:layout>
              <c:tx>
                <c:strRef>
                  <c:f>'3.지적통계체계표'!$G$14</c:f>
                  <c:strCache>
                    <c:ptCount val="1"/>
                    <c:pt idx="0">
                      <c:v>기타
10,386,714.0㎡
(0.1%)
7,937필</c:v>
                    </c:pt>
                  </c:strCache>
                </c:strRef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{FDAA49F1-0599-465A-9532-2FCA984DCD74}</c15:txfldGUID>
                      <c15:f>'3.지적통계체계표'!$G$14</c15:f>
                      <c15:dlblFieldTableCache>
                        <c:ptCount val="1"/>
                        <c:pt idx="0">
                          <c:v>기타
10,856,358.6㎡
(0.1%)
8,224필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69B-4096-98AA-A3F492EAEE6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'3.지적통계체계표'!$C$6:$C$14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'3.지적통계체계표'!$D$6:$D$14</c:f>
              <c:numCache>
                <c:formatCode>_-* #,##0.0_-;\-* #,##0.0_-;_-* "-"_-;_-@_-</c:formatCode>
                <c:ptCount val="9"/>
                <c:pt idx="0">
                  <c:v>4344591206.5</c:v>
                </c:pt>
                <c:pt idx="1">
                  <c:v>1866556912.5999999</c:v>
                </c:pt>
                <c:pt idx="2">
                  <c:v>178539427</c:v>
                </c:pt>
                <c:pt idx="3">
                  <c:v>387509235.60000002</c:v>
                </c:pt>
                <c:pt idx="4">
                  <c:v>425908220.29999995</c:v>
                </c:pt>
                <c:pt idx="5">
                  <c:v>731390067.89999998</c:v>
                </c:pt>
                <c:pt idx="6">
                  <c:v>69756095.299999997</c:v>
                </c:pt>
                <c:pt idx="7">
                  <c:v>58537765.299999997</c:v>
                </c:pt>
                <c:pt idx="8">
                  <c:v>10386714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69B-4096-98AA-A3F492EAEE6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 b="1"/>
              <a:t>4.</a:t>
            </a:r>
            <a:r>
              <a:rPr lang="en-US" altLang="ko-KR" sz="1200" b="1" baseline="0"/>
              <a:t> </a:t>
            </a:r>
            <a:r>
              <a:rPr lang="ko-KR" altLang="ko-KR" sz="1200" b="1" baseline="0"/>
              <a:t>지목별 현황</a:t>
            </a:r>
            <a:endParaRPr lang="ko-KR" altLang="ko-KR" sz="1200" b="1"/>
          </a:p>
        </c:rich>
      </c:tx>
      <c:layout>
        <c:manualLayout>
          <c:xMode val="edge"/>
          <c:yMode val="edge"/>
          <c:x val="0.40201699363850857"/>
          <c:y val="1.9417475728155456E-2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492468526179991"/>
          <c:y val="0.24984812578039547"/>
          <c:w val="0.74028506606165767"/>
          <c:h val="0.71955941186963279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'4.지목별현황'!$V$8</c:f>
                  <c:strCache>
                    <c:ptCount val="1"/>
                    <c:pt idx="0">
                      <c:v>전
627.7㎢
(7.8%)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{74ED988E-630E-439A-9A5E-3AAE5768DF9E}</c15:txfldGUID>
                      <c15:f>'4.지목별현황'!$V$8</c15:f>
                      <c15:dlblFieldTableCache>
                        <c:ptCount val="1"/>
                        <c:pt idx="0">
                          <c:v>전
633.1㎢
(7.8%)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743-4BFE-B437-B4249ABD93F4}"/>
                </c:ext>
              </c:extLst>
            </c:dLbl>
            <c:dLbl>
              <c:idx val="1"/>
              <c:tx>
                <c:strRef>
                  <c:f>'4.지목별현황'!$V$9</c:f>
                  <c:strCache>
                    <c:ptCount val="1"/>
                    <c:pt idx="0">
                      <c:v>답
1,479.9㎢
(18.3%)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{B01AB94A-517A-4FFD-82B6-BFE8895A93F0}</c15:txfldGUID>
                      <c15:f>'4.지목별현황'!$V$9</c15:f>
                      <c15:dlblFieldTableCache>
                        <c:ptCount val="1"/>
                        <c:pt idx="0">
                          <c:v>답
1,492.1㎢
(18.5%)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743-4BFE-B437-B4249ABD93F4}"/>
                </c:ext>
              </c:extLst>
            </c:dLbl>
            <c:dLbl>
              <c:idx val="2"/>
              <c:layout>
                <c:manualLayout>
                  <c:x val="0.15090947106188124"/>
                  <c:y val="-0.2871034324592921"/>
                </c:manualLayout>
              </c:layout>
              <c:tx>
                <c:strRef>
                  <c:f>'4.지목별현황'!$V$10</c:f>
                  <c:strCache>
                    <c:ptCount val="1"/>
                    <c:pt idx="0">
                      <c:v>임야
4,445.9㎢
(55.1%)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{0179108D-4354-48B2-96E2-6ACD95B5F850}</c15:txfldGUID>
                      <c15:f>'4.지목별현황'!$V$10</c15:f>
                      <c15:dlblFieldTableCache>
                        <c:ptCount val="1"/>
                        <c:pt idx="0">
                          <c:v>임야
4,453.6㎢
(55.2%)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743-4BFE-B437-B4249ABD93F4}"/>
                </c:ext>
              </c:extLst>
            </c:dLbl>
            <c:dLbl>
              <c:idx val="3"/>
              <c:layout>
                <c:manualLayout>
                  <c:x val="-1.3958005249343836E-2"/>
                  <c:y val="-2.6838671865045998E-2"/>
                </c:manualLayout>
              </c:layout>
              <c:tx>
                <c:strRef>
                  <c:f>'4.지목별현황'!$V$11</c:f>
                  <c:strCache>
                    <c:ptCount val="1"/>
                    <c:pt idx="0">
                      <c:v>대
231.5㎢
(2.9%)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{D57F39E5-7CD0-441A-8FA0-805573111BFD}</c15:txfldGUID>
                      <c15:f>'4.지목별현황'!$V$11</c15:f>
                      <c15:dlblFieldTableCache>
                        <c:ptCount val="1"/>
                        <c:pt idx="0">
                          <c:v>대
226.9㎢
(2.8%)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743-4BFE-B437-B4249ABD93F4}"/>
                </c:ext>
              </c:extLst>
            </c:dLbl>
            <c:dLbl>
              <c:idx val="4"/>
              <c:layout>
                <c:manualLayout>
                  <c:x val="-9.519462609546692E-3"/>
                  <c:y val="-8.917666845042431E-2"/>
                </c:manualLayout>
              </c:layout>
              <c:tx>
                <c:strRef>
                  <c:f>'4.지목별현황'!$V$12</c:f>
                  <c:strCache>
                    <c:ptCount val="1"/>
                    <c:pt idx="0">
                      <c:v>도로
331.6㎢
(4.1%)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{79B54BCD-CCC6-44D2-B8B6-DE2BE2FA2496}</c15:txfldGUID>
                      <c15:f>'4.지목별현황'!$V$12</c15:f>
                      <c15:dlblFieldTableCache>
                        <c:ptCount val="1"/>
                        <c:pt idx="0">
                          <c:v>도로
328.2㎢
(4.1%)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743-4BFE-B437-B4249ABD93F4}"/>
                </c:ext>
              </c:extLst>
            </c:dLbl>
            <c:dLbl>
              <c:idx val="5"/>
              <c:layout>
                <c:manualLayout>
                  <c:x val="2.2806975399261541E-2"/>
                  <c:y val="-5.0009428433096359E-2"/>
                </c:manualLayout>
              </c:layout>
              <c:tx>
                <c:strRef>
                  <c:f>'4.지목별현황'!$V$13</c:f>
                  <c:strCache>
                    <c:ptCount val="1"/>
                    <c:pt idx="0">
                      <c:v>하천
276.0㎢
(3.4%)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{E7815253-0BBB-4CB8-88A8-C134F3F85BA1}</c15:txfldGUID>
                      <c15:f>'4.지목별현황'!$V$13</c15:f>
                      <c15:dlblFieldTableCache>
                        <c:ptCount val="1"/>
                        <c:pt idx="0">
                          <c:v>하천
275.6㎢
(3.4%)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743-4BFE-B437-B4249ABD93F4}"/>
                </c:ext>
              </c:extLst>
            </c:dLbl>
            <c:dLbl>
              <c:idx val="6"/>
              <c:tx>
                <c:strRef>
                  <c:f>'4.지목별현황'!$V$14</c:f>
                  <c:strCache>
                    <c:ptCount val="1"/>
                    <c:pt idx="0">
                      <c:v>기타
680.5㎢
(8.4%)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{9253A2F5-BDC0-4723-8594-B2B093718485}</c15:txfldGUID>
                      <c15:f>'4.지목별현황'!$V$14</c15:f>
                      <c15:dlblFieldTableCache>
                        <c:ptCount val="1"/>
                        <c:pt idx="0">
                          <c:v>기타
660.3㎢
(8.2%)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743-4BFE-B437-B4249ABD93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('4.지목별현황'!$B$2,'4.지목별현황'!$D$2,'4.지목별현황'!$F$2,'4.지목별현황'!$H$2,'4.지목별현황'!$J$2,'4.지목별현황'!$L$2,'4.지목별현황'!$N$2)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('4.지목별현황'!$B$4,'4.지목별현황'!$D$4,'4.지목별현황'!$F$4,'4.지목별현황'!$H$4,'4.지목별현황'!$J$4,'4.지목별현황'!$L$4,'4.지목별현황'!$N$4)</c:f>
              <c:numCache>
                <c:formatCode>#,##0.0_);[Red]\(#,##0.0\)</c:formatCode>
                <c:ptCount val="7"/>
                <c:pt idx="0">
                  <c:v>627.68890509999983</c:v>
                </c:pt>
                <c:pt idx="1">
                  <c:v>1479.9057590000002</c:v>
                </c:pt>
                <c:pt idx="2">
                  <c:v>4445.9127537999993</c:v>
                </c:pt>
                <c:pt idx="3">
                  <c:v>231.53699489999997</c:v>
                </c:pt>
                <c:pt idx="4">
                  <c:v>331.55865790000001</c:v>
                </c:pt>
                <c:pt idx="5">
                  <c:v>276.04778059999995</c:v>
                </c:pt>
                <c:pt idx="6">
                  <c:v>680.52479319999986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743-4BFE-B437-B4249ABD93F4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('4.지목별현황'!$B$2,'4.지목별현황'!$D$2,'4.지목별현황'!$F$2,'4.지목별현황'!$H$2,'4.지목별현황'!$J$2,'4.지목별현황'!$L$2,'4.지목별현황'!$N$2)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Sheet7!$I$9</c:f>
              <c:numCache>
                <c:formatCode>#,##0.0_ </c:formatCode>
                <c:ptCount val="1"/>
                <c:pt idx="0">
                  <c:v>8068973541.5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743-4BFE-B437-B4249ABD93F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'4.지목별현황'!$A$34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'4.지목별현황'!$B$34:$L$34</c:f>
              <c:numCache>
                <c:formatCode>#,##0.0_ </c:formatCode>
                <c:ptCount val="11"/>
                <c:pt idx="0">
                  <c:v>100</c:v>
                </c:pt>
                <c:pt idx="1">
                  <c:v>99.635941403889277</c:v>
                </c:pt>
                <c:pt idx="2">
                  <c:v>99.214634122913012</c:v>
                </c:pt>
                <c:pt idx="3">
                  <c:v>98.980531654606168</c:v>
                </c:pt>
                <c:pt idx="4">
                  <c:v>98.717677614121314</c:v>
                </c:pt>
                <c:pt idx="5">
                  <c:v>98.452913156042996</c:v>
                </c:pt>
                <c:pt idx="6">
                  <c:v>98.625042840366561</c:v>
                </c:pt>
                <c:pt idx="7">
                  <c:v>98.235446094818997</c:v>
                </c:pt>
                <c:pt idx="8">
                  <c:v>97.889998233206626</c:v>
                </c:pt>
                <c:pt idx="9">
                  <c:v>97.40894226510656</c:v>
                </c:pt>
                <c:pt idx="10">
                  <c:v>97.053775850747513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2A-433E-96B3-1A01D450B16E}"/>
            </c:ext>
          </c:extLst>
        </c:ser>
        <c:ser>
          <c:idx val="1"/>
          <c:order val="1"/>
          <c:tx>
            <c:strRef>
              <c:f>'4.지목별현황'!$A$35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'4.지목별현황'!$B$35:$L$35</c:f>
              <c:numCache>
                <c:formatCode>#,##0.0_ </c:formatCode>
                <c:ptCount val="11"/>
                <c:pt idx="0">
                  <c:v>100</c:v>
                </c:pt>
                <c:pt idx="1">
                  <c:v>99.46988473204172</c:v>
                </c:pt>
                <c:pt idx="2">
                  <c:v>98.788695212748749</c:v>
                </c:pt>
                <c:pt idx="3">
                  <c:v>98.191300578040426</c:v>
                </c:pt>
                <c:pt idx="4">
                  <c:v>97.850188909716636</c:v>
                </c:pt>
                <c:pt idx="5">
                  <c:v>97.396458672145286</c:v>
                </c:pt>
                <c:pt idx="6">
                  <c:v>97.078479626916376</c:v>
                </c:pt>
                <c:pt idx="7">
                  <c:v>96.731114929282668</c:v>
                </c:pt>
                <c:pt idx="8">
                  <c:v>96.356355489231532</c:v>
                </c:pt>
                <c:pt idx="9">
                  <c:v>95.905386721699855</c:v>
                </c:pt>
                <c:pt idx="10">
                  <c:v>95.568855876382713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2A-433E-96B3-1A01D450B16E}"/>
            </c:ext>
          </c:extLst>
        </c:ser>
        <c:ser>
          <c:idx val="2"/>
          <c:order val="2"/>
          <c:tx>
            <c:strRef>
              <c:f>'4.지목별현황'!$A$36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'4.지목별현황'!$B$36:$L$36</c:f>
              <c:numCache>
                <c:formatCode>#,##0.0_ </c:formatCode>
                <c:ptCount val="11"/>
                <c:pt idx="0">
                  <c:v>100</c:v>
                </c:pt>
                <c:pt idx="1">
                  <c:v>99.886909457938629</c:v>
                </c:pt>
                <c:pt idx="2">
                  <c:v>99.71714438280415</c:v>
                </c:pt>
                <c:pt idx="3">
                  <c:v>99.564515171648111</c:v>
                </c:pt>
                <c:pt idx="4">
                  <c:v>99.462776628526768</c:v>
                </c:pt>
                <c:pt idx="5">
                  <c:v>99.289816395422065</c:v>
                </c:pt>
                <c:pt idx="6">
                  <c:v>99.040768771671253</c:v>
                </c:pt>
                <c:pt idx="7">
                  <c:v>98.951596429681359</c:v>
                </c:pt>
                <c:pt idx="8">
                  <c:v>98.829907649506936</c:v>
                </c:pt>
                <c:pt idx="9">
                  <c:v>98.727719582931641</c:v>
                </c:pt>
                <c:pt idx="10">
                  <c:v>98.65884342316393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2A-433E-96B3-1A01D450B16E}"/>
            </c:ext>
          </c:extLst>
        </c:ser>
        <c:ser>
          <c:idx val="3"/>
          <c:order val="3"/>
          <c:tx>
            <c:strRef>
              <c:f>'4.지목별현황'!$A$37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#,##0.0_ </c:formatCode>
                <c:ptCount val="11"/>
                <c:pt idx="0">
                  <c:v>100</c:v>
                </c:pt>
                <c:pt idx="1">
                  <c:v>101.06945001010948</c:v>
                </c:pt>
                <c:pt idx="2">
                  <c:v>102.67228254879817</c:v>
                </c:pt>
                <c:pt idx="3">
                  <c:v>104.64305221573147</c:v>
                </c:pt>
                <c:pt idx="4">
                  <c:v>106.14112090674411</c:v>
                </c:pt>
                <c:pt idx="5">
                  <c:v>107.81481808492541</c:v>
                </c:pt>
                <c:pt idx="6">
                  <c:v>109.06138900078979</c:v>
                </c:pt>
                <c:pt idx="7">
                  <c:v>110.21675393061652</c:v>
                </c:pt>
                <c:pt idx="8">
                  <c:v>111.12559125982833</c:v>
                </c:pt>
                <c:pt idx="9">
                  <c:v>112.30573659638546</c:v>
                </c:pt>
                <c:pt idx="10">
                  <c:v>113.38061968199935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2A-433E-96B3-1A01D450B16E}"/>
            </c:ext>
          </c:extLst>
        </c:ser>
        <c:ser>
          <c:idx val="4"/>
          <c:order val="4"/>
          <c:tx>
            <c:strRef>
              <c:f>'4.지목별현황'!$A$38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'4.지목별현황'!$B$38:$L$38</c:f>
              <c:numCache>
                <c:formatCode>#,##0.0_ </c:formatCode>
                <c:ptCount val="11"/>
                <c:pt idx="0">
                  <c:v>100</c:v>
                </c:pt>
                <c:pt idx="1">
                  <c:v>102.2667766293235</c:v>
                </c:pt>
                <c:pt idx="2">
                  <c:v>104.2488532108524</c:v>
                </c:pt>
                <c:pt idx="3">
                  <c:v>106.26745826268251</c:v>
                </c:pt>
                <c:pt idx="4">
                  <c:v>107.93813583636216</c:v>
                </c:pt>
                <c:pt idx="5">
                  <c:v>109.67640371150343</c:v>
                </c:pt>
                <c:pt idx="6">
                  <c:v>111.89070750059524</c:v>
                </c:pt>
                <c:pt idx="7">
                  <c:v>112.83776557141043</c:v>
                </c:pt>
                <c:pt idx="8">
                  <c:v>113.60603122088717</c:v>
                </c:pt>
                <c:pt idx="9">
                  <c:v>114.08851745886406</c:v>
                </c:pt>
                <c:pt idx="10">
                  <c:v>114.77257993138853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2A-433E-96B3-1A01D450B16E}"/>
            </c:ext>
          </c:extLst>
        </c:ser>
        <c:ser>
          <c:idx val="5"/>
          <c:order val="5"/>
          <c:tx>
            <c:strRef>
              <c:f>'4.지목별현황'!$A$39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'4.지목별현황'!$B$39:$L$39</c:f>
              <c:numCache>
                <c:formatCode>#,##0.0_ </c:formatCode>
                <c:ptCount val="11"/>
                <c:pt idx="0">
                  <c:v>100</c:v>
                </c:pt>
                <c:pt idx="1">
                  <c:v>100.02508169475122</c:v>
                </c:pt>
                <c:pt idx="2">
                  <c:v>100.32900194438288</c:v>
                </c:pt>
                <c:pt idx="3">
                  <c:v>100.52274490448667</c:v>
                </c:pt>
                <c:pt idx="4">
                  <c:v>100.35986436783895</c:v>
                </c:pt>
                <c:pt idx="5">
                  <c:v>100.87690250830153</c:v>
                </c:pt>
                <c:pt idx="6">
                  <c:v>101.09614391157369</c:v>
                </c:pt>
                <c:pt idx="7">
                  <c:v>101.0785443166295</c:v>
                </c:pt>
                <c:pt idx="8">
                  <c:v>101.12258859635028</c:v>
                </c:pt>
                <c:pt idx="9">
                  <c:v>101.21717258290023</c:v>
                </c:pt>
                <c:pt idx="10">
                  <c:v>101.27870026404133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92A-433E-96B3-1A01D450B16E}"/>
            </c:ext>
          </c:extLst>
        </c:ser>
        <c:ser>
          <c:idx val="6"/>
          <c:order val="6"/>
          <c:tx>
            <c:strRef>
              <c:f>'4.지목별현황'!$A$40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'4.지목별현황'!$B$33:$L$33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'4.지목별현황'!$B$40:$L$40</c:f>
              <c:numCache>
                <c:formatCode>#,##0.0_ </c:formatCode>
                <c:ptCount val="11"/>
                <c:pt idx="0">
                  <c:v>100</c:v>
                </c:pt>
                <c:pt idx="1">
                  <c:v>101.11803033925091</c:v>
                </c:pt>
                <c:pt idx="2">
                  <c:v>103.10533072129407</c:v>
                </c:pt>
                <c:pt idx="3">
                  <c:v>104.24321663759393</c:v>
                </c:pt>
                <c:pt idx="4">
                  <c:v>105.30550917312237</c:v>
                </c:pt>
                <c:pt idx="5">
                  <c:v>106.407782585428</c:v>
                </c:pt>
                <c:pt idx="6">
                  <c:v>107.34045824809316</c:v>
                </c:pt>
                <c:pt idx="7">
                  <c:v>108.49831799226956</c:v>
                </c:pt>
                <c:pt idx="8">
                  <c:v>110.17062925492979</c:v>
                </c:pt>
                <c:pt idx="9">
                  <c:v>112.33132739789787</c:v>
                </c:pt>
                <c:pt idx="10">
                  <c:v>113.54962604607401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92A-433E-96B3-1A01D450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87616"/>
        <c:axId val="201093504"/>
      </c:lineChart>
      <c:catAx>
        <c:axId val="20108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093504"/>
        <c:crosses val="autoZero"/>
        <c:auto val="1"/>
        <c:lblAlgn val="ctr"/>
        <c:lblOffset val="100"/>
        <c:noMultiLvlLbl val="0"/>
      </c:catAx>
      <c:valAx>
        <c:axId val="201093504"/>
        <c:scaling>
          <c:orientation val="minMax"/>
          <c:max val="130"/>
          <c:min val="90"/>
        </c:scaling>
        <c:delete val="0"/>
        <c:axPos val="l"/>
        <c:majorGridlines/>
        <c:numFmt formatCode="#,##0.0_ " sourceLinked="1"/>
        <c:majorTickMark val="out"/>
        <c:minorTickMark val="none"/>
        <c:tickLblPos val="nextTo"/>
        <c:crossAx val="20108761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8C-40BF-A612-98222E13678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8C-40BF-A612-98222E136781}"/>
              </c:ext>
            </c:extLst>
          </c:dPt>
          <c:dLbls>
            <c:dLbl>
              <c:idx val="0"/>
              <c:layout>
                <c:manualLayout>
                  <c:x val="2.7777777777779041E-3"/>
                  <c:y val="4.6292650918635511E-3"/>
                </c:manualLayout>
              </c:layout>
              <c:tx>
                <c:strRef>
                  <c:f>'2.시군구별 면적 및 지번수 현황'!$Z$13</c:f>
                  <c:strCache>
                    <c:ptCount val="1"/>
                    <c:pt idx="0">
                      <c:v>789.2
(9.8)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{8BB10C46-6B87-4350-A83D-819CDFD2CB03}</c15:txfldGUID>
                      <c15:f>'2.시군구별 면적 및 지번수 현황'!$Z$13</c15:f>
                      <c15:dlblFieldTableCache>
                        <c:ptCount val="1"/>
                        <c:pt idx="0">
                          <c:v>789.0
(9.8)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28C-40BF-A612-98222E136781}"/>
                </c:ext>
              </c:extLst>
            </c:dLbl>
            <c:dLbl>
              <c:idx val="1"/>
              <c:tx>
                <c:strRef>
                  <c:f>'2.시군구별 면적 및 지번수 현황'!$AA$13</c:f>
                  <c:strCache>
                    <c:ptCount val="1"/>
                    <c:pt idx="0">
                      <c:v>254.2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{85B44FE1-349D-40BC-9DF4-BC2F14A4D177}</c15:txfldGUID>
                      <c15:f>'2.시군구별 면적 및 지번수 현황'!$AA$13</c15:f>
                      <c15:dlblFieldTableCache>
                        <c:ptCount val="1"/>
                        <c:pt idx="0">
                          <c:v>252.0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28C-40BF-A612-98222E1367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현황'!$D$13,'2.시군구별 면적 및 지번수 현황'!$F$13)</c:f>
              <c:numCache>
                <c:formatCode>#,##0.0_ </c:formatCode>
                <c:ptCount val="2"/>
                <c:pt idx="0">
                  <c:v>789.16915829999994</c:v>
                </c:pt>
                <c:pt idx="1">
                  <c:v>254.244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8C-40BF-A612-98222E1367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41972352"/>
        <c:axId val="266737152"/>
        <c:axId val="0"/>
      </c:bar3DChart>
      <c:catAx>
        <c:axId val="241972352"/>
        <c:scaling>
          <c:orientation val="minMax"/>
        </c:scaling>
        <c:delete val="1"/>
        <c:axPos val="b"/>
        <c:majorTickMark val="out"/>
        <c:minorTickMark val="none"/>
        <c:tickLblPos val="none"/>
        <c:crossAx val="266737152"/>
        <c:crosses val="autoZero"/>
        <c:auto val="1"/>
        <c:lblAlgn val="ctr"/>
        <c:lblOffset val="100"/>
        <c:noMultiLvlLbl val="0"/>
      </c:catAx>
      <c:valAx>
        <c:axId val="266737152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24197235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 b="1" i="0" baseline="0"/>
              <a:t>5-1 </a:t>
            </a:r>
            <a:r>
              <a:rPr lang="ko-KR" altLang="ko-KR" sz="1200" b="1" i="0" baseline="0"/>
              <a:t>토지대장등록지</a:t>
            </a:r>
            <a:endParaRPr lang="ko-KR" altLang="ko-KR" sz="12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'5.시군구별 지적공부등록지 현황'!$W$5</c:f>
                  <c:strCache>
                    <c:ptCount val="1"/>
                    <c:pt idx="0">
                      <c:v>50.2
(1.4)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{DABB0308-2D42-4331-9AB2-3AFC7EB5D6D6}</c15:txfldGUID>
                      <c15:f>'5.시군구별 지적공부등록지 현황'!$W$5</c15:f>
                      <c15:dlblFieldTableCache>
                        <c:ptCount val="1"/>
                        <c:pt idx="0">
                          <c:v>50.2
(1.4)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D2A-4A69-9F6B-04F08CAB3EEE}"/>
                </c:ext>
              </c:extLst>
            </c:dLbl>
            <c:dLbl>
              <c:idx val="1"/>
              <c:tx>
                <c:strRef>
                  <c:f>'5.시군구별 지적공부등록지 현황'!$W$6</c:f>
                  <c:strCache>
                    <c:ptCount val="1"/>
                    <c:pt idx="0">
                      <c:v>91.1
(2.5)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{4246C45C-53BC-4B6B-B05C-9802680F6526}</c15:txfldGUID>
                      <c15:f>'5.시군구별 지적공부등록지 현황'!$W$6</c15:f>
                      <c15:dlblFieldTableCache>
                        <c:ptCount val="1"/>
                        <c:pt idx="0">
                          <c:v>91.0
(2.5)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D2A-4A69-9F6B-04F08CAB3EEE}"/>
                </c:ext>
              </c:extLst>
            </c:dLbl>
            <c:dLbl>
              <c:idx val="2"/>
              <c:tx>
                <c:strRef>
                  <c:f>'5.시군구별 지적공부등록지 현황'!$W$7</c:f>
                  <c:strCache>
                    <c:ptCount val="1"/>
                    <c:pt idx="0">
                      <c:v>326.3
(8.8)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{AD6024E2-A3CB-49EA-9472-416EBEB23371}</c15:txfldGUID>
                      <c15:f>'5.시군구별 지적공부등록지 현황'!$W$7</c15:f>
                      <c15:dlblFieldTableCache>
                        <c:ptCount val="1"/>
                        <c:pt idx="0">
                          <c:v>324.9
(8.8)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D2A-4A69-9F6B-04F08CAB3EEE}"/>
                </c:ext>
              </c:extLst>
            </c:dLbl>
            <c:dLbl>
              <c:idx val="3"/>
              <c:tx>
                <c:strRef>
                  <c:f>'5.시군구별 지적공부등록지 현황'!$W$8</c:f>
                  <c:strCache>
                    <c:ptCount val="1"/>
                    <c:pt idx="0">
                      <c:v>407.3
(11.0)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{AB102005-AE73-4980-9BC1-ACBDA341DC7B}</c15:txfldGUID>
                      <c15:f>'5.시군구별 지적공부등록지 현황'!$W$8</c15:f>
                      <c15:dlblFieldTableCache>
                        <c:ptCount val="1"/>
                        <c:pt idx="0">
                          <c:v>406.2
(11.0)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D2A-4A69-9F6B-04F08CAB3EEE}"/>
                </c:ext>
              </c:extLst>
            </c:dLbl>
            <c:dLbl>
              <c:idx val="4"/>
              <c:tx>
                <c:strRef>
                  <c:f>'5.시군구별 지적공부등록지 현황'!$W$9</c:f>
                  <c:strCache>
                    <c:ptCount val="1"/>
                    <c:pt idx="0">
                      <c:v>383.3
(10.3)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{8284B1D3-4090-4996-9243-DAD101D9E454}</c15:txfldGUID>
                      <c15:f>'5.시군구별 지적공부등록지 현황'!$W$9</c15:f>
                      <c15:dlblFieldTableCache>
                        <c:ptCount val="1"/>
                        <c:pt idx="0">
                          <c:v>382.8
(10.4)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D2A-4A69-9F6B-04F08CAB3EEE}"/>
                </c:ext>
              </c:extLst>
            </c:dLbl>
            <c:dLbl>
              <c:idx val="5"/>
              <c:tx>
                <c:strRef>
                  <c:f>'5.시군구별 지적공부등록지 현황'!$W$10</c:f>
                  <c:strCache>
                    <c:ptCount val="1"/>
                    <c:pt idx="0">
                      <c:v>283.6
(7.7)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{0FB720C8-9157-458E-92BA-2F93FAC271B1}</c15:txfldGUID>
                      <c15:f>'5.시군구별 지적공부등록지 현황'!$W$10</c15:f>
                      <c15:dlblFieldTableCache>
                        <c:ptCount val="1"/>
                        <c:pt idx="0">
                          <c:v>281.3
(7.6)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D2A-4A69-9F6B-04F08CAB3EEE}"/>
                </c:ext>
              </c:extLst>
            </c:dLbl>
            <c:dLbl>
              <c:idx val="6"/>
              <c:tx>
                <c:strRef>
                  <c:f>'5.시군구별 지적공부등록지 현황'!$W$11</c:f>
                  <c:strCache>
                    <c:ptCount val="1"/>
                    <c:pt idx="0">
                      <c:v>444.2
(12.0)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{59884142-BF5B-4AA4-A6D3-B21C6305E5A7}</c15:txfldGUID>
                      <c15:f>'5.시군구별 지적공부등록지 현황'!$W$11</c15:f>
                      <c15:dlblFieldTableCache>
                        <c:ptCount val="1"/>
                        <c:pt idx="0">
                          <c:v>443.9
(12.0)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D2A-4A69-9F6B-04F08CAB3EEE}"/>
                </c:ext>
              </c:extLst>
            </c:dLbl>
            <c:dLbl>
              <c:idx val="7"/>
              <c:tx>
                <c:strRef>
                  <c:f>'5.시군구별 지적공부등록지 현황'!$W$12</c:f>
                  <c:strCache>
                    <c:ptCount val="1"/>
                    <c:pt idx="0">
                      <c:v>234.2
(6.3)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{7DA517F5-8739-42F9-BBC8-4679BA902327}</c15:txfldGUID>
                      <c15:f>'5.시군구별 지적공부등록지 현황'!$W$12</c15:f>
                      <c15:dlblFieldTableCache>
                        <c:ptCount val="1"/>
                        <c:pt idx="0">
                          <c:v>233.3
(6.3)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D2A-4A69-9F6B-04F08CAB3EEE}"/>
                </c:ext>
              </c:extLst>
            </c:dLbl>
            <c:dLbl>
              <c:idx val="8"/>
              <c:tx>
                <c:strRef>
                  <c:f>'5.시군구별 지적공부등록지 현황'!$W$13</c:f>
                  <c:strCache>
                    <c:ptCount val="1"/>
                    <c:pt idx="0">
                      <c:v>178.7
(4.8)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{47798706-B2AD-42F6-8629-186E71B1CF22}</c15:txfldGUID>
                      <c15:f>'5.시군구별 지적공부등록지 현황'!$W$13</c15:f>
                      <c15:dlblFieldTableCache>
                        <c:ptCount val="1"/>
                        <c:pt idx="0">
                          <c:v>178.1
(4.8)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D2A-4A69-9F6B-04F08CAB3EEE}"/>
                </c:ext>
              </c:extLst>
            </c:dLbl>
            <c:dLbl>
              <c:idx val="9"/>
              <c:tx>
                <c:strRef>
                  <c:f>'5.시군구별 지적공부등록지 현황'!$W$14</c:f>
                  <c:strCache>
                    <c:ptCount val="1"/>
                    <c:pt idx="0">
                      <c:v>131.8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{6CFCFA6F-99CD-4564-AFF5-4AED3DFEE52D}</c15:txfldGUID>
                      <c15:f>'5.시군구별 지적공부등록지 현황'!$W$14</c15:f>
                      <c15:dlblFieldTableCache>
                        <c:ptCount val="1"/>
                        <c:pt idx="0">
                          <c:v>130.6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D2A-4A69-9F6B-04F08CAB3EEE}"/>
                </c:ext>
              </c:extLst>
            </c:dLbl>
            <c:dLbl>
              <c:idx val="10"/>
              <c:tx>
                <c:strRef>
                  <c:f>'5.시군구별 지적공부등록지 현황'!$W$15</c:f>
                  <c:strCache>
                    <c:ptCount val="1"/>
                    <c:pt idx="0">
                      <c:v>134.0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{B3AF1D5A-6597-4341-B4A4-40222656A8E8}</c15:txfldGUID>
                      <c15:f>'5.시군구별 지적공부등록지 현황'!$W$15</c15:f>
                      <c15:dlblFieldTableCache>
                        <c:ptCount val="1"/>
                        <c:pt idx="0">
                          <c:v>133.5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D2A-4A69-9F6B-04F08CAB3EEE}"/>
                </c:ext>
              </c:extLst>
            </c:dLbl>
            <c:dLbl>
              <c:idx val="11"/>
              <c:tx>
                <c:strRef>
                  <c:f>'5.시군구별 지적공부등록지 현황'!$W$16</c:f>
                  <c:strCache>
                    <c:ptCount val="1"/>
                    <c:pt idx="0">
                      <c:v>212.9
(5.7)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{D1495A36-8BD8-4493-A0CF-BAFA3BB9BB71}</c15:txfldGUID>
                      <c15:f>'5.시군구별 지적공부등록지 현황'!$W$16</c15:f>
                      <c15:dlblFieldTableCache>
                        <c:ptCount val="1"/>
                        <c:pt idx="0">
                          <c:v>211.8
(5.7)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CD2A-4A69-9F6B-04F08CAB3EEE}"/>
                </c:ext>
              </c:extLst>
            </c:dLbl>
            <c:dLbl>
              <c:idx val="12"/>
              <c:tx>
                <c:strRef>
                  <c:f>'5.시군구별 지적공부등록지 현황'!$W$17</c:f>
                  <c:strCache>
                    <c:ptCount val="1"/>
                    <c:pt idx="0">
                      <c:v>172.1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{BB0E6AA0-3FFD-4CE5-AB0A-3D477EBDF3DA}</c15:txfldGUID>
                      <c15:f>'5.시군구별 지적공부등록지 현황'!$W$17</c15:f>
                      <c15:dlblFieldTableCache>
                        <c:ptCount val="1"/>
                        <c:pt idx="0">
                          <c:v>171.5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CD2A-4A69-9F6B-04F08CAB3EEE}"/>
                </c:ext>
              </c:extLst>
            </c:dLbl>
            <c:dLbl>
              <c:idx val="13"/>
              <c:tx>
                <c:strRef>
                  <c:f>'5.시군구별 지적공부등록지 현황'!$W$18</c:f>
                  <c:strCache>
                    <c:ptCount val="1"/>
                    <c:pt idx="0">
                      <c:v>357.1
(9.6)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{EBF3B363-EC35-464C-BAD6-0EC99CCAAAC8}</c15:txfldGUID>
                      <c15:f>'5.시군구별 지적공부등록지 현황'!$W$18</c15:f>
                      <c15:dlblFieldTableCache>
                        <c:ptCount val="1"/>
                        <c:pt idx="0">
                          <c:v>356.2
(9.6)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D2A-4A69-9F6B-04F08CAB3EEE}"/>
                </c:ext>
              </c:extLst>
            </c:dLbl>
            <c:dLbl>
              <c:idx val="14"/>
              <c:tx>
                <c:strRef>
                  <c:f>'5.시군구별 지적공부등록지 현황'!$W$19</c:f>
                  <c:strCache>
                    <c:ptCount val="1"/>
                    <c:pt idx="0">
                      <c:v>299.7
(8.1)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{C719D40D-7EAA-4090-8CCE-7FE58CCE403C}</c15:txfldGUID>
                      <c15:f>'5.시군구별 지적공부등록지 현황'!$W$19</c15:f>
                      <c15:dlblFieldTableCache>
                        <c:ptCount val="1"/>
                        <c:pt idx="0">
                          <c:v>297.7
(8.1)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D2A-4A69-9F6B-04F08CAB3EE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'5.시군구별 지적공부등록지 현황'!$A$5:$A$19</c:f>
              <c:strCache>
                <c:ptCount val="15"/>
                <c:pt idx="0">
                  <c:v>전주시완산구</c:v>
                </c:pt>
                <c:pt idx="1">
                  <c:v>전주시덕진구</c:v>
                </c:pt>
                <c:pt idx="2">
                  <c:v>군산시</c:v>
                </c:pt>
                <c:pt idx="3">
                  <c:v>익산시</c:v>
                </c:pt>
                <c:pt idx="4">
                  <c:v>정읍시</c:v>
                </c:pt>
                <c:pt idx="5">
                  <c:v>남원시</c:v>
                </c:pt>
                <c:pt idx="6">
                  <c:v>김제시</c:v>
                </c:pt>
                <c:pt idx="7">
                  <c:v>완주군</c:v>
                </c:pt>
                <c:pt idx="8">
                  <c:v>진안군</c:v>
                </c:pt>
                <c:pt idx="9">
                  <c:v>무주군</c:v>
                </c:pt>
                <c:pt idx="10">
                  <c:v>장수군</c:v>
                </c:pt>
                <c:pt idx="11">
                  <c:v>임실군</c:v>
                </c:pt>
                <c:pt idx="12">
                  <c:v>순창군</c:v>
                </c:pt>
                <c:pt idx="13">
                  <c:v>고창군</c:v>
                </c:pt>
                <c:pt idx="14">
                  <c:v>부안군</c:v>
                </c:pt>
              </c:strCache>
            </c:strRef>
          </c:cat>
          <c:val>
            <c:numRef>
              <c:f>'5.시군구별 지적공부등록지 현황'!$C$5:$C$19</c:f>
              <c:numCache>
                <c:formatCode>#,##0.0_ </c:formatCode>
                <c:ptCount val="15"/>
                <c:pt idx="0">
                  <c:v>50.243549100000003</c:v>
                </c:pt>
                <c:pt idx="1">
                  <c:v>91.110507499999997</c:v>
                </c:pt>
                <c:pt idx="2">
                  <c:v>326.264903</c:v>
                </c:pt>
                <c:pt idx="3">
                  <c:v>407.3075513</c:v>
                </c:pt>
                <c:pt idx="4">
                  <c:v>383.26477460000001</c:v>
                </c:pt>
                <c:pt idx="5">
                  <c:v>283.56002889999996</c:v>
                </c:pt>
                <c:pt idx="6">
                  <c:v>444.17068360000002</c:v>
                </c:pt>
                <c:pt idx="7">
                  <c:v>234.21749919999996</c:v>
                </c:pt>
                <c:pt idx="8">
                  <c:v>178.69057029999999</c:v>
                </c:pt>
                <c:pt idx="9">
                  <c:v>131.77397809999999</c:v>
                </c:pt>
                <c:pt idx="10">
                  <c:v>133.9914287</c:v>
                </c:pt>
                <c:pt idx="11">
                  <c:v>212.8745529</c:v>
                </c:pt>
                <c:pt idx="12">
                  <c:v>172.0943753</c:v>
                </c:pt>
                <c:pt idx="13">
                  <c:v>357.06548089999995</c:v>
                </c:pt>
                <c:pt idx="14">
                  <c:v>299.68318789999995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D2A-4A69-9F6B-04F08CAB3E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120384"/>
        <c:axId val="201127424"/>
        <c:axId val="0"/>
      </c:bar3DChart>
      <c:catAx>
        <c:axId val="20112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127424"/>
        <c:crosses val="autoZero"/>
        <c:auto val="1"/>
        <c:lblAlgn val="ctr"/>
        <c:lblOffset val="100"/>
        <c:noMultiLvlLbl val="0"/>
      </c:catAx>
      <c:valAx>
        <c:axId val="201127424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0112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 b="1" i="0" baseline="0"/>
              <a:t>5-2 </a:t>
            </a:r>
            <a:r>
              <a:rPr lang="ko-KR" altLang="ko-KR" sz="1200" b="1" i="0" baseline="0"/>
              <a:t>임야대장등록지</a:t>
            </a:r>
            <a:endParaRPr lang="ko-KR" altLang="ko-KR" sz="12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'5.시군구별 지적공부등록지 현황'!$W$30</c:f>
                  <c:strCache>
                    <c:ptCount val="1"/>
                    <c:pt idx="0">
                      <c:v>42.3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{C5CCC144-5AAC-4E4E-9BA8-3AEC86EB8071}</c15:txfldGUID>
                      <c15:f>'5.시군구별 지적공부등록지 현황'!$W$30</c15:f>
                      <c15:dlblFieldTableCache>
                        <c:ptCount val="1"/>
                        <c:pt idx="0">
                          <c:v>42.3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5A5-4604-B720-2BB55334C0BC}"/>
                </c:ext>
              </c:extLst>
            </c:dLbl>
            <c:dLbl>
              <c:idx val="1"/>
              <c:tx>
                <c:strRef>
                  <c:f>'5.시군구별 지적공부등록지 현황'!$W$31</c:f>
                  <c:strCache>
                    <c:ptCount val="1"/>
                    <c:pt idx="0">
                      <c:v>22.4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{23344454-3731-449E-A172-B587A62245F6}</c15:txfldGUID>
                      <c15:f>'5.시군구별 지적공부등록지 현황'!$W$31</c15:f>
                      <c15:dlblFieldTableCache>
                        <c:ptCount val="1"/>
                        <c:pt idx="0">
                          <c:v>22.5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5A5-4604-B720-2BB55334C0BC}"/>
                </c:ext>
              </c:extLst>
            </c:dLbl>
            <c:dLbl>
              <c:idx val="2"/>
              <c:tx>
                <c:strRef>
                  <c:f>'5.시군구별 지적공부등록지 현황'!$W$32</c:f>
                  <c:strCache>
                    <c:ptCount val="1"/>
                    <c:pt idx="0">
                      <c:v>71.7
(1.6)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{9BEFD5A5-6C17-49DF-AC5B-AECC63C42083}</c15:txfldGUID>
                      <c15:f>'5.시군구별 지적공부등록지 현황'!$W$32</c15:f>
                      <c15:dlblFieldTableCache>
                        <c:ptCount val="1"/>
                        <c:pt idx="0">
                          <c:v>72.4
(1.7)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5A5-4604-B720-2BB55334C0BC}"/>
                </c:ext>
              </c:extLst>
            </c:dLbl>
            <c:dLbl>
              <c:idx val="3"/>
              <c:tx>
                <c:strRef>
                  <c:f>'5.시군구별 지적공부등록지 현황'!$W$33</c:f>
                  <c:strCache>
                    <c:ptCount val="1"/>
                    <c:pt idx="0">
                      <c:v>99.3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{AF786945-E075-437D-A952-CF425786BBB6}</c15:txfldGUID>
                      <c15:f>'5.시군구별 지적공부등록지 현황'!$W$33</c15:f>
                      <c15:dlblFieldTableCache>
                        <c:ptCount val="1"/>
                        <c:pt idx="0">
                          <c:v>100.3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5A5-4604-B720-2BB55334C0BC}"/>
                </c:ext>
              </c:extLst>
            </c:dLbl>
            <c:dLbl>
              <c:idx val="4"/>
              <c:tx>
                <c:strRef>
                  <c:f>'5.시군구별 지적공부등록지 현황'!$W$34</c:f>
                  <c:strCache>
                    <c:ptCount val="1"/>
                    <c:pt idx="0">
                      <c:v>310.0
(7.1)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{B831E781-D021-4021-8A2A-460D92112BD2}</c15:txfldGUID>
                      <c15:f>'5.시군구별 지적공부등록지 현황'!$W$34</c15:f>
                      <c15:dlblFieldTableCache>
                        <c:ptCount val="1"/>
                        <c:pt idx="0">
                          <c:v>310.3
(7.1)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5A5-4604-B720-2BB55334C0BC}"/>
                </c:ext>
              </c:extLst>
            </c:dLbl>
            <c:dLbl>
              <c:idx val="5"/>
              <c:tx>
                <c:strRef>
                  <c:f>'5.시군구별 지적공부등록지 현황'!$W$35</c:f>
                  <c:strCache>
                    <c:ptCount val="1"/>
                    <c:pt idx="0">
                      <c:v>468.6
(10.7)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{37DE5890-EEA3-497B-92AB-75D9970693B0}</c15:txfldGUID>
                      <c15:f>'5.시군구별 지적공부등록지 현황'!$W$35</c15:f>
                      <c15:dlblFieldTableCache>
                        <c:ptCount val="1"/>
                        <c:pt idx="0">
                          <c:v>470.9
(10.8)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5A5-4604-B720-2BB55334C0BC}"/>
                </c:ext>
              </c:extLst>
            </c:dLbl>
            <c:dLbl>
              <c:idx val="6"/>
              <c:tx>
                <c:strRef>
                  <c:f>'5.시군구별 지적공부등록지 현황'!$W$36</c:f>
                  <c:strCache>
                    <c:ptCount val="1"/>
                    <c:pt idx="0">
                      <c:v>101.8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{AAA19CF0-5FAB-4CF1-A874-1094D3AD25C8}</c15:txfldGUID>
                      <c15:f>'5.시군구별 지적공부등록지 현황'!$W$36</c15:f>
                      <c15:dlblFieldTableCache>
                        <c:ptCount val="1"/>
                        <c:pt idx="0">
                          <c:v>102.0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5A5-4604-B720-2BB55334C0BC}"/>
                </c:ext>
              </c:extLst>
            </c:dLbl>
            <c:dLbl>
              <c:idx val="7"/>
              <c:tx>
                <c:strRef>
                  <c:f>'5.시군구별 지적공부등록지 현황'!$W$37</c:f>
                  <c:strCache>
                    <c:ptCount val="1"/>
                    <c:pt idx="0">
                      <c:v>587.1
(13.4)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{9F5A10AF-FA6A-4A42-B870-FF8B7A33957F}</c15:txfldGUID>
                      <c15:f>'5.시군구별 지적공부등록지 현황'!$W$37</c15:f>
                      <c15:dlblFieldTableCache>
                        <c:ptCount val="1"/>
                        <c:pt idx="0">
                          <c:v>587.8
(13.4)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5A5-4604-B720-2BB55334C0BC}"/>
                </c:ext>
              </c:extLst>
            </c:dLbl>
            <c:dLbl>
              <c:idx val="8"/>
              <c:tx>
                <c:strRef>
                  <c:f>'5.시군구별 지적공부등록지 현황'!$W$38</c:f>
                  <c:strCache>
                    <c:ptCount val="1"/>
                    <c:pt idx="0">
                      <c:v>610.5
(14.0)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{A3B3B528-D028-40F4-8D94-E86FAFD735E1}</c15:txfldGUID>
                      <c15:f>'5.시군구별 지적공부등록지 현황'!$W$38</c15:f>
                      <c15:dlblFieldTableCache>
                        <c:ptCount val="1"/>
                        <c:pt idx="0">
                          <c:v>610.9
(14.0)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5A5-4604-B720-2BB55334C0BC}"/>
                </c:ext>
              </c:extLst>
            </c:dLbl>
            <c:dLbl>
              <c:idx val="9"/>
              <c:tx>
                <c:strRef>
                  <c:f>'5.시군구별 지적공부등록지 현황'!$W$39</c:f>
                  <c:strCache>
                    <c:ptCount val="1"/>
                    <c:pt idx="0">
                      <c:v>500.3
(11.5)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{23B9D1FA-7BA3-43BC-BF28-0F18CEBDD430}</c15:txfldGUID>
                      <c15:f>'5.시군구별 지적공부등록지 현황'!$W$39</c15:f>
                      <c15:dlblFieldTableCache>
                        <c:ptCount val="1"/>
                        <c:pt idx="0">
                          <c:v>501.2
(11.5)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5A5-4604-B720-2BB55334C0BC}"/>
                </c:ext>
              </c:extLst>
            </c:dLbl>
            <c:dLbl>
              <c:idx val="10"/>
              <c:tx>
                <c:strRef>
                  <c:f>'5.시군구별 지적공부등록지 현황'!$W$40</c:f>
                  <c:strCache>
                    <c:ptCount val="1"/>
                    <c:pt idx="0">
                      <c:v>399.2
(9.1)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{66C33EA9-68CC-48D6-B5B3-1F7F00282FB4}</c15:txfldGUID>
                      <c15:f>'5.시군구별 지적공부등록지 현황'!$W$40</c15:f>
                      <c15:dlblFieldTableCache>
                        <c:ptCount val="1"/>
                        <c:pt idx="0">
                          <c:v>399.6
(9.1)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5A5-4604-B720-2BB55334C0BC}"/>
                </c:ext>
              </c:extLst>
            </c:dLbl>
            <c:dLbl>
              <c:idx val="11"/>
              <c:tx>
                <c:strRef>
                  <c:f>'5.시군구별 지적공부등록지 현황'!$W$41</c:f>
                  <c:strCache>
                    <c:ptCount val="1"/>
                    <c:pt idx="0">
                      <c:v>384.3
(8.8)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{C36DB058-EE3B-40C4-AF43-F0DB8E0448CC}</c15:txfldGUID>
                      <c15:f>'5.시군구별 지적공부등록지 현황'!$W$41</c15:f>
                      <c15:dlblFieldTableCache>
                        <c:ptCount val="1"/>
                        <c:pt idx="0">
                          <c:v>385.5
(8.8)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95A5-4604-B720-2BB55334C0BC}"/>
                </c:ext>
              </c:extLst>
            </c:dLbl>
            <c:dLbl>
              <c:idx val="12"/>
              <c:tx>
                <c:strRef>
                  <c:f>'5.시군구별 지적공부등록지 현황'!$W$42</c:f>
                  <c:strCache>
                    <c:ptCount val="1"/>
                    <c:pt idx="0">
                      <c:v>323.8
(7.4)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{E71EC0C1-E7A9-42EE-BF6F-5A3D78C7F727}</c15:txfldGUID>
                      <c15:f>'5.시군구별 지적공부등록지 현황'!$W$42</c15:f>
                      <c15:dlblFieldTableCache>
                        <c:ptCount val="1"/>
                        <c:pt idx="0">
                          <c:v>324.3
(7.4)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95A5-4604-B720-2BB55334C0BC}"/>
                </c:ext>
              </c:extLst>
            </c:dLbl>
            <c:dLbl>
              <c:idx val="13"/>
              <c:tx>
                <c:strRef>
                  <c:f>'5.시군구별 지적공부등록지 현황'!$W$43</c:f>
                  <c:strCache>
                    <c:ptCount val="1"/>
                    <c:pt idx="0">
                      <c:v>250.4
(5.7)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{433D3D24-887A-48B3-9087-F5924AA3C4F1}</c15:txfldGUID>
                      <c15:f>'5.시군구별 지적공부등록지 현황'!$W$43</c15:f>
                      <c15:dlblFieldTableCache>
                        <c:ptCount val="1"/>
                        <c:pt idx="0">
                          <c:v>251.3
(5.7)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95A5-4604-B720-2BB55334C0BC}"/>
                </c:ext>
              </c:extLst>
            </c:dLbl>
            <c:dLbl>
              <c:idx val="14"/>
              <c:tx>
                <c:strRef>
                  <c:f>'5.시군구별 지적공부등록지 현황'!$W$44</c:f>
                  <c:strCache>
                    <c:ptCount val="1"/>
                    <c:pt idx="0">
                      <c:v>195.3
(4.5)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{A6117CF9-2A24-4192-8076-8056519698E4}</c15:txfldGUID>
                      <c15:f>'5.시군구별 지적공부등록지 현황'!$W$44</c15:f>
                      <c15:dlblFieldTableCache>
                        <c:ptCount val="1"/>
                        <c:pt idx="0">
                          <c:v>195.5
(4.5)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5A5-4604-B720-2BB55334C0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'5.시군구별 지적공부등록지 현황'!$A$30:$A$44</c:f>
              <c:strCache>
                <c:ptCount val="15"/>
                <c:pt idx="0">
                  <c:v>전주시완산구</c:v>
                </c:pt>
                <c:pt idx="1">
                  <c:v>전주시덕진구</c:v>
                </c:pt>
                <c:pt idx="2">
                  <c:v>군산시</c:v>
                </c:pt>
                <c:pt idx="3">
                  <c:v>익산시</c:v>
                </c:pt>
                <c:pt idx="4">
                  <c:v>정읍시</c:v>
                </c:pt>
                <c:pt idx="5">
                  <c:v>남원시</c:v>
                </c:pt>
                <c:pt idx="6">
                  <c:v>김제시</c:v>
                </c:pt>
                <c:pt idx="7">
                  <c:v>완주군</c:v>
                </c:pt>
                <c:pt idx="8">
                  <c:v>진안군</c:v>
                </c:pt>
                <c:pt idx="9">
                  <c:v>무주군</c:v>
                </c:pt>
                <c:pt idx="10">
                  <c:v>장수군</c:v>
                </c:pt>
                <c:pt idx="11">
                  <c:v>임실군</c:v>
                </c:pt>
                <c:pt idx="12">
                  <c:v>순창군</c:v>
                </c:pt>
                <c:pt idx="13">
                  <c:v>고창군</c:v>
                </c:pt>
                <c:pt idx="14">
                  <c:v>부안군</c:v>
                </c:pt>
              </c:strCache>
            </c:strRef>
          </c:cat>
          <c:val>
            <c:numRef>
              <c:f>'5.시군구별 지적공부등록지 현황'!$C$30:$C$44</c:f>
              <c:numCache>
                <c:formatCode>#,##0.0_ </c:formatCode>
                <c:ptCount val="15"/>
                <c:pt idx="0">
                  <c:v>42.262555999999996</c:v>
                </c:pt>
                <c:pt idx="1">
                  <c:v>22.406317999999999</c:v>
                </c:pt>
                <c:pt idx="2">
                  <c:v>71.681321999999994</c:v>
                </c:pt>
                <c:pt idx="3">
                  <c:v>99.277684999999991</c:v>
                </c:pt>
                <c:pt idx="4">
                  <c:v>309.96385399999997</c:v>
                </c:pt>
                <c:pt idx="5">
                  <c:v>468.61712699999998</c:v>
                </c:pt>
                <c:pt idx="6">
                  <c:v>101.779865</c:v>
                </c:pt>
                <c:pt idx="7">
                  <c:v>587.05990899999995</c:v>
                </c:pt>
                <c:pt idx="8">
                  <c:v>610.47858799999995</c:v>
                </c:pt>
                <c:pt idx="9">
                  <c:v>500.29404199999999</c:v>
                </c:pt>
                <c:pt idx="10">
                  <c:v>399.19808499999999</c:v>
                </c:pt>
                <c:pt idx="11">
                  <c:v>384.29558599999996</c:v>
                </c:pt>
                <c:pt idx="12">
                  <c:v>323.82955099999998</c:v>
                </c:pt>
                <c:pt idx="13">
                  <c:v>250.420377</c:v>
                </c:pt>
                <c:pt idx="14">
                  <c:v>195.29770819999999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5A5-4604-B720-2BB55334C0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215360"/>
        <c:axId val="201230592"/>
        <c:axId val="0"/>
      </c:bar3DChart>
      <c:catAx>
        <c:axId val="20121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230592"/>
        <c:crosses val="autoZero"/>
        <c:auto val="1"/>
        <c:lblAlgn val="ctr"/>
        <c:lblOffset val="100"/>
        <c:noMultiLvlLbl val="0"/>
      </c:catAx>
      <c:valAx>
        <c:axId val="201230592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0121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821752207981301"/>
          <c:y val="0.23344011485743951"/>
          <c:w val="0.76794451788417695"/>
          <c:h val="0.74964398680934163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'6.시군구별 지목별 면적 현황'!$M$6</c:f>
                  <c:strCache>
                    <c:ptCount val="1"/>
                    <c:pt idx="0">
                      <c:v>전
627.7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{38AB937F-28E3-465D-9D76-162E770491DC}</c15:txfldGUID>
                      <c15:f>'6.시군구별 지목별 면적 현황'!$M$6</c15:f>
                      <c15:dlblFieldTableCache>
                        <c:ptCount val="1"/>
                        <c:pt idx="0">
                          <c:v>전
633.1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E2D-4938-B7A0-008CC2B8868E}"/>
                </c:ext>
              </c:extLst>
            </c:dLbl>
            <c:dLbl>
              <c:idx val="1"/>
              <c:layout>
                <c:manualLayout>
                  <c:x val="-5.8251614253739814E-2"/>
                  <c:y val="6.2930513967444313E-2"/>
                </c:manualLayout>
              </c:layout>
              <c:tx>
                <c:strRef>
                  <c:f>'6.시군구별 지목별 면적 현황'!$M$7</c:f>
                  <c:strCache>
                    <c:ptCount val="1"/>
                    <c:pt idx="0">
                      <c:v>답
1,479.9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{821489B8-961D-4E81-A8B0-D905B1795B95}</c15:txfldGUID>
                      <c15:f>'6.시군구별 지목별 면적 현황'!$M$7</c15:f>
                      <c15:dlblFieldTableCache>
                        <c:ptCount val="1"/>
                        <c:pt idx="0">
                          <c:v>답
1,492.1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E2D-4938-B7A0-008CC2B8868E}"/>
                </c:ext>
              </c:extLst>
            </c:dLbl>
            <c:dLbl>
              <c:idx val="2"/>
              <c:tx>
                <c:strRef>
                  <c:f>'6.시군구별 지목별 면적 현황'!$M$8</c:f>
                  <c:strCache>
                    <c:ptCount val="1"/>
                    <c:pt idx="0">
                      <c:v>임야
4,445.9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{8FDC06EE-78E4-4C06-9BC0-05AA60FE1630}</c15:txfldGUID>
                      <c15:f>'6.시군구별 지목별 면적 현황'!$M$8</c15:f>
                      <c15:dlblFieldTableCache>
                        <c:ptCount val="1"/>
                        <c:pt idx="0">
                          <c:v>임야
4,453.6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E2D-4938-B7A0-008CC2B8868E}"/>
                </c:ext>
              </c:extLst>
            </c:dLbl>
            <c:dLbl>
              <c:idx val="3"/>
              <c:tx>
                <c:strRef>
                  <c:f>'6.시군구별 지목별 면적 현황'!$M$9</c:f>
                  <c:strCache>
                    <c:ptCount val="1"/>
                    <c:pt idx="0">
                      <c:v>대
231.5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{21ABBB6B-4D0F-47A3-90E4-53EFFA44F8EE}</c15:txfldGUID>
                      <c15:f>'6.시군구별 지목별 면적 현황'!$M$9</c15:f>
                      <c15:dlblFieldTableCache>
                        <c:ptCount val="1"/>
                        <c:pt idx="0">
                          <c:v>대
226.9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E2D-4938-B7A0-008CC2B8868E}"/>
                </c:ext>
              </c:extLst>
            </c:dLbl>
            <c:dLbl>
              <c:idx val="4"/>
              <c:tx>
                <c:strRef>
                  <c:f>'6.시군구별 지목별 면적 현황'!$M$10</c:f>
                  <c:strCache>
                    <c:ptCount val="1"/>
                    <c:pt idx="0">
                      <c:v>도로
331.6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{E04DE44B-DDBC-4A49-800B-E6C38A277745}</c15:txfldGUID>
                      <c15:f>'6.시군구별 지목별 면적 현황'!$M$10</c15:f>
                      <c15:dlblFieldTableCache>
                        <c:ptCount val="1"/>
                        <c:pt idx="0">
                          <c:v>도로
328.2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E2D-4938-B7A0-008CC2B8868E}"/>
                </c:ext>
              </c:extLst>
            </c:dLbl>
            <c:dLbl>
              <c:idx val="5"/>
              <c:tx>
                <c:strRef>
                  <c:f>'6.시군구별 지목별 면적 현황'!$M$11</c:f>
                  <c:strCache>
                    <c:ptCount val="1"/>
                    <c:pt idx="0">
                      <c:v>하천
276.0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{2A958E2B-D870-4C90-806C-793A9B1B577A}</c15:txfldGUID>
                      <c15:f>'6.시군구별 지목별 면적 현황'!$M$11</c15:f>
                      <c15:dlblFieldTableCache>
                        <c:ptCount val="1"/>
                        <c:pt idx="0">
                          <c:v>하천
275.6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E2D-4938-B7A0-008CC2B8868E}"/>
                </c:ext>
              </c:extLst>
            </c:dLbl>
            <c:dLbl>
              <c:idx val="6"/>
              <c:tx>
                <c:strRef>
                  <c:f>'6.시군구별 지목별 면적 현황'!$M$12</c:f>
                  <c:strCache>
                    <c:ptCount val="1"/>
                    <c:pt idx="0">
                      <c:v>기타
680.5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{66DF9F25-628D-438F-831E-18BDB8433BF5}</c15:txfldGUID>
                      <c15:f>'6.시군구별 지목별 면적 현황'!$M$12</c15:f>
                      <c15:dlblFieldTableCache>
                        <c:ptCount val="1"/>
                        <c:pt idx="0">
                          <c:v>기타
660.3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E2D-4938-B7A0-008CC2B886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'6.시군구별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'6.시군구별 지목별 면적 현황'!$C$4:$I$4</c:f>
              <c:numCache>
                <c:formatCode>#,##0.0_ </c:formatCode>
                <c:ptCount val="7"/>
                <c:pt idx="0">
                  <c:v>627.68890509999983</c:v>
                </c:pt>
                <c:pt idx="1">
                  <c:v>1479.9057590000002</c:v>
                </c:pt>
                <c:pt idx="2">
                  <c:v>4445.9127537999993</c:v>
                </c:pt>
                <c:pt idx="3">
                  <c:v>231.53699489999997</c:v>
                </c:pt>
                <c:pt idx="4">
                  <c:v>331.55865790000001</c:v>
                </c:pt>
                <c:pt idx="5">
                  <c:v>276.04778059999995</c:v>
                </c:pt>
                <c:pt idx="6">
                  <c:v>680.52479319999986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E2D-4938-B7A0-008CC2B8868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826530467475351"/>
          <c:y val="0.30266542769110383"/>
          <c:w val="0.71644236362346603"/>
          <c:h val="0.6928057905805293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3.7663332623962625E-2"/>
                  <c:y val="1.9755900166552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D4-4159-87EC-8879FFA5C582}"/>
                </c:ext>
              </c:extLst>
            </c:dLbl>
            <c:dLbl>
              <c:idx val="1"/>
              <c:layout>
                <c:manualLayout>
                  <c:x val="-2.0739731857842093E-2"/>
                  <c:y val="2.7024465025064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D4-4159-87EC-8879FFA5C582}"/>
                </c:ext>
              </c:extLst>
            </c:dLbl>
            <c:dLbl>
              <c:idx val="3"/>
              <c:layout>
                <c:manualLayout>
                  <c:x val="4.2816769525431037E-2"/>
                  <c:y val="-2.8919327186328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D4-4159-87EC-8879FFA5C582}"/>
                </c:ext>
              </c:extLst>
            </c:dLbl>
            <c:dLbl>
              <c:idx val="4"/>
              <c:layout>
                <c:manualLayout>
                  <c:x val="-1.2564091650705825E-2"/>
                  <c:y val="-1.14038288651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D4-4159-87EC-8879FFA5C582}"/>
                </c:ext>
              </c:extLst>
            </c:dLbl>
            <c:dLbl>
              <c:idx val="5"/>
              <c:layout>
                <c:manualLayout>
                  <c:x val="-1.2154926580123409E-2"/>
                  <c:y val="-5.1197972833853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4-4159-87EC-8879FFA5C5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현황'!$C$5:$I$5</c:f>
              <c:numCache>
                <c:formatCode>#,##0.0_ </c:formatCode>
                <c:ptCount val="7"/>
                <c:pt idx="0">
                  <c:v>4.9146367999999994</c:v>
                </c:pt>
                <c:pt idx="1">
                  <c:v>10.334224699999998</c:v>
                </c:pt>
                <c:pt idx="2">
                  <c:v>42.581447899999993</c:v>
                </c:pt>
                <c:pt idx="3">
                  <c:v>16.199535099999999</c:v>
                </c:pt>
                <c:pt idx="4">
                  <c:v>7.7816546999999998</c:v>
                </c:pt>
                <c:pt idx="5">
                  <c:v>2.5843421000000002</c:v>
                </c:pt>
                <c:pt idx="6">
                  <c:v>8.1102638000000002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D4-4159-87EC-8879FFA5C5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388195378016927"/>
          <c:y val="0.30878445926743453"/>
          <c:w val="0.6961385314640548"/>
          <c:h val="0.6881635655415653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현황'!$C$6:$I$6</c:f>
              <c:numCache>
                <c:formatCode>#,##0.0_ </c:formatCode>
                <c:ptCount val="7"/>
                <c:pt idx="0">
                  <c:v>10.0548784</c:v>
                </c:pt>
                <c:pt idx="1">
                  <c:v>25.898941999999998</c:v>
                </c:pt>
                <c:pt idx="2">
                  <c:v>23.393215999999999</c:v>
                </c:pt>
                <c:pt idx="3">
                  <c:v>17.448344299999999</c:v>
                </c:pt>
                <c:pt idx="4">
                  <c:v>10.863292599999999</c:v>
                </c:pt>
                <c:pt idx="5">
                  <c:v>6.9001917999999991</c:v>
                </c:pt>
                <c:pt idx="6">
                  <c:v>18.957960399999997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FE-4ADB-B2B2-130E2B6ACF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4119381984468435"/>
          <c:y val="0.28179790026246732"/>
          <c:w val="0.72379792732094062"/>
          <c:h val="0.68201823456278565"/>
        </c:manualLayout>
      </c:layout>
      <c:pie3DChart>
        <c:varyColors val="1"/>
        <c:ser>
          <c:idx val="0"/>
          <c:order val="0"/>
          <c:dLbls>
            <c:dLbl>
              <c:idx val="6"/>
              <c:layout>
                <c:manualLayout>
                  <c:x val="0.12653510361414028"/>
                  <c:y val="9.9132646880678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98-4763-ACF6-F2A4EEEB5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현황'!$C$7:$I$7</c:f>
              <c:numCache>
                <c:formatCode>#,##0.0_ </c:formatCode>
                <c:ptCount val="7"/>
                <c:pt idx="0">
                  <c:v>19.872815899999999</c:v>
                </c:pt>
                <c:pt idx="1">
                  <c:v>129.77163429999999</c:v>
                </c:pt>
                <c:pt idx="2">
                  <c:v>78.790208099999987</c:v>
                </c:pt>
                <c:pt idx="3">
                  <c:v>25.768442100000001</c:v>
                </c:pt>
                <c:pt idx="4">
                  <c:v>24.830939499999999</c:v>
                </c:pt>
                <c:pt idx="5">
                  <c:v>36.023235</c:v>
                </c:pt>
                <c:pt idx="6">
                  <c:v>82.888950099999988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98-4763-ACF6-F2A4EEEB53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212948381452338"/>
          <c:y val="0.27302610857853299"/>
          <c:w val="0.74462992125984706"/>
          <c:h val="0.72061444950960074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3.8155263925342665E-2"/>
                  <c:y val="-5.3049297998895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FA-4F6D-8BEB-729C27542813}"/>
                </c:ext>
              </c:extLst>
            </c:dLbl>
            <c:dLbl>
              <c:idx val="5"/>
              <c:layout>
                <c:manualLayout>
                  <c:x val="3.0892738407699089E-2"/>
                  <c:y val="-5.9120015104007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FA-4F6D-8BEB-729C275428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현황'!$C$8:$I$8</c:f>
              <c:numCache>
                <c:formatCode>#,##0.0_ </c:formatCode>
                <c:ptCount val="7"/>
                <c:pt idx="0">
                  <c:v>51.979005899999997</c:v>
                </c:pt>
                <c:pt idx="1">
                  <c:v>194.79146809999997</c:v>
                </c:pt>
                <c:pt idx="2">
                  <c:v>110.7885059</c:v>
                </c:pt>
                <c:pt idx="3">
                  <c:v>28.346753799999998</c:v>
                </c:pt>
                <c:pt idx="4">
                  <c:v>32.406918300000001</c:v>
                </c:pt>
                <c:pt idx="5">
                  <c:v>22.356691999999999</c:v>
                </c:pt>
                <c:pt idx="6">
                  <c:v>65.915892299999996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7FA-4F6D-8BEB-729C275428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125374479705189"/>
          <c:y val="0.29129633943686034"/>
          <c:w val="0.72685277976616558"/>
          <c:h val="0.70143098976532803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1.8042896153132381E-2"/>
                  <c:y val="0.126255007597734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D3-4404-8721-F7AC58A5152D}"/>
                </c:ext>
              </c:extLst>
            </c:dLbl>
            <c:dLbl>
              <c:idx val="4"/>
              <c:layout>
                <c:manualLayout>
                  <c:x val="-5.3840239667011319E-2"/>
                  <c:y val="5.3690657088916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D3-4404-8721-F7AC58A5152D}"/>
                </c:ext>
              </c:extLst>
            </c:dLbl>
            <c:dLbl>
              <c:idx val="5"/>
              <c:layout>
                <c:manualLayout>
                  <c:x val="2.6699011108459989E-2"/>
                  <c:y val="-4.8920200764378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D3-4404-8721-F7AC58A515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현황'!$C$9:$I$9</c:f>
              <c:numCache>
                <c:formatCode>#,##0.0_ </c:formatCode>
                <c:ptCount val="7"/>
                <c:pt idx="0">
                  <c:v>72.214147799999992</c:v>
                </c:pt>
                <c:pt idx="1">
                  <c:v>170.99351709999999</c:v>
                </c:pt>
                <c:pt idx="2">
                  <c:v>317.25099219999998</c:v>
                </c:pt>
                <c:pt idx="3">
                  <c:v>20.376276399999998</c:v>
                </c:pt>
                <c:pt idx="4">
                  <c:v>29.663859699999996</c:v>
                </c:pt>
                <c:pt idx="5">
                  <c:v>15.164143099999999</c:v>
                </c:pt>
                <c:pt idx="6">
                  <c:v>67.565692299999995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1D3-4404-8721-F7AC58A515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32034186681439"/>
          <c:y val="0.29832699483993436"/>
          <c:w val="0.7275965127474644"/>
          <c:h val="0.67545485385755666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6.7372029316007706E-2"/>
                  <c:y val="-8.6727828746177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9A-477B-854F-0FF9BF1552E1}"/>
                </c:ext>
              </c:extLst>
            </c:dLbl>
            <c:dLbl>
              <c:idx val="3"/>
              <c:layout>
                <c:manualLayout>
                  <c:x val="-6.8220529810822828E-2"/>
                  <c:y val="-4.75523128416288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9A-477B-854F-0FF9BF1552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현황'!$C$10:$I$10</c:f>
              <c:numCache>
                <c:formatCode>#,##0.0_ </c:formatCode>
                <c:ptCount val="7"/>
                <c:pt idx="0">
                  <c:v>40.580136099999997</c:v>
                </c:pt>
                <c:pt idx="1">
                  <c:v>123.49762319999999</c:v>
                </c:pt>
                <c:pt idx="2">
                  <c:v>468.63517309999997</c:v>
                </c:pt>
                <c:pt idx="3">
                  <c:v>15.390682399999999</c:v>
                </c:pt>
                <c:pt idx="4">
                  <c:v>31.255200199999997</c:v>
                </c:pt>
                <c:pt idx="5">
                  <c:v>19.9211563</c:v>
                </c:pt>
                <c:pt idx="6">
                  <c:v>52.897184599999996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9A-477B-854F-0FF9BF1552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215973003374577"/>
          <c:y val="0.31820731312695538"/>
          <c:w val="0.72534040387809118"/>
          <c:h val="0.67408765685111682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2.1871819593979422E-2"/>
                  <c:y val="-7.7012130240476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0C-4988-8A4F-EC911689A10C}"/>
                </c:ext>
              </c:extLst>
            </c:dLbl>
            <c:dLbl>
              <c:idx val="5"/>
              <c:layout>
                <c:manualLayout>
                  <c:x val="3.1678718731587174E-2"/>
                  <c:y val="-0.106588162966115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0C-4988-8A4F-EC911689A10C}"/>
                </c:ext>
              </c:extLst>
            </c:dLbl>
            <c:dLbl>
              <c:idx val="6"/>
              <c:layout>
                <c:manualLayout>
                  <c:x val="6.0774546038887996E-2"/>
                  <c:y val="-1.87529261545009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0C-4988-8A4F-EC911689A10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현황'!$C$11:$I$11</c:f>
              <c:numCache>
                <c:formatCode>#,##0.0_ </c:formatCode>
                <c:ptCount val="7"/>
                <c:pt idx="0">
                  <c:v>52.538147299999991</c:v>
                </c:pt>
                <c:pt idx="1">
                  <c:v>215.21455709999998</c:v>
                </c:pt>
                <c:pt idx="2">
                  <c:v>114.32672169999999</c:v>
                </c:pt>
                <c:pt idx="3">
                  <c:v>20.117320499999998</c:v>
                </c:pt>
                <c:pt idx="4">
                  <c:v>29.248037100000001</c:v>
                </c:pt>
                <c:pt idx="5">
                  <c:v>53.148713899999997</c:v>
                </c:pt>
                <c:pt idx="6">
                  <c:v>61.357050999999991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0C-4988-8A4F-EC911689A1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88E-4C99-9FDE-38DB1BDD1B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88E-4C99-9FDE-38DB1BDD1B38}"/>
              </c:ext>
            </c:extLst>
          </c:dPt>
          <c:dLbls>
            <c:dLbl>
              <c:idx val="0"/>
              <c:layout>
                <c:manualLayout>
                  <c:x val="1.0185067526416143E-16"/>
                  <c:y val="-3.6453776607013571E-7"/>
                </c:manualLayout>
              </c:layout>
              <c:tx>
                <c:strRef>
                  <c:f>'2.시군구별 면적 및 지번수 현황'!$Z$14</c:f>
                  <c:strCache>
                    <c:ptCount val="1"/>
                    <c:pt idx="0">
                      <c:v>632.1
(7.8)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{04E8576E-4E00-4DFE-B29C-853EB9F02E33}</c15:txfldGUID>
                      <c15:f>'2.시군구별 면적 및 지번수 현황'!$Z$14</c15:f>
                      <c15:dlblFieldTableCache>
                        <c:ptCount val="1"/>
                        <c:pt idx="0">
                          <c:v>631.8
(7.8)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88E-4C99-9FDE-38DB1BDD1B38}"/>
                </c:ext>
              </c:extLst>
            </c:dLbl>
            <c:dLbl>
              <c:idx val="1"/>
              <c:tx>
                <c:strRef>
                  <c:f>'2.시군구별 면적 및 지번수 현황'!$AA$14</c:f>
                  <c:strCache>
                    <c:ptCount val="1"/>
                    <c:pt idx="0">
                      <c:v>156.9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{0EE1CAC2-E6B7-4B50-B976-C9DF1E7395E1}</c15:txfldGUID>
                      <c15:f>'2.시군구별 면적 및 지번수 현황'!$AA$14</c15:f>
                      <c15:dlblFieldTableCache>
                        <c:ptCount val="1"/>
                        <c:pt idx="0">
                          <c:v>155.0
(4.0)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88E-4C99-9FDE-38DB1BDD1B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현황'!$D$14,'2.시군구별 면적 및 지번수 현황'!$F$14)</c:f>
              <c:numCache>
                <c:formatCode>#,##0.0_ </c:formatCode>
                <c:ptCount val="2"/>
                <c:pt idx="0">
                  <c:v>632.06802010000001</c:v>
                </c:pt>
                <c:pt idx="1">
                  <c:v>156.89600000000002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88E-4C99-9FDE-38DB1BDD1B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385344640"/>
        <c:axId val="179553024"/>
        <c:axId val="0"/>
      </c:bar3DChart>
      <c:catAx>
        <c:axId val="385344640"/>
        <c:scaling>
          <c:orientation val="minMax"/>
        </c:scaling>
        <c:delete val="1"/>
        <c:axPos val="b"/>
        <c:majorTickMark val="out"/>
        <c:minorTickMark val="none"/>
        <c:tickLblPos val="none"/>
        <c:crossAx val="179553024"/>
        <c:crosses val="autoZero"/>
        <c:auto val="1"/>
        <c:lblAlgn val="ctr"/>
        <c:lblOffset val="100"/>
        <c:noMultiLvlLbl val="0"/>
      </c:catAx>
      <c:valAx>
        <c:axId val="179553024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3853446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986997038214294"/>
          <c:y val="0.28721873248989982"/>
          <c:w val="0.74044354547424696"/>
          <c:h val="0.71020672977675092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1.4916323532952877E-2"/>
                  <c:y val="1.074074074074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D0-4B86-BE9F-1DC4E12CDCC1}"/>
                </c:ext>
              </c:extLst>
            </c:dLbl>
            <c:dLbl>
              <c:idx val="1"/>
              <c:layout>
                <c:manualLayout>
                  <c:x val="2.0274747766620992E-2"/>
                  <c:y val="6.3118499076504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D0-4B86-BE9F-1DC4E12CDCC1}"/>
                </c:ext>
              </c:extLst>
            </c:dLbl>
            <c:dLbl>
              <c:idx val="3"/>
              <c:layout>
                <c:manualLayout>
                  <c:x val="-9.2262756146307384E-2"/>
                  <c:y val="7.088169534363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D0-4B86-BE9F-1DC4E12CDCC1}"/>
                </c:ext>
              </c:extLst>
            </c:dLbl>
            <c:dLbl>
              <c:idx val="4"/>
              <c:layout>
                <c:manualLayout>
                  <c:x val="-3.7673914613884363E-2"/>
                  <c:y val="-2.725770389812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D0-4B86-BE9F-1DC4E12CDCC1}"/>
                </c:ext>
              </c:extLst>
            </c:dLbl>
            <c:dLbl>
              <c:idx val="5"/>
              <c:layout>
                <c:manualLayout>
                  <c:x val="3.0083556069252813E-2"/>
                  <c:y val="-2.5906483911733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0-4B86-BE9F-1DC4E12CDCC1}"/>
                </c:ext>
              </c:extLst>
            </c:dLbl>
            <c:dLbl>
              <c:idx val="6"/>
              <c:layout>
                <c:manualLayout>
                  <c:x val="9.0869994461701464E-2"/>
                  <c:y val="-2.6296296296296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D0-4B86-BE9F-1DC4E12CDC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현황'!$C$12:$I$12</c:f>
              <c:numCache>
                <c:formatCode>#,##0.0_ </c:formatCode>
                <c:ptCount val="7"/>
                <c:pt idx="0">
                  <c:v>44.349283399999997</c:v>
                </c:pt>
                <c:pt idx="1">
                  <c:v>77.036159999999995</c:v>
                </c:pt>
                <c:pt idx="2">
                  <c:v>586.45996760000003</c:v>
                </c:pt>
                <c:pt idx="3">
                  <c:v>18.942212699999999</c:v>
                </c:pt>
                <c:pt idx="4">
                  <c:v>25.665307800000001</c:v>
                </c:pt>
                <c:pt idx="5">
                  <c:v>22.401309399999999</c:v>
                </c:pt>
                <c:pt idx="6">
                  <c:v>46.423167299999996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DD0-4B86-BE9F-1DC4E12CDC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4550614996654826"/>
          <c:y val="0.29371383490358505"/>
          <c:w val="0.73120992228913007"/>
          <c:h val="0.70544323578049861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2.6866604909680403E-2"/>
                  <c:y val="-6.7260070752025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6F-46DB-9452-9B73B9EEE96A}"/>
                </c:ext>
              </c:extLst>
            </c:dLbl>
            <c:dLbl>
              <c:idx val="1"/>
              <c:layout>
                <c:manualLayout>
                  <c:x val="-5.6973393031753382E-3"/>
                  <c:y val="2.7294305603104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F-46DB-9452-9B73B9EEE96A}"/>
                </c:ext>
              </c:extLst>
            </c:dLbl>
            <c:dLbl>
              <c:idx val="3"/>
              <c:layout>
                <c:manualLayout>
                  <c:x val="-3.4290566620348926E-2"/>
                  <c:y val="5.2150329034957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6F-46DB-9452-9B73B9EEE96A}"/>
                </c:ext>
              </c:extLst>
            </c:dLbl>
            <c:dLbl>
              <c:idx val="4"/>
              <c:layout>
                <c:manualLayout>
                  <c:x val="-2.2886624466059428E-2"/>
                  <c:y val="-2.645288904104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F-46DB-9452-9B73B9EEE96A}"/>
                </c:ext>
              </c:extLst>
            </c:dLbl>
            <c:dLbl>
              <c:idx val="5"/>
              <c:layout>
                <c:manualLayout>
                  <c:x val="5.7317688230147858E-2"/>
                  <c:y val="-5.54444824831678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6F-46DB-9452-9B73B9EEE96A}"/>
                </c:ext>
              </c:extLst>
            </c:dLbl>
            <c:dLbl>
              <c:idx val="6"/>
              <c:layout>
                <c:manualLayout>
                  <c:x val="0.11035047089702003"/>
                  <c:y val="-4.7129978317927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6F-46DB-9452-9B73B9EEE96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현황'!$C$13:$I$13</c:f>
              <c:numCache>
                <c:formatCode>#,##0.0_ </c:formatCode>
                <c:ptCount val="7"/>
                <c:pt idx="0">
                  <c:v>40.160323499999997</c:v>
                </c:pt>
                <c:pt idx="1">
                  <c:v>45.751917599999999</c:v>
                </c:pt>
                <c:pt idx="2">
                  <c:v>606.1577016</c:v>
                </c:pt>
                <c:pt idx="3">
                  <c:v>7.9243285999999991</c:v>
                </c:pt>
                <c:pt idx="4">
                  <c:v>18.33081</c:v>
                </c:pt>
                <c:pt idx="5">
                  <c:v>17.744166199999999</c:v>
                </c:pt>
                <c:pt idx="6">
                  <c:v>53.099910799999989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6F-46DB-9452-9B73B9EEE9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001737796474074"/>
          <c:y val="0.26916609620903181"/>
          <c:w val="0.75017769587312533"/>
          <c:h val="0.7283338582677166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6.8835650862791144E-3"/>
                  <c:y val="-1.0835849890830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3B-4347-9FF3-53B629B5A344}"/>
                </c:ext>
              </c:extLst>
            </c:dLbl>
            <c:dLbl>
              <c:idx val="1"/>
              <c:layout>
                <c:manualLayout>
                  <c:x val="9.4088345339811471E-3"/>
                  <c:y val="5.3015003747095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3B-4347-9FF3-53B629B5A344}"/>
                </c:ext>
              </c:extLst>
            </c:dLbl>
            <c:dLbl>
              <c:idx val="3"/>
              <c:layout>
                <c:manualLayout>
                  <c:x val="-4.5791924945552134E-2"/>
                  <c:y val="7.1899000831360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3B-4347-9FF3-53B629B5A344}"/>
                </c:ext>
              </c:extLst>
            </c:dLbl>
            <c:dLbl>
              <c:idx val="4"/>
              <c:layout>
                <c:manualLayout>
                  <c:x val="-1.8450438376054062E-2"/>
                  <c:y val="-7.39432592392798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3B-4347-9FF3-53B629B5A344}"/>
                </c:ext>
              </c:extLst>
            </c:dLbl>
            <c:dLbl>
              <c:idx val="5"/>
              <c:layout>
                <c:manualLayout>
                  <c:x val="2.1756408108560898E-2"/>
                  <c:y val="-6.4261412424652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3B-4347-9FF3-53B629B5A344}"/>
                </c:ext>
              </c:extLst>
            </c:dLbl>
            <c:dLbl>
              <c:idx val="6"/>
              <c:layout>
                <c:manualLayout>
                  <c:x val="4.6095046629809545E-2"/>
                  <c:y val="-4.6663719065120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3B-4347-9FF3-53B629B5A3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현황'!$C$14:$I$14</c:f>
              <c:numCache>
                <c:formatCode>#,##0.0_ </c:formatCode>
                <c:ptCount val="7"/>
                <c:pt idx="0">
                  <c:v>36.589182200000003</c:v>
                </c:pt>
                <c:pt idx="1">
                  <c:v>30.322479999999999</c:v>
                </c:pt>
                <c:pt idx="2">
                  <c:v>511.65402310000002</c:v>
                </c:pt>
                <c:pt idx="3">
                  <c:v>6.7910561999999999</c:v>
                </c:pt>
                <c:pt idx="4">
                  <c:v>14.388891899999999</c:v>
                </c:pt>
                <c:pt idx="5">
                  <c:v>18.080356999999999</c:v>
                </c:pt>
                <c:pt idx="6">
                  <c:v>14.2420297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43B-4347-9FF3-53B629B5A3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136712279897071"/>
          <c:y val="0.29641786004819581"/>
          <c:w val="0.73260556022730172"/>
          <c:h val="0.70346057619990487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1.278113294090666E-2"/>
                  <c:y val="2.6453462547950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DC-4DF6-B628-98706FC8B318}"/>
                </c:ext>
              </c:extLst>
            </c:dLbl>
            <c:dLbl>
              <c:idx val="3"/>
              <c:layout>
                <c:manualLayout>
                  <c:x val="-8.1060061667048947E-2"/>
                  <c:y val="6.2312941651524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DC-4DF6-B628-98706FC8B318}"/>
                </c:ext>
              </c:extLst>
            </c:dLbl>
            <c:dLbl>
              <c:idx val="4"/>
              <c:layout>
                <c:manualLayout>
                  <c:x val="-4.1452488341869889E-2"/>
                  <c:y val="-5.75570361397134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DC-4DF6-B628-98706FC8B318}"/>
                </c:ext>
              </c:extLst>
            </c:dLbl>
            <c:dLbl>
              <c:idx val="5"/>
              <c:layout>
                <c:manualLayout>
                  <c:x val="2.6009989042631809E-2"/>
                  <c:y val="-5.4218453462547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DC-4DF6-B628-98706FC8B318}"/>
                </c:ext>
              </c:extLst>
            </c:dLbl>
            <c:dLbl>
              <c:idx val="6"/>
              <c:layout>
                <c:manualLayout>
                  <c:x val="8.366638636189927E-2"/>
                  <c:y val="-2.6563294972743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DC-4DF6-B628-98706FC8B31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현황'!$C$15:$I$15</c:f>
              <c:numCache>
                <c:formatCode>#,##0.0_ </c:formatCode>
                <c:ptCount val="7"/>
                <c:pt idx="0">
                  <c:v>30.909404399999996</c:v>
                </c:pt>
                <c:pt idx="1">
                  <c:v>46.438869299999993</c:v>
                </c:pt>
                <c:pt idx="2">
                  <c:v>397.89979099999999</c:v>
                </c:pt>
                <c:pt idx="3">
                  <c:v>6.1106422999999994</c:v>
                </c:pt>
                <c:pt idx="4">
                  <c:v>16.647699599999999</c:v>
                </c:pt>
                <c:pt idx="5">
                  <c:v>11.3459036</c:v>
                </c:pt>
                <c:pt idx="6">
                  <c:v>23.837203499999998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6DC-4DF6-B628-98706FC8B3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696452536193191"/>
          <c:y val="0.29403680827321732"/>
          <c:w val="0.74227004429876164"/>
          <c:h val="0.6993515331541646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6.2785952660894762E-2"/>
                  <c:y val="6.6702869037922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55-4FDD-A750-5CE46FD5665D}"/>
                </c:ext>
              </c:extLst>
            </c:dLbl>
            <c:dLbl>
              <c:idx val="4"/>
              <c:layout>
                <c:manualLayout>
                  <c:x val="-7.5309794420493834E-2"/>
                  <c:y val="-1.8492171237216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55-4FDD-A750-5CE46FD5665D}"/>
                </c:ext>
              </c:extLst>
            </c:dLbl>
            <c:dLbl>
              <c:idx val="5"/>
              <c:layout>
                <c:manualLayout>
                  <c:x val="1.780121376230686E-2"/>
                  <c:y val="-6.3833831115938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55-4FDD-A750-5CE46FD566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현황'!$C$16:$I$16</c:f>
              <c:numCache>
                <c:formatCode>#,##0.0_ </c:formatCode>
                <c:ptCount val="7"/>
                <c:pt idx="0">
                  <c:v>41.005439799999998</c:v>
                </c:pt>
                <c:pt idx="1">
                  <c:v>58.471869399999996</c:v>
                </c:pt>
                <c:pt idx="2">
                  <c:v>405.66485069999999</c:v>
                </c:pt>
                <c:pt idx="3">
                  <c:v>8.5863718999999996</c:v>
                </c:pt>
                <c:pt idx="4">
                  <c:v>19.628825699999997</c:v>
                </c:pt>
                <c:pt idx="5">
                  <c:v>12.210911199999998</c:v>
                </c:pt>
                <c:pt idx="6">
                  <c:v>51.6018702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855-4FDD-A750-5CE46FD566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924307848615781"/>
          <c:y val="0.29265841769778933"/>
          <c:w val="0.739824134886365"/>
          <c:h val="0.70039745031871414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3.3395019170990763E-3"/>
                  <c:y val="2.479392778605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33-4B7F-9615-3A28D79D5E93}"/>
                </c:ext>
              </c:extLst>
            </c:dLbl>
            <c:dLbl>
              <c:idx val="3"/>
              <c:layout>
                <c:manualLayout>
                  <c:x val="-7.2471424942849985E-2"/>
                  <c:y val="0.11868151616183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33-4B7F-9615-3A28D79D5E93}"/>
                </c:ext>
              </c:extLst>
            </c:dLbl>
            <c:dLbl>
              <c:idx val="4"/>
              <c:layout>
                <c:manualLayout>
                  <c:x val="-4.0148771726114876E-2"/>
                  <c:y val="-1.1091721642902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33-4B7F-9615-3A28D79D5E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현황'!$C$17:$I$17</c:f>
              <c:numCache>
                <c:formatCode>#,##0.0_ </c:formatCode>
                <c:ptCount val="7"/>
                <c:pt idx="0">
                  <c:v>37.120246700000003</c:v>
                </c:pt>
                <c:pt idx="1">
                  <c:v>71.407472599999991</c:v>
                </c:pt>
                <c:pt idx="2">
                  <c:v>324.53429839999995</c:v>
                </c:pt>
                <c:pt idx="3">
                  <c:v>8.2074949999999998</c:v>
                </c:pt>
                <c:pt idx="4">
                  <c:v>17.132658599999999</c:v>
                </c:pt>
                <c:pt idx="5">
                  <c:v>12.459663300000001</c:v>
                </c:pt>
                <c:pt idx="6">
                  <c:v>25.062091699999993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233-4B7F-9615-3A28D79D5E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583307086614174"/>
          <c:y val="0.28472199595740477"/>
          <c:w val="0.72833385826771668"/>
          <c:h val="0.70641807705071369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8.3056284631087777E-3"/>
                  <c:y val="6.1436960667686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21-4027-AE74-F8FBBE8C5AC5}"/>
                </c:ext>
              </c:extLst>
            </c:dLbl>
            <c:dLbl>
              <c:idx val="5"/>
              <c:layout>
                <c:manualLayout>
                  <c:x val="3.6204769275635415E-2"/>
                  <c:y val="-2.0078928982798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21-4027-AE74-F8FBBE8C5AC5}"/>
                </c:ext>
              </c:extLst>
            </c:dLbl>
            <c:dLbl>
              <c:idx val="6"/>
              <c:layout>
                <c:manualLayout>
                  <c:x val="7.516252776095296E-2"/>
                  <c:y val="-1.194055778998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21-4027-AE74-F8FBBE8C5AC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현황'!$C$18:$I$18</c:f>
              <c:numCache>
                <c:formatCode>#,##0.0_ </c:formatCode>
                <c:ptCount val="7"/>
                <c:pt idx="0">
                  <c:v>93.035834799999989</c:v>
                </c:pt>
                <c:pt idx="1">
                  <c:v>139.67156269999998</c:v>
                </c:pt>
                <c:pt idx="2">
                  <c:v>260.2094027</c:v>
                </c:pt>
                <c:pt idx="3">
                  <c:v>17.180924999999998</c:v>
                </c:pt>
                <c:pt idx="4">
                  <c:v>29.705452600000001</c:v>
                </c:pt>
                <c:pt idx="5">
                  <c:v>8.1167145000000005</c:v>
                </c:pt>
                <c:pt idx="6">
                  <c:v>59.565965600000006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21-4027-AE74-F8FBBE8C5A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3573127302749"/>
          <c:y val="0.29438385419213908"/>
          <c:w val="0.73728537453945064"/>
          <c:h val="0.6928057905805293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4.2951321368229781E-2"/>
                  <c:y val="2.1708681763616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E8-4F67-8347-356CBD8C581E}"/>
                </c:ext>
              </c:extLst>
            </c:dLbl>
            <c:dLbl>
              <c:idx val="3"/>
              <c:layout>
                <c:manualLayout>
                  <c:x val="-4.0583591018734082E-3"/>
                  <c:y val="4.3129260005290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E8-4F67-8347-356CBD8C581E}"/>
                </c:ext>
              </c:extLst>
            </c:dLbl>
            <c:dLbl>
              <c:idx val="4"/>
              <c:layout>
                <c:manualLayout>
                  <c:x val="1.2738053492301317E-2"/>
                  <c:y val="-5.8558261612647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E8-4F67-8347-356CBD8C581E}"/>
                </c:ext>
              </c:extLst>
            </c:dLbl>
            <c:dLbl>
              <c:idx val="5"/>
              <c:layout>
                <c:manualLayout>
                  <c:x val="5.1351334119672312E-2"/>
                  <c:y val="-5.1192089360922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E8-4F67-8347-356CBD8C581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현황'!$C$19:$I$19</c:f>
              <c:numCache>
                <c:formatCode>#,##0.0_ </c:formatCode>
                <c:ptCount val="7"/>
                <c:pt idx="0">
                  <c:v>52.365422099999996</c:v>
                </c:pt>
                <c:pt idx="1">
                  <c:v>140.3034609</c:v>
                </c:pt>
                <c:pt idx="2">
                  <c:v>197.56645380000001</c:v>
                </c:pt>
                <c:pt idx="3">
                  <c:v>14.146608599999999</c:v>
                </c:pt>
                <c:pt idx="4">
                  <c:v>24.009109600000002</c:v>
                </c:pt>
                <c:pt idx="5">
                  <c:v>17.5902812</c:v>
                </c:pt>
                <c:pt idx="6">
                  <c:v>48.999559899999994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CE8-4F67-8347-356CBD8C5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A91-47BB-81F3-2E45E5A3D0F6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A91-47BB-81F3-2E45E5A3D0F6}"/>
              </c:ext>
            </c:extLst>
          </c:dPt>
          <c:dLbls>
            <c:dLbl>
              <c:idx val="0"/>
              <c:layout>
                <c:manualLayout>
                  <c:x val="2.7777777777779071E-3"/>
                  <c:y val="4.6292650918635546E-3"/>
                </c:manualLayout>
              </c:layout>
              <c:tx>
                <c:strRef>
                  <c:f>'2.시군구별 면적 및 지번수 현황'!$Z$11</c:f>
                  <c:strCache>
                    <c:ptCount val="1"/>
                    <c:pt idx="0">
                      <c:v>546.0
(6.8)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{EA54897A-7527-4564-AAD6-9AFE55716A75}</c15:txfldGUID>
                      <c15:f>'2.시군구별 면적 및 지번수 현황'!$Z$11</c15:f>
                      <c15:dlblFieldTableCache>
                        <c:ptCount val="1"/>
                        <c:pt idx="0">
                          <c:v>545.9
(6.8)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A91-47BB-81F3-2E45E5A3D0F6}"/>
                </c:ext>
              </c:extLst>
            </c:dLbl>
            <c:dLbl>
              <c:idx val="1"/>
              <c:tx>
                <c:strRef>
                  <c:f>'2.시군구별 면적 및 지번수 현황'!$AA$11</c:f>
                  <c:strCache>
                    <c:ptCount val="1"/>
                    <c:pt idx="0">
                      <c:v>369.2
(9.6)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{4863F42A-DDBA-4AC5-A333-0E20035B892B}</c15:txfldGUID>
                      <c15:f>'2.시군구별 면적 및 지번수 현황'!$AA$11</c15:f>
                      <c15:dlblFieldTableCache>
                        <c:ptCount val="1"/>
                        <c:pt idx="0">
                          <c:v>367.6
(9.6)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A91-47BB-81F3-2E45E5A3D0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현황'!$D$11,'2.시군구별 면적 및 지번수 현황'!$F$11)</c:f>
              <c:numCache>
                <c:formatCode>#,##0.0_ </c:formatCode>
                <c:ptCount val="2"/>
                <c:pt idx="0">
                  <c:v>545.95054860000005</c:v>
                </c:pt>
                <c:pt idx="1">
                  <c:v>369.22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1-47BB-81F3-2E45E5A3D0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679680"/>
        <c:axId val="188683392"/>
        <c:axId val="0"/>
      </c:bar3DChart>
      <c:catAx>
        <c:axId val="188679680"/>
        <c:scaling>
          <c:orientation val="minMax"/>
        </c:scaling>
        <c:delete val="1"/>
        <c:axPos val="b"/>
        <c:majorTickMark val="out"/>
        <c:minorTickMark val="none"/>
        <c:tickLblPos val="none"/>
        <c:crossAx val="188683392"/>
        <c:crosses val="autoZero"/>
        <c:auto val="1"/>
        <c:lblAlgn val="ctr"/>
        <c:lblOffset val="100"/>
        <c:noMultiLvlLbl val="0"/>
      </c:catAx>
      <c:valAx>
        <c:axId val="188683392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8867968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6B2-4CCF-87E7-EA5C3CC12CD4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6B2-4CCF-87E7-EA5C3CC12CD4}"/>
              </c:ext>
            </c:extLst>
          </c:dPt>
          <c:dLbls>
            <c:dLbl>
              <c:idx val="0"/>
              <c:layout>
                <c:manualLayout>
                  <c:x val="-5.5555555555554465E-3"/>
                  <c:y val="-4.6299941673957346E-3"/>
                </c:manualLayout>
              </c:layout>
              <c:tx>
                <c:strRef>
                  <c:f>'2.시군구별 면적 및 지번수 현황'!$Z$6</c:f>
                  <c:strCache>
                    <c:ptCount val="1"/>
                    <c:pt idx="0">
                      <c:v>113.5
(1.4)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{053017FE-7B11-4357-97C1-1796AB5B63A6}</c15:txfldGUID>
                      <c15:f>'2.시군구별 면적 및 지번수 현황'!$Z$6</c15:f>
                      <c15:dlblFieldTableCache>
                        <c:ptCount val="1"/>
                        <c:pt idx="0">
                          <c:v>113.5
(1.4)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6B2-4CCF-87E7-EA5C3CC12CD4}"/>
                </c:ext>
              </c:extLst>
            </c:dLbl>
            <c:dLbl>
              <c:idx val="1"/>
              <c:tx>
                <c:strRef>
                  <c:f>'2.시군구별 면적 및 지번수 현황'!$AA$6</c:f>
                  <c:strCache>
                    <c:ptCount val="1"/>
                    <c:pt idx="0">
                      <c:v>104.2
(2.7)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{339CDDF4-B0F6-4FE8-AEF7-23A5514BDC3C}</c15:txfldGUID>
                      <c15:f>'2.시군구별 면적 및 지번수 현황'!$AA$6</c15:f>
                      <c15:dlblFieldTableCache>
                        <c:ptCount val="1"/>
                        <c:pt idx="0">
                          <c:v>102.8
(2.7)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6B2-4CCF-87E7-EA5C3CC12C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현황'!$D$6,'2.시군구별 면적 및 지번수 현황'!$F$6)</c:f>
              <c:numCache>
                <c:formatCode>#,##0.0_ </c:formatCode>
                <c:ptCount val="2"/>
                <c:pt idx="0">
                  <c:v>113.5168255</c:v>
                </c:pt>
                <c:pt idx="1">
                  <c:v>104.22200000000001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6B2-4CCF-87E7-EA5C3CC12C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696448"/>
        <c:axId val="188704256"/>
        <c:axId val="0"/>
      </c:bar3DChart>
      <c:catAx>
        <c:axId val="188696448"/>
        <c:scaling>
          <c:orientation val="minMax"/>
        </c:scaling>
        <c:delete val="1"/>
        <c:axPos val="b"/>
        <c:majorTickMark val="out"/>
        <c:minorTickMark val="none"/>
        <c:tickLblPos val="none"/>
        <c:crossAx val="188704256"/>
        <c:crosses val="autoZero"/>
        <c:auto val="1"/>
        <c:lblAlgn val="ctr"/>
        <c:lblOffset val="100"/>
        <c:noMultiLvlLbl val="0"/>
      </c:catAx>
      <c:valAx>
        <c:axId val="188704256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886964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34A-4537-9621-36D5E617EA6D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34A-4537-9621-36D5E617EA6D}"/>
              </c:ext>
            </c:extLst>
          </c:dPt>
          <c:dLbls>
            <c:dLbl>
              <c:idx val="0"/>
              <c:layout>
                <c:manualLayout>
                  <c:x val="2.7777777777778043E-3"/>
                  <c:y val="-9.2596237970253726E-3"/>
                </c:manualLayout>
              </c:layout>
              <c:tx>
                <c:strRef>
                  <c:f>'2.시군구별 면적 및 지번수 현황'!$Z$5</c:f>
                  <c:strCache>
                    <c:ptCount val="1"/>
                    <c:pt idx="0">
                      <c:v>92.5
(1.1)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{EF351EDA-2C8C-4823-B3C3-B1D9DCFF22F6}</c15:txfldGUID>
                      <c15:f>'2.시군구별 면적 및 지번수 현황'!$Z$5</c15:f>
                      <c15:dlblFieldTableCache>
                        <c:ptCount val="1"/>
                        <c:pt idx="0">
                          <c:v>92.5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34A-4537-9621-36D5E617EA6D}"/>
                </c:ext>
              </c:extLst>
            </c:dLbl>
            <c:dLbl>
              <c:idx val="1"/>
              <c:tx>
                <c:strRef>
                  <c:f>'2.시군구별 면적 및 지번수 현황'!$AA$5</c:f>
                  <c:strCache>
                    <c:ptCount val="1"/>
                    <c:pt idx="0">
                      <c:v>91.4
(2.4)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{845D840A-F9CB-4F0D-964D-BDA84AB54C6F}</c15:txfldGUID>
                      <c15:f>'2.시군구별 면적 및 지번수 현황'!$AA$5</c15:f>
                      <c15:dlblFieldTableCache>
                        <c:ptCount val="1"/>
                        <c:pt idx="0">
                          <c:v>90.7
(2.4)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34A-4537-9621-36D5E617EA6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현황'!$D$5,'2.시군구별 면적 및 지번수 현황'!$F$5)</c:f>
              <c:numCache>
                <c:formatCode>#,##0.0_ </c:formatCode>
                <c:ptCount val="2"/>
                <c:pt idx="0">
                  <c:v>92.506105099999985</c:v>
                </c:pt>
                <c:pt idx="1">
                  <c:v>91.447000000000003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34A-4537-9621-36D5E617EA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42272"/>
        <c:axId val="188750080"/>
        <c:axId val="0"/>
      </c:bar3DChart>
      <c:catAx>
        <c:axId val="188742272"/>
        <c:scaling>
          <c:orientation val="minMax"/>
        </c:scaling>
        <c:delete val="1"/>
        <c:axPos val="b"/>
        <c:majorTickMark val="out"/>
        <c:minorTickMark val="none"/>
        <c:tickLblPos val="none"/>
        <c:crossAx val="188750080"/>
        <c:crosses val="autoZero"/>
        <c:auto val="1"/>
        <c:lblAlgn val="ctr"/>
        <c:lblOffset val="100"/>
        <c:noMultiLvlLbl val="0"/>
      </c:catAx>
      <c:valAx>
        <c:axId val="188750080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8874227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519-4C6E-9A5B-8AC546F6A16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519-4C6E-9A5B-8AC546F6A165}"/>
              </c:ext>
            </c:extLst>
          </c:dPt>
          <c:dLbls>
            <c:dLbl>
              <c:idx val="0"/>
              <c:layout>
                <c:manualLayout>
                  <c:x val="1.1111111111111221E-2"/>
                  <c:y val="-3.6453776611257275E-7"/>
                </c:manualLayout>
              </c:layout>
              <c:tx>
                <c:strRef>
                  <c:f>'2.시군구별 면적 및 지번수 현황'!$Z$19</c:f>
                  <c:strCache>
                    <c:ptCount val="1"/>
                    <c:pt idx="0">
                      <c:v>495.0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{84A15E6B-7207-4C22-A735-BDE6D98A9E84}</c15:txfldGUID>
                      <c15:f>'2.시군구별 면적 및 지번수 현황'!$Z$19</c15:f>
                      <c15:dlblFieldTableCache>
                        <c:ptCount val="1"/>
                        <c:pt idx="0">
                          <c:v>493.2
(6.1)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519-4C6E-9A5B-8AC546F6A165}"/>
                </c:ext>
              </c:extLst>
            </c:dLbl>
            <c:dLbl>
              <c:idx val="1"/>
              <c:tx>
                <c:strRef>
                  <c:f>'2.시군구별 면적 및 지번수 현황'!$AA$19</c:f>
                  <c:strCache>
                    <c:ptCount val="1"/>
                    <c:pt idx="0">
                      <c:v>256.5
(6.7)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{401F1225-4901-4B96-9F5A-890427F90012}</c15:txfldGUID>
                      <c15:f>'2.시군구별 면적 및 지번수 현황'!$AA$19</c15:f>
                      <c15:dlblFieldTableCache>
                        <c:ptCount val="1"/>
                        <c:pt idx="0">
                          <c:v>254.8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519-4C6E-9A5B-8AC546F6A16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현황'!$D$19,'2.시군구별 면적 및 지번수 현황'!$F$19)</c:f>
              <c:numCache>
                <c:formatCode>#,##0.0_ </c:formatCode>
                <c:ptCount val="2"/>
                <c:pt idx="0">
                  <c:v>494.9808961</c:v>
                </c:pt>
                <c:pt idx="1">
                  <c:v>256.50100000000003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519-4C6E-9A5B-8AC546F6A1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87712"/>
        <c:axId val="188791424"/>
        <c:axId val="0"/>
      </c:bar3DChart>
      <c:catAx>
        <c:axId val="188787712"/>
        <c:scaling>
          <c:orientation val="minMax"/>
        </c:scaling>
        <c:delete val="1"/>
        <c:axPos val="b"/>
        <c:majorTickMark val="out"/>
        <c:minorTickMark val="none"/>
        <c:tickLblPos val="none"/>
        <c:crossAx val="188791424"/>
        <c:crosses val="autoZero"/>
        <c:auto val="1"/>
        <c:lblAlgn val="ctr"/>
        <c:lblOffset val="100"/>
        <c:noMultiLvlLbl val="0"/>
      </c:catAx>
      <c:valAx>
        <c:axId val="188791424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8878771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DCF-4EBE-B271-DA47356BB9D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DCF-4EBE-B271-DA47356BB9D2}"/>
              </c:ext>
            </c:extLst>
          </c:dPt>
          <c:dLbls>
            <c:dLbl>
              <c:idx val="0"/>
              <c:layout>
                <c:manualLayout>
                  <c:x val="-2.7777777777777037E-3"/>
                  <c:y val="4.6285360163312531E-3"/>
                </c:manualLayout>
              </c:layout>
              <c:tx>
                <c:strRef>
                  <c:f>'2.시군구별 면적 및 지번수 현황'!$Z$9</c:f>
                  <c:strCache>
                    <c:ptCount val="1"/>
                    <c:pt idx="0">
                      <c:v>693.2
(8.6)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{49A1A6A2-6426-4F17-8859-BD38B7DB4444}</c15:txfldGUID>
                      <c15:f>'2.시군구별 면적 및 지번수 현황'!$Z$9</c15:f>
                      <c15:dlblFieldTableCache>
                        <c:ptCount val="1"/>
                        <c:pt idx="0">
                          <c:v>693.1
(8.6)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DCF-4EBE-B271-DA47356BB9D2}"/>
                </c:ext>
              </c:extLst>
            </c:dLbl>
            <c:dLbl>
              <c:idx val="1"/>
              <c:tx>
                <c:strRef>
                  <c:f>'2.시군구별 면적 및 지번수 현황'!$AA$9</c:f>
                  <c:strCache>
                    <c:ptCount val="1"/>
                    <c:pt idx="0">
                      <c:v>404.0
(10.5)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{00EC6520-5A48-42FA-B27A-8CB23042A24F}</c15:txfldGUID>
                      <c15:f>'2.시군구별 면적 및 지번수 현황'!$AA$9</c15:f>
                      <c15:dlblFieldTableCache>
                        <c:ptCount val="1"/>
                        <c:pt idx="0">
                          <c:v>402.0
(10.5)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DCF-4EBE-B271-DA47356BB9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현황'!$D$9,'2.시군구별 면적 및 지번수 현황'!$F$9)</c:f>
              <c:numCache>
                <c:formatCode>#,##0.0_ </c:formatCode>
                <c:ptCount val="2"/>
                <c:pt idx="0">
                  <c:v>693.22862859999998</c:v>
                </c:pt>
                <c:pt idx="1">
                  <c:v>403.95499999999998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CF-4EBE-B271-DA47356BB9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808192"/>
        <c:axId val="189479552"/>
        <c:axId val="0"/>
      </c:bar3DChart>
      <c:catAx>
        <c:axId val="188808192"/>
        <c:scaling>
          <c:orientation val="minMax"/>
        </c:scaling>
        <c:delete val="1"/>
        <c:axPos val="b"/>
        <c:majorTickMark val="out"/>
        <c:minorTickMark val="none"/>
        <c:tickLblPos val="none"/>
        <c:crossAx val="189479552"/>
        <c:crosses val="autoZero"/>
        <c:auto val="1"/>
        <c:lblAlgn val="ctr"/>
        <c:lblOffset val="100"/>
        <c:noMultiLvlLbl val="0"/>
      </c:catAx>
      <c:valAx>
        <c:axId val="189479552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888081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80833333333333335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8D7-4C0A-958B-8E1B60555BD6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8D7-4C0A-958B-8E1B60555BD6}"/>
              </c:ext>
            </c:extLst>
          </c:dPt>
          <c:dLbls>
            <c:dLbl>
              <c:idx val="0"/>
              <c:layout>
                <c:manualLayout>
                  <c:x val="-2.7777777777777068E-3"/>
                  <c:y val="4.6285360163312497E-3"/>
                </c:manualLayout>
              </c:layout>
              <c:tx>
                <c:strRef>
                  <c:f>'2.시군구별 면적 및 지번수 현황'!$Z$16</c:f>
                  <c:strCache>
                    <c:ptCount val="1"/>
                    <c:pt idx="0">
                      <c:v>597.2
(7.4)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{C283C80C-631D-4D86-A06B-7935CB6953D8}</c15:txfldGUID>
                      <c15:f>'2.시군구별 면적 및 지번수 현황'!$Z$16</c15:f>
                      <c15:dlblFieldTableCache>
                        <c:ptCount val="1"/>
                        <c:pt idx="0">
                          <c:v>597.2
(7.4)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8D7-4C0A-958B-8E1B60555BD6}"/>
                </c:ext>
              </c:extLst>
            </c:dLbl>
            <c:dLbl>
              <c:idx val="1"/>
              <c:tx>
                <c:strRef>
                  <c:f>'2.시군구별 면적 및 지번수 현황'!$AA$16</c:f>
                  <c:strCache>
                    <c:ptCount val="1"/>
                    <c:pt idx="0">
                      <c:v>245.7
(6.4)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{127D3F39-78A7-4F80-BBA2-6DED56DADB50}</c15:txfldGUID>
                      <c15:f>'2.시군구별 면적 및 지번수 현황'!$AA$16</c15:f>
                      <c15:dlblFieldTableCache>
                        <c:ptCount val="1"/>
                        <c:pt idx="0">
                          <c:v>243.6
(6.4)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8D7-4C0A-958B-8E1B60555B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현황'!$D$16,'2.시군구별 면적 및 지번수 현황'!$F$16)</c:f>
              <c:numCache>
                <c:formatCode>#,##0.0_ </c:formatCode>
                <c:ptCount val="2"/>
                <c:pt idx="0">
                  <c:v>597.17013889999998</c:v>
                </c:pt>
                <c:pt idx="1">
                  <c:v>245.71299999999999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8D7-4C0A-958B-8E1B60555B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9500800"/>
        <c:axId val="189504512"/>
        <c:axId val="0"/>
      </c:bar3DChart>
      <c:catAx>
        <c:axId val="189500800"/>
        <c:scaling>
          <c:orientation val="minMax"/>
        </c:scaling>
        <c:delete val="1"/>
        <c:axPos val="b"/>
        <c:majorTickMark val="out"/>
        <c:minorTickMark val="none"/>
        <c:tickLblPos val="none"/>
        <c:crossAx val="189504512"/>
        <c:crosses val="autoZero"/>
        <c:auto val="1"/>
        <c:lblAlgn val="ctr"/>
        <c:lblOffset val="100"/>
        <c:noMultiLvlLbl val="0"/>
      </c:catAx>
      <c:valAx>
        <c:axId val="189504512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8950080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image" Target="../media/image2.jpeg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19</xdr:row>
      <xdr:rowOff>123825</xdr:rowOff>
    </xdr:from>
    <xdr:to>
      <xdr:col>23</xdr:col>
      <xdr:colOff>85725</xdr:colOff>
      <xdr:row>68</xdr:row>
      <xdr:rowOff>85725</xdr:rowOff>
    </xdr:to>
    <xdr:pic>
      <xdr:nvPicPr>
        <xdr:cNvPr id="2" name="그림 1" descr="45000_전북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3381375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20</xdr:row>
      <xdr:rowOff>123825</xdr:rowOff>
    </xdr:from>
    <xdr:to>
      <xdr:col>4</xdr:col>
      <xdr:colOff>533102</xdr:colOff>
      <xdr:row>22</xdr:row>
      <xdr:rowOff>153829</xdr:rowOff>
    </xdr:to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3552825"/>
          <a:ext cx="3495377" cy="3729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300" b="1"/>
            <a:t>1.</a:t>
          </a:r>
          <a:r>
            <a:rPr lang="ko-KR" altLang="en-US" sz="1300" b="1"/>
            <a:t>시</a:t>
          </a:r>
          <a:r>
            <a:rPr lang="ko-KR" altLang="en-US" sz="1300" b="1">
              <a:latin typeface="맑은 고딕"/>
              <a:ea typeface="맑은 고딕"/>
            </a:rPr>
            <a:t>∙</a:t>
          </a:r>
          <a:r>
            <a:rPr lang="ko-KR" altLang="en-US" sz="1300" b="1"/>
            <a:t>군</a:t>
          </a:r>
          <a:r>
            <a:rPr lang="ko-KR" altLang="en-US" sz="1100" b="1">
              <a:latin typeface="+mn-lt"/>
              <a:ea typeface="+mn-ea"/>
              <a:cs typeface="+mn-cs"/>
            </a:rPr>
            <a:t>∙구</a:t>
          </a:r>
          <a:r>
            <a:rPr lang="ko-KR" altLang="en-US" sz="1300" b="1"/>
            <a:t>별 면적 및 지번수</a:t>
          </a:r>
        </a:p>
      </xdr:txBody>
    </xdr:sp>
    <xdr:clientData/>
  </xdr:twoCellAnchor>
  <xdr:twoCellAnchor>
    <xdr:from>
      <xdr:col>20</xdr:col>
      <xdr:colOff>180975</xdr:colOff>
      <xdr:row>21</xdr:row>
      <xdr:rowOff>57150</xdr:rowOff>
    </xdr:from>
    <xdr:to>
      <xdr:col>22</xdr:col>
      <xdr:colOff>571500</xdr:colOff>
      <xdr:row>23</xdr:row>
      <xdr:rowOff>9525</xdr:rowOff>
    </xdr:to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020675" y="3657600"/>
          <a:ext cx="1609725" cy="2952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12</xdr:col>
      <xdr:colOff>514350</xdr:colOff>
      <xdr:row>40</xdr:row>
      <xdr:rowOff>104775</xdr:rowOff>
    </xdr:from>
    <xdr:to>
      <xdr:col>13</xdr:col>
      <xdr:colOff>466725</xdr:colOff>
      <xdr:row>43</xdr:row>
      <xdr:rowOff>95250</xdr:rowOff>
    </xdr:to>
    <xdr:sp macro="" textlink="$Z$5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8477250" y="6962775"/>
          <a:ext cx="561975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DADF07B-311D-4C63-BB5B-3CAA41448C0C}" type="TxLink">
            <a:rPr lang="en-US" altLang="ko-KR" sz="1000">
              <a:solidFill>
                <a:schemeClr val="tx1"/>
              </a:solidFill>
            </a:rPr>
            <a:pPr algn="ctr"/>
            <a:t>92.5
(91.4)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371475</xdr:colOff>
      <xdr:row>34</xdr:row>
      <xdr:rowOff>123825</xdr:rowOff>
    </xdr:from>
    <xdr:to>
      <xdr:col>13</xdr:col>
      <xdr:colOff>323850</xdr:colOff>
      <xdr:row>37</xdr:row>
      <xdr:rowOff>85725</xdr:rowOff>
    </xdr:to>
    <xdr:sp macro="" textlink="$Z$6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8334375" y="5953125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6AE4808-555C-4B5B-A736-E3296E93E029}" type="TxLink">
            <a:rPr lang="en-US" altLang="ko-KR" sz="1000">
              <a:solidFill>
                <a:schemeClr val="tx1"/>
              </a:solidFill>
            </a:rPr>
            <a:pPr algn="ctr"/>
            <a:t>113.5
(104.2)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104775</xdr:colOff>
      <xdr:row>32</xdr:row>
      <xdr:rowOff>47625</xdr:rowOff>
    </xdr:from>
    <xdr:to>
      <xdr:col>10</xdr:col>
      <xdr:colOff>57150</xdr:colOff>
      <xdr:row>35</xdr:row>
      <xdr:rowOff>9525</xdr:rowOff>
    </xdr:to>
    <xdr:sp macro="" textlink="$Z$7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6343650" y="5534025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0352082-5F29-4ACB-BDB3-B20C3C4678E1}" type="TxLink">
            <a:rPr lang="en-US" altLang="ko-KR" sz="1000">
              <a:solidFill>
                <a:schemeClr val="tx1"/>
              </a:solidFill>
            </a:rPr>
            <a:pPr algn="ctr"/>
            <a:t>397.9
(262.8)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333375</xdr:colOff>
      <xdr:row>29</xdr:row>
      <xdr:rowOff>104775</xdr:rowOff>
    </xdr:from>
    <xdr:to>
      <xdr:col>12</xdr:col>
      <xdr:colOff>285750</xdr:colOff>
      <xdr:row>32</xdr:row>
      <xdr:rowOff>66675</xdr:rowOff>
    </xdr:to>
    <xdr:sp macro="" textlink="$Z$8">
      <xdr:nvSpPr>
        <xdr:cNvPr id="8" name="직사각형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7686675" y="5076825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39AA66B-2AC3-4A74-B2A8-F6E859BA34E7}" type="TxLink">
            <a:rPr lang="en-US" altLang="ko-KR" sz="1000">
              <a:solidFill>
                <a:schemeClr val="tx1"/>
              </a:solidFill>
            </a:rPr>
            <a:pPr algn="ctr"/>
            <a:t>506.6
(389.6)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228600</xdr:colOff>
      <xdr:row>49</xdr:row>
      <xdr:rowOff>152400</xdr:rowOff>
    </xdr:from>
    <xdr:to>
      <xdr:col>11</xdr:col>
      <xdr:colOff>180975</xdr:colOff>
      <xdr:row>52</xdr:row>
      <xdr:rowOff>114300</xdr:rowOff>
    </xdr:to>
    <xdr:sp macro="" textlink="$Z$9">
      <xdr:nvSpPr>
        <xdr:cNvPr id="9" name="직사각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6972300" y="8553450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3836422-F49E-44F5-8EC5-1B1965CCDAE6}" type="TxLink">
            <a:rPr lang="en-US" altLang="ko-KR" sz="1000">
              <a:solidFill>
                <a:schemeClr val="tx1"/>
              </a:solidFill>
            </a:rPr>
            <a:pPr algn="ctr"/>
            <a:t>693.2
(404.0)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247650</xdr:colOff>
      <xdr:row>58</xdr:row>
      <xdr:rowOff>19050</xdr:rowOff>
    </xdr:from>
    <xdr:to>
      <xdr:col>18</xdr:col>
      <xdr:colOff>200025</xdr:colOff>
      <xdr:row>60</xdr:row>
      <xdr:rowOff>152400</xdr:rowOff>
    </xdr:to>
    <xdr:sp macro="" textlink="$Z$10">
      <xdr:nvSpPr>
        <xdr:cNvPr id="11" name="직사각형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11363325" y="9963150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B32B935-A3C9-4E38-A3E9-9D0AF5595D7E}" type="TxLink">
            <a:rPr lang="en-US" altLang="ko-KR" sz="1000">
              <a:solidFill>
                <a:schemeClr val="tx1"/>
              </a:solidFill>
            </a:rPr>
            <a:pPr algn="ctr"/>
            <a:t>752.2
(329.2)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266700</xdr:colOff>
      <xdr:row>37</xdr:row>
      <xdr:rowOff>85725</xdr:rowOff>
    </xdr:from>
    <xdr:to>
      <xdr:col>11</xdr:col>
      <xdr:colOff>219075</xdr:colOff>
      <xdr:row>40</xdr:row>
      <xdr:rowOff>47625</xdr:rowOff>
    </xdr:to>
    <xdr:sp macro="" textlink="$Z$11">
      <xdr:nvSpPr>
        <xdr:cNvPr id="12" name="직사각형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7010400" y="6429375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F0599EB-8351-46CD-B39C-B86124AD2A8E}" type="TxLink">
            <a:rPr lang="en-US" altLang="ko-KR" sz="1000">
              <a:solidFill>
                <a:schemeClr val="tx1"/>
              </a:solidFill>
            </a:rPr>
            <a:pPr algn="ctr"/>
            <a:t>546.0
(369.2)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19050</xdr:colOff>
      <xdr:row>33</xdr:row>
      <xdr:rowOff>0</xdr:rowOff>
    </xdr:from>
    <xdr:to>
      <xdr:col>14</xdr:col>
      <xdr:colOff>581025</xdr:colOff>
      <xdr:row>35</xdr:row>
      <xdr:rowOff>133350</xdr:rowOff>
    </xdr:to>
    <xdr:sp macro="" textlink="$Z$12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9201150" y="5657850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997F6B0-554C-433E-BBF2-05172DDF79E5}" type="TxLink">
            <a:rPr lang="en-US" altLang="ko-KR" sz="1000">
              <a:solidFill>
                <a:schemeClr val="tx1"/>
              </a:solidFill>
            </a:rPr>
            <a:pPr algn="ctr"/>
            <a:t>821.3
(280.8)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371475</xdr:colOff>
      <xdr:row>39</xdr:row>
      <xdr:rowOff>38100</xdr:rowOff>
    </xdr:from>
    <xdr:to>
      <xdr:col>17</xdr:col>
      <xdr:colOff>323850</xdr:colOff>
      <xdr:row>42</xdr:row>
      <xdr:rowOff>0</xdr:rowOff>
    </xdr:to>
    <xdr:sp macro="" textlink="$Z$13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10877550" y="6724650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A6146278-CDBC-42B1-A651-F84FFBC9BC73}" type="TxLink">
            <a:rPr lang="en-US" altLang="ko-KR" sz="1000">
              <a:solidFill>
                <a:schemeClr val="tx1"/>
              </a:solidFill>
            </a:rPr>
            <a:pPr algn="ctr"/>
            <a:t>789.2
(254.2)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400050</xdr:colOff>
      <xdr:row>33</xdr:row>
      <xdr:rowOff>114300</xdr:rowOff>
    </xdr:from>
    <xdr:to>
      <xdr:col>20</xdr:col>
      <xdr:colOff>352425</xdr:colOff>
      <xdr:row>36</xdr:row>
      <xdr:rowOff>76200</xdr:rowOff>
    </xdr:to>
    <xdr:sp macro="" textlink="$Z$14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12630150" y="5772150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E773E76-0852-46D2-A975-192AAF4E827B}" type="TxLink">
            <a:rPr lang="en-US" altLang="ko-KR" sz="1000">
              <a:solidFill>
                <a:schemeClr val="tx1"/>
              </a:solidFill>
            </a:rPr>
            <a:pPr algn="ctr"/>
            <a:t>632.1
(156.9)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428625</xdr:colOff>
      <xdr:row>48</xdr:row>
      <xdr:rowOff>161925</xdr:rowOff>
    </xdr:from>
    <xdr:to>
      <xdr:col>18</xdr:col>
      <xdr:colOff>381000</xdr:colOff>
      <xdr:row>51</xdr:row>
      <xdr:rowOff>123825</xdr:rowOff>
    </xdr:to>
    <xdr:sp macro="" textlink="$Z$15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11439525" y="8391525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34B2ED2-B9F3-425D-8540-D3D645BE2EC1}" type="TxLink">
            <a:rPr lang="en-US" altLang="ko-KR" sz="1000">
              <a:solidFill>
                <a:schemeClr val="tx1"/>
              </a:solidFill>
            </a:rPr>
            <a:pPr algn="ctr"/>
            <a:t>533.2
(172.9)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85725</xdr:colOff>
      <xdr:row>50</xdr:row>
      <xdr:rowOff>161925</xdr:rowOff>
    </xdr:from>
    <xdr:to>
      <xdr:col>15</xdr:col>
      <xdr:colOff>38100</xdr:colOff>
      <xdr:row>53</xdr:row>
      <xdr:rowOff>123825</xdr:rowOff>
    </xdr:to>
    <xdr:sp macro="" textlink="$Z$16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9267825" y="8734425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D2FD754-AFC2-4CFA-9FB5-D0495E20E954}" type="TxLink">
            <a:rPr lang="en-US" altLang="ko-KR" sz="1000">
              <a:solidFill>
                <a:schemeClr val="tx1"/>
              </a:solidFill>
            </a:rPr>
            <a:pPr algn="ctr"/>
            <a:t>597.2
(245.7)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123825</xdr:colOff>
      <xdr:row>58</xdr:row>
      <xdr:rowOff>123825</xdr:rowOff>
    </xdr:from>
    <xdr:to>
      <xdr:col>14</xdr:col>
      <xdr:colOff>76200</xdr:colOff>
      <xdr:row>61</xdr:row>
      <xdr:rowOff>85725</xdr:rowOff>
    </xdr:to>
    <xdr:sp macro="" textlink="$Z$17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8696325" y="10067925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FF8F8F0-AB95-4831-B17C-20F762C1DDAF}" type="TxLink">
            <a:rPr lang="en-US" altLang="ko-KR" sz="1000">
              <a:solidFill>
                <a:schemeClr val="tx1"/>
              </a:solidFill>
            </a:rPr>
            <a:pPr algn="ctr"/>
            <a:t>495.9
(203.8)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495300</xdr:colOff>
      <xdr:row>58</xdr:row>
      <xdr:rowOff>85725</xdr:rowOff>
    </xdr:from>
    <xdr:to>
      <xdr:col>7</xdr:col>
      <xdr:colOff>447675</xdr:colOff>
      <xdr:row>61</xdr:row>
      <xdr:rowOff>47625</xdr:rowOff>
    </xdr:to>
    <xdr:sp macro="" textlink="$Z$18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4800600" y="10029825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87AF6BE-6E5B-4AB4-AE99-F7E206ADBA68}" type="TxLink">
            <a:rPr lang="en-US" altLang="ko-KR" sz="1000">
              <a:solidFill>
                <a:schemeClr val="tx1"/>
              </a:solidFill>
            </a:rPr>
            <a:pPr algn="ctr"/>
            <a:t>607.5
(335.6)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409575</xdr:colOff>
      <xdr:row>46</xdr:row>
      <xdr:rowOff>38100</xdr:rowOff>
    </xdr:from>
    <xdr:to>
      <xdr:col>8</xdr:col>
      <xdr:colOff>361950</xdr:colOff>
      <xdr:row>49</xdr:row>
      <xdr:rowOff>0</xdr:rowOff>
    </xdr:to>
    <xdr:sp macro="" textlink="$Z$19">
      <xdr:nvSpPr>
        <xdr:cNvPr id="20" name="직사각형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5324475" y="7924800"/>
          <a:ext cx="5619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39AC0E6-EC8D-4006-9357-64EE2F1C6C4A}" type="TxLink">
            <a:rPr lang="en-US" altLang="ko-KR" sz="1000">
              <a:solidFill>
                <a:schemeClr val="tx1"/>
              </a:solidFill>
            </a:rPr>
            <a:pPr algn="ctr"/>
            <a:t>495.0
(256.5)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0.87421</cdr:x>
      <cdr:y>0.01907</cdr:y>
    </cdr:from>
    <cdr:to>
      <cdr:x>0.99578</cdr:x>
      <cdr:y>0.10627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77175" y="66675"/>
          <a:ext cx="1095473" cy="30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19</xdr:row>
      <xdr:rowOff>142875</xdr:rowOff>
    </xdr:from>
    <xdr:to>
      <xdr:col>16</xdr:col>
      <xdr:colOff>400049</xdr:colOff>
      <xdr:row>74</xdr:row>
      <xdr:rowOff>123825</xdr:rowOff>
    </xdr:to>
    <xdr:pic>
      <xdr:nvPicPr>
        <xdr:cNvPr id="2" name="그림 1" descr="45000_전북.jpg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4" y="3724275"/>
          <a:ext cx="13896975" cy="8362950"/>
        </a:xfrm>
        <a:prstGeom prst="rect">
          <a:avLst/>
        </a:prstGeom>
      </xdr:spPr>
    </xdr:pic>
    <xdr:clientData/>
  </xdr:twoCellAnchor>
  <xdr:twoCellAnchor>
    <xdr:from>
      <xdr:col>0</xdr:col>
      <xdr:colOff>114299</xdr:colOff>
      <xdr:row>20</xdr:row>
      <xdr:rowOff>0</xdr:rowOff>
    </xdr:from>
    <xdr:to>
      <xdr:col>6</xdr:col>
      <xdr:colOff>171450</xdr:colOff>
      <xdr:row>23</xdr:row>
      <xdr:rowOff>62359</xdr:rowOff>
    </xdr:to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14299" y="3505200"/>
          <a:ext cx="3848101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시</a:t>
          </a:r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·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군</a:t>
          </a:r>
          <a:r>
            <a:rPr lang="ko-KR" altLang="en-US" sz="1800" b="1">
              <a:solidFill>
                <a:schemeClr val="tx1"/>
              </a:solidFill>
              <a:latin typeface="맑은 고딕"/>
              <a:ea typeface="맑은 고딕"/>
            </a:rPr>
            <a:t>∙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구별 지목별 면적 현황</a:t>
          </a:r>
        </a:p>
      </xdr:txBody>
    </xdr:sp>
    <xdr:clientData/>
  </xdr:twoCellAnchor>
  <xdr:twoCellAnchor>
    <xdr:from>
      <xdr:col>15</xdr:col>
      <xdr:colOff>1000125</xdr:colOff>
      <xdr:row>20</xdr:row>
      <xdr:rowOff>85725</xdr:rowOff>
    </xdr:from>
    <xdr:to>
      <xdr:col>16</xdr:col>
      <xdr:colOff>1028696</xdr:colOff>
      <xdr:row>22</xdr:row>
      <xdr:rowOff>85722</xdr:rowOff>
    </xdr:to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2620625" y="3590925"/>
          <a:ext cx="1095371" cy="3047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0</xdr:col>
      <xdr:colOff>314325</xdr:colOff>
      <xdr:row>24</xdr:row>
      <xdr:rowOff>133348</xdr:rowOff>
    </xdr:from>
    <xdr:to>
      <xdr:col>5</xdr:col>
      <xdr:colOff>333375</xdr:colOff>
      <xdr:row>39</xdr:row>
      <xdr:rowOff>95249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40</xdr:row>
      <xdr:rowOff>57150</xdr:rowOff>
    </xdr:from>
    <xdr:to>
      <xdr:col>12</xdr:col>
      <xdr:colOff>704850</xdr:colOff>
      <xdr:row>46</xdr:row>
      <xdr:rowOff>123824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828674</xdr:colOff>
      <xdr:row>33</xdr:row>
      <xdr:rowOff>142875</xdr:rowOff>
    </xdr:from>
    <xdr:to>
      <xdr:col>12</xdr:col>
      <xdr:colOff>419099</xdr:colOff>
      <xdr:row>41</xdr:row>
      <xdr:rowOff>47625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142874</xdr:colOff>
      <xdr:row>27</xdr:row>
      <xdr:rowOff>142875</xdr:rowOff>
    </xdr:from>
    <xdr:to>
      <xdr:col>10</xdr:col>
      <xdr:colOff>76199</xdr:colOff>
      <xdr:row>36</xdr:row>
      <xdr:rowOff>9525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723900</xdr:colOff>
      <xdr:row>27</xdr:row>
      <xdr:rowOff>123825</xdr:rowOff>
    </xdr:from>
    <xdr:to>
      <xdr:col>11</xdr:col>
      <xdr:colOff>733425</xdr:colOff>
      <xdr:row>35</xdr:row>
      <xdr:rowOff>38099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190500</xdr:colOff>
      <xdr:row>49</xdr:row>
      <xdr:rowOff>0</xdr:rowOff>
    </xdr:from>
    <xdr:to>
      <xdr:col>10</xdr:col>
      <xdr:colOff>981075</xdr:colOff>
      <xdr:row>56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314325</xdr:colOff>
      <xdr:row>61</xdr:row>
      <xdr:rowOff>47625</xdr:rowOff>
    </xdr:from>
    <xdr:to>
      <xdr:col>15</xdr:col>
      <xdr:colOff>76200</xdr:colOff>
      <xdr:row>68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304800</xdr:colOff>
      <xdr:row>37</xdr:row>
      <xdr:rowOff>95249</xdr:rowOff>
    </xdr:from>
    <xdr:to>
      <xdr:col>11</xdr:col>
      <xdr:colOff>38100</xdr:colOff>
      <xdr:row>44</xdr:row>
      <xdr:rowOff>85724</xdr:rowOff>
    </xdr:to>
    <xdr:graphicFrame macro="">
      <xdr:nvGraphicFramePr>
        <xdr:cNvPr id="12" name="차트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619125</xdr:colOff>
      <xdr:row>26</xdr:row>
      <xdr:rowOff>47625</xdr:rowOff>
    </xdr:from>
    <xdr:to>
      <xdr:col>13</xdr:col>
      <xdr:colOff>590550</xdr:colOff>
      <xdr:row>33</xdr:row>
      <xdr:rowOff>9525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514350</xdr:colOff>
      <xdr:row>39</xdr:row>
      <xdr:rowOff>47625</xdr:rowOff>
    </xdr:from>
    <xdr:to>
      <xdr:col>14</xdr:col>
      <xdr:colOff>323850</xdr:colOff>
      <xdr:row>47</xdr:row>
      <xdr:rowOff>142875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962025</xdr:colOff>
      <xdr:row>30</xdr:row>
      <xdr:rowOff>28575</xdr:rowOff>
    </xdr:from>
    <xdr:to>
      <xdr:col>16</xdr:col>
      <xdr:colOff>76200</xdr:colOff>
      <xdr:row>37</xdr:row>
      <xdr:rowOff>133349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581025</xdr:colOff>
      <xdr:row>49</xdr:row>
      <xdr:rowOff>76200</xdr:rowOff>
    </xdr:from>
    <xdr:to>
      <xdr:col>15</xdr:col>
      <xdr:colOff>409575</xdr:colOff>
      <xdr:row>57</xdr:row>
      <xdr:rowOff>95250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571500</xdr:colOff>
      <xdr:row>53</xdr:row>
      <xdr:rowOff>57150</xdr:rowOff>
    </xdr:from>
    <xdr:to>
      <xdr:col>13</xdr:col>
      <xdr:colOff>571500</xdr:colOff>
      <xdr:row>60</xdr:row>
      <xdr:rowOff>95250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561975</xdr:colOff>
      <xdr:row>64</xdr:row>
      <xdr:rowOff>9524</xdr:rowOff>
    </xdr:from>
    <xdr:to>
      <xdr:col>12</xdr:col>
      <xdr:colOff>495300</xdr:colOff>
      <xdr:row>70</xdr:row>
      <xdr:rowOff>152399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485775</xdr:colOff>
      <xdr:row>59</xdr:row>
      <xdr:rowOff>38099</xdr:rowOff>
    </xdr:from>
    <xdr:to>
      <xdr:col>9</xdr:col>
      <xdr:colOff>428625</xdr:colOff>
      <xdr:row>67</xdr:row>
      <xdr:rowOff>142874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476250</xdr:colOff>
      <xdr:row>42</xdr:row>
      <xdr:rowOff>85725</xdr:rowOff>
    </xdr:from>
    <xdr:to>
      <xdr:col>9</xdr:col>
      <xdr:colOff>466725</xdr:colOff>
      <xdr:row>50</xdr:row>
      <xdr:rowOff>95250</xdr:rowOff>
    </xdr:to>
    <xdr:graphicFrame macro="">
      <xdr:nvGraphicFramePr>
        <xdr:cNvPr id="20" name="차트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523875</xdr:colOff>
      <xdr:row>44</xdr:row>
      <xdr:rowOff>142875</xdr:rowOff>
    </xdr:from>
    <xdr:to>
      <xdr:col>12</xdr:col>
      <xdr:colOff>542925</xdr:colOff>
      <xdr:row>48</xdr:row>
      <xdr:rowOff>52834</xdr:rowOff>
    </xdr:to>
    <xdr:sp macro="" textlink="$J$5">
      <xdr:nvSpPr>
        <xdr:cNvPr id="21" name="TextBox 1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8181975" y="7534275"/>
          <a:ext cx="10096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57AEB3AC-9CE6-4E52-AD9E-EC66DFC1DBEC}" type="TxLink">
            <a:rPr lang="ko-KR" altLang="en-US" sz="1050" b="1">
              <a:solidFill>
                <a:srgbClr val="FF0000"/>
              </a:solidFill>
            </a:rPr>
            <a:pPr algn="ctr"/>
            <a:t>전주시 완산구
92.5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28575</xdr:colOff>
      <xdr:row>36</xdr:row>
      <xdr:rowOff>114300</xdr:rowOff>
    </xdr:from>
    <xdr:to>
      <xdr:col>13</xdr:col>
      <xdr:colOff>47625</xdr:colOff>
      <xdr:row>40</xdr:row>
      <xdr:rowOff>24259</xdr:rowOff>
    </xdr:to>
    <xdr:sp macro="" textlink="$J$6">
      <xdr:nvSpPr>
        <xdr:cNvPr id="22" name="TextBox 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8677275" y="6286500"/>
          <a:ext cx="10096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1C035D1-A098-4905-B87E-AAA76EE307A7}" type="TxLink">
            <a:rPr lang="ko-KR" altLang="en-US" sz="1050" b="1">
              <a:solidFill>
                <a:srgbClr val="FF0000"/>
              </a:solidFill>
            </a:rPr>
            <a:pPr algn="ctr"/>
            <a:t>전주시 덕진구
113.5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304800</xdr:colOff>
      <xdr:row>35</xdr:row>
      <xdr:rowOff>28575</xdr:rowOff>
    </xdr:from>
    <xdr:to>
      <xdr:col>9</xdr:col>
      <xdr:colOff>590550</xdr:colOff>
      <xdr:row>38</xdr:row>
      <xdr:rowOff>90934</xdr:rowOff>
    </xdr:to>
    <xdr:sp macro="" textlink="$J$7">
      <xdr:nvSpPr>
        <xdr:cNvPr id="23" name="TextBox 1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5124450" y="6048375"/>
          <a:ext cx="11430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56979E6-BAE3-4586-AF5E-36A30D44118A}" type="TxLink">
            <a:rPr lang="ko-KR" altLang="en-US" sz="1050" b="1">
              <a:solidFill>
                <a:srgbClr val="FF0000"/>
              </a:solidFill>
            </a:rPr>
            <a:pPr algn="ctr"/>
            <a:t>군산시
397.9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409575</xdr:colOff>
      <xdr:row>25</xdr:row>
      <xdr:rowOff>66675</xdr:rowOff>
    </xdr:from>
    <xdr:to>
      <xdr:col>11</xdr:col>
      <xdr:colOff>409575</xdr:colOff>
      <xdr:row>28</xdr:row>
      <xdr:rowOff>129034</xdr:rowOff>
    </xdr:to>
    <xdr:sp macro="" textlink="$J$8">
      <xdr:nvSpPr>
        <xdr:cNvPr id="24" name="TextBox 1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7077075" y="4562475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EC1E5F3-D081-49D6-8BD0-D308A2254E7C}" type="TxLink">
            <a:rPr lang="ko-KR" altLang="en-US" sz="1050" b="1">
              <a:solidFill>
                <a:srgbClr val="FF0000"/>
              </a:solidFill>
            </a:rPr>
            <a:pPr algn="ctr"/>
            <a:t>익산시
506.6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495300</xdr:colOff>
      <xdr:row>55</xdr:row>
      <xdr:rowOff>85725</xdr:rowOff>
    </xdr:from>
    <xdr:to>
      <xdr:col>10</xdr:col>
      <xdr:colOff>514350</xdr:colOff>
      <xdr:row>58</xdr:row>
      <xdr:rowOff>148084</xdr:rowOff>
    </xdr:to>
    <xdr:sp macro="" textlink="$J$9">
      <xdr:nvSpPr>
        <xdr:cNvPr id="25" name="TextBox 1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6172200" y="9153525"/>
          <a:ext cx="10096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17E57225-2490-4704-8138-64B1772F3ABA}" type="TxLink">
            <a:rPr lang="ko-KR" altLang="en-US" sz="1050" b="1">
              <a:solidFill>
                <a:srgbClr val="FF0000"/>
              </a:solidFill>
            </a:rPr>
            <a:pPr algn="ctr"/>
            <a:t>정읍시
693.2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733425</xdr:colOff>
      <xdr:row>65</xdr:row>
      <xdr:rowOff>9525</xdr:rowOff>
    </xdr:from>
    <xdr:to>
      <xdr:col>13</xdr:col>
      <xdr:colOff>752475</xdr:colOff>
      <xdr:row>68</xdr:row>
      <xdr:rowOff>71884</xdr:rowOff>
    </xdr:to>
    <xdr:sp macro="" textlink="$J$10">
      <xdr:nvSpPr>
        <xdr:cNvPr id="26" name="TextBox 1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9382125" y="10601325"/>
          <a:ext cx="10096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EE975DC-253F-40A3-85FE-F5297DC57BA3}" type="TxLink">
            <a:rPr lang="ko-KR" altLang="en-US" sz="1050" b="1">
              <a:solidFill>
                <a:srgbClr val="FF0000"/>
              </a:solidFill>
            </a:rPr>
            <a:pPr algn="ctr"/>
            <a:t>남원시
752.2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381000</xdr:colOff>
      <xdr:row>58</xdr:row>
      <xdr:rowOff>9525</xdr:rowOff>
    </xdr:from>
    <xdr:to>
      <xdr:col>9</xdr:col>
      <xdr:colOff>495300</xdr:colOff>
      <xdr:row>61</xdr:row>
      <xdr:rowOff>71884</xdr:rowOff>
    </xdr:to>
    <xdr:sp macro="" textlink="$J$18">
      <xdr:nvSpPr>
        <xdr:cNvPr id="27" name="TextBox 1"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4705350" y="9534525"/>
          <a:ext cx="14668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13E9FAAD-5D08-42BA-87CD-C9D624636191}" type="TxLink">
            <a:rPr lang="ko-KR" altLang="en-US" sz="1050" b="1">
              <a:solidFill>
                <a:srgbClr val="FF0000"/>
              </a:solidFill>
            </a:rPr>
            <a:pPr algn="ctr"/>
            <a:t>고창군
607.5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76200</xdr:colOff>
      <xdr:row>50</xdr:row>
      <xdr:rowOff>19050</xdr:rowOff>
    </xdr:from>
    <xdr:to>
      <xdr:col>9</xdr:col>
      <xdr:colOff>190500</xdr:colOff>
      <xdr:row>53</xdr:row>
      <xdr:rowOff>81409</xdr:rowOff>
    </xdr:to>
    <xdr:sp macro="" textlink="$J$19">
      <xdr:nvSpPr>
        <xdr:cNvPr id="28" name="TextBox 1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4400550" y="8324850"/>
          <a:ext cx="14668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1B9CF4B-8B3F-4353-B18C-9A9432020BA7}" type="TxLink">
            <a:rPr lang="ko-KR" altLang="en-US" sz="1050" b="1">
              <a:solidFill>
                <a:srgbClr val="FF0000"/>
              </a:solidFill>
            </a:rPr>
            <a:pPr algn="ctr"/>
            <a:t>부안군
495.0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990600</xdr:colOff>
      <xdr:row>61</xdr:row>
      <xdr:rowOff>85725</xdr:rowOff>
    </xdr:from>
    <xdr:to>
      <xdr:col>11</xdr:col>
      <xdr:colOff>1009650</xdr:colOff>
      <xdr:row>64</xdr:row>
      <xdr:rowOff>148084</xdr:rowOff>
    </xdr:to>
    <xdr:sp macro="" textlink="$J$17">
      <xdr:nvSpPr>
        <xdr:cNvPr id="29" name="TextBox 1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8096250" y="9839325"/>
          <a:ext cx="10858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445F922-C2AA-4E2D-9A08-36780C28F42C}" type="TxLink">
            <a:rPr lang="ko-KR" altLang="en-US" sz="1050" b="1">
              <a:solidFill>
                <a:srgbClr val="FF0000"/>
              </a:solidFill>
            </a:rPr>
            <a:pPr algn="ctr"/>
            <a:t>순창군
495.9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771525</xdr:colOff>
      <xdr:row>43</xdr:row>
      <xdr:rowOff>123825</xdr:rowOff>
    </xdr:from>
    <xdr:to>
      <xdr:col>10</xdr:col>
      <xdr:colOff>790575</xdr:colOff>
      <xdr:row>47</xdr:row>
      <xdr:rowOff>33784</xdr:rowOff>
    </xdr:to>
    <xdr:sp macro="" textlink="$J$11">
      <xdr:nvSpPr>
        <xdr:cNvPr id="30" name="TextBox 1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6448425" y="7362825"/>
          <a:ext cx="10096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F1F3EB2D-CF89-4578-A1C6-2F1B18880C7E}" type="TxLink">
            <a:rPr lang="ko-KR" altLang="en-US" sz="1050" b="1">
              <a:solidFill>
                <a:srgbClr val="FF0000"/>
              </a:solidFill>
            </a:rPr>
            <a:pPr algn="ctr"/>
            <a:t>김제시
546.0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323850</xdr:colOff>
      <xdr:row>32</xdr:row>
      <xdr:rowOff>66675</xdr:rowOff>
    </xdr:from>
    <xdr:to>
      <xdr:col>13</xdr:col>
      <xdr:colOff>342900</xdr:colOff>
      <xdr:row>35</xdr:row>
      <xdr:rowOff>129034</xdr:rowOff>
    </xdr:to>
    <xdr:sp macro="" textlink="$J$12">
      <xdr:nvSpPr>
        <xdr:cNvPr id="31" name="TextBox 1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8972550" y="5629275"/>
          <a:ext cx="10096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9102C99A-E3E2-4CAF-A92C-D746FCAA894C}" type="TxLink">
            <a:rPr lang="ko-KR" altLang="en-US" sz="1050" b="1">
              <a:solidFill>
                <a:srgbClr val="FF0000"/>
              </a:solidFill>
            </a:rPr>
            <a:pPr algn="ctr"/>
            <a:t>완주군
821.3</a:t>
          </a:fld>
          <a:endParaRPr lang="en-US" altLang="ko-KR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342900</xdr:colOff>
      <xdr:row>37</xdr:row>
      <xdr:rowOff>104775</xdr:rowOff>
    </xdr:from>
    <xdr:to>
      <xdr:col>14</xdr:col>
      <xdr:colOff>361950</xdr:colOff>
      <xdr:row>41</xdr:row>
      <xdr:rowOff>14734</xdr:rowOff>
    </xdr:to>
    <xdr:sp macro="" textlink="$J$13">
      <xdr:nvSpPr>
        <xdr:cNvPr id="32" name="TextBox 1"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9982200" y="6429375"/>
          <a:ext cx="10096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9BF174D3-F56D-4933-B919-CEF616BC7D99}" type="TxLink">
            <a:rPr lang="ko-KR" altLang="en-US" sz="1050" b="1">
              <a:solidFill>
                <a:srgbClr val="FF0000"/>
              </a:solidFill>
            </a:rPr>
            <a:pPr algn="ctr"/>
            <a:t>진안군
789.2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723900</xdr:colOff>
      <xdr:row>33</xdr:row>
      <xdr:rowOff>123825</xdr:rowOff>
    </xdr:from>
    <xdr:to>
      <xdr:col>14</xdr:col>
      <xdr:colOff>742950</xdr:colOff>
      <xdr:row>37</xdr:row>
      <xdr:rowOff>33784</xdr:rowOff>
    </xdr:to>
    <xdr:sp macro="" textlink="$J$14">
      <xdr:nvSpPr>
        <xdr:cNvPr id="33" name="TextBox 1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1868150" y="5838825"/>
          <a:ext cx="10096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0A16235-E1E3-4F34-9196-D1D631967F79}" type="TxLink">
            <a:rPr lang="ko-KR" altLang="en-US" sz="1050" b="1">
              <a:solidFill>
                <a:srgbClr val="FF0000"/>
              </a:solidFill>
            </a:rPr>
            <a:pPr algn="ctr"/>
            <a:t>무주군
632.1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828675</xdr:colOff>
      <xdr:row>50</xdr:row>
      <xdr:rowOff>95250</xdr:rowOff>
    </xdr:from>
    <xdr:to>
      <xdr:col>12</xdr:col>
      <xdr:colOff>847725</xdr:colOff>
      <xdr:row>54</xdr:row>
      <xdr:rowOff>5209</xdr:rowOff>
    </xdr:to>
    <xdr:sp macro="" textlink="$J$16">
      <xdr:nvSpPr>
        <xdr:cNvPr id="34" name="TextBox 1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8486775" y="8401050"/>
          <a:ext cx="10096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43530C2-4E2F-4A47-8E15-38DDE51C4AE5}" type="TxLink">
            <a:rPr lang="ko-KR" altLang="en-US" sz="1050" b="1">
              <a:solidFill>
                <a:srgbClr val="FF0000"/>
              </a:solidFill>
            </a:rPr>
            <a:pPr algn="ctr"/>
            <a:t>임실군
597.2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352425</xdr:colOff>
      <xdr:row>47</xdr:row>
      <xdr:rowOff>19050</xdr:rowOff>
    </xdr:from>
    <xdr:to>
      <xdr:col>15</xdr:col>
      <xdr:colOff>371475</xdr:colOff>
      <xdr:row>50</xdr:row>
      <xdr:rowOff>81409</xdr:rowOff>
    </xdr:to>
    <xdr:sp macro="" textlink="$J$15">
      <xdr:nvSpPr>
        <xdr:cNvPr id="35" name="TextBox 1"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0982325" y="7867650"/>
          <a:ext cx="100965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FED64709-4650-431C-BCD4-82A73240943C}" type="TxLink">
            <a:rPr lang="ko-KR" altLang="en-US" sz="1050" b="1">
              <a:solidFill>
                <a:srgbClr val="FF0000"/>
              </a:solidFill>
            </a:rPr>
            <a:pPr algn="ctr"/>
            <a:t>장수군
533.2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0.0292</cdr:x>
      <cdr:y>0.70892</cdr:y>
    </cdr:from>
    <cdr:to>
      <cdr:x>0.24088</cdr:x>
      <cdr:y>0.96501</cdr:y>
    </cdr:to>
    <cdr:sp macro="" textlink="'6.시군구별 지목별 면적 현황'!$M$5">
      <cdr:nvSpPr>
        <cdr:cNvPr id="2" name="TextBox 1"/>
        <cdr:cNvSpPr txBox="1"/>
      </cdr:nvSpPr>
      <cdr:spPr>
        <a:xfrm xmlns:a="http://schemas.openxmlformats.org/drawingml/2006/main">
          <a:off x="76200" y="1438275"/>
          <a:ext cx="55245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80FED862-4152-4CCB-8587-B306754C52B8}" type="TxLink">
            <a:rPr lang="ko-KR" altLang="en-US" sz="1050" b="1">
              <a:solidFill>
                <a:srgbClr val="FF0000"/>
              </a:solidFill>
            </a:rPr>
            <a:pPr algn="ctr"/>
            <a:t>총계
8,073.2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19</xdr:row>
      <xdr:rowOff>104775</xdr:rowOff>
    </xdr:from>
    <xdr:to>
      <xdr:col>23</xdr:col>
      <xdr:colOff>219075</xdr:colOff>
      <xdr:row>68</xdr:row>
      <xdr:rowOff>66675</xdr:rowOff>
    </xdr:to>
    <xdr:pic>
      <xdr:nvPicPr>
        <xdr:cNvPr id="3" name="그림 2" descr="45000_전북.jp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3362325"/>
          <a:ext cx="14735175" cy="8362950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19</xdr:row>
      <xdr:rowOff>104775</xdr:rowOff>
    </xdr:from>
    <xdr:to>
      <xdr:col>23</xdr:col>
      <xdr:colOff>104775</xdr:colOff>
      <xdr:row>21</xdr:row>
      <xdr:rowOff>123824</xdr:rowOff>
    </xdr:to>
    <xdr:sp macro="" textlink="">
      <xdr:nvSpPr>
        <xdr:cNvPr id="19" name="TextBox 1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2887325" y="3362325"/>
          <a:ext cx="1885950" cy="36194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247650</xdr:colOff>
      <xdr:row>19</xdr:row>
      <xdr:rowOff>104775</xdr:rowOff>
    </xdr:from>
    <xdr:to>
      <xdr:col>4</xdr:col>
      <xdr:colOff>390525</xdr:colOff>
      <xdr:row>21</xdr:row>
      <xdr:rowOff>134779</xdr:rowOff>
    </xdr:to>
    <xdr:sp macro="" textlink="">
      <xdr:nvSpPr>
        <xdr:cNvPr id="20" name="TextBox 1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247650" y="3362325"/>
          <a:ext cx="3228975" cy="3729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300" b="1"/>
            <a:t>2. </a:t>
          </a:r>
          <a:r>
            <a:rPr lang="ko-KR" altLang="en-US" sz="1300" b="1"/>
            <a:t>시ㆍ군</a:t>
          </a:r>
          <a:r>
            <a:rPr lang="ko-KR" altLang="en-US" sz="1100" b="1">
              <a:latin typeface="+mn-lt"/>
              <a:ea typeface="+mn-ea"/>
              <a:cs typeface="+mn-cs"/>
            </a:rPr>
            <a:t>ㆍ구</a:t>
          </a:r>
          <a:r>
            <a:rPr lang="ko-KR" altLang="en-US" sz="1300" b="1"/>
            <a:t>별 면적 및 지번수 현황</a:t>
          </a:r>
        </a:p>
      </xdr:txBody>
    </xdr:sp>
    <xdr:clientData/>
  </xdr:twoCellAnchor>
  <xdr:twoCellAnchor>
    <xdr:from>
      <xdr:col>2</xdr:col>
      <xdr:colOff>447675</xdr:colOff>
      <xdr:row>18</xdr:row>
      <xdr:rowOff>161925</xdr:rowOff>
    </xdr:from>
    <xdr:to>
      <xdr:col>10</xdr:col>
      <xdr:colOff>19050</xdr:colOff>
      <xdr:row>34</xdr:row>
      <xdr:rowOff>161925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24</xdr:row>
      <xdr:rowOff>28575</xdr:rowOff>
    </xdr:from>
    <xdr:to>
      <xdr:col>17</xdr:col>
      <xdr:colOff>600075</xdr:colOff>
      <xdr:row>40</xdr:row>
      <xdr:rowOff>28575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19</xdr:row>
      <xdr:rowOff>9525</xdr:rowOff>
    </xdr:from>
    <xdr:to>
      <xdr:col>21</xdr:col>
      <xdr:colOff>76200</xdr:colOff>
      <xdr:row>35</xdr:row>
      <xdr:rowOff>9525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209550</xdr:colOff>
      <xdr:row>25</xdr:row>
      <xdr:rowOff>142875</xdr:rowOff>
    </xdr:from>
    <xdr:to>
      <xdr:col>11</xdr:col>
      <xdr:colOff>514350</xdr:colOff>
      <xdr:row>41</xdr:row>
      <xdr:rowOff>142875</xdr:rowOff>
    </xdr:to>
    <xdr:graphicFrame macro="">
      <xdr:nvGraphicFramePr>
        <xdr:cNvPr id="26" name="차트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22</xdr:row>
      <xdr:rowOff>152400</xdr:rowOff>
    </xdr:from>
    <xdr:to>
      <xdr:col>14</xdr:col>
      <xdr:colOff>19050</xdr:colOff>
      <xdr:row>38</xdr:row>
      <xdr:rowOff>152400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26</xdr:row>
      <xdr:rowOff>95250</xdr:rowOff>
    </xdr:from>
    <xdr:to>
      <xdr:col>15</xdr:col>
      <xdr:colOff>142875</xdr:colOff>
      <xdr:row>42</xdr:row>
      <xdr:rowOff>95250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1009650</xdr:colOff>
      <xdr:row>31</xdr:row>
      <xdr:rowOff>123825</xdr:rowOff>
    </xdr:from>
    <xdr:to>
      <xdr:col>9</xdr:col>
      <xdr:colOff>57150</xdr:colOff>
      <xdr:row>47</xdr:row>
      <xdr:rowOff>123825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295275</xdr:colOff>
      <xdr:row>36</xdr:row>
      <xdr:rowOff>123825</xdr:rowOff>
    </xdr:from>
    <xdr:to>
      <xdr:col>10</xdr:col>
      <xdr:colOff>600075</xdr:colOff>
      <xdr:row>52</xdr:row>
      <xdr:rowOff>123825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428625</xdr:colOff>
      <xdr:row>38</xdr:row>
      <xdr:rowOff>66675</xdr:rowOff>
    </xdr:from>
    <xdr:to>
      <xdr:col>16</xdr:col>
      <xdr:colOff>123825</xdr:colOff>
      <xdr:row>54</xdr:row>
      <xdr:rowOff>66675</xdr:rowOff>
    </xdr:to>
    <xdr:graphicFrame macro="">
      <xdr:nvGraphicFramePr>
        <xdr:cNvPr id="33" name="차트 32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266700</xdr:colOff>
      <xdr:row>33</xdr:row>
      <xdr:rowOff>114300</xdr:rowOff>
    </xdr:from>
    <xdr:to>
      <xdr:col>18</xdr:col>
      <xdr:colOff>571500</xdr:colOff>
      <xdr:row>49</xdr:row>
      <xdr:rowOff>114300</xdr:rowOff>
    </xdr:to>
    <xdr:graphicFrame macro="">
      <xdr:nvGraphicFramePr>
        <xdr:cNvPr id="35" name="차트 34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609600</xdr:colOff>
      <xdr:row>43</xdr:row>
      <xdr:rowOff>123825</xdr:rowOff>
    </xdr:from>
    <xdr:to>
      <xdr:col>8</xdr:col>
      <xdr:colOff>266700</xdr:colOff>
      <xdr:row>59</xdr:row>
      <xdr:rowOff>123825</xdr:rowOff>
    </xdr:to>
    <xdr:graphicFrame macro="">
      <xdr:nvGraphicFramePr>
        <xdr:cNvPr id="36" name="차트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209550</xdr:colOff>
      <xdr:row>45</xdr:row>
      <xdr:rowOff>104775</xdr:rowOff>
    </xdr:from>
    <xdr:to>
      <xdr:col>13</xdr:col>
      <xdr:colOff>514350</xdr:colOff>
      <xdr:row>61</xdr:row>
      <xdr:rowOff>104775</xdr:rowOff>
    </xdr:to>
    <xdr:graphicFrame macro="">
      <xdr:nvGraphicFramePr>
        <xdr:cNvPr id="37" name="차트 36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428625</xdr:colOff>
      <xdr:row>44</xdr:row>
      <xdr:rowOff>104774</xdr:rowOff>
    </xdr:from>
    <xdr:to>
      <xdr:col>18</xdr:col>
      <xdr:colOff>85725</xdr:colOff>
      <xdr:row>60</xdr:row>
      <xdr:rowOff>152399</xdr:rowOff>
    </xdr:to>
    <xdr:graphicFrame macro="">
      <xdr:nvGraphicFramePr>
        <xdr:cNvPr id="38" name="차트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504825</xdr:colOff>
      <xdr:row>17</xdr:row>
      <xdr:rowOff>123825</xdr:rowOff>
    </xdr:from>
    <xdr:to>
      <xdr:col>15</xdr:col>
      <xdr:colOff>200025</xdr:colOff>
      <xdr:row>33</xdr:row>
      <xdr:rowOff>123825</xdr:rowOff>
    </xdr:to>
    <xdr:graphicFrame macro="">
      <xdr:nvGraphicFramePr>
        <xdr:cNvPr id="22" name="차트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161925</xdr:colOff>
      <xdr:row>14</xdr:row>
      <xdr:rowOff>133350</xdr:rowOff>
    </xdr:from>
    <xdr:to>
      <xdr:col>12</xdr:col>
      <xdr:colOff>466725</xdr:colOff>
      <xdr:row>30</xdr:row>
      <xdr:rowOff>133350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142874</xdr:rowOff>
    </xdr:from>
    <xdr:to>
      <xdr:col>10</xdr:col>
      <xdr:colOff>0</xdr:colOff>
      <xdr:row>43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304799</xdr:colOff>
      <xdr:row>16</xdr:row>
      <xdr:rowOff>0</xdr:rowOff>
    </xdr:from>
    <xdr:to>
      <xdr:col>21</xdr:col>
      <xdr:colOff>200024</xdr:colOff>
      <xdr:row>44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0.8237</cdr:x>
      <cdr:y>0.0217</cdr:y>
    </cdr:from>
    <cdr:to>
      <cdr:x>0.98988</cdr:x>
      <cdr:y>0.08481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29250" y="10477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0.00723</cdr:x>
      <cdr:y>0.80671</cdr:y>
    </cdr:from>
    <cdr:to>
      <cdr:x>0.22688</cdr:x>
      <cdr:y>0.99606</cdr:y>
    </cdr:to>
    <cdr:sp macro="" textlink="'3.지적통계체계표'!$G$15">
      <cdr:nvSpPr>
        <cdr:cNvPr id="3" name="TextBox 1"/>
        <cdr:cNvSpPr txBox="1"/>
      </cdr:nvSpPr>
      <cdr:spPr>
        <a:xfrm xmlns:a="http://schemas.openxmlformats.org/drawingml/2006/main">
          <a:off x="47625" y="3895725"/>
          <a:ext cx="1447825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B644CE07-2952-4763-8E79-A784E251D857}" type="TxLink">
            <a:rPr lang="ko-KR" altLang="en-US" sz="1000" b="1"/>
            <a:pPr algn="ctr"/>
            <a:t>총계
8,073,175,644.5㎡(100.0%)
3,856,901필</a:t>
          </a:fld>
          <a:endParaRPr lang="ko-KR" altLang="en-US" sz="10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0.82251</cdr:x>
      <cdr:y>0.01779</cdr:y>
    </cdr:from>
    <cdr:to>
      <cdr:x>0.98846</cdr:x>
      <cdr:y>0.08103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29250" y="8572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</xdr:row>
      <xdr:rowOff>95250</xdr:rowOff>
    </xdr:from>
    <xdr:to>
      <xdr:col>10</xdr:col>
      <xdr:colOff>704850</xdr:colOff>
      <xdr:row>30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41</xdr:row>
      <xdr:rowOff>104775</xdr:rowOff>
    </xdr:from>
    <xdr:to>
      <xdr:col>12</xdr:col>
      <xdr:colOff>1000125</xdr:colOff>
      <xdr:row>59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0.75932</cdr:x>
      <cdr:y>0.01214</cdr:y>
    </cdr:from>
    <cdr:to>
      <cdr:x>0.99101</cdr:x>
      <cdr:y>0.10348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67200" y="47625"/>
          <a:ext cx="1302009" cy="358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95250</xdr:rowOff>
    </xdr:from>
    <xdr:to>
      <xdr:col>18</xdr:col>
      <xdr:colOff>590549</xdr:colOff>
      <xdr:row>23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25</xdr:row>
      <xdr:rowOff>9524</xdr:rowOff>
    </xdr:from>
    <xdr:to>
      <xdr:col>19</xdr:col>
      <xdr:colOff>0</xdr:colOff>
      <xdr:row>46</xdr:row>
      <xdr:rowOff>28574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0.8709</cdr:x>
      <cdr:y>0.02162</cdr:y>
    </cdr:from>
    <cdr:to>
      <cdr:x>0.9926</cdr:x>
      <cdr:y>0.10811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39075" y="76200"/>
          <a:ext cx="1095473" cy="30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3"/>
  <sheetViews>
    <sheetView tabSelected="1" zoomScaleNormal="100" workbookViewId="0">
      <selection activeCell="C9" sqref="C9"/>
    </sheetView>
  </sheetViews>
  <sheetFormatPr defaultRowHeight="13.5" x14ac:dyDescent="0.25"/>
  <cols>
    <col min="2" max="2" width="17.140625" bestFit="1" customWidth="1"/>
    <col min="3" max="3" width="12.42578125" bestFit="1" customWidth="1"/>
    <col min="4" max="5" width="9.140625" style="3"/>
    <col min="25" max="25" width="11.28515625" bestFit="1" customWidth="1"/>
    <col min="26" max="26" width="15.140625" bestFit="1" customWidth="1"/>
  </cols>
  <sheetData>
    <row r="1" spans="1:26" x14ac:dyDescent="0.25">
      <c r="A1" s="128" t="s">
        <v>39</v>
      </c>
      <c r="B1" s="128"/>
      <c r="C1" s="128"/>
      <c r="D1" s="8"/>
      <c r="E1" s="8"/>
      <c r="H1" s="64"/>
      <c r="K1" s="77"/>
    </row>
    <row r="2" spans="1:26" x14ac:dyDescent="0.25">
      <c r="A2" s="124"/>
      <c r="B2" s="126" t="s">
        <v>0</v>
      </c>
      <c r="C2" s="127"/>
      <c r="D2" s="8"/>
      <c r="E2" s="8"/>
    </row>
    <row r="3" spans="1:26" x14ac:dyDescent="0.25">
      <c r="A3" s="125"/>
      <c r="B3" s="10" t="s">
        <v>1</v>
      </c>
      <c r="C3" s="11" t="s">
        <v>2</v>
      </c>
      <c r="D3" s="8"/>
      <c r="E3" s="8"/>
      <c r="X3" s="111"/>
      <c r="Y3" s="115" t="s">
        <v>82</v>
      </c>
    </row>
    <row r="4" spans="1:26" x14ac:dyDescent="0.15">
      <c r="A4" s="12" t="s">
        <v>3</v>
      </c>
      <c r="B4" s="65">
        <f>SUM(B5:B19)</f>
        <v>8073175644.5</v>
      </c>
      <c r="C4" s="78">
        <f>SUM(C5:C19)</f>
        <v>3856901</v>
      </c>
      <c r="D4" s="8">
        <f>B4*0.000001</f>
        <v>8073.1756444999992</v>
      </c>
      <c r="E4" s="8">
        <f>C4*0.001</f>
        <v>3856.9010000000003</v>
      </c>
      <c r="H4" s="111"/>
      <c r="X4" s="111"/>
      <c r="Y4" s="12" t="s">
        <v>3</v>
      </c>
      <c r="Z4" s="1" t="str">
        <f>FIXED($D4,1)&amp;CHAR(10)&amp;"("&amp;FIXED($E4,1)&amp;")"</f>
        <v>8,073.2
(3,856.9)</v>
      </c>
    </row>
    <row r="5" spans="1:26" x14ac:dyDescent="0.15">
      <c r="A5" s="9" t="s">
        <v>4</v>
      </c>
      <c r="B5" s="91">
        <v>92506105.099999994</v>
      </c>
      <c r="C5" s="98">
        <v>91447</v>
      </c>
      <c r="D5" s="8">
        <f t="shared" ref="D5:D19" si="0">B5*0.000001</f>
        <v>92.506105099999985</v>
      </c>
      <c r="E5" s="97">
        <f t="shared" ref="E5:E19" si="1">C5*0.001</f>
        <v>91.447000000000003</v>
      </c>
      <c r="X5" s="111"/>
      <c r="Y5" s="9" t="s">
        <v>4</v>
      </c>
      <c r="Z5" s="1" t="str">
        <f t="shared" ref="Z5:Z19" si="2">FIXED($D5,1)&amp;CHAR(10)&amp;"("&amp;FIXED($E5,1)&amp;")"</f>
        <v>92.5
(91.4)</v>
      </c>
    </row>
    <row r="6" spans="1:26" x14ac:dyDescent="0.15">
      <c r="A6" s="9" t="s">
        <v>5</v>
      </c>
      <c r="B6" s="91">
        <v>113516825.5</v>
      </c>
      <c r="C6" s="98">
        <v>104222</v>
      </c>
      <c r="D6" s="8">
        <f t="shared" si="0"/>
        <v>113.5168255</v>
      </c>
      <c r="E6" s="97">
        <f t="shared" si="1"/>
        <v>104.22200000000001</v>
      </c>
      <c r="X6" s="111"/>
      <c r="Y6" s="9" t="s">
        <v>5</v>
      </c>
      <c r="Z6" s="1" t="str">
        <f t="shared" si="2"/>
        <v>113.5
(104.2)</v>
      </c>
    </row>
    <row r="7" spans="1:26" x14ac:dyDescent="0.15">
      <c r="A7" s="9" t="s">
        <v>6</v>
      </c>
      <c r="B7" s="91">
        <v>397946225</v>
      </c>
      <c r="C7" s="98">
        <v>262832</v>
      </c>
      <c r="D7" s="8">
        <f t="shared" si="0"/>
        <v>397.94622499999997</v>
      </c>
      <c r="E7" s="97">
        <f t="shared" si="1"/>
        <v>262.83199999999999</v>
      </c>
      <c r="X7" s="111"/>
      <c r="Y7" s="9" t="s">
        <v>6</v>
      </c>
      <c r="Z7" s="1" t="str">
        <f t="shared" si="2"/>
        <v>397.9
(262.8)</v>
      </c>
    </row>
    <row r="8" spans="1:26" x14ac:dyDescent="0.15">
      <c r="A8" s="9" t="s">
        <v>7</v>
      </c>
      <c r="B8" s="91">
        <v>506585236.30000001</v>
      </c>
      <c r="C8" s="98">
        <v>389568</v>
      </c>
      <c r="D8" s="8">
        <f t="shared" si="0"/>
        <v>506.58523629999996</v>
      </c>
      <c r="E8" s="97">
        <f t="shared" si="1"/>
        <v>389.56799999999998</v>
      </c>
      <c r="X8" s="111"/>
      <c r="Y8" s="9" t="s">
        <v>7</v>
      </c>
      <c r="Z8" s="1" t="str">
        <f t="shared" si="2"/>
        <v>506.6
(389.6)</v>
      </c>
    </row>
    <row r="9" spans="1:26" x14ac:dyDescent="0.15">
      <c r="A9" s="9" t="s">
        <v>8</v>
      </c>
      <c r="B9" s="91">
        <v>693228628.60000002</v>
      </c>
      <c r="C9" s="98">
        <v>403955</v>
      </c>
      <c r="D9" s="8">
        <f t="shared" si="0"/>
        <v>693.22862859999998</v>
      </c>
      <c r="E9" s="97">
        <f t="shared" si="1"/>
        <v>403.95499999999998</v>
      </c>
      <c r="G9" s="101"/>
      <c r="X9" s="111"/>
      <c r="Y9" s="9" t="s">
        <v>8</v>
      </c>
      <c r="Z9" s="1" t="str">
        <f t="shared" si="2"/>
        <v>693.2
(404.0)</v>
      </c>
    </row>
    <row r="10" spans="1:26" x14ac:dyDescent="0.15">
      <c r="A10" s="9" t="s">
        <v>9</v>
      </c>
      <c r="B10" s="91">
        <v>752177155.89999998</v>
      </c>
      <c r="C10" s="98">
        <v>329196</v>
      </c>
      <c r="D10" s="8">
        <f t="shared" si="0"/>
        <v>752.17715589999989</v>
      </c>
      <c r="E10" s="97">
        <f t="shared" si="1"/>
        <v>329.19600000000003</v>
      </c>
      <c r="X10" s="111"/>
      <c r="Y10" s="9" t="s">
        <v>9</v>
      </c>
      <c r="Z10" s="1" t="str">
        <f t="shared" si="2"/>
        <v>752.2
(329.2)</v>
      </c>
    </row>
    <row r="11" spans="1:26" x14ac:dyDescent="0.15">
      <c r="A11" s="9" t="s">
        <v>10</v>
      </c>
      <c r="B11" s="91">
        <v>545950548.60000002</v>
      </c>
      <c r="C11" s="98">
        <v>369220</v>
      </c>
      <c r="D11" s="8">
        <f t="shared" si="0"/>
        <v>545.95054860000005</v>
      </c>
      <c r="E11" s="97">
        <f t="shared" si="1"/>
        <v>369.22</v>
      </c>
      <c r="X11" s="111"/>
      <c r="Y11" s="9" t="s">
        <v>10</v>
      </c>
      <c r="Z11" s="1" t="str">
        <f t="shared" si="2"/>
        <v>546.0
(369.2)</v>
      </c>
    </row>
    <row r="12" spans="1:26" x14ac:dyDescent="0.15">
      <c r="A12" s="9" t="s">
        <v>11</v>
      </c>
      <c r="B12" s="91">
        <v>821277408.20000005</v>
      </c>
      <c r="C12" s="98">
        <v>280811</v>
      </c>
      <c r="D12" s="8">
        <f t="shared" si="0"/>
        <v>821.27740819999997</v>
      </c>
      <c r="E12" s="97">
        <f t="shared" si="1"/>
        <v>280.81099999999998</v>
      </c>
      <c r="X12" s="111"/>
      <c r="Y12" s="9" t="s">
        <v>11</v>
      </c>
      <c r="Z12" s="1" t="str">
        <f t="shared" si="2"/>
        <v>821.3
(280.8)</v>
      </c>
    </row>
    <row r="13" spans="1:26" x14ac:dyDescent="0.15">
      <c r="A13" s="9" t="s">
        <v>12</v>
      </c>
      <c r="B13" s="91">
        <v>789169158.29999995</v>
      </c>
      <c r="C13" s="98">
        <v>254244</v>
      </c>
      <c r="D13" s="8">
        <f t="shared" si="0"/>
        <v>789.16915829999994</v>
      </c>
      <c r="E13" s="97">
        <f t="shared" si="1"/>
        <v>254.244</v>
      </c>
      <c r="X13" s="111"/>
      <c r="Y13" s="9" t="s">
        <v>12</v>
      </c>
      <c r="Z13" s="1" t="str">
        <f t="shared" si="2"/>
        <v>789.2
(254.2)</v>
      </c>
    </row>
    <row r="14" spans="1:26" x14ac:dyDescent="0.15">
      <c r="A14" s="9" t="s">
        <v>13</v>
      </c>
      <c r="B14" s="91">
        <v>632068020.10000002</v>
      </c>
      <c r="C14" s="98">
        <v>156896</v>
      </c>
      <c r="D14" s="8">
        <f t="shared" si="0"/>
        <v>632.06802010000001</v>
      </c>
      <c r="E14" s="97">
        <f t="shared" si="1"/>
        <v>156.89600000000002</v>
      </c>
      <c r="X14" s="111"/>
      <c r="Y14" s="9" t="s">
        <v>13</v>
      </c>
      <c r="Z14" s="1" t="str">
        <f t="shared" si="2"/>
        <v>632.1
(156.9)</v>
      </c>
    </row>
    <row r="15" spans="1:26" x14ac:dyDescent="0.15">
      <c r="A15" s="9" t="s">
        <v>14</v>
      </c>
      <c r="B15" s="91">
        <v>533189513.69999999</v>
      </c>
      <c r="C15" s="98">
        <v>172922</v>
      </c>
      <c r="D15" s="8">
        <f t="shared" si="0"/>
        <v>533.18951370000002</v>
      </c>
      <c r="E15" s="97">
        <f t="shared" si="1"/>
        <v>172.922</v>
      </c>
      <c r="X15" s="111"/>
      <c r="Y15" s="9" t="s">
        <v>14</v>
      </c>
      <c r="Z15" s="1" t="str">
        <f t="shared" si="2"/>
        <v>533.2
(172.9)</v>
      </c>
    </row>
    <row r="16" spans="1:26" x14ac:dyDescent="0.15">
      <c r="A16" s="9" t="s">
        <v>15</v>
      </c>
      <c r="B16" s="91">
        <v>597170138.89999998</v>
      </c>
      <c r="C16" s="98">
        <v>245713</v>
      </c>
      <c r="D16" s="8">
        <f t="shared" si="0"/>
        <v>597.17013889999998</v>
      </c>
      <c r="E16" s="97">
        <f t="shared" si="1"/>
        <v>245.71299999999999</v>
      </c>
      <c r="X16" s="111"/>
      <c r="Y16" s="9" t="s">
        <v>15</v>
      </c>
      <c r="Z16" s="1" t="str">
        <f t="shared" si="2"/>
        <v>597.2
(245.7)</v>
      </c>
    </row>
    <row r="17" spans="1:26" x14ac:dyDescent="0.15">
      <c r="A17" s="9" t="s">
        <v>16</v>
      </c>
      <c r="B17" s="91">
        <v>495923926.30000001</v>
      </c>
      <c r="C17" s="98">
        <v>203822</v>
      </c>
      <c r="D17" s="8">
        <f t="shared" si="0"/>
        <v>495.92392630000001</v>
      </c>
      <c r="E17" s="97">
        <f t="shared" si="1"/>
        <v>203.822</v>
      </c>
      <c r="X17" s="111"/>
      <c r="Y17" s="9" t="s">
        <v>16</v>
      </c>
      <c r="Z17" s="1" t="str">
        <f t="shared" si="2"/>
        <v>495.9
(203.8)</v>
      </c>
    </row>
    <row r="18" spans="1:26" x14ac:dyDescent="0.15">
      <c r="A18" s="9" t="s">
        <v>17</v>
      </c>
      <c r="B18" s="91">
        <v>607485857.89999998</v>
      </c>
      <c r="C18" s="98">
        <v>335552</v>
      </c>
      <c r="D18" s="8">
        <f t="shared" si="0"/>
        <v>607.48585789999993</v>
      </c>
      <c r="E18" s="97">
        <f t="shared" si="1"/>
        <v>335.55200000000002</v>
      </c>
      <c r="X18" s="111"/>
      <c r="Y18" s="9" t="s">
        <v>17</v>
      </c>
      <c r="Z18" s="1" t="str">
        <f t="shared" si="2"/>
        <v>607.5
(335.6)</v>
      </c>
    </row>
    <row r="19" spans="1:26" x14ac:dyDescent="0.15">
      <c r="A19" s="9" t="s">
        <v>18</v>
      </c>
      <c r="B19" s="91">
        <v>494980896.10000002</v>
      </c>
      <c r="C19" s="98">
        <v>256501</v>
      </c>
      <c r="D19" s="8">
        <f t="shared" si="0"/>
        <v>494.9808961</v>
      </c>
      <c r="E19" s="97">
        <f t="shared" si="1"/>
        <v>256.50100000000003</v>
      </c>
      <c r="X19" s="111"/>
      <c r="Y19" s="9" t="s">
        <v>18</v>
      </c>
      <c r="Z19" s="1" t="str">
        <f t="shared" si="2"/>
        <v>495.0
(256.5)</v>
      </c>
    </row>
    <row r="20" spans="1:26" x14ac:dyDescent="0.25">
      <c r="X20" s="111"/>
    </row>
    <row r="21" spans="1:26" x14ac:dyDescent="0.25">
      <c r="X21" s="111"/>
    </row>
    <row r="22" spans="1:26" x14ac:dyDescent="0.25">
      <c r="X22" s="111"/>
    </row>
    <row r="23" spans="1:26" x14ac:dyDescent="0.25">
      <c r="X23" s="111"/>
    </row>
  </sheetData>
  <mergeCells count="3">
    <mergeCell ref="A2:A3"/>
    <mergeCell ref="B2:C2"/>
    <mergeCell ref="A1:C1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21"/>
  <sheetViews>
    <sheetView workbookViewId="0">
      <selection activeCell="F13" sqref="F13"/>
    </sheetView>
  </sheetViews>
  <sheetFormatPr defaultRowHeight="13.5" x14ac:dyDescent="0.25"/>
  <cols>
    <col min="2" max="2" width="17" bestFit="1" customWidth="1"/>
    <col min="3" max="3" width="12.42578125" bestFit="1" customWidth="1"/>
    <col min="4" max="7" width="9.140625" style="3"/>
    <col min="25" max="25" width="11.28515625" bestFit="1" customWidth="1"/>
    <col min="26" max="27" width="13.5703125" bestFit="1" customWidth="1"/>
  </cols>
  <sheetData>
    <row r="1" spans="1:27" x14ac:dyDescent="0.25">
      <c r="A1" s="13" t="s">
        <v>40</v>
      </c>
      <c r="B1" s="14"/>
      <c r="C1" s="13"/>
      <c r="D1" s="8"/>
      <c r="E1" s="8"/>
      <c r="F1" s="8"/>
      <c r="G1" s="8"/>
      <c r="H1" s="64"/>
    </row>
    <row r="2" spans="1:27" x14ac:dyDescent="0.25">
      <c r="A2" s="124"/>
      <c r="B2" s="129" t="s">
        <v>0</v>
      </c>
      <c r="C2" s="127"/>
      <c r="D2" s="8"/>
      <c r="E2" s="8"/>
      <c r="F2" s="8"/>
      <c r="G2" s="8"/>
      <c r="L2" s="77"/>
      <c r="Z2" s="130" t="s">
        <v>82</v>
      </c>
      <c r="AA2" s="130"/>
    </row>
    <row r="3" spans="1:27" x14ac:dyDescent="0.25">
      <c r="A3" s="125"/>
      <c r="B3" s="10" t="s">
        <v>1</v>
      </c>
      <c r="C3" s="11" t="s">
        <v>2</v>
      </c>
      <c r="D3" s="8"/>
      <c r="E3" s="8"/>
      <c r="F3" s="8"/>
      <c r="G3" s="8"/>
      <c r="Z3" s="10" t="s">
        <v>1</v>
      </c>
      <c r="AA3" s="11" t="s">
        <v>2</v>
      </c>
    </row>
    <row r="4" spans="1:27" x14ac:dyDescent="0.15">
      <c r="A4" s="12" t="s">
        <v>3</v>
      </c>
      <c r="B4" s="65">
        <f>SUM(B5:B19)</f>
        <v>8073175644.5</v>
      </c>
      <c r="C4" s="78">
        <f>SUM(C5:C19)</f>
        <v>3856901</v>
      </c>
      <c r="D4" s="8">
        <f>B4*0.000001</f>
        <v>8073.1756444999992</v>
      </c>
      <c r="E4" s="8">
        <v>100</v>
      </c>
      <c r="F4" s="8">
        <f>C4*0.001</f>
        <v>3856.9010000000003</v>
      </c>
      <c r="G4" s="8">
        <v>100.00000000000001</v>
      </c>
      <c r="X4" s="111"/>
      <c r="Y4" s="12" t="s">
        <v>3</v>
      </c>
      <c r="Z4" s="1" t="str">
        <f>FIXED($D4,1)&amp;CHAR(10)&amp;"("&amp;FIXED($E4,1)&amp;")"</f>
        <v>8,073.2
(100.0)</v>
      </c>
      <c r="AA4" s="1" t="str">
        <f>FIXED($F4,1)&amp;CHAR(10)&amp;"("&amp;FIXED($G4,1)&amp;")"</f>
        <v>3,856.9
(100.0)</v>
      </c>
    </row>
    <row r="5" spans="1:27" x14ac:dyDescent="0.15">
      <c r="A5" s="9" t="s">
        <v>4</v>
      </c>
      <c r="B5" s="119">
        <v>92506105.099999994</v>
      </c>
      <c r="C5" s="120">
        <v>91447</v>
      </c>
      <c r="D5" s="8">
        <f t="shared" ref="D5:D19" si="0">B5*0.000001</f>
        <v>92.506105099999985</v>
      </c>
      <c r="E5" s="8">
        <f>B5/B4*100</f>
        <v>1.1458453175488816</v>
      </c>
      <c r="F5" s="8">
        <f t="shared" ref="F5:F19" si="1">C5*0.001</f>
        <v>91.447000000000003</v>
      </c>
      <c r="G5" s="97">
        <f>C5/C4*100</f>
        <v>2.3709968184301333</v>
      </c>
      <c r="X5" s="111"/>
      <c r="Y5" s="9" t="s">
        <v>4</v>
      </c>
      <c r="Z5" s="1" t="str">
        <f t="shared" ref="Z5:Z19" si="2">FIXED($D5,1)&amp;CHAR(10)&amp;"("&amp;FIXED($E5,1)&amp;")"</f>
        <v>92.5
(1.1)</v>
      </c>
      <c r="AA5" s="1" t="str">
        <f t="shared" ref="AA5:AA19" si="3">FIXED($F5,1)&amp;CHAR(10)&amp;"("&amp;FIXED($G5,1)&amp;")"</f>
        <v>91.4
(2.4)</v>
      </c>
    </row>
    <row r="6" spans="1:27" x14ac:dyDescent="0.15">
      <c r="A6" s="9" t="s">
        <v>5</v>
      </c>
      <c r="B6" s="119">
        <v>113516825.5</v>
      </c>
      <c r="C6" s="120">
        <v>104222</v>
      </c>
      <c r="D6" s="8">
        <f t="shared" si="0"/>
        <v>113.5168255</v>
      </c>
      <c r="E6" s="8">
        <f>B6/B4*100</f>
        <v>1.4060987955506139</v>
      </c>
      <c r="F6" s="8">
        <f t="shared" si="1"/>
        <v>104.22200000000001</v>
      </c>
      <c r="G6" s="97">
        <f>C6/C4*100</f>
        <v>2.7022212911350327</v>
      </c>
      <c r="X6" s="111"/>
      <c r="Y6" s="9" t="s">
        <v>5</v>
      </c>
      <c r="Z6" s="1" t="str">
        <f t="shared" si="2"/>
        <v>113.5
(1.4)</v>
      </c>
      <c r="AA6" s="1" t="str">
        <f t="shared" si="3"/>
        <v>104.2
(2.7)</v>
      </c>
    </row>
    <row r="7" spans="1:27" x14ac:dyDescent="0.15">
      <c r="A7" s="9" t="s">
        <v>6</v>
      </c>
      <c r="B7" s="119">
        <v>397946225</v>
      </c>
      <c r="C7" s="120">
        <v>262832</v>
      </c>
      <c r="D7" s="8">
        <f t="shared" si="0"/>
        <v>397.94622499999997</v>
      </c>
      <c r="E7" s="8">
        <f>B7/B4*100</f>
        <v>4.9292402707862326</v>
      </c>
      <c r="F7" s="8">
        <f t="shared" si="1"/>
        <v>262.83199999999999</v>
      </c>
      <c r="G7" s="97">
        <f>C7/C4*100</f>
        <v>6.8145902630116773</v>
      </c>
      <c r="X7" s="111"/>
      <c r="Y7" s="9" t="s">
        <v>6</v>
      </c>
      <c r="Z7" s="1" t="str">
        <f t="shared" si="2"/>
        <v>397.9
(4.9)</v>
      </c>
      <c r="AA7" s="1" t="str">
        <f t="shared" si="3"/>
        <v>262.8
(6.8)</v>
      </c>
    </row>
    <row r="8" spans="1:27" x14ac:dyDescent="0.15">
      <c r="A8" s="9" t="s">
        <v>7</v>
      </c>
      <c r="B8" s="119">
        <v>506585236.30000001</v>
      </c>
      <c r="C8" s="120">
        <v>389568</v>
      </c>
      <c r="D8" s="8">
        <f t="shared" si="0"/>
        <v>506.58523629999996</v>
      </c>
      <c r="E8" s="8">
        <f>B8/B4*100</f>
        <v>6.274919048059119</v>
      </c>
      <c r="F8" s="8">
        <f t="shared" si="1"/>
        <v>389.56799999999998</v>
      </c>
      <c r="G8" s="97">
        <f>C8/C4*100</f>
        <v>10.100544452657717</v>
      </c>
      <c r="X8" s="111"/>
      <c r="Y8" s="9" t="s">
        <v>7</v>
      </c>
      <c r="Z8" s="1" t="str">
        <f t="shared" si="2"/>
        <v>506.6
(6.3)</v>
      </c>
      <c r="AA8" s="1" t="str">
        <f t="shared" si="3"/>
        <v>389.6
(10.1)</v>
      </c>
    </row>
    <row r="9" spans="1:27" x14ac:dyDescent="0.15">
      <c r="A9" s="9" t="s">
        <v>8</v>
      </c>
      <c r="B9" s="119">
        <v>693228628.60000002</v>
      </c>
      <c r="C9" s="120">
        <v>403955</v>
      </c>
      <c r="D9" s="8">
        <f t="shared" si="0"/>
        <v>693.22862859999998</v>
      </c>
      <c r="E9" s="8">
        <f>B9/B4*100</f>
        <v>8.5868146455140586</v>
      </c>
      <c r="F9" s="8">
        <f t="shared" si="1"/>
        <v>403.95499999999998</v>
      </c>
      <c r="G9" s="97">
        <f>C9/C4*100</f>
        <v>10.473564138669881</v>
      </c>
      <c r="X9" s="111"/>
      <c r="Y9" s="9" t="s">
        <v>8</v>
      </c>
      <c r="Z9" s="1" t="str">
        <f t="shared" si="2"/>
        <v>693.2
(8.6)</v>
      </c>
      <c r="AA9" s="1" t="str">
        <f t="shared" si="3"/>
        <v>404.0
(10.5)</v>
      </c>
    </row>
    <row r="10" spans="1:27" x14ac:dyDescent="0.15">
      <c r="A10" s="9" t="s">
        <v>9</v>
      </c>
      <c r="B10" s="119">
        <v>752177155.89999998</v>
      </c>
      <c r="C10" s="120">
        <v>329196</v>
      </c>
      <c r="D10" s="8">
        <f t="shared" si="0"/>
        <v>752.17715589999989</v>
      </c>
      <c r="E10" s="8">
        <f>B10/B4*100</f>
        <v>9.316992333895703</v>
      </c>
      <c r="F10" s="8">
        <f t="shared" si="1"/>
        <v>329.19600000000003</v>
      </c>
      <c r="G10" s="97">
        <f>C10/C4*100</f>
        <v>8.5352463026663123</v>
      </c>
      <c r="J10" s="101"/>
      <c r="X10" s="111"/>
      <c r="Y10" s="9" t="s">
        <v>9</v>
      </c>
      <c r="Z10" s="1" t="str">
        <f t="shared" si="2"/>
        <v>752.2
(9.3)</v>
      </c>
      <c r="AA10" s="1" t="str">
        <f t="shared" si="3"/>
        <v>329.2
(8.5)</v>
      </c>
    </row>
    <row r="11" spans="1:27" x14ac:dyDescent="0.15">
      <c r="A11" s="9" t="s">
        <v>10</v>
      </c>
      <c r="B11" s="119">
        <v>545950548.60000002</v>
      </c>
      <c r="C11" s="120">
        <v>369220</v>
      </c>
      <c r="D11" s="8">
        <f t="shared" si="0"/>
        <v>545.95054860000005</v>
      </c>
      <c r="E11" s="8">
        <f>B11/B4*100</f>
        <v>6.7625253387362987</v>
      </c>
      <c r="F11" s="8">
        <f t="shared" si="1"/>
        <v>369.22</v>
      </c>
      <c r="G11" s="97">
        <f>C11/C4*100</f>
        <v>9.5729706310843863</v>
      </c>
      <c r="X11" s="111"/>
      <c r="Y11" s="9" t="s">
        <v>10</v>
      </c>
      <c r="Z11" s="1" t="str">
        <f t="shared" si="2"/>
        <v>546.0
(6.8)</v>
      </c>
      <c r="AA11" s="1" t="str">
        <f t="shared" si="3"/>
        <v>369.2
(9.6)</v>
      </c>
    </row>
    <row r="12" spans="1:27" x14ac:dyDescent="0.15">
      <c r="A12" s="9" t="s">
        <v>11</v>
      </c>
      <c r="B12" s="119">
        <v>821277408.20000005</v>
      </c>
      <c r="C12" s="120">
        <v>280811</v>
      </c>
      <c r="D12" s="8">
        <f t="shared" si="0"/>
        <v>821.27740819999997</v>
      </c>
      <c r="E12" s="8">
        <f>B12/B4*100</f>
        <v>10.172916388354693</v>
      </c>
      <c r="F12" s="8">
        <f t="shared" si="1"/>
        <v>280.81099999999998</v>
      </c>
      <c r="G12" s="97">
        <f>C12/C4*100</f>
        <v>7.2807417146564042</v>
      </c>
      <c r="X12" s="111"/>
      <c r="Y12" s="9" t="s">
        <v>11</v>
      </c>
      <c r="Z12" s="1" t="str">
        <f t="shared" si="2"/>
        <v>821.3
(10.2)</v>
      </c>
      <c r="AA12" s="1" t="str">
        <f t="shared" si="3"/>
        <v>280.8
(7.3)</v>
      </c>
    </row>
    <row r="13" spans="1:27" x14ac:dyDescent="0.15">
      <c r="A13" s="9" t="s">
        <v>12</v>
      </c>
      <c r="B13" s="119">
        <v>789169158.29999995</v>
      </c>
      <c r="C13" s="120">
        <v>254244</v>
      </c>
      <c r="D13" s="8">
        <f t="shared" si="0"/>
        <v>789.16915829999994</v>
      </c>
      <c r="E13" s="8">
        <f>B13/B4*100</f>
        <v>9.7752011482326164</v>
      </c>
      <c r="F13" s="8">
        <f t="shared" si="1"/>
        <v>254.244</v>
      </c>
      <c r="G13" s="97">
        <f>C13/C4*100</f>
        <v>6.5919244491886104</v>
      </c>
      <c r="X13" s="111"/>
      <c r="Y13" s="9" t="s">
        <v>12</v>
      </c>
      <c r="Z13" s="1" t="str">
        <f t="shared" si="2"/>
        <v>789.2
(9.8)</v>
      </c>
      <c r="AA13" s="1" t="str">
        <f t="shared" si="3"/>
        <v>254.2
(6.6)</v>
      </c>
    </row>
    <row r="14" spans="1:27" x14ac:dyDescent="0.15">
      <c r="A14" s="9" t="s">
        <v>13</v>
      </c>
      <c r="B14" s="119">
        <v>632068020.10000002</v>
      </c>
      <c r="C14" s="120">
        <v>156896</v>
      </c>
      <c r="D14" s="8">
        <f t="shared" si="0"/>
        <v>632.06802010000001</v>
      </c>
      <c r="E14" s="8">
        <f>B14/B4*100</f>
        <v>7.8292365722354624</v>
      </c>
      <c r="F14" s="8">
        <f t="shared" si="1"/>
        <v>156.89600000000002</v>
      </c>
      <c r="G14" s="97">
        <f>C14/C4*100</f>
        <v>4.0679291482980764</v>
      </c>
      <c r="X14" s="111"/>
      <c r="Y14" s="9" t="s">
        <v>13</v>
      </c>
      <c r="Z14" s="1" t="str">
        <f t="shared" si="2"/>
        <v>632.1
(7.8)</v>
      </c>
      <c r="AA14" s="1" t="str">
        <f t="shared" si="3"/>
        <v>156.9
(4.1)</v>
      </c>
    </row>
    <row r="15" spans="1:27" x14ac:dyDescent="0.15">
      <c r="A15" s="9" t="s">
        <v>14</v>
      </c>
      <c r="B15" s="119">
        <v>533189513.69999999</v>
      </c>
      <c r="C15" s="120">
        <v>172922</v>
      </c>
      <c r="D15" s="8">
        <f t="shared" si="0"/>
        <v>533.18951370000002</v>
      </c>
      <c r="E15" s="8">
        <f>B15/B4*100</f>
        <v>6.6044582352577113</v>
      </c>
      <c r="F15" s="8">
        <f t="shared" si="1"/>
        <v>172.922</v>
      </c>
      <c r="G15" s="97">
        <f>C15/C4*100</f>
        <v>4.4834440915128493</v>
      </c>
      <c r="X15" s="111"/>
      <c r="Y15" s="9" t="s">
        <v>14</v>
      </c>
      <c r="Z15" s="1" t="str">
        <f t="shared" si="2"/>
        <v>533.2
(6.6)</v>
      </c>
      <c r="AA15" s="1" t="str">
        <f t="shared" si="3"/>
        <v>172.9
(4.5)</v>
      </c>
    </row>
    <row r="16" spans="1:27" x14ac:dyDescent="0.15">
      <c r="A16" s="9" t="s">
        <v>15</v>
      </c>
      <c r="B16" s="119">
        <v>597170138.89999998</v>
      </c>
      <c r="C16" s="120">
        <v>245713</v>
      </c>
      <c r="D16" s="8">
        <f t="shared" si="0"/>
        <v>597.17013889999998</v>
      </c>
      <c r="E16" s="8">
        <f>B16/B4*100</f>
        <v>7.3969670077329877</v>
      </c>
      <c r="F16" s="8">
        <f t="shared" si="1"/>
        <v>245.71299999999999</v>
      </c>
      <c r="G16" s="97">
        <f>C16/C4*100</f>
        <v>6.3707365058112728</v>
      </c>
      <c r="X16" s="111"/>
      <c r="Y16" s="9" t="s">
        <v>15</v>
      </c>
      <c r="Z16" s="1" t="str">
        <f t="shared" si="2"/>
        <v>597.2
(7.4)</v>
      </c>
      <c r="AA16" s="1" t="str">
        <f t="shared" si="3"/>
        <v>245.7
(6.4)</v>
      </c>
    </row>
    <row r="17" spans="1:27" x14ac:dyDescent="0.15">
      <c r="A17" s="9" t="s">
        <v>16</v>
      </c>
      <c r="B17" s="119">
        <v>495923926.30000001</v>
      </c>
      <c r="C17" s="120">
        <v>203822</v>
      </c>
      <c r="D17" s="8">
        <f t="shared" si="0"/>
        <v>495.92392630000001</v>
      </c>
      <c r="E17" s="8">
        <f>B17/B4*100</f>
        <v>6.1428606057624586</v>
      </c>
      <c r="F17" s="8">
        <f t="shared" si="1"/>
        <v>203.822</v>
      </c>
      <c r="G17" s="97">
        <f>C17/C4*100</f>
        <v>5.2846054384076755</v>
      </c>
      <c r="X17" s="111"/>
      <c r="Y17" s="9" t="s">
        <v>16</v>
      </c>
      <c r="Z17" s="1" t="str">
        <f t="shared" si="2"/>
        <v>495.9
(6.1)</v>
      </c>
      <c r="AA17" s="1" t="str">
        <f t="shared" si="3"/>
        <v>203.8
(5.3)</v>
      </c>
    </row>
    <row r="18" spans="1:27" x14ac:dyDescent="0.15">
      <c r="A18" s="9" t="s">
        <v>17</v>
      </c>
      <c r="B18" s="119">
        <v>607485857.89999998</v>
      </c>
      <c r="C18" s="120">
        <v>335552</v>
      </c>
      <c r="D18" s="8">
        <f t="shared" si="0"/>
        <v>607.48585789999993</v>
      </c>
      <c r="E18" s="8">
        <f>B18/B4*100</f>
        <v>7.524744718193527</v>
      </c>
      <c r="F18" s="8">
        <f t="shared" si="1"/>
        <v>335.55200000000002</v>
      </c>
      <c r="G18" s="97">
        <f>C18/C4*100</f>
        <v>8.700041821140859</v>
      </c>
      <c r="X18" s="111"/>
      <c r="Y18" s="9" t="s">
        <v>17</v>
      </c>
      <c r="Z18" s="1" t="str">
        <f t="shared" si="2"/>
        <v>607.5
(7.5)</v>
      </c>
      <c r="AA18" s="1" t="str">
        <f t="shared" si="3"/>
        <v>335.6
(8.7)</v>
      </c>
    </row>
    <row r="19" spans="1:27" x14ac:dyDescent="0.15">
      <c r="A19" s="9" t="s">
        <v>18</v>
      </c>
      <c r="B19" s="119">
        <v>494980896.10000002</v>
      </c>
      <c r="C19" s="120">
        <v>256501</v>
      </c>
      <c r="D19" s="8">
        <f t="shared" si="0"/>
        <v>494.9808961</v>
      </c>
      <c r="E19" s="8">
        <f>B19/B4*100</f>
        <v>6.1311795741396367</v>
      </c>
      <c r="F19" s="8">
        <f t="shared" si="1"/>
        <v>256.50100000000003</v>
      </c>
      <c r="G19" s="97">
        <f>C19/C4*100</f>
        <v>6.6504429333291162</v>
      </c>
      <c r="X19" s="111"/>
      <c r="Y19" s="9" t="s">
        <v>18</v>
      </c>
      <c r="Z19" s="1" t="str">
        <f t="shared" si="2"/>
        <v>495.0
(6.1)</v>
      </c>
      <c r="AA19" s="1" t="str">
        <f t="shared" si="3"/>
        <v>256.5
(6.7)</v>
      </c>
    </row>
    <row r="20" spans="1:27" x14ac:dyDescent="0.25">
      <c r="X20" s="111"/>
    </row>
    <row r="21" spans="1:27" x14ac:dyDescent="0.25">
      <c r="X21" s="111"/>
    </row>
  </sheetData>
  <mergeCells count="3">
    <mergeCell ref="A2:A3"/>
    <mergeCell ref="B2:C2"/>
    <mergeCell ref="Z2:AA2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5"/>
  <sheetViews>
    <sheetView zoomScaleNormal="100" workbookViewId="0">
      <selection activeCell="E7" sqref="E7"/>
    </sheetView>
  </sheetViews>
  <sheetFormatPr defaultRowHeight="13.5" x14ac:dyDescent="0.25"/>
  <cols>
    <col min="4" max="4" width="17" bestFit="1" customWidth="1"/>
    <col min="5" max="5" width="13.28515625" customWidth="1"/>
    <col min="6" max="6" width="9.140625" style="3"/>
  </cols>
  <sheetData>
    <row r="1" spans="1:10" x14ac:dyDescent="0.25">
      <c r="A1" s="13" t="s">
        <v>43</v>
      </c>
      <c r="B1" s="13"/>
      <c r="C1" s="13"/>
      <c r="D1" s="13"/>
      <c r="E1" s="13"/>
      <c r="F1" s="8"/>
      <c r="H1" s="64"/>
    </row>
    <row r="2" spans="1:10" x14ac:dyDescent="0.25">
      <c r="A2" s="131"/>
      <c r="B2" s="132"/>
      <c r="C2" s="133"/>
      <c r="D2" s="126" t="s">
        <v>3</v>
      </c>
      <c r="E2" s="127"/>
      <c r="F2" s="8"/>
      <c r="J2" s="77"/>
    </row>
    <row r="3" spans="1:10" x14ac:dyDescent="0.25">
      <c r="A3" s="134"/>
      <c r="B3" s="135"/>
      <c r="C3" s="136"/>
      <c r="D3" s="10" t="s">
        <v>1</v>
      </c>
      <c r="E3" s="11" t="s">
        <v>2</v>
      </c>
      <c r="F3" s="8"/>
      <c r="G3" s="130" t="s">
        <v>82</v>
      </c>
      <c r="H3" s="130"/>
    </row>
    <row r="4" spans="1:10" ht="21" x14ac:dyDescent="0.15">
      <c r="A4" s="137"/>
      <c r="B4" s="15" t="s">
        <v>41</v>
      </c>
      <c r="C4" s="16" t="s">
        <v>24</v>
      </c>
      <c r="D4" s="93">
        <v>3706313071.3000007</v>
      </c>
      <c r="E4" s="92">
        <v>3503351</v>
      </c>
      <c r="F4" s="8">
        <f>D4/(D4+D5)*100</f>
        <v>45.908985936965152</v>
      </c>
      <c r="G4" s="110" t="str">
        <f>B4&amp;CHAR(10)&amp;FIXED(D4,1)&amp;"㎡"&amp;CHAR(10)&amp;"("&amp;FIXED(F4,1)&amp;"%)"&amp;CHAR(10)&amp;FIXED(E4,0)&amp;"필"</f>
        <v>토지대장등록지
3,706,313,071.3㎡
(45.9%)
3,503,351필</v>
      </c>
    </row>
    <row r="5" spans="1:10" ht="21" x14ac:dyDescent="0.15">
      <c r="A5" s="137"/>
      <c r="B5" s="15" t="s">
        <v>42</v>
      </c>
      <c r="C5" s="16" t="s">
        <v>24</v>
      </c>
      <c r="D5" s="93">
        <v>4366862573.1999998</v>
      </c>
      <c r="E5" s="92">
        <v>353550</v>
      </c>
      <c r="F5" s="76">
        <f>D5/(D4+D5)*100</f>
        <v>54.091014063034862</v>
      </c>
      <c r="G5" s="110" t="str">
        <f t="shared" ref="G5" si="0">B5&amp;CHAR(10)&amp;FIXED(D5,1)&amp;"㎡"&amp;CHAR(10)&amp;"("&amp;FIXED(F5,1)&amp;"%)"&amp;CHAR(10)&amp;FIXED(E5,0)&amp;"필"</f>
        <v>임야대장등록지
4,366,862,573.2㎡
(54.1%)
353,550필</v>
      </c>
    </row>
    <row r="6" spans="1:10" x14ac:dyDescent="0.15">
      <c r="A6" s="137"/>
      <c r="B6" s="137" t="s">
        <v>79</v>
      </c>
      <c r="C6" s="47" t="s">
        <v>74</v>
      </c>
      <c r="D6" s="94">
        <v>4344591206.5</v>
      </c>
      <c r="E6" s="95">
        <v>2363566</v>
      </c>
      <c r="F6" s="76">
        <f>D6/D15*100</f>
        <v>53.815145338251526</v>
      </c>
      <c r="G6" s="110" t="str">
        <f>C6&amp;CHAR(10)&amp;FIXED(D6,1)&amp;"㎡"&amp;CHAR(10)&amp;"("&amp;FIXED(F6,1)&amp;"%)"&amp;CHAR(10)&amp;FIXED(E6,0)&amp;"필"</f>
        <v>개인
4,344,591,206.5㎡
(53.8%)
2,363,566필</v>
      </c>
    </row>
    <row r="7" spans="1:10" x14ac:dyDescent="0.15">
      <c r="A7" s="137"/>
      <c r="B7" s="137"/>
      <c r="C7" s="47" t="s">
        <v>19</v>
      </c>
      <c r="D7" s="94">
        <v>1866556912.5999999</v>
      </c>
      <c r="E7" s="95">
        <v>660974</v>
      </c>
      <c r="F7" s="76">
        <f>D7/D15*100</f>
        <v>23.120479409755269</v>
      </c>
      <c r="G7" s="110" t="str">
        <f t="shared" ref="G7:G14" si="1">C7&amp;CHAR(10)&amp;FIXED(D7,1)&amp;"㎡"&amp;CHAR(10)&amp;"("&amp;FIXED(F7,1)&amp;"%)"&amp;CHAR(10)&amp;FIXED(E7,0)&amp;"필"</f>
        <v>국유지
1,866,556,912.6㎡
(23.1%)
660,974필</v>
      </c>
    </row>
    <row r="8" spans="1:10" x14ac:dyDescent="0.15">
      <c r="A8" s="137"/>
      <c r="B8" s="137"/>
      <c r="C8" s="47" t="s">
        <v>20</v>
      </c>
      <c r="D8" s="94">
        <v>178539427</v>
      </c>
      <c r="E8" s="95">
        <v>97620</v>
      </c>
      <c r="F8" s="76">
        <f>D8/D15*100</f>
        <v>2.2115142152472957</v>
      </c>
      <c r="G8" s="110" t="str">
        <f t="shared" si="1"/>
        <v>도유지
178,539,427.0㎡
(2.2%)
97,620필</v>
      </c>
      <c r="J8" s="101"/>
    </row>
    <row r="9" spans="1:10" x14ac:dyDescent="0.15">
      <c r="A9" s="137"/>
      <c r="B9" s="137"/>
      <c r="C9" s="47" t="s">
        <v>21</v>
      </c>
      <c r="D9" s="94">
        <v>387509235.60000002</v>
      </c>
      <c r="E9" s="95">
        <v>446801</v>
      </c>
      <c r="F9" s="76">
        <f>D9/D15*100</f>
        <v>4.7999604203334512</v>
      </c>
      <c r="G9" s="110" t="str">
        <f t="shared" si="1"/>
        <v>군유지
387,509,235.6㎡
(4.8%)
446,801필</v>
      </c>
    </row>
    <row r="10" spans="1:10" x14ac:dyDescent="0.15">
      <c r="A10" s="137"/>
      <c r="B10" s="137"/>
      <c r="C10" s="47" t="s">
        <v>22</v>
      </c>
      <c r="D10" s="94">
        <v>425908220.29999995</v>
      </c>
      <c r="E10" s="95">
        <v>160220</v>
      </c>
      <c r="F10" s="76">
        <f>D10/D15*100</f>
        <v>5.2755971014969525</v>
      </c>
      <c r="G10" s="110" t="str">
        <f t="shared" si="1"/>
        <v>법인
425,908,220.3㎡
(5.3%)
160,220필</v>
      </c>
    </row>
    <row r="11" spans="1:10" x14ac:dyDescent="0.15">
      <c r="A11" s="137"/>
      <c r="B11" s="137"/>
      <c r="C11" s="47" t="s">
        <v>75</v>
      </c>
      <c r="D11" s="94">
        <v>731390067.89999998</v>
      </c>
      <c r="E11" s="95">
        <v>92105</v>
      </c>
      <c r="F11" s="76">
        <f>D11/D15*100</f>
        <v>9.0595089232113128</v>
      </c>
      <c r="G11" s="110" t="str">
        <f t="shared" si="1"/>
        <v>종중
731,390,067.9㎡
(9.1%)
92,105필</v>
      </c>
    </row>
    <row r="12" spans="1:10" x14ac:dyDescent="0.15">
      <c r="A12" s="137"/>
      <c r="B12" s="137"/>
      <c r="C12" s="47" t="s">
        <v>76</v>
      </c>
      <c r="D12" s="94">
        <v>69756095.299999997</v>
      </c>
      <c r="E12" s="95">
        <v>11193</v>
      </c>
      <c r="F12" s="76">
        <f>D12/D15*100</f>
        <v>0.86404778456074616</v>
      </c>
      <c r="G12" s="110" t="str">
        <f t="shared" si="1"/>
        <v>종교단체
69,756,095.3㎡
(0.9%)
11,193필</v>
      </c>
    </row>
    <row r="13" spans="1:10" x14ac:dyDescent="0.15">
      <c r="A13" s="137"/>
      <c r="B13" s="137"/>
      <c r="C13" s="47" t="s">
        <v>77</v>
      </c>
      <c r="D13" s="94">
        <v>58537765.299999997</v>
      </c>
      <c r="E13" s="95">
        <v>16485</v>
      </c>
      <c r="F13" s="76">
        <f>D13/D15*100</f>
        <v>0.72508970295821473</v>
      </c>
      <c r="G13" s="110" t="str">
        <f t="shared" si="1"/>
        <v>기타단체
58,537,765.3㎡
(0.7%)
16,485필</v>
      </c>
    </row>
    <row r="14" spans="1:10" x14ac:dyDescent="0.15">
      <c r="A14" s="138"/>
      <c r="B14" s="138"/>
      <c r="C14" s="47" t="s">
        <v>23</v>
      </c>
      <c r="D14" s="94">
        <v>10386714</v>
      </c>
      <c r="E14" s="95">
        <v>7937</v>
      </c>
      <c r="F14" s="76">
        <f>D14/D15*100</f>
        <v>0.12865710418521786</v>
      </c>
      <c r="G14" s="110" t="str">
        <f t="shared" si="1"/>
        <v>기타
10,386,714.0㎡
(0.1%)
7,937필</v>
      </c>
    </row>
    <row r="15" spans="1:10" x14ac:dyDescent="0.15">
      <c r="A15" s="139" t="s">
        <v>25</v>
      </c>
      <c r="B15" s="140"/>
      <c r="C15" s="141"/>
      <c r="D15" s="96">
        <f>SUM(D6:D14)</f>
        <v>8073175644.500001</v>
      </c>
      <c r="E15" s="158">
        <f>SUM(E6:E14)</f>
        <v>3856901</v>
      </c>
      <c r="F15" s="76">
        <f>SUM(F6:F14)</f>
        <v>99.999999999999986</v>
      </c>
      <c r="G15" s="110" t="str">
        <f>"총계"&amp;CHAR(10)&amp;FIXED(D15,1)&amp;"㎡"&amp;"("&amp;FIXED(F15,1)&amp;"%)"&amp;CHAR(10)&amp;FIXED(E15,0)&amp;"필"</f>
        <v>총계
8,073,175,644.5㎡(100.0%)
3,856,901필</v>
      </c>
    </row>
  </sheetData>
  <mergeCells count="6">
    <mergeCell ref="G3:H3"/>
    <mergeCell ref="A2:C3"/>
    <mergeCell ref="A4:A14"/>
    <mergeCell ref="A15:C15"/>
    <mergeCell ref="D2:E2"/>
    <mergeCell ref="B6:B14"/>
  </mergeCells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42"/>
  <sheetViews>
    <sheetView workbookViewId="0">
      <selection activeCell="L11" sqref="L11"/>
    </sheetView>
  </sheetViews>
  <sheetFormatPr defaultRowHeight="12" x14ac:dyDescent="0.25"/>
  <cols>
    <col min="1" max="1" width="12.85546875" style="1" customWidth="1"/>
    <col min="2" max="2" width="9" style="1" customWidth="1"/>
    <col min="3" max="3" width="6.28515625" style="1" customWidth="1"/>
    <col min="4" max="4" width="8.85546875" style="1" customWidth="1"/>
    <col min="5" max="5" width="6.140625" style="1" customWidth="1"/>
    <col min="6" max="6" width="8.85546875" style="1" customWidth="1"/>
    <col min="7" max="7" width="6.140625" style="1" customWidth="1"/>
    <col min="8" max="8" width="7.140625" style="1" customWidth="1"/>
    <col min="9" max="9" width="5.140625" style="1" customWidth="1"/>
    <col min="10" max="10" width="7.28515625" style="1" bestFit="1" customWidth="1"/>
    <col min="11" max="13" width="15.140625" style="1" customWidth="1"/>
    <col min="14" max="14" width="12.85546875" style="4" customWidth="1"/>
    <col min="15" max="15" width="15.140625" style="1" customWidth="1"/>
    <col min="16" max="21" width="9.140625" style="1"/>
    <col min="22" max="22" width="17.85546875" style="1" bestFit="1" customWidth="1"/>
    <col min="23" max="26" width="9.140625" style="1"/>
    <col min="27" max="27" width="13.7109375" style="1" bestFit="1" customWidth="1"/>
    <col min="28" max="28" width="12.85546875" style="1" bestFit="1" customWidth="1"/>
    <col min="29" max="30" width="14.42578125" style="1" bestFit="1" customWidth="1"/>
    <col min="31" max="31" width="21.42578125" style="1" customWidth="1"/>
    <col min="32" max="33" width="12.85546875" style="1" bestFit="1" customWidth="1"/>
    <col min="34" max="34" width="14" style="1" bestFit="1" customWidth="1"/>
    <col min="35" max="16384" width="9.140625" style="1"/>
  </cols>
  <sheetData>
    <row r="1" spans="1:34" s="18" customFormat="1" ht="10.5" x14ac:dyDescent="0.15">
      <c r="A1" s="128" t="s">
        <v>70</v>
      </c>
      <c r="B1" s="142"/>
      <c r="C1" s="142"/>
      <c r="D1" s="20"/>
      <c r="E1" s="20"/>
      <c r="F1" s="17"/>
      <c r="G1" s="17"/>
      <c r="H1" s="17"/>
      <c r="I1" s="17"/>
      <c r="J1" s="17"/>
      <c r="K1" s="17"/>
      <c r="L1" s="17"/>
      <c r="M1" s="17"/>
      <c r="N1" s="8"/>
    </row>
    <row r="2" spans="1:34" s="18" customFormat="1" ht="10.5" x14ac:dyDescent="0.25">
      <c r="A2" s="124"/>
      <c r="B2" s="21" t="s">
        <v>26</v>
      </c>
      <c r="C2" s="21"/>
      <c r="D2" s="21" t="s">
        <v>27</v>
      </c>
      <c r="E2" s="21"/>
      <c r="F2" s="21" t="s">
        <v>28</v>
      </c>
      <c r="G2" s="21"/>
      <c r="H2" s="21" t="s">
        <v>29</v>
      </c>
      <c r="I2" s="21"/>
      <c r="J2" s="21" t="s">
        <v>30</v>
      </c>
      <c r="K2" s="21"/>
      <c r="L2" s="21" t="s">
        <v>31</v>
      </c>
      <c r="M2" s="21"/>
      <c r="N2" s="21" t="s">
        <v>36</v>
      </c>
      <c r="O2" s="21"/>
      <c r="Q2" s="79"/>
      <c r="AA2" s="45" t="s">
        <v>0</v>
      </c>
      <c r="AB2" s="45" t="s">
        <v>26</v>
      </c>
      <c r="AC2" s="45" t="s">
        <v>27</v>
      </c>
      <c r="AD2" s="45" t="s">
        <v>28</v>
      </c>
      <c r="AE2" s="45" t="s">
        <v>29</v>
      </c>
      <c r="AF2" s="45" t="s">
        <v>30</v>
      </c>
      <c r="AG2" s="45" t="s">
        <v>31</v>
      </c>
      <c r="AH2" s="45" t="s">
        <v>73</v>
      </c>
    </row>
    <row r="3" spans="1:34" s="18" customFormat="1" x14ac:dyDescent="0.15">
      <c r="A3" s="125"/>
      <c r="B3" s="10" t="s">
        <v>1</v>
      </c>
      <c r="C3" s="10" t="s">
        <v>37</v>
      </c>
      <c r="D3" s="10" t="s">
        <v>1</v>
      </c>
      <c r="E3" s="10" t="s">
        <v>37</v>
      </c>
      <c r="F3" s="10" t="s">
        <v>1</v>
      </c>
      <c r="G3" s="10" t="s">
        <v>37</v>
      </c>
      <c r="H3" s="10" t="s">
        <v>1</v>
      </c>
      <c r="I3" s="10" t="s">
        <v>37</v>
      </c>
      <c r="J3" s="10" t="s">
        <v>1</v>
      </c>
      <c r="K3" s="10" t="s">
        <v>37</v>
      </c>
      <c r="L3" s="10" t="s">
        <v>1</v>
      </c>
      <c r="M3" s="10" t="s">
        <v>37</v>
      </c>
      <c r="N3" s="10" t="s">
        <v>1</v>
      </c>
      <c r="O3" s="10" t="s">
        <v>37</v>
      </c>
      <c r="AA3" s="74">
        <v>8073175644.5</v>
      </c>
      <c r="AB3" s="80">
        <v>627688905.0999999</v>
      </c>
      <c r="AC3" s="80">
        <v>1479905759.0000002</v>
      </c>
      <c r="AD3" s="80">
        <v>4445912753.7999992</v>
      </c>
      <c r="AE3" s="80">
        <v>231536994.89999998</v>
      </c>
      <c r="AF3" s="80">
        <v>331558657.90000004</v>
      </c>
      <c r="AG3" s="80">
        <v>276047780.59999996</v>
      </c>
      <c r="AH3" s="63">
        <v>680524793.19999993</v>
      </c>
    </row>
    <row r="4" spans="1:34" s="18" customFormat="1" ht="10.5" x14ac:dyDescent="0.25">
      <c r="A4" s="44" t="s">
        <v>3</v>
      </c>
      <c r="B4" s="19">
        <f>AB3*0.000001</f>
        <v>627.68890509999983</v>
      </c>
      <c r="C4" s="19">
        <f>AB3/AA3*100</f>
        <v>7.7749937910445999</v>
      </c>
      <c r="D4" s="19">
        <f>AC3*0.000001</f>
        <v>1479.9057590000002</v>
      </c>
      <c r="E4" s="19">
        <f>AC3/AA3*100</f>
        <v>18.331147793225746</v>
      </c>
      <c r="F4" s="19">
        <f>AD3*0.000001</f>
        <v>4445.9127537999993</v>
      </c>
      <c r="G4" s="19">
        <f>AD3/AA3*100</f>
        <v>55.070184888506169</v>
      </c>
      <c r="H4" s="19">
        <f>AE3*0.000001</f>
        <v>231.53699489999997</v>
      </c>
      <c r="I4" s="19">
        <f>AE3/AA3*100</f>
        <v>2.8679791583345375</v>
      </c>
      <c r="J4" s="19">
        <f>AF3*0.000001</f>
        <v>331.55865790000001</v>
      </c>
      <c r="K4" s="19">
        <f>AF3/AA3*100</f>
        <v>4.1069174324961022</v>
      </c>
      <c r="L4" s="19">
        <f>AG3*0.000001</f>
        <v>276.04778059999995</v>
      </c>
      <c r="M4" s="19">
        <f>AG3/AA3*100</f>
        <v>3.4193208813444143</v>
      </c>
      <c r="N4" s="19">
        <f>AH3*0.000001</f>
        <v>680.52479319999986</v>
      </c>
      <c r="O4" s="19">
        <f>AH3/AA3*100</f>
        <v>8.4294560550484245</v>
      </c>
    </row>
    <row r="7" spans="1:34" ht="13.5" x14ac:dyDescent="0.25">
      <c r="M7" s="75"/>
      <c r="U7" s="130" t="s">
        <v>82</v>
      </c>
      <c r="V7" s="130"/>
    </row>
    <row r="8" spans="1:34" x14ac:dyDescent="0.25">
      <c r="T8" s="103"/>
      <c r="U8" s="109" t="s">
        <v>26</v>
      </c>
      <c r="V8" s="106" t="str">
        <f>U8&amp;CHAR(10)&amp;FIXED($B4,1)&amp;"㎢"&amp;CHAR(10)&amp;"("&amp;FIXED($C4,1)&amp;"%"&amp;")"</f>
        <v>전
627.7㎢
(7.8%)</v>
      </c>
    </row>
    <row r="9" spans="1:34" x14ac:dyDescent="0.25">
      <c r="T9" s="103"/>
      <c r="U9" s="109" t="s">
        <v>27</v>
      </c>
      <c r="V9" s="106" t="str">
        <f>U9&amp;CHAR(10)&amp;FIXED($D4,1)&amp;"㎢"&amp;CHAR(10)&amp;"("&amp;FIXED($E4,1)&amp;"%"&amp;")"</f>
        <v>답
1,479.9㎢
(18.3%)</v>
      </c>
    </row>
    <row r="10" spans="1:34" x14ac:dyDescent="0.25">
      <c r="T10" s="103"/>
      <c r="U10" s="109" t="s">
        <v>28</v>
      </c>
      <c r="V10" s="1" t="str">
        <f>U10&amp;CHAR(10)&amp;FIXED($F4,1)&amp;"㎢"&amp;CHAR(10)&amp;"("&amp;FIXED($G4,1)&amp;"%"&amp;")"</f>
        <v>임야
4,445.9㎢
(55.1%)</v>
      </c>
    </row>
    <row r="11" spans="1:34" x14ac:dyDescent="0.25">
      <c r="T11" s="103"/>
      <c r="U11" s="109" t="s">
        <v>29</v>
      </c>
      <c r="V11" s="1" t="str">
        <f>U11&amp;CHAR(10)&amp;FIXED($H4,1)&amp;"㎢"&amp;CHAR(10)&amp;"("&amp;FIXED($I4,1)&amp;"%"&amp;")"</f>
        <v>대
231.5㎢
(2.9%)</v>
      </c>
    </row>
    <row r="12" spans="1:34" x14ac:dyDescent="0.25">
      <c r="T12" s="103"/>
      <c r="U12" s="109" t="s">
        <v>30</v>
      </c>
      <c r="V12" s="1" t="str">
        <f>U12&amp;CHAR(10)&amp;FIXED($J4,1)&amp;"㎢"&amp;CHAR(10)&amp;"("&amp;FIXED($K4,1)&amp;"%"&amp;")"</f>
        <v>도로
331.6㎢
(4.1%)</v>
      </c>
    </row>
    <row r="13" spans="1:34" x14ac:dyDescent="0.25">
      <c r="T13" s="103"/>
      <c r="U13" s="109" t="s">
        <v>31</v>
      </c>
      <c r="V13" s="1" t="str">
        <f>U13&amp;CHAR(10)&amp;FIXED($L4,1)&amp;"㎢"&amp;CHAR(10)&amp;"("&amp;FIXED($M4,1)&amp;"%"&amp;")"</f>
        <v>하천
276.0㎢
(3.4%)</v>
      </c>
    </row>
    <row r="14" spans="1:34" x14ac:dyDescent="0.25">
      <c r="T14" s="103"/>
      <c r="U14" s="109" t="s">
        <v>23</v>
      </c>
      <c r="V14" s="1" t="str">
        <f>U14&amp;CHAR(10)&amp;FIXED($N4,1)&amp;"㎢"&amp;CHAR(10)&amp;"("&amp;FIXED($O4,1)&amp;"%"&amp;")"</f>
        <v>기타
680.5㎢
(8.4%)</v>
      </c>
    </row>
    <row r="15" spans="1:34" x14ac:dyDescent="0.25">
      <c r="T15" s="103"/>
    </row>
    <row r="16" spans="1:34" x14ac:dyDescent="0.25">
      <c r="T16" s="103"/>
    </row>
    <row r="17" spans="1:20" x14ac:dyDescent="0.25">
      <c r="T17" s="103"/>
    </row>
    <row r="18" spans="1:20" x14ac:dyDescent="0.25">
      <c r="T18" s="103"/>
    </row>
    <row r="19" spans="1:20" x14ac:dyDescent="0.25">
      <c r="M19" s="102"/>
      <c r="T19" s="103"/>
    </row>
    <row r="20" spans="1:20" x14ac:dyDescent="0.25">
      <c r="T20" s="103"/>
    </row>
    <row r="21" spans="1:20" x14ac:dyDescent="0.25">
      <c r="T21" s="103"/>
    </row>
    <row r="22" spans="1:20" x14ac:dyDescent="0.25">
      <c r="T22" s="103"/>
    </row>
    <row r="23" spans="1:20" x14ac:dyDescent="0.25">
      <c r="T23" s="103"/>
    </row>
    <row r="32" spans="1:20" x14ac:dyDescent="0.25">
      <c r="A32" s="18" t="s">
        <v>69</v>
      </c>
    </row>
    <row r="33" spans="1:23" customFormat="1" ht="13.5" x14ac:dyDescent="0.25">
      <c r="A33" s="32" t="s">
        <v>35</v>
      </c>
      <c r="B33" s="24">
        <v>2012</v>
      </c>
      <c r="C33" s="24">
        <v>2013</v>
      </c>
      <c r="D33" s="24">
        <v>2014</v>
      </c>
      <c r="E33" s="24">
        <v>2015</v>
      </c>
      <c r="F33" s="24">
        <v>2016</v>
      </c>
      <c r="G33" s="24">
        <v>2017</v>
      </c>
      <c r="H33" s="24">
        <v>2018</v>
      </c>
      <c r="I33" s="24">
        <v>2019</v>
      </c>
      <c r="J33" s="24">
        <v>2020</v>
      </c>
      <c r="K33" s="24">
        <v>2021</v>
      </c>
      <c r="L33" s="24">
        <v>2022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customFormat="1" ht="13.5" x14ac:dyDescent="0.25">
      <c r="A34" s="33" t="s">
        <v>26</v>
      </c>
      <c r="B34" s="23">
        <v>100</v>
      </c>
      <c r="C34" s="23">
        <v>99.635941403889277</v>
      </c>
      <c r="D34" s="23">
        <v>99.214634122913012</v>
      </c>
      <c r="E34" s="23">
        <v>98.980531654606168</v>
      </c>
      <c r="F34" s="23">
        <v>98.717677614121314</v>
      </c>
      <c r="G34" s="23">
        <v>98.452913156042996</v>
      </c>
      <c r="H34" s="23">
        <v>98.625042840366561</v>
      </c>
      <c r="I34" s="23">
        <v>98.235446094818997</v>
      </c>
      <c r="J34" s="23">
        <v>97.889998233206626</v>
      </c>
      <c r="K34" s="23">
        <v>97.40894226510656</v>
      </c>
      <c r="L34" s="23">
        <v>97.053775850747513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customFormat="1" ht="13.5" x14ac:dyDescent="0.25">
      <c r="A35" s="33" t="s">
        <v>27</v>
      </c>
      <c r="B35" s="23">
        <v>100</v>
      </c>
      <c r="C35" s="23">
        <v>99.46988473204172</v>
      </c>
      <c r="D35" s="23">
        <v>98.788695212748749</v>
      </c>
      <c r="E35" s="23">
        <v>98.191300578040426</v>
      </c>
      <c r="F35" s="23">
        <v>97.850188909716636</v>
      </c>
      <c r="G35" s="23">
        <v>97.396458672145286</v>
      </c>
      <c r="H35" s="23">
        <v>97.078479626916376</v>
      </c>
      <c r="I35" s="23">
        <v>96.731114929282668</v>
      </c>
      <c r="J35" s="23">
        <v>96.356355489231532</v>
      </c>
      <c r="K35" s="23">
        <v>95.905386721699855</v>
      </c>
      <c r="L35" s="23">
        <v>95.568855876382713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customFormat="1" ht="13.5" x14ac:dyDescent="0.25">
      <c r="A36" s="33" t="s">
        <v>28</v>
      </c>
      <c r="B36" s="23">
        <v>100</v>
      </c>
      <c r="C36" s="23">
        <v>99.886909457938629</v>
      </c>
      <c r="D36" s="23">
        <v>99.71714438280415</v>
      </c>
      <c r="E36" s="23">
        <v>99.564515171648111</v>
      </c>
      <c r="F36" s="23">
        <v>99.462776628526768</v>
      </c>
      <c r="G36" s="23">
        <v>99.289816395422065</v>
      </c>
      <c r="H36" s="23">
        <v>99.040768771671253</v>
      </c>
      <c r="I36" s="23">
        <v>98.951596429681359</v>
      </c>
      <c r="J36" s="23">
        <v>98.829907649506936</v>
      </c>
      <c r="K36" s="23">
        <v>98.727719582931641</v>
      </c>
      <c r="L36" s="23">
        <v>98.65884342316393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customFormat="1" ht="13.5" x14ac:dyDescent="0.25">
      <c r="A37" s="33" t="s">
        <v>34</v>
      </c>
      <c r="B37" s="23">
        <v>100</v>
      </c>
      <c r="C37" s="23">
        <v>101.06945001010948</v>
      </c>
      <c r="D37" s="23">
        <v>102.67228254879817</v>
      </c>
      <c r="E37" s="23">
        <v>104.64305221573147</v>
      </c>
      <c r="F37" s="23">
        <v>106.14112090674411</v>
      </c>
      <c r="G37" s="23">
        <v>107.81481808492541</v>
      </c>
      <c r="H37" s="23">
        <v>109.06138900078979</v>
      </c>
      <c r="I37" s="23">
        <v>110.21675393061652</v>
      </c>
      <c r="J37" s="23">
        <v>111.12559125982833</v>
      </c>
      <c r="K37" s="23">
        <v>112.30573659638546</v>
      </c>
      <c r="L37" s="23">
        <v>113.38061968199935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customFormat="1" ht="13.5" x14ac:dyDescent="0.25">
      <c r="A38" s="33" t="s">
        <v>30</v>
      </c>
      <c r="B38" s="23">
        <v>100</v>
      </c>
      <c r="C38" s="23">
        <v>102.2667766293235</v>
      </c>
      <c r="D38" s="23">
        <v>104.2488532108524</v>
      </c>
      <c r="E38" s="23">
        <v>106.26745826268251</v>
      </c>
      <c r="F38" s="23">
        <v>107.93813583636216</v>
      </c>
      <c r="G38" s="23">
        <v>109.67640371150343</v>
      </c>
      <c r="H38" s="23">
        <v>111.89070750059524</v>
      </c>
      <c r="I38" s="23">
        <v>112.83776557141043</v>
      </c>
      <c r="J38" s="23">
        <v>113.60603122088717</v>
      </c>
      <c r="K38" s="23">
        <v>114.08851745886406</v>
      </c>
      <c r="L38" s="23">
        <v>114.77257993138853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customFormat="1" ht="13.5" x14ac:dyDescent="0.25">
      <c r="A39" s="33" t="s">
        <v>31</v>
      </c>
      <c r="B39" s="23">
        <v>100</v>
      </c>
      <c r="C39" s="23">
        <v>100.02508169475122</v>
      </c>
      <c r="D39" s="23">
        <v>100.32900194438288</v>
      </c>
      <c r="E39" s="23">
        <v>100.52274490448667</v>
      </c>
      <c r="F39" s="23">
        <v>100.35986436783895</v>
      </c>
      <c r="G39" s="23">
        <v>100.87690250830153</v>
      </c>
      <c r="H39" s="23">
        <v>101.09614391157369</v>
      </c>
      <c r="I39" s="23">
        <v>101.0785443166295</v>
      </c>
      <c r="J39" s="23">
        <v>101.12258859635028</v>
      </c>
      <c r="K39" s="23">
        <v>101.21717258290023</v>
      </c>
      <c r="L39" s="23">
        <v>101.27870026404133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customFormat="1" ht="13.5" x14ac:dyDescent="0.25">
      <c r="A40" s="34" t="s">
        <v>23</v>
      </c>
      <c r="B40" s="23">
        <v>100</v>
      </c>
      <c r="C40" s="23">
        <v>101.11803033925091</v>
      </c>
      <c r="D40" s="23">
        <v>103.10533072129407</v>
      </c>
      <c r="E40" s="23">
        <v>104.24321663759393</v>
      </c>
      <c r="F40" s="23">
        <v>105.30550917312237</v>
      </c>
      <c r="G40" s="23">
        <v>106.407782585428</v>
      </c>
      <c r="H40" s="23">
        <v>107.34045824809316</v>
      </c>
      <c r="I40" s="23">
        <v>108.49831799226956</v>
      </c>
      <c r="J40" s="23">
        <v>110.17062925492979</v>
      </c>
      <c r="K40" s="23">
        <v>112.33132739789787</v>
      </c>
      <c r="L40" s="23">
        <v>113.54962604607401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8"/>
    </row>
    <row r="42" spans="1:23" x14ac:dyDescent="0.25">
      <c r="A42" s="18"/>
    </row>
  </sheetData>
  <mergeCells count="3">
    <mergeCell ref="A1:C1"/>
    <mergeCell ref="A2:A3"/>
    <mergeCell ref="U7:V7"/>
  </mergeCells>
  <phoneticPr fontId="1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workbookViewId="0">
      <selection activeCell="B12" sqref="B12"/>
    </sheetView>
  </sheetViews>
  <sheetFormatPr defaultRowHeight="12" x14ac:dyDescent="0.25"/>
  <cols>
    <col min="1" max="1" width="12.140625" style="1" customWidth="1"/>
    <col min="2" max="2" width="17.5703125" style="1" bestFit="1" customWidth="1"/>
    <col min="3" max="4" width="9.140625" style="4"/>
    <col min="5" max="20" width="9.140625" style="1"/>
    <col min="21" max="21" width="9.140625" style="103"/>
    <col min="22" max="22" width="11.28515625" style="1" bestFit="1" customWidth="1"/>
    <col min="23" max="23" width="13.5703125" style="1" bestFit="1" customWidth="1"/>
    <col min="24" max="16384" width="9.140625" style="1"/>
  </cols>
  <sheetData>
    <row r="1" spans="1:23" x14ac:dyDescent="0.25">
      <c r="A1" s="13" t="s">
        <v>38</v>
      </c>
      <c r="B1" s="14"/>
      <c r="C1" s="8"/>
      <c r="D1" s="8"/>
      <c r="U1" s="102"/>
    </row>
    <row r="2" spans="1:23" x14ac:dyDescent="0.25">
      <c r="A2" s="124"/>
      <c r="B2" s="21" t="s">
        <v>0</v>
      </c>
      <c r="C2" s="8"/>
      <c r="D2" s="8"/>
    </row>
    <row r="3" spans="1:23" ht="13.5" x14ac:dyDescent="0.25">
      <c r="A3" s="125"/>
      <c r="B3" s="10" t="s">
        <v>1</v>
      </c>
      <c r="C3" s="8"/>
      <c r="D3" s="8"/>
      <c r="V3" s="130" t="s">
        <v>82</v>
      </c>
      <c r="W3" s="130"/>
    </row>
    <row r="4" spans="1:23" x14ac:dyDescent="0.15">
      <c r="A4" s="12" t="s">
        <v>3</v>
      </c>
      <c r="B4" s="65">
        <f>SUM(B5:B19)</f>
        <v>3706313071.3000002</v>
      </c>
      <c r="C4" s="8">
        <f>B4*0.000001</f>
        <v>3706.3130713</v>
      </c>
      <c r="D4" s="8">
        <f>SUM(D5:D19)</f>
        <v>99.999999999999986</v>
      </c>
      <c r="V4" s="108" t="s">
        <v>3</v>
      </c>
      <c r="W4" s="1" t="str">
        <f>FIXED($C4,1)&amp;CHAR(10)&amp;"("&amp;FIXED($D4,1)&amp;")"</f>
        <v>3,706.3
(100.0)</v>
      </c>
    </row>
    <row r="5" spans="1:23" x14ac:dyDescent="0.15">
      <c r="A5" s="9" t="s">
        <v>4</v>
      </c>
      <c r="B5" s="99">
        <v>50243549.100000001</v>
      </c>
      <c r="C5" s="76">
        <f t="shared" ref="C5:C19" si="0">B5*0.000001</f>
        <v>50.243549100000003</v>
      </c>
      <c r="D5" s="76">
        <f>B5/B4*100</f>
        <v>1.3556207512274976</v>
      </c>
      <c r="V5" s="107" t="s">
        <v>4</v>
      </c>
      <c r="W5" s="106" t="str">
        <f t="shared" ref="W5:W44" si="1">FIXED($C5,1)&amp;CHAR(10)&amp;"("&amp;FIXED($D5,1)&amp;")"</f>
        <v>50.2
(1.4)</v>
      </c>
    </row>
    <row r="6" spans="1:23" x14ac:dyDescent="0.15">
      <c r="A6" s="9" t="s">
        <v>5</v>
      </c>
      <c r="B6" s="99">
        <v>91110507.5</v>
      </c>
      <c r="C6" s="76">
        <f t="shared" si="0"/>
        <v>91.110507499999997</v>
      </c>
      <c r="D6" s="76">
        <f>B6/B4*100</f>
        <v>2.4582517922060676</v>
      </c>
      <c r="V6" s="107" t="s">
        <v>5</v>
      </c>
      <c r="W6" s="106" t="str">
        <f t="shared" si="1"/>
        <v>91.1
(2.5)</v>
      </c>
    </row>
    <row r="7" spans="1:23" x14ac:dyDescent="0.15">
      <c r="A7" s="9" t="s">
        <v>6</v>
      </c>
      <c r="B7" s="99">
        <v>326264903</v>
      </c>
      <c r="C7" s="76">
        <f t="shared" si="0"/>
        <v>326.264903</v>
      </c>
      <c r="D7" s="76">
        <f>B7/B4*100</f>
        <v>8.8029504449164513</v>
      </c>
      <c r="V7" s="107" t="s">
        <v>6</v>
      </c>
      <c r="W7" s="106" t="str">
        <f t="shared" si="1"/>
        <v>326.3
(8.8)</v>
      </c>
    </row>
    <row r="8" spans="1:23" x14ac:dyDescent="0.15">
      <c r="A8" s="9" t="s">
        <v>7</v>
      </c>
      <c r="B8" s="99">
        <v>407307551.30000001</v>
      </c>
      <c r="C8" s="76">
        <f t="shared" si="0"/>
        <v>407.3075513</v>
      </c>
      <c r="D8" s="76">
        <f>B8/B4*100</f>
        <v>10.989561417625621</v>
      </c>
      <c r="V8" s="107" t="s">
        <v>7</v>
      </c>
      <c r="W8" s="106" t="str">
        <f t="shared" si="1"/>
        <v>407.3
(11.0)</v>
      </c>
    </row>
    <row r="9" spans="1:23" x14ac:dyDescent="0.15">
      <c r="A9" s="9" t="s">
        <v>8</v>
      </c>
      <c r="B9" s="99">
        <v>383264774.60000002</v>
      </c>
      <c r="C9" s="76">
        <f t="shared" si="0"/>
        <v>383.26477460000001</v>
      </c>
      <c r="D9" s="76">
        <f>B9/B4*100</f>
        <v>10.340863473402392</v>
      </c>
      <c r="V9" s="107" t="s">
        <v>8</v>
      </c>
      <c r="W9" s="106" t="str">
        <f t="shared" si="1"/>
        <v>383.3
(10.3)</v>
      </c>
    </row>
    <row r="10" spans="1:23" x14ac:dyDescent="0.15">
      <c r="A10" s="9" t="s">
        <v>9</v>
      </c>
      <c r="B10" s="99">
        <v>283560028.89999998</v>
      </c>
      <c r="C10" s="76">
        <f t="shared" si="0"/>
        <v>283.56002889999996</v>
      </c>
      <c r="D10" s="76">
        <f>B10/B4*100</f>
        <v>7.6507306167889508</v>
      </c>
      <c r="U10" s="102"/>
      <c r="V10" s="107" t="s">
        <v>9</v>
      </c>
      <c r="W10" s="106" t="str">
        <f t="shared" si="1"/>
        <v>283.6
(7.7)</v>
      </c>
    </row>
    <row r="11" spans="1:23" x14ac:dyDescent="0.15">
      <c r="A11" s="9" t="s">
        <v>10</v>
      </c>
      <c r="B11" s="99">
        <v>444170683.60000002</v>
      </c>
      <c r="C11" s="76">
        <f t="shared" si="0"/>
        <v>444.17068360000002</v>
      </c>
      <c r="D11" s="76">
        <f>B11/B4*100</f>
        <v>11.984165262223945</v>
      </c>
      <c r="V11" s="107" t="s">
        <v>10</v>
      </c>
      <c r="W11" s="106" t="str">
        <f t="shared" si="1"/>
        <v>444.2
(12.0)</v>
      </c>
    </row>
    <row r="12" spans="1:23" x14ac:dyDescent="0.15">
      <c r="A12" s="9" t="s">
        <v>11</v>
      </c>
      <c r="B12" s="99">
        <v>234217499.19999999</v>
      </c>
      <c r="C12" s="76">
        <f t="shared" si="0"/>
        <v>234.21749919999996</v>
      </c>
      <c r="D12" s="76">
        <f>B12/B4*100</f>
        <v>6.3194202619760746</v>
      </c>
      <c r="V12" s="107" t="s">
        <v>11</v>
      </c>
      <c r="W12" s="106" t="str">
        <f t="shared" si="1"/>
        <v>234.2
(6.3)</v>
      </c>
    </row>
    <row r="13" spans="1:23" x14ac:dyDescent="0.15">
      <c r="A13" s="9" t="s">
        <v>12</v>
      </c>
      <c r="B13" s="99">
        <v>178690570.30000001</v>
      </c>
      <c r="C13" s="76">
        <f t="shared" si="0"/>
        <v>178.69057029999999</v>
      </c>
      <c r="D13" s="76">
        <f>B13/B4*100</f>
        <v>4.8212486873733997</v>
      </c>
      <c r="V13" s="107" t="s">
        <v>12</v>
      </c>
      <c r="W13" s="106" t="str">
        <f t="shared" si="1"/>
        <v>178.7
(4.8)</v>
      </c>
    </row>
    <row r="14" spans="1:23" x14ac:dyDescent="0.15">
      <c r="A14" s="9" t="s">
        <v>13</v>
      </c>
      <c r="B14" s="99">
        <v>131773978.09999999</v>
      </c>
      <c r="C14" s="76">
        <f t="shared" si="0"/>
        <v>131.77397809999999</v>
      </c>
      <c r="D14" s="76">
        <f>B14/B4*100</f>
        <v>3.5553925306633607</v>
      </c>
      <c r="V14" s="107" t="s">
        <v>13</v>
      </c>
      <c r="W14" s="106" t="str">
        <f t="shared" si="1"/>
        <v>131.8
(3.6)</v>
      </c>
    </row>
    <row r="15" spans="1:23" x14ac:dyDescent="0.15">
      <c r="A15" s="9" t="s">
        <v>14</v>
      </c>
      <c r="B15" s="99">
        <v>133991428.7</v>
      </c>
      <c r="C15" s="76">
        <f t="shared" si="0"/>
        <v>133.9914287</v>
      </c>
      <c r="D15" s="76">
        <f>B15/B4*100</f>
        <v>3.6152215455722989</v>
      </c>
      <c r="V15" s="107" t="s">
        <v>14</v>
      </c>
      <c r="W15" s="106" t="str">
        <f t="shared" si="1"/>
        <v>134.0
(3.6)</v>
      </c>
    </row>
    <row r="16" spans="1:23" x14ac:dyDescent="0.15">
      <c r="A16" s="9" t="s">
        <v>15</v>
      </c>
      <c r="B16" s="99">
        <v>212874552.90000001</v>
      </c>
      <c r="C16" s="76">
        <f t="shared" si="0"/>
        <v>212.8745529</v>
      </c>
      <c r="D16" s="76">
        <f>B16/B4*100</f>
        <v>5.7435664177536312</v>
      </c>
      <c r="V16" s="107" t="s">
        <v>15</v>
      </c>
      <c r="W16" s="106" t="str">
        <f t="shared" si="1"/>
        <v>212.9
(5.7)</v>
      </c>
    </row>
    <row r="17" spans="1:23" x14ac:dyDescent="0.15">
      <c r="A17" s="9" t="s">
        <v>16</v>
      </c>
      <c r="B17" s="99">
        <v>172094375.30000001</v>
      </c>
      <c r="C17" s="76">
        <f t="shared" si="0"/>
        <v>172.0943753</v>
      </c>
      <c r="D17" s="76">
        <f>B17/B4*100</f>
        <v>4.643276808767733</v>
      </c>
      <c r="V17" s="107" t="s">
        <v>16</v>
      </c>
      <c r="W17" s="106" t="str">
        <f t="shared" si="1"/>
        <v>172.1
(4.6)</v>
      </c>
    </row>
    <row r="18" spans="1:23" x14ac:dyDescent="0.15">
      <c r="A18" s="9" t="s">
        <v>17</v>
      </c>
      <c r="B18" s="99">
        <v>357065480.89999998</v>
      </c>
      <c r="C18" s="76">
        <f t="shared" si="0"/>
        <v>357.06548089999995</v>
      </c>
      <c r="D18" s="76">
        <f>B18/B4*100</f>
        <v>9.6339805631896667</v>
      </c>
      <c r="V18" s="107" t="s">
        <v>17</v>
      </c>
      <c r="W18" s="106" t="str">
        <f t="shared" si="1"/>
        <v>357.1
(9.6)</v>
      </c>
    </row>
    <row r="19" spans="1:23" x14ac:dyDescent="0.15">
      <c r="A19" s="9" t="s">
        <v>18</v>
      </c>
      <c r="B19" s="99">
        <v>299683187.89999998</v>
      </c>
      <c r="C19" s="76">
        <f t="shared" si="0"/>
        <v>299.68318789999995</v>
      </c>
      <c r="D19" s="76">
        <f>B19/B4*100</f>
        <v>8.0857494263129048</v>
      </c>
      <c r="V19" s="107" t="s">
        <v>18</v>
      </c>
      <c r="W19" s="106" t="str">
        <f t="shared" si="1"/>
        <v>299.7
(8.1)</v>
      </c>
    </row>
    <row r="20" spans="1:23" x14ac:dyDescent="0.25">
      <c r="A20" s="18"/>
      <c r="B20" s="18"/>
      <c r="C20" s="76"/>
      <c r="D20" s="76"/>
      <c r="W20" s="106"/>
    </row>
    <row r="21" spans="1:23" x14ac:dyDescent="0.25">
      <c r="A21" s="18"/>
      <c r="B21" s="18"/>
      <c r="C21" s="76"/>
      <c r="D21" s="76"/>
      <c r="W21" s="106"/>
    </row>
    <row r="22" spans="1:23" x14ac:dyDescent="0.25">
      <c r="A22" s="18"/>
      <c r="B22" s="8"/>
      <c r="C22" s="76"/>
      <c r="D22" s="76"/>
      <c r="W22" s="106"/>
    </row>
    <row r="23" spans="1:23" x14ac:dyDescent="0.25">
      <c r="A23" s="18"/>
      <c r="B23" s="18"/>
      <c r="C23" s="68"/>
      <c r="D23" s="68"/>
      <c r="W23" s="106"/>
    </row>
    <row r="24" spans="1:23" x14ac:dyDescent="0.25">
      <c r="A24" s="18"/>
      <c r="B24" s="18"/>
      <c r="C24" s="68"/>
      <c r="D24" s="68"/>
      <c r="W24" s="106"/>
    </row>
    <row r="25" spans="1:23" x14ac:dyDescent="0.25">
      <c r="A25" s="18"/>
      <c r="B25" s="20"/>
      <c r="C25" s="68"/>
      <c r="D25" s="68"/>
      <c r="W25" s="106"/>
    </row>
    <row r="26" spans="1:23" x14ac:dyDescent="0.25">
      <c r="A26" s="43" t="s">
        <v>67</v>
      </c>
      <c r="B26" s="42"/>
      <c r="C26" s="76"/>
      <c r="D26" s="76"/>
      <c r="W26" s="106"/>
    </row>
    <row r="27" spans="1:23" x14ac:dyDescent="0.25">
      <c r="A27" s="40"/>
      <c r="B27" s="21" t="s">
        <v>0</v>
      </c>
      <c r="C27" s="76"/>
      <c r="D27" s="76"/>
      <c r="W27" s="106"/>
    </row>
    <row r="28" spans="1:23" ht="13.5" x14ac:dyDescent="0.25">
      <c r="A28" s="41"/>
      <c r="B28" s="10" t="s">
        <v>1</v>
      </c>
      <c r="C28" s="76"/>
      <c r="D28" s="76"/>
      <c r="V28" s="130" t="s">
        <v>82</v>
      </c>
      <c r="W28" s="130"/>
    </row>
    <row r="29" spans="1:23" x14ac:dyDescent="0.15">
      <c r="A29" s="12" t="s">
        <v>3</v>
      </c>
      <c r="B29" s="65">
        <f>SUM(B30:B44)</f>
        <v>4366862573.1999998</v>
      </c>
      <c r="C29" s="76">
        <f>B29*0.000001</f>
        <v>4366.8625732</v>
      </c>
      <c r="D29" s="76">
        <f>SUM(D30:D44)</f>
        <v>100.00000000000001</v>
      </c>
      <c r="V29" s="108" t="s">
        <v>3</v>
      </c>
      <c r="W29" s="106" t="str">
        <f t="shared" si="1"/>
        <v>4,366.9
(100.0)</v>
      </c>
    </row>
    <row r="30" spans="1:23" x14ac:dyDescent="0.15">
      <c r="A30" s="9" t="s">
        <v>4</v>
      </c>
      <c r="B30" s="100">
        <v>42262556</v>
      </c>
      <c r="C30" s="76">
        <f t="shared" ref="C30:C44" si="2">B30*0.000001</f>
        <v>42.262555999999996</v>
      </c>
      <c r="D30" s="76">
        <f>B30/B29*100</f>
        <v>0.9678013743636168</v>
      </c>
      <c r="V30" s="107" t="s">
        <v>4</v>
      </c>
      <c r="W30" s="106" t="str">
        <f t="shared" si="1"/>
        <v>42.3
(1.0)</v>
      </c>
    </row>
    <row r="31" spans="1:23" x14ac:dyDescent="0.15">
      <c r="A31" s="9" t="s">
        <v>5</v>
      </c>
      <c r="B31" s="100">
        <v>22406318</v>
      </c>
      <c r="C31" s="76">
        <f t="shared" si="2"/>
        <v>22.406317999999999</v>
      </c>
      <c r="D31" s="76">
        <f>B31/B29*100</f>
        <v>0.51309876654947806</v>
      </c>
      <c r="V31" s="107" t="s">
        <v>5</v>
      </c>
      <c r="W31" s="106" t="str">
        <f t="shared" si="1"/>
        <v>22.4
(0.5)</v>
      </c>
    </row>
    <row r="32" spans="1:23" ht="12" customHeight="1" x14ac:dyDescent="0.15">
      <c r="A32" s="9" t="s">
        <v>6</v>
      </c>
      <c r="B32" s="100">
        <v>71681322</v>
      </c>
      <c r="C32" s="76">
        <f t="shared" si="2"/>
        <v>71.681321999999994</v>
      </c>
      <c r="D32" s="76">
        <f>B32/B29*100</f>
        <v>1.6414833487070912</v>
      </c>
      <c r="V32" s="107" t="s">
        <v>6</v>
      </c>
      <c r="W32" s="106" t="str">
        <f t="shared" si="1"/>
        <v>71.7
(1.6)</v>
      </c>
    </row>
    <row r="33" spans="1:23" x14ac:dyDescent="0.15">
      <c r="A33" s="9" t="s">
        <v>7</v>
      </c>
      <c r="B33" s="100">
        <v>99277685</v>
      </c>
      <c r="C33" s="76">
        <f t="shared" si="2"/>
        <v>99.277684999999991</v>
      </c>
      <c r="D33" s="76">
        <f>B33/B29*100</f>
        <v>2.2734327754960733</v>
      </c>
      <c r="V33" s="107" t="s">
        <v>7</v>
      </c>
      <c r="W33" s="106" t="str">
        <f t="shared" si="1"/>
        <v>99.3
(2.3)</v>
      </c>
    </row>
    <row r="34" spans="1:23" x14ac:dyDescent="0.15">
      <c r="A34" s="9" t="s">
        <v>8</v>
      </c>
      <c r="B34" s="100">
        <v>309963854</v>
      </c>
      <c r="C34" s="76">
        <f t="shared" si="2"/>
        <v>309.96385399999997</v>
      </c>
      <c r="D34" s="76">
        <f>B34/B29*100</f>
        <v>7.0980904208501601</v>
      </c>
      <c r="V34" s="107" t="s">
        <v>8</v>
      </c>
      <c r="W34" s="106" t="str">
        <f t="shared" si="1"/>
        <v>310.0
(7.1)</v>
      </c>
    </row>
    <row r="35" spans="1:23" x14ac:dyDescent="0.15">
      <c r="A35" s="9" t="s">
        <v>9</v>
      </c>
      <c r="B35" s="100">
        <v>468617127</v>
      </c>
      <c r="C35" s="76">
        <f t="shared" si="2"/>
        <v>468.61712699999998</v>
      </c>
      <c r="D35" s="76">
        <f>B35/B29*100</f>
        <v>10.731208485377211</v>
      </c>
      <c r="V35" s="107" t="s">
        <v>9</v>
      </c>
      <c r="W35" s="106" t="str">
        <f t="shared" si="1"/>
        <v>468.6
(10.7)</v>
      </c>
    </row>
    <row r="36" spans="1:23" x14ac:dyDescent="0.15">
      <c r="A36" s="9" t="s">
        <v>10</v>
      </c>
      <c r="B36" s="100">
        <v>101779865</v>
      </c>
      <c r="C36" s="76">
        <f t="shared" si="2"/>
        <v>101.779865</v>
      </c>
      <c r="D36" s="76">
        <f>B36/B29*100</f>
        <v>2.3307320368778308</v>
      </c>
      <c r="V36" s="107" t="s">
        <v>10</v>
      </c>
      <c r="W36" s="106" t="str">
        <f t="shared" si="1"/>
        <v>101.8
(2.3)</v>
      </c>
    </row>
    <row r="37" spans="1:23" x14ac:dyDescent="0.15">
      <c r="A37" s="9" t="s">
        <v>11</v>
      </c>
      <c r="B37" s="100">
        <v>587059909</v>
      </c>
      <c r="C37" s="76">
        <f t="shared" si="2"/>
        <v>587.05990899999995</v>
      </c>
      <c r="D37" s="76">
        <f>B37/B29*100</f>
        <v>13.443516922260448</v>
      </c>
      <c r="U37" s="102"/>
      <c r="V37" s="107" t="s">
        <v>11</v>
      </c>
      <c r="W37" s="106" t="str">
        <f t="shared" si="1"/>
        <v>587.1
(13.4)</v>
      </c>
    </row>
    <row r="38" spans="1:23" x14ac:dyDescent="0.15">
      <c r="A38" s="9" t="s">
        <v>12</v>
      </c>
      <c r="B38" s="100">
        <v>610478588</v>
      </c>
      <c r="C38" s="76">
        <f t="shared" si="2"/>
        <v>610.47858799999995</v>
      </c>
      <c r="D38" s="76">
        <f>B38/B29*100</f>
        <v>13.979798488429337</v>
      </c>
      <c r="V38" s="107" t="s">
        <v>12</v>
      </c>
      <c r="W38" s="106" t="str">
        <f t="shared" si="1"/>
        <v>610.5
(14.0)</v>
      </c>
    </row>
    <row r="39" spans="1:23" x14ac:dyDescent="0.15">
      <c r="A39" s="9" t="s">
        <v>13</v>
      </c>
      <c r="B39" s="100">
        <v>500294042</v>
      </c>
      <c r="C39" s="76">
        <f t="shared" si="2"/>
        <v>500.29404199999999</v>
      </c>
      <c r="D39" s="76">
        <f>B39/B29*100</f>
        <v>11.456601475630793</v>
      </c>
      <c r="V39" s="107" t="s">
        <v>13</v>
      </c>
      <c r="W39" s="106" t="str">
        <f t="shared" si="1"/>
        <v>500.3
(11.5)</v>
      </c>
    </row>
    <row r="40" spans="1:23" x14ac:dyDescent="0.15">
      <c r="A40" s="9" t="s">
        <v>14</v>
      </c>
      <c r="B40" s="100">
        <v>399198085</v>
      </c>
      <c r="C40" s="76">
        <f t="shared" si="2"/>
        <v>399.19808499999999</v>
      </c>
      <c r="D40" s="76">
        <f>B40/B29*100</f>
        <v>9.141530751389574</v>
      </c>
      <c r="V40" s="107" t="s">
        <v>14</v>
      </c>
      <c r="W40" s="106" t="str">
        <f t="shared" si="1"/>
        <v>399.2
(9.1)</v>
      </c>
    </row>
    <row r="41" spans="1:23" x14ac:dyDescent="0.15">
      <c r="A41" s="9" t="s">
        <v>15</v>
      </c>
      <c r="B41" s="100">
        <v>384295586</v>
      </c>
      <c r="C41" s="8">
        <f t="shared" si="2"/>
        <v>384.29558599999996</v>
      </c>
      <c r="D41" s="8">
        <f>B41/B29*100</f>
        <v>8.8002674588037575</v>
      </c>
      <c r="V41" s="107" t="s">
        <v>15</v>
      </c>
      <c r="W41" s="106" t="str">
        <f t="shared" si="1"/>
        <v>384.3
(8.8)</v>
      </c>
    </row>
    <row r="42" spans="1:23" x14ac:dyDescent="0.15">
      <c r="A42" s="9" t="s">
        <v>16</v>
      </c>
      <c r="B42" s="100">
        <v>323829551</v>
      </c>
      <c r="C42" s="8">
        <f t="shared" si="2"/>
        <v>323.82955099999998</v>
      </c>
      <c r="D42" s="8">
        <f>B42/B29*100</f>
        <v>7.4156112213694056</v>
      </c>
      <c r="V42" s="107" t="s">
        <v>16</v>
      </c>
      <c r="W42" s="106" t="str">
        <f t="shared" si="1"/>
        <v>323.8
(7.4)</v>
      </c>
    </row>
    <row r="43" spans="1:23" x14ac:dyDescent="0.15">
      <c r="A43" s="9" t="s">
        <v>17</v>
      </c>
      <c r="B43" s="100">
        <v>250420377</v>
      </c>
      <c r="C43" s="8">
        <f t="shared" si="2"/>
        <v>250.420377</v>
      </c>
      <c r="D43" s="8">
        <f>B43/B29*100</f>
        <v>5.734560518044745</v>
      </c>
      <c r="V43" s="107" t="s">
        <v>17</v>
      </c>
      <c r="W43" s="106" t="str">
        <f t="shared" si="1"/>
        <v>250.4
(5.7)</v>
      </c>
    </row>
    <row r="44" spans="1:23" x14ac:dyDescent="0.15">
      <c r="A44" s="9" t="s">
        <v>18</v>
      </c>
      <c r="B44" s="100">
        <v>195297708.19999999</v>
      </c>
      <c r="C44" s="8">
        <f t="shared" si="2"/>
        <v>195.29770819999999</v>
      </c>
      <c r="D44" s="8">
        <f>B44/B29*100</f>
        <v>4.4722659558504834</v>
      </c>
      <c r="V44" s="107" t="s">
        <v>18</v>
      </c>
      <c r="W44" s="106" t="str">
        <f t="shared" si="1"/>
        <v>195.3
(4.5)</v>
      </c>
    </row>
  </sheetData>
  <mergeCells count="3">
    <mergeCell ref="A2:A3"/>
    <mergeCell ref="V3:W3"/>
    <mergeCell ref="V28:W28"/>
  </mergeCells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36"/>
  <sheetViews>
    <sheetView topLeftCell="A70" zoomScaleNormal="100" workbookViewId="0">
      <selection activeCell="B79" sqref="B79:I79"/>
    </sheetView>
  </sheetViews>
  <sheetFormatPr defaultRowHeight="12" x14ac:dyDescent="0.2"/>
  <cols>
    <col min="1" max="1" width="9.140625" style="6" customWidth="1"/>
    <col min="2" max="2" width="17" style="5" bestFit="1" customWidth="1"/>
    <col min="3" max="5" width="10.140625" style="5" customWidth="1"/>
    <col min="6" max="7" width="7.5703125" style="5" customWidth="1"/>
    <col min="8" max="8" width="15.140625" style="5" bestFit="1" customWidth="1"/>
    <col min="9" max="9" width="12.85546875" style="5" bestFit="1" customWidth="1"/>
    <col min="10" max="17" width="14.85546875" style="6" customWidth="1"/>
    <col min="18" max="18" width="16" style="6" customWidth="1"/>
    <col min="19" max="21" width="15.140625" style="6" bestFit="1" customWidth="1"/>
    <col min="22" max="23" width="12.85546875" style="6" bestFit="1" customWidth="1"/>
    <col min="24" max="24" width="9.140625" style="6" customWidth="1"/>
    <col min="25" max="25" width="14" style="6" bestFit="1" customWidth="1"/>
    <col min="26" max="27" width="12.85546875" style="6" bestFit="1" customWidth="1"/>
    <col min="28" max="28" width="11" style="6" bestFit="1" customWidth="1"/>
    <col min="29" max="30" width="14" style="6" bestFit="1" customWidth="1"/>
    <col min="31" max="16384" width="9.140625" style="6"/>
  </cols>
  <sheetData>
    <row r="1" spans="1:14" ht="42" customHeight="1" x14ac:dyDescent="0.2">
      <c r="A1" s="145" t="s">
        <v>78</v>
      </c>
      <c r="B1" s="146"/>
      <c r="C1" s="146"/>
      <c r="D1" s="67"/>
      <c r="E1" s="50"/>
      <c r="F1" s="50"/>
      <c r="G1" s="50"/>
      <c r="H1" s="50"/>
      <c r="I1" s="52"/>
      <c r="J1" s="48"/>
      <c r="K1" s="48"/>
      <c r="N1" s="81"/>
    </row>
    <row r="2" spans="1:14" s="7" customFormat="1" ht="15" customHeight="1" x14ac:dyDescent="0.25">
      <c r="A2" s="147"/>
      <c r="B2" s="58" t="s">
        <v>0</v>
      </c>
      <c r="C2" s="58" t="s">
        <v>26</v>
      </c>
      <c r="D2" s="58" t="s">
        <v>27</v>
      </c>
      <c r="E2" s="58" t="s">
        <v>28</v>
      </c>
      <c r="F2" s="58" t="s">
        <v>29</v>
      </c>
      <c r="G2" s="58" t="s">
        <v>30</v>
      </c>
      <c r="H2" s="58" t="s">
        <v>31</v>
      </c>
      <c r="I2" s="58" t="s">
        <v>23</v>
      </c>
      <c r="J2" s="49"/>
      <c r="K2" s="49"/>
    </row>
    <row r="3" spans="1:14" s="7" customFormat="1" ht="15" customHeight="1" x14ac:dyDescent="0.25">
      <c r="A3" s="148"/>
      <c r="B3" s="51" t="s">
        <v>1</v>
      </c>
      <c r="C3" s="51" t="s">
        <v>1</v>
      </c>
      <c r="D3" s="51" t="s">
        <v>1</v>
      </c>
      <c r="E3" s="51" t="s">
        <v>1</v>
      </c>
      <c r="F3" s="51" t="s">
        <v>1</v>
      </c>
      <c r="G3" s="51" t="s">
        <v>1</v>
      </c>
      <c r="H3" s="51" t="s">
        <v>1</v>
      </c>
      <c r="I3" s="51" t="s">
        <v>1</v>
      </c>
      <c r="J3" s="116" t="s">
        <v>82</v>
      </c>
      <c r="K3" s="112"/>
    </row>
    <row r="4" spans="1:14" ht="13.5" x14ac:dyDescent="0.2">
      <c r="A4" s="53" t="s">
        <v>3</v>
      </c>
      <c r="B4" s="55">
        <f>B79*0.000001</f>
        <v>8073.1756444999992</v>
      </c>
      <c r="C4" s="55">
        <f t="shared" ref="C4:H4" si="0">C79*0.000001</f>
        <v>627.68890509999983</v>
      </c>
      <c r="D4" s="55">
        <f t="shared" si="0"/>
        <v>1479.9057590000002</v>
      </c>
      <c r="E4" s="55">
        <f t="shared" si="0"/>
        <v>4445.9127537999993</v>
      </c>
      <c r="F4" s="55">
        <f t="shared" si="0"/>
        <v>231.53699489999997</v>
      </c>
      <c r="G4" s="55">
        <f t="shared" si="0"/>
        <v>331.55865790000001</v>
      </c>
      <c r="H4" s="55">
        <f t="shared" si="0"/>
        <v>276.04778059999995</v>
      </c>
      <c r="I4" s="55">
        <f>X99*0.000001</f>
        <v>680.52479319999986</v>
      </c>
      <c r="J4" s="104" t="str">
        <f>A4&amp;CHAR(10)&amp;FIXED($B4,1)</f>
        <v>합계
8,073.2</v>
      </c>
      <c r="K4" s="113"/>
      <c r="M4" s="116" t="s">
        <v>82</v>
      </c>
    </row>
    <row r="5" spans="1:14" ht="13.5" x14ac:dyDescent="0.2">
      <c r="A5" s="54" t="s">
        <v>80</v>
      </c>
      <c r="B5" s="66">
        <f t="shared" ref="B5:H19" si="1">B81*0.000001</f>
        <v>92.506105099999985</v>
      </c>
      <c r="C5" s="55">
        <f t="shared" si="1"/>
        <v>4.9146367999999994</v>
      </c>
      <c r="D5" s="55">
        <f t="shared" si="1"/>
        <v>10.334224699999998</v>
      </c>
      <c r="E5" s="55">
        <f t="shared" si="1"/>
        <v>42.581447899999993</v>
      </c>
      <c r="F5" s="55">
        <f t="shared" si="1"/>
        <v>16.199535099999999</v>
      </c>
      <c r="G5" s="55">
        <f t="shared" si="1"/>
        <v>7.7816546999999998</v>
      </c>
      <c r="H5" s="55">
        <f t="shared" si="1"/>
        <v>2.5843421000000002</v>
      </c>
      <c r="I5" s="55">
        <f>X101*0.000001</f>
        <v>8.1102638000000002</v>
      </c>
      <c r="J5" s="104" t="str">
        <f t="shared" ref="J5:J19" si="2">A5&amp;CHAR(10)&amp;FIXED($B5,1)</f>
        <v>전주시 완산구
92.5</v>
      </c>
      <c r="K5" s="111"/>
      <c r="M5" s="6" t="str">
        <f>"총계"&amp;CHAR(10)&amp;FIXED($B4,1)</f>
        <v>총계
8,073.2</v>
      </c>
    </row>
    <row r="6" spans="1:14" ht="13.5" x14ac:dyDescent="0.2">
      <c r="A6" s="54" t="s">
        <v>81</v>
      </c>
      <c r="B6" s="66">
        <f t="shared" si="1"/>
        <v>113.5168255</v>
      </c>
      <c r="C6" s="55">
        <f t="shared" si="1"/>
        <v>10.0548784</v>
      </c>
      <c r="D6" s="55">
        <f t="shared" si="1"/>
        <v>25.898941999999998</v>
      </c>
      <c r="E6" s="55">
        <f t="shared" si="1"/>
        <v>23.393215999999999</v>
      </c>
      <c r="F6" s="55">
        <f t="shared" si="1"/>
        <v>17.448344299999999</v>
      </c>
      <c r="G6" s="55">
        <f t="shared" si="1"/>
        <v>10.863292599999999</v>
      </c>
      <c r="H6" s="55">
        <f t="shared" si="1"/>
        <v>6.9001917999999991</v>
      </c>
      <c r="I6" s="55">
        <f t="shared" ref="I6:I19" si="3">X102*0.000001</f>
        <v>18.957960399999997</v>
      </c>
      <c r="J6" s="104" t="str">
        <f t="shared" si="2"/>
        <v>전주시 덕진구
113.5</v>
      </c>
      <c r="K6" s="111"/>
      <c r="M6" s="6" t="str">
        <f>C2&amp;CHAR(10)&amp;FIXED($C4,1)</f>
        <v>전
627.7</v>
      </c>
    </row>
    <row r="7" spans="1:14" ht="13.5" x14ac:dyDescent="0.2">
      <c r="A7" s="54" t="s">
        <v>6</v>
      </c>
      <c r="B7" s="66">
        <f t="shared" si="1"/>
        <v>397.94622499999997</v>
      </c>
      <c r="C7" s="55">
        <f t="shared" si="1"/>
        <v>19.872815899999999</v>
      </c>
      <c r="D7" s="55">
        <f t="shared" si="1"/>
        <v>129.77163429999999</v>
      </c>
      <c r="E7" s="55">
        <f t="shared" si="1"/>
        <v>78.790208099999987</v>
      </c>
      <c r="F7" s="55">
        <f t="shared" si="1"/>
        <v>25.768442100000001</v>
      </c>
      <c r="G7" s="55">
        <f t="shared" si="1"/>
        <v>24.830939499999999</v>
      </c>
      <c r="H7" s="55">
        <f t="shared" si="1"/>
        <v>36.023235</v>
      </c>
      <c r="I7" s="55">
        <f t="shared" si="3"/>
        <v>82.888950099999988</v>
      </c>
      <c r="J7" s="104" t="str">
        <f t="shared" si="2"/>
        <v>군산시
397.9</v>
      </c>
      <c r="K7" s="111"/>
      <c r="M7" s="6" t="str">
        <f>D2&amp;CHAR(10)&amp;FIXED($D4,1)</f>
        <v>답
1,479.9</v>
      </c>
    </row>
    <row r="8" spans="1:14" ht="13.5" x14ac:dyDescent="0.2">
      <c r="A8" s="54" t="s">
        <v>7</v>
      </c>
      <c r="B8" s="66">
        <f t="shared" si="1"/>
        <v>506.58523629999996</v>
      </c>
      <c r="C8" s="55">
        <f t="shared" si="1"/>
        <v>51.979005899999997</v>
      </c>
      <c r="D8" s="55">
        <f t="shared" si="1"/>
        <v>194.79146809999997</v>
      </c>
      <c r="E8" s="55">
        <f t="shared" si="1"/>
        <v>110.7885059</v>
      </c>
      <c r="F8" s="55">
        <f t="shared" si="1"/>
        <v>28.346753799999998</v>
      </c>
      <c r="G8" s="55">
        <f t="shared" si="1"/>
        <v>32.406918300000001</v>
      </c>
      <c r="H8" s="55">
        <f t="shared" si="1"/>
        <v>22.356691999999999</v>
      </c>
      <c r="I8" s="55">
        <f t="shared" si="3"/>
        <v>65.915892299999996</v>
      </c>
      <c r="J8" s="104" t="str">
        <f t="shared" si="2"/>
        <v>익산시
506.6</v>
      </c>
      <c r="K8" s="111"/>
      <c r="M8" s="6" t="str">
        <f>E2&amp;CHAR(10)&amp;FIXED($E4,1)</f>
        <v>임야
4,445.9</v>
      </c>
    </row>
    <row r="9" spans="1:14" ht="13.5" x14ac:dyDescent="0.2">
      <c r="A9" s="54" t="s">
        <v>8</v>
      </c>
      <c r="B9" s="66">
        <f t="shared" si="1"/>
        <v>693.22862859999998</v>
      </c>
      <c r="C9" s="55">
        <f t="shared" si="1"/>
        <v>72.214147799999992</v>
      </c>
      <c r="D9" s="55">
        <f t="shared" si="1"/>
        <v>170.99351709999999</v>
      </c>
      <c r="E9" s="55">
        <f t="shared" si="1"/>
        <v>317.25099219999998</v>
      </c>
      <c r="F9" s="55">
        <f t="shared" si="1"/>
        <v>20.376276399999998</v>
      </c>
      <c r="G9" s="55">
        <f t="shared" si="1"/>
        <v>29.663859699999996</v>
      </c>
      <c r="H9" s="55">
        <f t="shared" si="1"/>
        <v>15.164143099999999</v>
      </c>
      <c r="I9" s="55">
        <f t="shared" si="3"/>
        <v>67.565692299999995</v>
      </c>
      <c r="J9" s="104" t="str">
        <f t="shared" si="2"/>
        <v>정읍시
693.2</v>
      </c>
      <c r="K9" s="111"/>
      <c r="M9" s="6" t="str">
        <f>F2&amp;CHAR(10)&amp;FIXED($F4,1)</f>
        <v>대
231.5</v>
      </c>
    </row>
    <row r="10" spans="1:14" ht="13.5" x14ac:dyDescent="0.2">
      <c r="A10" s="54" t="s">
        <v>9</v>
      </c>
      <c r="B10" s="66">
        <f t="shared" si="1"/>
        <v>752.17715589999989</v>
      </c>
      <c r="C10" s="55">
        <f t="shared" si="1"/>
        <v>40.580136099999997</v>
      </c>
      <c r="D10" s="55">
        <f t="shared" si="1"/>
        <v>123.49762319999999</v>
      </c>
      <c r="E10" s="55">
        <f t="shared" si="1"/>
        <v>468.63517309999997</v>
      </c>
      <c r="F10" s="55">
        <f t="shared" si="1"/>
        <v>15.390682399999999</v>
      </c>
      <c r="G10" s="55">
        <f t="shared" si="1"/>
        <v>31.255200199999997</v>
      </c>
      <c r="H10" s="55">
        <f t="shared" si="1"/>
        <v>19.9211563</v>
      </c>
      <c r="I10" s="55">
        <f t="shared" si="3"/>
        <v>52.897184599999996</v>
      </c>
      <c r="J10" s="104" t="str">
        <f t="shared" si="2"/>
        <v>남원시
752.2</v>
      </c>
      <c r="K10" s="114"/>
      <c r="M10" s="105" t="str">
        <f>G2&amp;CHAR(10)&amp;FIXED($G4,1)</f>
        <v>도로
331.6</v>
      </c>
    </row>
    <row r="11" spans="1:14" ht="13.5" x14ac:dyDescent="0.2">
      <c r="A11" s="54" t="s">
        <v>10</v>
      </c>
      <c r="B11" s="66">
        <f t="shared" si="1"/>
        <v>545.95054860000005</v>
      </c>
      <c r="C11" s="55">
        <f t="shared" si="1"/>
        <v>52.538147299999991</v>
      </c>
      <c r="D11" s="55">
        <f t="shared" si="1"/>
        <v>215.21455709999998</v>
      </c>
      <c r="E11" s="55">
        <f t="shared" si="1"/>
        <v>114.32672169999999</v>
      </c>
      <c r="F11" s="55">
        <f t="shared" si="1"/>
        <v>20.117320499999998</v>
      </c>
      <c r="G11" s="55">
        <f t="shared" si="1"/>
        <v>29.248037100000001</v>
      </c>
      <c r="H11" s="55">
        <f t="shared" si="1"/>
        <v>53.148713899999997</v>
      </c>
      <c r="I11" s="55">
        <f t="shared" si="3"/>
        <v>61.357050999999991</v>
      </c>
      <c r="J11" s="104" t="str">
        <f t="shared" si="2"/>
        <v>김제시
546.0</v>
      </c>
      <c r="K11" s="111"/>
      <c r="M11" s="6" t="str">
        <f>H2&amp;CHAR(10)&amp;FIXED($H4,1)</f>
        <v>하천
276.0</v>
      </c>
    </row>
    <row r="12" spans="1:14" ht="13.5" x14ac:dyDescent="0.2">
      <c r="A12" s="54" t="s">
        <v>11</v>
      </c>
      <c r="B12" s="66">
        <f t="shared" si="1"/>
        <v>821.27740819999997</v>
      </c>
      <c r="C12" s="55">
        <f t="shared" si="1"/>
        <v>44.349283399999997</v>
      </c>
      <c r="D12" s="55">
        <f t="shared" si="1"/>
        <v>77.036159999999995</v>
      </c>
      <c r="E12" s="55">
        <f t="shared" si="1"/>
        <v>586.45996760000003</v>
      </c>
      <c r="F12" s="55">
        <f t="shared" si="1"/>
        <v>18.942212699999999</v>
      </c>
      <c r="G12" s="55">
        <f t="shared" si="1"/>
        <v>25.665307800000001</v>
      </c>
      <c r="H12" s="55">
        <f t="shared" si="1"/>
        <v>22.401309399999999</v>
      </c>
      <c r="I12" s="55">
        <f t="shared" si="3"/>
        <v>46.423167299999996</v>
      </c>
      <c r="J12" s="104" t="str">
        <f t="shared" si="2"/>
        <v>완주군
821.3</v>
      </c>
      <c r="K12" s="111"/>
      <c r="M12" s="6" t="str">
        <f>I2&amp;CHAR(10)&amp;FIXED($I4,1)</f>
        <v>기타
680.5</v>
      </c>
    </row>
    <row r="13" spans="1:14" ht="13.5" x14ac:dyDescent="0.2">
      <c r="A13" s="54" t="s">
        <v>12</v>
      </c>
      <c r="B13" s="66">
        <f t="shared" si="1"/>
        <v>789.16915829999994</v>
      </c>
      <c r="C13" s="55">
        <f t="shared" si="1"/>
        <v>40.160323499999997</v>
      </c>
      <c r="D13" s="55">
        <f t="shared" si="1"/>
        <v>45.751917599999999</v>
      </c>
      <c r="E13" s="55">
        <f t="shared" si="1"/>
        <v>606.1577016</v>
      </c>
      <c r="F13" s="55">
        <f t="shared" si="1"/>
        <v>7.9243285999999991</v>
      </c>
      <c r="G13" s="55">
        <f t="shared" si="1"/>
        <v>18.33081</v>
      </c>
      <c r="H13" s="55">
        <f t="shared" si="1"/>
        <v>17.744166199999999</v>
      </c>
      <c r="I13" s="55">
        <f t="shared" si="3"/>
        <v>53.099910799999989</v>
      </c>
      <c r="J13" s="104" t="str">
        <f t="shared" si="2"/>
        <v>진안군
789.2</v>
      </c>
      <c r="K13" s="111"/>
    </row>
    <row r="14" spans="1:14" ht="13.5" x14ac:dyDescent="0.2">
      <c r="A14" s="54" t="s">
        <v>13</v>
      </c>
      <c r="B14" s="66">
        <f t="shared" si="1"/>
        <v>632.06802010000001</v>
      </c>
      <c r="C14" s="55">
        <f t="shared" si="1"/>
        <v>36.589182200000003</v>
      </c>
      <c r="D14" s="55">
        <f t="shared" si="1"/>
        <v>30.322479999999999</v>
      </c>
      <c r="E14" s="55">
        <f t="shared" si="1"/>
        <v>511.65402310000002</v>
      </c>
      <c r="F14" s="55">
        <f t="shared" si="1"/>
        <v>6.7910561999999999</v>
      </c>
      <c r="G14" s="55">
        <f t="shared" si="1"/>
        <v>14.388891899999999</v>
      </c>
      <c r="H14" s="55">
        <f t="shared" si="1"/>
        <v>18.080356999999999</v>
      </c>
      <c r="I14" s="55">
        <f t="shared" si="3"/>
        <v>14.2420297</v>
      </c>
      <c r="J14" s="104" t="str">
        <f t="shared" si="2"/>
        <v>무주군
632.1</v>
      </c>
      <c r="K14" s="111"/>
    </row>
    <row r="15" spans="1:14" ht="13.5" x14ac:dyDescent="0.2">
      <c r="A15" s="54" t="s">
        <v>14</v>
      </c>
      <c r="B15" s="66">
        <f t="shared" si="1"/>
        <v>533.18951370000002</v>
      </c>
      <c r="C15" s="55">
        <f t="shared" si="1"/>
        <v>30.909404399999996</v>
      </c>
      <c r="D15" s="55">
        <f t="shared" si="1"/>
        <v>46.438869299999993</v>
      </c>
      <c r="E15" s="55">
        <f t="shared" si="1"/>
        <v>397.89979099999999</v>
      </c>
      <c r="F15" s="55">
        <f t="shared" si="1"/>
        <v>6.1106422999999994</v>
      </c>
      <c r="G15" s="55">
        <f t="shared" si="1"/>
        <v>16.647699599999999</v>
      </c>
      <c r="H15" s="55">
        <f t="shared" si="1"/>
        <v>11.3459036</v>
      </c>
      <c r="I15" s="55">
        <f t="shared" si="3"/>
        <v>23.837203499999998</v>
      </c>
      <c r="J15" s="104" t="str">
        <f t="shared" si="2"/>
        <v>장수군
533.2</v>
      </c>
      <c r="K15" s="111"/>
    </row>
    <row r="16" spans="1:14" ht="13.5" x14ac:dyDescent="0.2">
      <c r="A16" s="54" t="s">
        <v>15</v>
      </c>
      <c r="B16" s="66">
        <f t="shared" si="1"/>
        <v>597.17013889999998</v>
      </c>
      <c r="C16" s="55">
        <f t="shared" si="1"/>
        <v>41.005439799999998</v>
      </c>
      <c r="D16" s="55">
        <f t="shared" si="1"/>
        <v>58.471869399999996</v>
      </c>
      <c r="E16" s="55">
        <f t="shared" si="1"/>
        <v>405.66485069999999</v>
      </c>
      <c r="F16" s="55">
        <f t="shared" si="1"/>
        <v>8.5863718999999996</v>
      </c>
      <c r="G16" s="55">
        <f t="shared" si="1"/>
        <v>19.628825699999997</v>
      </c>
      <c r="H16" s="55">
        <f t="shared" si="1"/>
        <v>12.210911199999998</v>
      </c>
      <c r="I16" s="55">
        <f t="shared" si="3"/>
        <v>51.6018702</v>
      </c>
      <c r="J16" s="104" t="str">
        <f t="shared" si="2"/>
        <v>임실군
597.2</v>
      </c>
      <c r="K16" s="111"/>
    </row>
    <row r="17" spans="1:11" x14ac:dyDescent="0.2">
      <c r="A17" s="54" t="s">
        <v>16</v>
      </c>
      <c r="B17" s="66">
        <f t="shared" si="1"/>
        <v>495.92392630000001</v>
      </c>
      <c r="C17" s="55">
        <f t="shared" si="1"/>
        <v>37.120246700000003</v>
      </c>
      <c r="D17" s="55">
        <f t="shared" si="1"/>
        <v>71.407472599999991</v>
      </c>
      <c r="E17" s="55">
        <f t="shared" si="1"/>
        <v>324.53429839999995</v>
      </c>
      <c r="F17" s="55">
        <f t="shared" si="1"/>
        <v>8.2074949999999998</v>
      </c>
      <c r="G17" s="55">
        <f t="shared" si="1"/>
        <v>17.132658599999999</v>
      </c>
      <c r="H17" s="55">
        <f t="shared" si="1"/>
        <v>12.459663300000001</v>
      </c>
      <c r="I17" s="55">
        <f t="shared" si="3"/>
        <v>25.062091699999993</v>
      </c>
      <c r="J17" s="104" t="str">
        <f t="shared" si="2"/>
        <v>순창군
495.9</v>
      </c>
      <c r="K17" s="114"/>
    </row>
    <row r="18" spans="1:11" x14ac:dyDescent="0.2">
      <c r="A18" s="54" t="s">
        <v>17</v>
      </c>
      <c r="B18" s="66">
        <f t="shared" si="1"/>
        <v>607.48585789999993</v>
      </c>
      <c r="C18" s="55">
        <f t="shared" si="1"/>
        <v>93.035834799999989</v>
      </c>
      <c r="D18" s="55">
        <f t="shared" si="1"/>
        <v>139.67156269999998</v>
      </c>
      <c r="E18" s="55">
        <f t="shared" si="1"/>
        <v>260.2094027</v>
      </c>
      <c r="F18" s="55">
        <f t="shared" si="1"/>
        <v>17.180924999999998</v>
      </c>
      <c r="G18" s="55">
        <f t="shared" si="1"/>
        <v>29.705452600000001</v>
      </c>
      <c r="H18" s="55">
        <f t="shared" si="1"/>
        <v>8.1167145000000005</v>
      </c>
      <c r="I18" s="55">
        <f t="shared" si="3"/>
        <v>59.565965600000006</v>
      </c>
      <c r="J18" s="104" t="str">
        <f t="shared" si="2"/>
        <v>고창군
607.5</v>
      </c>
      <c r="K18" s="114"/>
    </row>
    <row r="19" spans="1:11" x14ac:dyDescent="0.2">
      <c r="A19" s="54" t="s">
        <v>18</v>
      </c>
      <c r="B19" s="66">
        <f t="shared" si="1"/>
        <v>494.9808961</v>
      </c>
      <c r="C19" s="55">
        <f t="shared" si="1"/>
        <v>52.365422099999996</v>
      </c>
      <c r="D19" s="55">
        <f t="shared" si="1"/>
        <v>140.3034609</v>
      </c>
      <c r="E19" s="55">
        <f t="shared" si="1"/>
        <v>197.56645380000001</v>
      </c>
      <c r="F19" s="55">
        <f t="shared" si="1"/>
        <v>14.146608599999999</v>
      </c>
      <c r="G19" s="55">
        <f t="shared" si="1"/>
        <v>24.009109600000002</v>
      </c>
      <c r="H19" s="55">
        <f t="shared" si="1"/>
        <v>17.5902812</v>
      </c>
      <c r="I19" s="55">
        <f t="shared" si="3"/>
        <v>48.999559899999994</v>
      </c>
      <c r="J19" s="104" t="str">
        <f t="shared" si="2"/>
        <v>부안군
495.0</v>
      </c>
      <c r="K19" s="114"/>
    </row>
    <row r="20" spans="1:11" x14ac:dyDescent="0.2">
      <c r="K20" s="114"/>
    </row>
    <row r="21" spans="1:11" x14ac:dyDescent="0.2">
      <c r="K21" s="114"/>
    </row>
    <row r="22" spans="1:11" x14ac:dyDescent="0.2">
      <c r="K22" s="114"/>
    </row>
    <row r="23" spans="1:11" x14ac:dyDescent="0.2">
      <c r="K23" s="114"/>
    </row>
    <row r="24" spans="1:11" x14ac:dyDescent="0.2">
      <c r="K24" s="114"/>
    </row>
    <row r="25" spans="1:11" x14ac:dyDescent="0.2">
      <c r="K25" s="114"/>
    </row>
    <row r="26" spans="1:11" x14ac:dyDescent="0.2">
      <c r="K26" s="114"/>
    </row>
    <row r="27" spans="1:11" x14ac:dyDescent="0.2">
      <c r="K27" s="114"/>
    </row>
    <row r="28" spans="1:11" x14ac:dyDescent="0.2">
      <c r="K28" s="114"/>
    </row>
    <row r="29" spans="1:11" x14ac:dyDescent="0.2">
      <c r="K29" s="114"/>
    </row>
    <row r="30" spans="1:11" x14ac:dyDescent="0.2">
      <c r="K30" s="114"/>
    </row>
    <row r="31" spans="1:11" x14ac:dyDescent="0.2">
      <c r="K31" s="114"/>
    </row>
    <row r="32" spans="1:11" x14ac:dyDescent="0.2">
      <c r="K32" s="114"/>
    </row>
    <row r="77" spans="1:15" s="25" customFormat="1" ht="10.5" x14ac:dyDescent="0.15">
      <c r="A77" s="147"/>
      <c r="B77" s="60" t="s">
        <v>0</v>
      </c>
      <c r="C77" s="61" t="s">
        <v>26</v>
      </c>
      <c r="D77" s="60" t="s">
        <v>27</v>
      </c>
      <c r="E77" s="61" t="s">
        <v>28</v>
      </c>
      <c r="F77" s="60" t="s">
        <v>29</v>
      </c>
      <c r="G77" s="61" t="s">
        <v>30</v>
      </c>
      <c r="H77" s="60" t="s">
        <v>31</v>
      </c>
      <c r="I77" s="58" t="s">
        <v>23</v>
      </c>
      <c r="J77" s="151"/>
      <c r="K77" s="152"/>
      <c r="L77" s="151"/>
      <c r="M77" s="152"/>
      <c r="N77" s="151"/>
      <c r="O77" s="152"/>
    </row>
    <row r="78" spans="1:15" s="25" customFormat="1" ht="10.5" x14ac:dyDescent="0.15">
      <c r="A78" s="148"/>
      <c r="B78" s="51" t="s">
        <v>1</v>
      </c>
      <c r="C78" s="51" t="s">
        <v>1</v>
      </c>
      <c r="D78" s="51" t="s">
        <v>1</v>
      </c>
      <c r="E78" s="51" t="s">
        <v>1</v>
      </c>
      <c r="F78" s="51" t="s">
        <v>1</v>
      </c>
      <c r="G78" s="51" t="s">
        <v>1</v>
      </c>
      <c r="H78" s="51" t="s">
        <v>1</v>
      </c>
      <c r="I78" s="51" t="s">
        <v>1</v>
      </c>
      <c r="J78" s="52"/>
      <c r="K78" s="52" t="s">
        <v>83</v>
      </c>
      <c r="L78" s="52"/>
      <c r="M78" s="52"/>
      <c r="N78" s="52"/>
      <c r="O78" s="52"/>
    </row>
    <row r="79" spans="1:15" s="25" customFormat="1" x14ac:dyDescent="0.15">
      <c r="A79" s="53" t="s">
        <v>3</v>
      </c>
      <c r="B79" s="90">
        <f>B120</f>
        <v>8073175644.5</v>
      </c>
      <c r="C79" s="90">
        <f>C120</f>
        <v>627688905.0999999</v>
      </c>
      <c r="D79" s="90">
        <f>D120</f>
        <v>1479905759.0000002</v>
      </c>
      <c r="E79" s="90">
        <f>G120</f>
        <v>4445912753.7999992</v>
      </c>
      <c r="F79" s="90">
        <f>J120</f>
        <v>231536994.89999998</v>
      </c>
      <c r="G79" s="90">
        <f>P120</f>
        <v>331558657.90000004</v>
      </c>
      <c r="H79" s="90">
        <f>S120</f>
        <v>276047780.59999996</v>
      </c>
      <c r="I79" s="63">
        <f>X99</f>
        <v>680524793.19999993</v>
      </c>
      <c r="J79" s="62">
        <f>SUM(C79:I79)</f>
        <v>8073175644.499999</v>
      </c>
      <c r="K79" s="118">
        <f>'1.시군구별 면적 및 지번수'!B4</f>
        <v>8073175644.5</v>
      </c>
      <c r="L79" s="52"/>
      <c r="M79" s="52"/>
      <c r="N79" s="52"/>
      <c r="O79" s="52"/>
    </row>
    <row r="80" spans="1:15" s="52" customFormat="1" x14ac:dyDescent="0.15">
      <c r="A80" s="83"/>
      <c r="B80" s="80">
        <f t="shared" ref="B80:D80" si="4">B121</f>
        <v>206022930.59999999</v>
      </c>
      <c r="C80" s="80">
        <f t="shared" si="4"/>
        <v>14969515.199999999</v>
      </c>
      <c r="D80" s="80">
        <f t="shared" si="4"/>
        <v>36233166.700000003</v>
      </c>
      <c r="E80" s="80">
        <f t="shared" ref="E80:E95" si="5">G121</f>
        <v>65974663.899999999</v>
      </c>
      <c r="F80" s="80">
        <f t="shared" ref="F80:F95" si="6">J121</f>
        <v>33647879.399999999</v>
      </c>
      <c r="G80" s="80">
        <f t="shared" ref="G80:G95" si="7">P121</f>
        <v>18644947.300000001</v>
      </c>
      <c r="H80" s="80">
        <f t="shared" ref="H80:H95" si="8">S121</f>
        <v>9484533.9000000004</v>
      </c>
      <c r="I80" s="82"/>
      <c r="J80" s="62"/>
    </row>
    <row r="81" spans="1:45" s="25" customFormat="1" x14ac:dyDescent="0.15">
      <c r="A81" s="59" t="s">
        <v>4</v>
      </c>
      <c r="B81" s="80">
        <f t="shared" ref="B81:D81" si="9">B122</f>
        <v>92506105.099999994</v>
      </c>
      <c r="C81" s="80">
        <f t="shared" si="9"/>
        <v>4914636.7999999998</v>
      </c>
      <c r="D81" s="80">
        <f t="shared" si="9"/>
        <v>10334224.699999999</v>
      </c>
      <c r="E81" s="80">
        <f t="shared" si="5"/>
        <v>42581447.899999999</v>
      </c>
      <c r="F81" s="80">
        <f t="shared" si="6"/>
        <v>16199535.1</v>
      </c>
      <c r="G81" s="80">
        <f t="shared" si="7"/>
        <v>7781654.7000000002</v>
      </c>
      <c r="H81" s="80">
        <f t="shared" si="8"/>
        <v>2584342.1</v>
      </c>
      <c r="I81" s="52"/>
      <c r="J81" s="52"/>
      <c r="K81" s="52"/>
      <c r="L81" s="52"/>
      <c r="M81" s="52"/>
      <c r="N81" s="52"/>
      <c r="O81" s="52"/>
    </row>
    <row r="82" spans="1:45" s="25" customFormat="1" x14ac:dyDescent="0.15">
      <c r="A82" s="54" t="s">
        <v>5</v>
      </c>
      <c r="B82" s="80">
        <f t="shared" ref="B82:D82" si="10">B123</f>
        <v>113516825.5</v>
      </c>
      <c r="C82" s="80">
        <f t="shared" si="10"/>
        <v>10054878.4</v>
      </c>
      <c r="D82" s="80">
        <f t="shared" si="10"/>
        <v>25898942</v>
      </c>
      <c r="E82" s="80">
        <f t="shared" si="5"/>
        <v>23393216</v>
      </c>
      <c r="F82" s="80">
        <f t="shared" si="6"/>
        <v>17448344.300000001</v>
      </c>
      <c r="G82" s="80">
        <f t="shared" si="7"/>
        <v>10863292.6</v>
      </c>
      <c r="H82" s="80">
        <f t="shared" si="8"/>
        <v>6900191.7999999998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</row>
    <row r="83" spans="1:45" s="25" customFormat="1" x14ac:dyDescent="0.15">
      <c r="A83" s="54" t="s">
        <v>6</v>
      </c>
      <c r="B83" s="80">
        <f t="shared" ref="B83:D83" si="11">B124</f>
        <v>397946225</v>
      </c>
      <c r="C83" s="80">
        <f t="shared" si="11"/>
        <v>19872815.899999999</v>
      </c>
      <c r="D83" s="80">
        <f t="shared" si="11"/>
        <v>129771634.3</v>
      </c>
      <c r="E83" s="80">
        <f t="shared" si="5"/>
        <v>78790208.099999994</v>
      </c>
      <c r="F83" s="80">
        <f t="shared" si="6"/>
        <v>25768442.100000001</v>
      </c>
      <c r="G83" s="80">
        <f t="shared" si="7"/>
        <v>24830939.5</v>
      </c>
      <c r="H83" s="80">
        <f t="shared" si="8"/>
        <v>36023235</v>
      </c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</row>
    <row r="84" spans="1:45" s="25" customFormat="1" x14ac:dyDescent="0.15">
      <c r="A84" s="54" t="s">
        <v>7</v>
      </c>
      <c r="B84" s="80">
        <f t="shared" ref="B84:D84" si="12">B125</f>
        <v>506585236.30000001</v>
      </c>
      <c r="C84" s="80">
        <f t="shared" si="12"/>
        <v>51979005.899999999</v>
      </c>
      <c r="D84" s="80">
        <f t="shared" si="12"/>
        <v>194791468.09999999</v>
      </c>
      <c r="E84" s="80">
        <f t="shared" si="5"/>
        <v>110788505.90000001</v>
      </c>
      <c r="F84" s="80">
        <f t="shared" si="6"/>
        <v>28346753.800000001</v>
      </c>
      <c r="G84" s="80">
        <f t="shared" si="7"/>
        <v>32406918.300000001</v>
      </c>
      <c r="H84" s="80">
        <f t="shared" si="8"/>
        <v>22356692</v>
      </c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</row>
    <row r="85" spans="1:45" s="25" customFormat="1" x14ac:dyDescent="0.15">
      <c r="A85" s="54" t="s">
        <v>8</v>
      </c>
      <c r="B85" s="80">
        <f t="shared" ref="B85:D85" si="13">B126</f>
        <v>693228628.60000002</v>
      </c>
      <c r="C85" s="80">
        <f t="shared" si="13"/>
        <v>72214147.799999997</v>
      </c>
      <c r="D85" s="80">
        <f t="shared" si="13"/>
        <v>170993517.09999999</v>
      </c>
      <c r="E85" s="80">
        <f t="shared" si="5"/>
        <v>317250992.19999999</v>
      </c>
      <c r="F85" s="80">
        <f t="shared" si="6"/>
        <v>20376276.399999999</v>
      </c>
      <c r="G85" s="80">
        <f t="shared" si="7"/>
        <v>29663859.699999999</v>
      </c>
      <c r="H85" s="80">
        <f t="shared" si="8"/>
        <v>15164143.1</v>
      </c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</row>
    <row r="86" spans="1:45" s="25" customFormat="1" x14ac:dyDescent="0.15">
      <c r="A86" s="54" t="s">
        <v>9</v>
      </c>
      <c r="B86" s="80">
        <f t="shared" ref="B86:D86" si="14">B127</f>
        <v>752177155.89999998</v>
      </c>
      <c r="C86" s="80">
        <f t="shared" si="14"/>
        <v>40580136.100000001</v>
      </c>
      <c r="D86" s="80">
        <f t="shared" si="14"/>
        <v>123497623.2</v>
      </c>
      <c r="E86" s="80">
        <f t="shared" si="5"/>
        <v>468635173.10000002</v>
      </c>
      <c r="F86" s="80">
        <f t="shared" si="6"/>
        <v>15390682.4</v>
      </c>
      <c r="G86" s="80">
        <f t="shared" si="7"/>
        <v>31255200.199999999</v>
      </c>
      <c r="H86" s="80">
        <f t="shared" si="8"/>
        <v>19921156.300000001</v>
      </c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</row>
    <row r="87" spans="1:45" s="25" customFormat="1" x14ac:dyDescent="0.15">
      <c r="A87" s="54" t="s">
        <v>10</v>
      </c>
      <c r="B87" s="80">
        <f t="shared" ref="B87:D87" si="15">B128</f>
        <v>545950548.60000002</v>
      </c>
      <c r="C87" s="80">
        <f t="shared" si="15"/>
        <v>52538147.299999997</v>
      </c>
      <c r="D87" s="80">
        <f t="shared" si="15"/>
        <v>215214557.09999999</v>
      </c>
      <c r="E87" s="80">
        <f t="shared" si="5"/>
        <v>114326721.7</v>
      </c>
      <c r="F87" s="80">
        <f t="shared" si="6"/>
        <v>20117320.5</v>
      </c>
      <c r="G87" s="80">
        <f t="shared" si="7"/>
        <v>29248037.100000001</v>
      </c>
      <c r="H87" s="80">
        <f t="shared" si="8"/>
        <v>53148713.899999999</v>
      </c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</row>
    <row r="88" spans="1:45" s="25" customFormat="1" x14ac:dyDescent="0.15">
      <c r="A88" s="54" t="s">
        <v>11</v>
      </c>
      <c r="B88" s="80">
        <f t="shared" ref="B88:D88" si="16">B129</f>
        <v>821277408.20000005</v>
      </c>
      <c r="C88" s="80">
        <f t="shared" si="16"/>
        <v>44349283.399999999</v>
      </c>
      <c r="D88" s="80">
        <f t="shared" si="16"/>
        <v>77036160</v>
      </c>
      <c r="E88" s="80">
        <f t="shared" si="5"/>
        <v>586459967.60000002</v>
      </c>
      <c r="F88" s="80">
        <f t="shared" si="6"/>
        <v>18942212.699999999</v>
      </c>
      <c r="G88" s="80">
        <f t="shared" si="7"/>
        <v>25665307.800000001</v>
      </c>
      <c r="H88" s="80">
        <f t="shared" si="8"/>
        <v>22401309.399999999</v>
      </c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</row>
    <row r="89" spans="1:45" s="25" customFormat="1" x14ac:dyDescent="0.15">
      <c r="A89" s="54" t="s">
        <v>12</v>
      </c>
      <c r="B89" s="80">
        <f t="shared" ref="B89:D89" si="17">B130</f>
        <v>789169158.29999995</v>
      </c>
      <c r="C89" s="80">
        <f t="shared" si="17"/>
        <v>40160323.5</v>
      </c>
      <c r="D89" s="80">
        <f t="shared" si="17"/>
        <v>45751917.600000001</v>
      </c>
      <c r="E89" s="80">
        <f t="shared" si="5"/>
        <v>606157701.60000002</v>
      </c>
      <c r="F89" s="80">
        <f t="shared" si="6"/>
        <v>7924328.5999999996</v>
      </c>
      <c r="G89" s="80">
        <f t="shared" si="7"/>
        <v>18330810</v>
      </c>
      <c r="H89" s="80">
        <f t="shared" si="8"/>
        <v>17744166.199999999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</row>
    <row r="90" spans="1:45" s="25" customFormat="1" x14ac:dyDescent="0.15">
      <c r="A90" s="54" t="s">
        <v>13</v>
      </c>
      <c r="B90" s="80">
        <f t="shared" ref="B90:D90" si="18">B131</f>
        <v>632068020.10000002</v>
      </c>
      <c r="C90" s="80">
        <f t="shared" si="18"/>
        <v>36589182.200000003</v>
      </c>
      <c r="D90" s="80">
        <f t="shared" si="18"/>
        <v>30322480</v>
      </c>
      <c r="E90" s="80">
        <f t="shared" si="5"/>
        <v>511654023.10000002</v>
      </c>
      <c r="F90" s="80">
        <f t="shared" si="6"/>
        <v>6791056.2000000002</v>
      </c>
      <c r="G90" s="80">
        <f t="shared" si="7"/>
        <v>14388891.9</v>
      </c>
      <c r="H90" s="80">
        <f t="shared" si="8"/>
        <v>18080357</v>
      </c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</row>
    <row r="91" spans="1:45" s="25" customFormat="1" x14ac:dyDescent="0.15">
      <c r="A91" s="54" t="s">
        <v>14</v>
      </c>
      <c r="B91" s="80">
        <f t="shared" ref="B91:D91" si="19">B132</f>
        <v>533189513.69999999</v>
      </c>
      <c r="C91" s="80">
        <f t="shared" si="19"/>
        <v>30909404.399999999</v>
      </c>
      <c r="D91" s="80">
        <f t="shared" si="19"/>
        <v>46438869.299999997</v>
      </c>
      <c r="E91" s="80">
        <f t="shared" si="5"/>
        <v>397899791</v>
      </c>
      <c r="F91" s="80">
        <f t="shared" si="6"/>
        <v>6110642.2999999998</v>
      </c>
      <c r="G91" s="80">
        <f t="shared" si="7"/>
        <v>16647699.6</v>
      </c>
      <c r="H91" s="80">
        <f t="shared" si="8"/>
        <v>11345903.6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</row>
    <row r="92" spans="1:45" s="25" customFormat="1" x14ac:dyDescent="0.15">
      <c r="A92" s="54" t="s">
        <v>15</v>
      </c>
      <c r="B92" s="80">
        <f t="shared" ref="B92:D92" si="20">B133</f>
        <v>597170138.89999998</v>
      </c>
      <c r="C92" s="80">
        <f t="shared" si="20"/>
        <v>41005439.799999997</v>
      </c>
      <c r="D92" s="80">
        <f t="shared" si="20"/>
        <v>58471869.399999999</v>
      </c>
      <c r="E92" s="80">
        <f t="shared" si="5"/>
        <v>405664850.69999999</v>
      </c>
      <c r="F92" s="80">
        <f t="shared" si="6"/>
        <v>8586371.9000000004</v>
      </c>
      <c r="G92" s="80">
        <f t="shared" si="7"/>
        <v>19628825.699999999</v>
      </c>
      <c r="H92" s="80">
        <f t="shared" si="8"/>
        <v>12210911.199999999</v>
      </c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</row>
    <row r="93" spans="1:45" s="25" customFormat="1" x14ac:dyDescent="0.15">
      <c r="A93" s="54" t="s">
        <v>16</v>
      </c>
      <c r="B93" s="80">
        <f t="shared" ref="B93:D93" si="21">B134</f>
        <v>495923926.30000001</v>
      </c>
      <c r="C93" s="80">
        <f t="shared" si="21"/>
        <v>37120246.700000003</v>
      </c>
      <c r="D93" s="80">
        <f t="shared" si="21"/>
        <v>71407472.599999994</v>
      </c>
      <c r="E93" s="80">
        <f t="shared" si="5"/>
        <v>324534298.39999998</v>
      </c>
      <c r="F93" s="80">
        <f t="shared" si="6"/>
        <v>8207495</v>
      </c>
      <c r="G93" s="80">
        <f t="shared" si="7"/>
        <v>17132658.600000001</v>
      </c>
      <c r="H93" s="80">
        <f t="shared" si="8"/>
        <v>12459663.300000001</v>
      </c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</row>
    <row r="94" spans="1:45" s="25" customFormat="1" x14ac:dyDescent="0.15">
      <c r="A94" s="54" t="s">
        <v>17</v>
      </c>
      <c r="B94" s="80">
        <f t="shared" ref="B94:D94" si="22">B135</f>
        <v>607485857.89999998</v>
      </c>
      <c r="C94" s="80">
        <f t="shared" si="22"/>
        <v>93035834.799999997</v>
      </c>
      <c r="D94" s="80">
        <f t="shared" si="22"/>
        <v>139671562.69999999</v>
      </c>
      <c r="E94" s="80">
        <f t="shared" si="5"/>
        <v>260209402.69999999</v>
      </c>
      <c r="F94" s="80">
        <f t="shared" si="6"/>
        <v>17180925</v>
      </c>
      <c r="G94" s="80">
        <f t="shared" si="7"/>
        <v>29705452.600000001</v>
      </c>
      <c r="H94" s="80">
        <f t="shared" si="8"/>
        <v>8116714.5</v>
      </c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</row>
    <row r="95" spans="1:45" s="25" customFormat="1" x14ac:dyDescent="0.15">
      <c r="A95" s="54" t="s">
        <v>18</v>
      </c>
      <c r="B95" s="80">
        <f t="shared" ref="B95:D95" si="23">B136</f>
        <v>494980896.10000002</v>
      </c>
      <c r="C95" s="80">
        <f t="shared" si="23"/>
        <v>52365422.100000001</v>
      </c>
      <c r="D95" s="80">
        <f t="shared" si="23"/>
        <v>140303460.90000001</v>
      </c>
      <c r="E95" s="80">
        <f t="shared" si="5"/>
        <v>197566453.80000001</v>
      </c>
      <c r="F95" s="80">
        <f t="shared" si="6"/>
        <v>14146608.6</v>
      </c>
      <c r="G95" s="80">
        <f t="shared" si="7"/>
        <v>24009109.600000001</v>
      </c>
      <c r="H95" s="80">
        <f t="shared" si="8"/>
        <v>17590281.199999999</v>
      </c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</row>
    <row r="96" spans="1:45" s="25" customFormat="1" ht="10.5" x14ac:dyDescent="0.15">
      <c r="A96" s="52"/>
      <c r="B96" s="50"/>
      <c r="C96" s="50"/>
      <c r="D96" s="50"/>
      <c r="E96" s="50"/>
      <c r="F96" s="50"/>
      <c r="G96" s="50"/>
      <c r="H96" s="50"/>
      <c r="I96" s="50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</row>
    <row r="97" spans="1:45" s="25" customFormat="1" ht="10.5" x14ac:dyDescent="0.15">
      <c r="A97" s="147"/>
      <c r="B97" s="57" t="s">
        <v>44</v>
      </c>
      <c r="C97" s="57" t="s">
        <v>45</v>
      </c>
      <c r="D97" s="57" t="s">
        <v>46</v>
      </c>
      <c r="E97" s="57" t="s">
        <v>47</v>
      </c>
      <c r="F97" s="57" t="s">
        <v>48</v>
      </c>
      <c r="G97" s="57" t="s">
        <v>49</v>
      </c>
      <c r="H97" s="57" t="s">
        <v>50</v>
      </c>
      <c r="I97" s="57" t="s">
        <v>51</v>
      </c>
      <c r="J97" s="57" t="s">
        <v>52</v>
      </c>
      <c r="K97" s="57" t="s">
        <v>53</v>
      </c>
      <c r="L97" s="57" t="s">
        <v>54</v>
      </c>
      <c r="M97" s="57" t="s">
        <v>55</v>
      </c>
      <c r="N97" s="57" t="s">
        <v>56</v>
      </c>
      <c r="O97" s="57" t="s">
        <v>57</v>
      </c>
      <c r="P97" s="57" t="s">
        <v>58</v>
      </c>
      <c r="Q97" s="57" t="s">
        <v>59</v>
      </c>
      <c r="R97" s="57" t="s">
        <v>60</v>
      </c>
      <c r="S97" s="57" t="s">
        <v>61</v>
      </c>
      <c r="T97" s="57" t="s">
        <v>62</v>
      </c>
      <c r="U97" s="57" t="s">
        <v>63</v>
      </c>
      <c r="V97" s="57" t="s">
        <v>64</v>
      </c>
      <c r="W97" s="57" t="s">
        <v>65</v>
      </c>
      <c r="X97" s="122" t="s">
        <v>23</v>
      </c>
      <c r="Y97" s="52"/>
      <c r="Z97" s="143"/>
      <c r="AA97" s="144"/>
      <c r="AB97" s="143"/>
      <c r="AC97" s="144"/>
      <c r="AD97" s="143"/>
      <c r="AE97" s="144"/>
      <c r="AF97" s="143"/>
      <c r="AG97" s="144"/>
      <c r="AH97" s="143"/>
      <c r="AI97" s="144"/>
      <c r="AJ97" s="143"/>
      <c r="AK97" s="144"/>
      <c r="AL97" s="143"/>
      <c r="AM97" s="144"/>
      <c r="AN97" s="143"/>
      <c r="AO97" s="144"/>
      <c r="AP97" s="143"/>
      <c r="AQ97" s="144"/>
      <c r="AR97" s="143"/>
      <c r="AS97" s="144"/>
    </row>
    <row r="98" spans="1:45" s="25" customFormat="1" ht="10.5" x14ac:dyDescent="0.15">
      <c r="A98" s="148"/>
      <c r="B98" s="51" t="s">
        <v>1</v>
      </c>
      <c r="C98" s="51" t="s">
        <v>1</v>
      </c>
      <c r="D98" s="51" t="s">
        <v>1</v>
      </c>
      <c r="E98" s="51" t="s">
        <v>1</v>
      </c>
      <c r="F98" s="51" t="s">
        <v>1</v>
      </c>
      <c r="G98" s="51" t="s">
        <v>1</v>
      </c>
      <c r="H98" s="51" t="s">
        <v>1</v>
      </c>
      <c r="I98" s="51" t="s">
        <v>1</v>
      </c>
      <c r="J98" s="51" t="s">
        <v>1</v>
      </c>
      <c r="K98" s="51" t="s">
        <v>1</v>
      </c>
      <c r="L98" s="51" t="s">
        <v>1</v>
      </c>
      <c r="M98" s="51" t="s">
        <v>1</v>
      </c>
      <c r="N98" s="51" t="s">
        <v>1</v>
      </c>
      <c r="O98" s="51" t="s">
        <v>1</v>
      </c>
      <c r="P98" s="51" t="s">
        <v>1</v>
      </c>
      <c r="Q98" s="51" t="s">
        <v>1</v>
      </c>
      <c r="R98" s="51" t="s">
        <v>1</v>
      </c>
      <c r="S98" s="51" t="s">
        <v>1</v>
      </c>
      <c r="T98" s="51" t="s">
        <v>1</v>
      </c>
      <c r="U98" s="51" t="s">
        <v>1</v>
      </c>
      <c r="V98" s="51" t="s">
        <v>1</v>
      </c>
      <c r="W98" s="51" t="s">
        <v>1</v>
      </c>
      <c r="X98" s="123" t="s">
        <v>1</v>
      </c>
    </row>
    <row r="99" spans="1:45" s="25" customFormat="1" x14ac:dyDescent="0.15">
      <c r="A99" s="53" t="s">
        <v>3</v>
      </c>
      <c r="B99" s="90">
        <f>E120</f>
        <v>13231196.600000001</v>
      </c>
      <c r="C99" s="90">
        <f>F120</f>
        <v>40171389.099999994</v>
      </c>
      <c r="D99" s="90">
        <f>H120</f>
        <v>322</v>
      </c>
      <c r="E99" s="90">
        <f>I120</f>
        <v>5386613.2000000002</v>
      </c>
      <c r="F99" s="90">
        <f>K120</f>
        <v>63448221.499999993</v>
      </c>
      <c r="G99" s="90">
        <f t="shared" ref="G99:J99" si="24">L120</f>
        <v>22128116</v>
      </c>
      <c r="H99" s="90">
        <f t="shared" si="24"/>
        <v>2805585.7</v>
      </c>
      <c r="I99" s="90">
        <f t="shared" si="24"/>
        <v>1465308.6</v>
      </c>
      <c r="J99" s="90">
        <f t="shared" si="24"/>
        <v>9946686.2000000011</v>
      </c>
      <c r="K99" s="90">
        <f>Q120</f>
        <v>8856376.8000000007</v>
      </c>
      <c r="L99" s="90">
        <f>R120</f>
        <v>21454341.600000005</v>
      </c>
      <c r="M99" s="90">
        <f>T120</f>
        <v>190369337.60000002</v>
      </c>
      <c r="N99" s="90">
        <f t="shared" ref="N99:W99" si="25">U120</f>
        <v>148909317.79999998</v>
      </c>
      <c r="O99" s="90">
        <f t="shared" si="25"/>
        <v>1971058.1</v>
      </c>
      <c r="P99" s="90">
        <f t="shared" si="25"/>
        <v>3291289.4000000004</v>
      </c>
      <c r="Q99" s="90">
        <f t="shared" si="25"/>
        <v>11598561.499999998</v>
      </c>
      <c r="R99" s="90">
        <f t="shared" si="25"/>
        <v>20224025.300000004</v>
      </c>
      <c r="S99" s="90">
        <f t="shared" si="25"/>
        <v>4218482.0999999996</v>
      </c>
      <c r="T99" s="90">
        <f t="shared" si="25"/>
        <v>4491925.8999999994</v>
      </c>
      <c r="U99" s="90">
        <f t="shared" si="25"/>
        <v>923289.5</v>
      </c>
      <c r="V99" s="90">
        <f t="shared" si="25"/>
        <v>19750106.5</v>
      </c>
      <c r="W99" s="90">
        <f t="shared" si="25"/>
        <v>85883242.200000003</v>
      </c>
      <c r="X99" s="63">
        <f>SUM(B99:W99)</f>
        <v>680524793.19999993</v>
      </c>
    </row>
    <row r="100" spans="1:45" s="25" customFormat="1" x14ac:dyDescent="0.15">
      <c r="A100" s="56" t="s">
        <v>72</v>
      </c>
      <c r="B100" s="80">
        <f t="shared" ref="B100:C100" si="26">E121</f>
        <v>565196</v>
      </c>
      <c r="C100" s="80">
        <f t="shared" si="26"/>
        <v>144257</v>
      </c>
      <c r="D100" s="80">
        <f t="shared" ref="D100:E100" si="27">H121</f>
        <v>0</v>
      </c>
      <c r="E100" s="80">
        <f t="shared" si="27"/>
        <v>0</v>
      </c>
      <c r="F100" s="80">
        <f t="shared" ref="F100:F115" si="28">K121</f>
        <v>3374790.1999999997</v>
      </c>
      <c r="G100" s="80">
        <f t="shared" ref="G100:G115" si="29">L121</f>
        <v>5484006.2999999998</v>
      </c>
      <c r="H100" s="80">
        <f t="shared" ref="H100:H115" si="30">M121</f>
        <v>380180</v>
      </c>
      <c r="I100" s="80">
        <f t="shared" ref="I100:I115" si="31">N121</f>
        <v>333023.59999999998</v>
      </c>
      <c r="J100" s="80">
        <f t="shared" ref="J100:J115" si="32">O121</f>
        <v>703938.89999999991</v>
      </c>
      <c r="K100" s="80">
        <f t="shared" ref="K100:L100" si="33">Q121</f>
        <v>897965.79999999993</v>
      </c>
      <c r="L100" s="80">
        <f t="shared" si="33"/>
        <v>1530193</v>
      </c>
      <c r="M100" s="80">
        <f t="shared" ref="M100:M115" si="34">T121</f>
        <v>3981225.9</v>
      </c>
      <c r="N100" s="80">
        <f t="shared" ref="N100:N115" si="35">U121</f>
        <v>1530185</v>
      </c>
      <c r="O100" s="80">
        <f t="shared" ref="O100:O115" si="36">V121</f>
        <v>31002.400000000001</v>
      </c>
      <c r="P100" s="80">
        <f t="shared" ref="P100:P115" si="37">W121</f>
        <v>272930.5</v>
      </c>
      <c r="Q100" s="80">
        <f t="shared" ref="Q100:Q115" si="38">X121</f>
        <v>2302044.5</v>
      </c>
      <c r="R100" s="80">
        <f t="shared" ref="R100:R115" si="39">Y121</f>
        <v>977644.6</v>
      </c>
      <c r="S100" s="80">
        <f t="shared" ref="S100:S115" si="40">Z121</f>
        <v>117261</v>
      </c>
      <c r="T100" s="80">
        <f t="shared" ref="T100:T115" si="41">AA121</f>
        <v>754253.8</v>
      </c>
      <c r="U100" s="80">
        <f t="shared" ref="U100:U115" si="42">AB121</f>
        <v>97788.4</v>
      </c>
      <c r="V100" s="80">
        <f t="shared" ref="V100:V115" si="43">AC121</f>
        <v>370489.8</v>
      </c>
      <c r="W100" s="80">
        <f t="shared" ref="W100:W115" si="44">AD121</f>
        <v>3219847.5</v>
      </c>
      <c r="X100" s="63">
        <f t="shared" ref="X100:X115" si="45">SUM(B100:W100)</f>
        <v>27068224.199999999</v>
      </c>
    </row>
    <row r="101" spans="1:45" s="25" customFormat="1" x14ac:dyDescent="0.15">
      <c r="A101" s="54" t="s">
        <v>4</v>
      </c>
      <c r="B101" s="80">
        <f t="shared" ref="B101:C101" si="46">E122</f>
        <v>254455</v>
      </c>
      <c r="C101" s="80">
        <f t="shared" si="46"/>
        <v>4226</v>
      </c>
      <c r="D101" s="80">
        <f t="shared" ref="D101:E101" si="47">H122</f>
        <v>0</v>
      </c>
      <c r="E101" s="80">
        <f t="shared" si="47"/>
        <v>0</v>
      </c>
      <c r="F101" s="80">
        <f t="shared" si="28"/>
        <v>137594.9</v>
      </c>
      <c r="G101" s="80">
        <f t="shared" si="29"/>
        <v>2311938.5</v>
      </c>
      <c r="H101" s="80">
        <f t="shared" si="30"/>
        <v>175478.8</v>
      </c>
      <c r="I101" s="80">
        <f t="shared" si="31"/>
        <v>136788.20000000001</v>
      </c>
      <c r="J101" s="80">
        <f t="shared" si="32"/>
        <v>145853.29999999999</v>
      </c>
      <c r="K101" s="80">
        <f t="shared" ref="K101:L101" si="48">Q122</f>
        <v>167617.60000000001</v>
      </c>
      <c r="L101" s="80">
        <f t="shared" si="48"/>
        <v>415142.3</v>
      </c>
      <c r="M101" s="80">
        <f t="shared" si="34"/>
        <v>1215890.8999999999</v>
      </c>
      <c r="N101" s="80">
        <f t="shared" si="35"/>
        <v>276396.5</v>
      </c>
      <c r="O101" s="80">
        <f t="shared" si="36"/>
        <v>1976</v>
      </c>
      <c r="P101" s="80">
        <f t="shared" si="37"/>
        <v>91859.8</v>
      </c>
      <c r="Q101" s="80">
        <f t="shared" si="38"/>
        <v>986586.8</v>
      </c>
      <c r="R101" s="80">
        <f t="shared" si="39"/>
        <v>341434</v>
      </c>
      <c r="S101" s="80">
        <f t="shared" si="40"/>
        <v>1876</v>
      </c>
      <c r="T101" s="80">
        <f t="shared" si="41"/>
        <v>446682.3</v>
      </c>
      <c r="U101" s="80">
        <f t="shared" si="42"/>
        <v>97788.4</v>
      </c>
      <c r="V101" s="80">
        <f t="shared" si="43"/>
        <v>244098.4</v>
      </c>
      <c r="W101" s="80">
        <f t="shared" si="44"/>
        <v>656580.1</v>
      </c>
      <c r="X101" s="63">
        <f t="shared" si="45"/>
        <v>8110263.7999999998</v>
      </c>
    </row>
    <row r="102" spans="1:45" s="25" customFormat="1" x14ac:dyDescent="0.15">
      <c r="A102" s="54" t="s">
        <v>5</v>
      </c>
      <c r="B102" s="80">
        <f t="shared" ref="B102:C102" si="49">E123</f>
        <v>310741</v>
      </c>
      <c r="C102" s="80">
        <f t="shared" si="49"/>
        <v>140031</v>
      </c>
      <c r="D102" s="80">
        <f t="shared" ref="D102:E102" si="50">H123</f>
        <v>0</v>
      </c>
      <c r="E102" s="80">
        <f t="shared" si="50"/>
        <v>0</v>
      </c>
      <c r="F102" s="80">
        <f t="shared" si="28"/>
        <v>3237195.3</v>
      </c>
      <c r="G102" s="80">
        <f t="shared" si="29"/>
        <v>3172067.8</v>
      </c>
      <c r="H102" s="80">
        <f t="shared" si="30"/>
        <v>204701.2</v>
      </c>
      <c r="I102" s="80">
        <f t="shared" si="31"/>
        <v>196235.4</v>
      </c>
      <c r="J102" s="80">
        <f t="shared" si="32"/>
        <v>558085.6</v>
      </c>
      <c r="K102" s="80">
        <f t="shared" ref="K102:L102" si="51">Q123</f>
        <v>730348.2</v>
      </c>
      <c r="L102" s="80">
        <f t="shared" si="51"/>
        <v>1115050.7</v>
      </c>
      <c r="M102" s="80">
        <f t="shared" si="34"/>
        <v>2765335</v>
      </c>
      <c r="N102" s="80">
        <f t="shared" si="35"/>
        <v>1253788.5</v>
      </c>
      <c r="O102" s="80">
        <f t="shared" si="36"/>
        <v>29026.400000000001</v>
      </c>
      <c r="P102" s="80">
        <f t="shared" si="37"/>
        <v>181070.7</v>
      </c>
      <c r="Q102" s="80">
        <f t="shared" si="38"/>
        <v>1315457.7</v>
      </c>
      <c r="R102" s="80">
        <f t="shared" si="39"/>
        <v>636210.6</v>
      </c>
      <c r="S102" s="80">
        <f t="shared" si="40"/>
        <v>115385</v>
      </c>
      <c r="T102" s="80">
        <f t="shared" si="41"/>
        <v>307571.5</v>
      </c>
      <c r="U102" s="80">
        <f t="shared" si="42"/>
        <v>0</v>
      </c>
      <c r="V102" s="80">
        <f t="shared" si="43"/>
        <v>126391.4</v>
      </c>
      <c r="W102" s="80">
        <f t="shared" si="44"/>
        <v>2563267.4</v>
      </c>
      <c r="X102" s="63">
        <f t="shared" si="45"/>
        <v>18957960.399999999</v>
      </c>
    </row>
    <row r="103" spans="1:45" s="25" customFormat="1" x14ac:dyDescent="0.15">
      <c r="A103" s="54" t="s">
        <v>6</v>
      </c>
      <c r="B103" s="80">
        <f t="shared" ref="B103:C103" si="52">E124</f>
        <v>164725</v>
      </c>
      <c r="C103" s="80">
        <f t="shared" si="52"/>
        <v>576364</v>
      </c>
      <c r="D103" s="80">
        <f t="shared" ref="D103:E103" si="53">H124</f>
        <v>0</v>
      </c>
      <c r="E103" s="80">
        <f t="shared" si="53"/>
        <v>2587895.2000000002</v>
      </c>
      <c r="F103" s="80">
        <f t="shared" si="28"/>
        <v>20616524.899999999</v>
      </c>
      <c r="G103" s="80">
        <f t="shared" si="29"/>
        <v>3031919.3</v>
      </c>
      <c r="H103" s="80">
        <f t="shared" si="30"/>
        <v>344355.6</v>
      </c>
      <c r="I103" s="80">
        <f t="shared" si="31"/>
        <v>187234.9</v>
      </c>
      <c r="J103" s="80">
        <f t="shared" si="32"/>
        <v>897750.8</v>
      </c>
      <c r="K103" s="80">
        <f t="shared" ref="K103:L103" si="54">Q124</f>
        <v>1185680.6000000001</v>
      </c>
      <c r="L103" s="80">
        <f t="shared" si="54"/>
        <v>2022080.5</v>
      </c>
      <c r="M103" s="80">
        <f t="shared" si="34"/>
        <v>13413556.9</v>
      </c>
      <c r="N103" s="80">
        <f t="shared" si="35"/>
        <v>9195756.9000000004</v>
      </c>
      <c r="O103" s="80">
        <f t="shared" si="36"/>
        <v>83484</v>
      </c>
      <c r="P103" s="80">
        <f t="shared" si="37"/>
        <v>621359.30000000005</v>
      </c>
      <c r="Q103" s="80">
        <f t="shared" si="38"/>
        <v>2480526.4</v>
      </c>
      <c r="R103" s="80">
        <f t="shared" si="39"/>
        <v>2985305</v>
      </c>
      <c r="S103" s="80">
        <f t="shared" si="40"/>
        <v>54186</v>
      </c>
      <c r="T103" s="80">
        <f t="shared" si="41"/>
        <v>413230.3</v>
      </c>
      <c r="U103" s="80">
        <f t="shared" si="42"/>
        <v>19829</v>
      </c>
      <c r="V103" s="80">
        <f t="shared" si="43"/>
        <v>1199973</v>
      </c>
      <c r="W103" s="80">
        <f t="shared" si="44"/>
        <v>20807212.5</v>
      </c>
      <c r="X103" s="63">
        <f t="shared" si="45"/>
        <v>82888950.099999994</v>
      </c>
    </row>
    <row r="104" spans="1:45" s="25" customFormat="1" x14ac:dyDescent="0.15">
      <c r="A104" s="54" t="s">
        <v>7</v>
      </c>
      <c r="B104" s="80">
        <f t="shared" ref="B104:C104" si="55">E125</f>
        <v>564052</v>
      </c>
      <c r="C104" s="80">
        <f t="shared" si="55"/>
        <v>2443710.1</v>
      </c>
      <c r="D104" s="80">
        <f t="shared" ref="D104:E104" si="56">H125</f>
        <v>0</v>
      </c>
      <c r="E104" s="80">
        <f t="shared" si="56"/>
        <v>0</v>
      </c>
      <c r="F104" s="80">
        <f t="shared" si="28"/>
        <v>11542460.300000001</v>
      </c>
      <c r="G104" s="80">
        <f t="shared" si="29"/>
        <v>2847151.8</v>
      </c>
      <c r="H104" s="80">
        <f t="shared" si="30"/>
        <v>309139.40000000002</v>
      </c>
      <c r="I104" s="80">
        <f t="shared" si="31"/>
        <v>242807.7</v>
      </c>
      <c r="J104" s="80">
        <f t="shared" si="32"/>
        <v>1402366.6</v>
      </c>
      <c r="K104" s="80">
        <f t="shared" ref="K104:L104" si="57">Q125</f>
        <v>1669138.5</v>
      </c>
      <c r="L104" s="80">
        <f t="shared" si="57"/>
        <v>2036089.5</v>
      </c>
      <c r="M104" s="80">
        <f t="shared" si="34"/>
        <v>22284180.800000001</v>
      </c>
      <c r="N104" s="80">
        <f t="shared" si="35"/>
        <v>3819070.8</v>
      </c>
      <c r="O104" s="80">
        <f t="shared" si="36"/>
        <v>219203.4</v>
      </c>
      <c r="P104" s="80">
        <f t="shared" si="37"/>
        <v>428793.3</v>
      </c>
      <c r="Q104" s="80">
        <f t="shared" si="38"/>
        <v>1380554.2</v>
      </c>
      <c r="R104" s="80">
        <f t="shared" si="39"/>
        <v>1452880.7</v>
      </c>
      <c r="S104" s="80">
        <f t="shared" si="40"/>
        <v>319803.3</v>
      </c>
      <c r="T104" s="80">
        <f t="shared" si="41"/>
        <v>746892.9</v>
      </c>
      <c r="U104" s="80">
        <f t="shared" si="42"/>
        <v>521259</v>
      </c>
      <c r="V104" s="80">
        <f t="shared" si="43"/>
        <v>1489139.4</v>
      </c>
      <c r="W104" s="80">
        <f t="shared" si="44"/>
        <v>10197198.6</v>
      </c>
      <c r="X104" s="63">
        <f t="shared" si="45"/>
        <v>65915892.299999997</v>
      </c>
    </row>
    <row r="105" spans="1:45" s="25" customFormat="1" x14ac:dyDescent="0.15">
      <c r="A105" s="54" t="s">
        <v>8</v>
      </c>
      <c r="B105" s="80">
        <f t="shared" ref="B105:C105" si="58">E126</f>
        <v>568732.4</v>
      </c>
      <c r="C105" s="80">
        <f t="shared" si="58"/>
        <v>4847015.5999999996</v>
      </c>
      <c r="D105" s="80">
        <f t="shared" ref="D105:E105" si="59">H126</f>
        <v>0</v>
      </c>
      <c r="E105" s="80">
        <f t="shared" si="59"/>
        <v>0</v>
      </c>
      <c r="F105" s="80">
        <f t="shared" si="28"/>
        <v>3909445.9</v>
      </c>
      <c r="G105" s="80">
        <f t="shared" si="29"/>
        <v>1611862.8</v>
      </c>
      <c r="H105" s="80">
        <f t="shared" si="30"/>
        <v>340746.2</v>
      </c>
      <c r="I105" s="80">
        <f t="shared" si="31"/>
        <v>91107</v>
      </c>
      <c r="J105" s="80">
        <f t="shared" si="32"/>
        <v>891365.9</v>
      </c>
      <c r="K105" s="80">
        <f t="shared" ref="K105:L105" si="60">Q126</f>
        <v>1587150.4</v>
      </c>
      <c r="L105" s="80">
        <f t="shared" si="60"/>
        <v>2920320.8</v>
      </c>
      <c r="M105" s="80">
        <f t="shared" si="34"/>
        <v>23296726.800000001</v>
      </c>
      <c r="N105" s="80">
        <f t="shared" si="35"/>
        <v>13762905.199999999</v>
      </c>
      <c r="O105" s="80">
        <f t="shared" si="36"/>
        <v>184442.4</v>
      </c>
      <c r="P105" s="80">
        <f t="shared" si="37"/>
        <v>258783.5</v>
      </c>
      <c r="Q105" s="80">
        <f t="shared" si="38"/>
        <v>1708203.3</v>
      </c>
      <c r="R105" s="80">
        <f t="shared" si="39"/>
        <v>1933181.7</v>
      </c>
      <c r="S105" s="80">
        <f t="shared" si="40"/>
        <v>135338.9</v>
      </c>
      <c r="T105" s="80">
        <f t="shared" si="41"/>
        <v>276453.2</v>
      </c>
      <c r="U105" s="80">
        <f t="shared" si="42"/>
        <v>129416.1</v>
      </c>
      <c r="V105" s="80">
        <f t="shared" si="43"/>
        <v>1952797.9</v>
      </c>
      <c r="W105" s="80">
        <f t="shared" si="44"/>
        <v>7159696.2999999998</v>
      </c>
      <c r="X105" s="63">
        <f t="shared" si="45"/>
        <v>67565692.299999997</v>
      </c>
    </row>
    <row r="106" spans="1:45" s="25" customFormat="1" x14ac:dyDescent="0.15">
      <c r="A106" s="54" t="s">
        <v>9</v>
      </c>
      <c r="B106" s="80">
        <f t="shared" ref="B106:C106" si="61">E127</f>
        <v>2448735</v>
      </c>
      <c r="C106" s="80">
        <f t="shared" si="61"/>
        <v>7000153.2000000002</v>
      </c>
      <c r="D106" s="80">
        <f t="shared" ref="D106:E106" si="62">H127</f>
        <v>0</v>
      </c>
      <c r="E106" s="80">
        <f t="shared" si="62"/>
        <v>0</v>
      </c>
      <c r="F106" s="80">
        <f t="shared" si="28"/>
        <v>2904854.4</v>
      </c>
      <c r="G106" s="80">
        <f t="shared" si="29"/>
        <v>1253488</v>
      </c>
      <c r="H106" s="80">
        <f t="shared" si="30"/>
        <v>201377</v>
      </c>
      <c r="I106" s="80">
        <f t="shared" si="31"/>
        <v>83909.7</v>
      </c>
      <c r="J106" s="80">
        <f t="shared" si="32"/>
        <v>636201.4</v>
      </c>
      <c r="K106" s="80">
        <f t="shared" ref="K106:L106" si="63">Q127</f>
        <v>1339145.8999999999</v>
      </c>
      <c r="L106" s="80">
        <f t="shared" si="63"/>
        <v>2162369.7999999998</v>
      </c>
      <c r="M106" s="80">
        <f t="shared" si="34"/>
        <v>20113812.600000001</v>
      </c>
      <c r="N106" s="80">
        <f t="shared" si="35"/>
        <v>3516149.2</v>
      </c>
      <c r="O106" s="80">
        <f t="shared" si="36"/>
        <v>40445</v>
      </c>
      <c r="P106" s="80">
        <f t="shared" si="37"/>
        <v>77029.899999999994</v>
      </c>
      <c r="Q106" s="80">
        <f t="shared" si="38"/>
        <v>360174.6</v>
      </c>
      <c r="R106" s="80">
        <f t="shared" si="39"/>
        <v>1851054.9</v>
      </c>
      <c r="S106" s="80">
        <f t="shared" si="40"/>
        <v>657308</v>
      </c>
      <c r="T106" s="80">
        <f t="shared" si="41"/>
        <v>303636.59999999998</v>
      </c>
      <c r="U106" s="80">
        <f t="shared" si="42"/>
        <v>91910</v>
      </c>
      <c r="V106" s="80">
        <f t="shared" si="43"/>
        <v>1383242</v>
      </c>
      <c r="W106" s="80">
        <f t="shared" si="44"/>
        <v>6472187.4000000004</v>
      </c>
      <c r="X106" s="63">
        <f t="shared" si="45"/>
        <v>52897184.600000001</v>
      </c>
    </row>
    <row r="107" spans="1:45" s="25" customFormat="1" x14ac:dyDescent="0.15">
      <c r="A107" s="54" t="s">
        <v>10</v>
      </c>
      <c r="B107" s="80">
        <f t="shared" ref="B107:C107" si="64">E128</f>
        <v>1280425.3</v>
      </c>
      <c r="C107" s="80">
        <f t="shared" si="64"/>
        <v>3581516.3</v>
      </c>
      <c r="D107" s="80">
        <f t="shared" ref="D107:E107" si="65">H128</f>
        <v>0</v>
      </c>
      <c r="E107" s="80">
        <f t="shared" si="65"/>
        <v>516300</v>
      </c>
      <c r="F107" s="80">
        <f t="shared" si="28"/>
        <v>5849402.5</v>
      </c>
      <c r="G107" s="80">
        <f t="shared" si="29"/>
        <v>1466780.9</v>
      </c>
      <c r="H107" s="80">
        <f t="shared" si="30"/>
        <v>260026.3</v>
      </c>
      <c r="I107" s="80">
        <f t="shared" si="31"/>
        <v>130116.6</v>
      </c>
      <c r="J107" s="80">
        <f t="shared" si="32"/>
        <v>1593020.7</v>
      </c>
      <c r="K107" s="80">
        <f t="shared" ref="K107:L107" si="66">Q128</f>
        <v>669855.19999999995</v>
      </c>
      <c r="L107" s="80">
        <f t="shared" si="66"/>
        <v>2442070.1</v>
      </c>
      <c r="M107" s="80">
        <f t="shared" si="34"/>
        <v>22200536.199999999</v>
      </c>
      <c r="N107" s="80">
        <f t="shared" si="35"/>
        <v>6779825.4000000004</v>
      </c>
      <c r="O107" s="80">
        <f t="shared" si="36"/>
        <v>219234.3</v>
      </c>
      <c r="P107" s="80">
        <f t="shared" si="37"/>
        <v>164844.5</v>
      </c>
      <c r="Q107" s="80">
        <f t="shared" si="38"/>
        <v>400583.7</v>
      </c>
      <c r="R107" s="80">
        <f t="shared" si="39"/>
        <v>1532389.9</v>
      </c>
      <c r="S107" s="80">
        <f t="shared" si="40"/>
        <v>205190</v>
      </c>
      <c r="T107" s="80">
        <f t="shared" si="41"/>
        <v>467166.5</v>
      </c>
      <c r="U107" s="80">
        <f t="shared" si="42"/>
        <v>0</v>
      </c>
      <c r="V107" s="80">
        <f t="shared" si="43"/>
        <v>2945779.2</v>
      </c>
      <c r="W107" s="80">
        <f t="shared" si="44"/>
        <v>8651987.4000000004</v>
      </c>
      <c r="X107" s="63">
        <f t="shared" si="45"/>
        <v>61357050.999999993</v>
      </c>
    </row>
    <row r="108" spans="1:45" s="25" customFormat="1" x14ac:dyDescent="0.15">
      <c r="A108" s="54" t="s">
        <v>11</v>
      </c>
      <c r="B108" s="80">
        <f t="shared" ref="B108:C108" si="67">E129</f>
        <v>1080132.5</v>
      </c>
      <c r="C108" s="80">
        <f t="shared" si="67"/>
        <v>1769098.4</v>
      </c>
      <c r="D108" s="80">
        <f t="shared" ref="D108:E108" si="68">H129</f>
        <v>249.7</v>
      </c>
      <c r="E108" s="80">
        <f t="shared" si="68"/>
        <v>0</v>
      </c>
      <c r="F108" s="80">
        <f t="shared" si="28"/>
        <v>8500528.6999999993</v>
      </c>
      <c r="G108" s="80">
        <f t="shared" si="29"/>
        <v>1710900.8</v>
      </c>
      <c r="H108" s="80">
        <f t="shared" si="30"/>
        <v>268649.7</v>
      </c>
      <c r="I108" s="80">
        <f t="shared" si="31"/>
        <v>144916.5</v>
      </c>
      <c r="J108" s="80">
        <f t="shared" si="32"/>
        <v>879600.5</v>
      </c>
      <c r="K108" s="80">
        <f t="shared" ref="K108:L108" si="69">Q129</f>
        <v>485449.4</v>
      </c>
      <c r="L108" s="80">
        <f t="shared" si="69"/>
        <v>2009095</v>
      </c>
      <c r="M108" s="80">
        <f t="shared" si="34"/>
        <v>11197336.1</v>
      </c>
      <c r="N108" s="80">
        <f t="shared" si="35"/>
        <v>9422802.8000000007</v>
      </c>
      <c r="O108" s="80">
        <f t="shared" si="36"/>
        <v>95666</v>
      </c>
      <c r="P108" s="80">
        <f t="shared" si="37"/>
        <v>885441.7</v>
      </c>
      <c r="Q108" s="80">
        <f t="shared" si="38"/>
        <v>1327143.3</v>
      </c>
      <c r="R108" s="80">
        <f t="shared" si="39"/>
        <v>583660.1</v>
      </c>
      <c r="S108" s="80">
        <f t="shared" si="40"/>
        <v>125036.9</v>
      </c>
      <c r="T108" s="80">
        <f t="shared" si="41"/>
        <v>491050.4</v>
      </c>
      <c r="U108" s="80">
        <f t="shared" si="42"/>
        <v>36033</v>
      </c>
      <c r="V108" s="80">
        <f t="shared" si="43"/>
        <v>1313009.1000000001</v>
      </c>
      <c r="W108" s="80">
        <f t="shared" si="44"/>
        <v>4097366.7</v>
      </c>
      <c r="X108" s="63">
        <f t="shared" si="45"/>
        <v>46423167.299999997</v>
      </c>
    </row>
    <row r="109" spans="1:45" s="25" customFormat="1" x14ac:dyDescent="0.15">
      <c r="A109" s="54" t="s">
        <v>12</v>
      </c>
      <c r="B109" s="80">
        <f t="shared" ref="B109:C109" si="70">E130</f>
        <v>421898.8</v>
      </c>
      <c r="C109" s="80">
        <f t="shared" si="70"/>
        <v>3379754.9</v>
      </c>
      <c r="D109" s="80">
        <f t="shared" ref="D109:E109" si="71">H130</f>
        <v>0</v>
      </c>
      <c r="E109" s="80">
        <f t="shared" si="71"/>
        <v>0</v>
      </c>
      <c r="F109" s="80">
        <f t="shared" si="28"/>
        <v>805913.9</v>
      </c>
      <c r="G109" s="80">
        <f t="shared" si="29"/>
        <v>500177.7</v>
      </c>
      <c r="H109" s="80">
        <f t="shared" si="30"/>
        <v>146355.1</v>
      </c>
      <c r="I109" s="80">
        <f t="shared" si="31"/>
        <v>15375.3</v>
      </c>
      <c r="J109" s="80">
        <f t="shared" si="32"/>
        <v>297777.7</v>
      </c>
      <c r="K109" s="80">
        <f t="shared" ref="K109:L109" si="72">Q130</f>
        <v>0</v>
      </c>
      <c r="L109" s="80">
        <f t="shared" si="72"/>
        <v>586064.5</v>
      </c>
      <c r="M109" s="80">
        <f t="shared" si="34"/>
        <v>3949256.2</v>
      </c>
      <c r="N109" s="80">
        <f t="shared" si="35"/>
        <v>38432054.899999999</v>
      </c>
      <c r="O109" s="80">
        <f t="shared" si="36"/>
        <v>20019</v>
      </c>
      <c r="P109" s="80">
        <f t="shared" si="37"/>
        <v>54446</v>
      </c>
      <c r="Q109" s="80">
        <f t="shared" si="38"/>
        <v>451538</v>
      </c>
      <c r="R109" s="80">
        <f t="shared" si="39"/>
        <v>942080.8</v>
      </c>
      <c r="S109" s="80">
        <f t="shared" si="40"/>
        <v>165106.79999999999</v>
      </c>
      <c r="T109" s="80">
        <f t="shared" si="41"/>
        <v>190825.8</v>
      </c>
      <c r="U109" s="80">
        <f t="shared" si="42"/>
        <v>831</v>
      </c>
      <c r="V109" s="80">
        <f t="shared" si="43"/>
        <v>1022781</v>
      </c>
      <c r="W109" s="80">
        <f t="shared" si="44"/>
        <v>1717653.4</v>
      </c>
      <c r="X109" s="63">
        <f t="shared" si="45"/>
        <v>53099910.79999999</v>
      </c>
    </row>
    <row r="110" spans="1:45" s="25" customFormat="1" x14ac:dyDescent="0.15">
      <c r="A110" s="54" t="s">
        <v>13</v>
      </c>
      <c r="B110" s="80">
        <f t="shared" ref="B110:C110" si="73">E131</f>
        <v>629440.80000000005</v>
      </c>
      <c r="C110" s="80">
        <f t="shared" si="73"/>
        <v>1240025.2</v>
      </c>
      <c r="D110" s="80">
        <f t="shared" ref="D110:E110" si="74">H131</f>
        <v>0</v>
      </c>
      <c r="E110" s="80">
        <f t="shared" si="74"/>
        <v>0</v>
      </c>
      <c r="F110" s="80">
        <f t="shared" si="28"/>
        <v>472710</v>
      </c>
      <c r="G110" s="80">
        <f t="shared" si="29"/>
        <v>431063</v>
      </c>
      <c r="H110" s="80">
        <f t="shared" si="30"/>
        <v>95337.2</v>
      </c>
      <c r="I110" s="80">
        <f t="shared" si="31"/>
        <v>31035</v>
      </c>
      <c r="J110" s="80">
        <f t="shared" si="32"/>
        <v>311352.8</v>
      </c>
      <c r="K110" s="80">
        <f t="shared" ref="K110:L110" si="75">Q131</f>
        <v>0</v>
      </c>
      <c r="L110" s="80">
        <f t="shared" si="75"/>
        <v>384883</v>
      </c>
      <c r="M110" s="80">
        <f t="shared" si="34"/>
        <v>4333611.4000000004</v>
      </c>
      <c r="N110" s="80">
        <f t="shared" si="35"/>
        <v>1408985.7</v>
      </c>
      <c r="O110" s="80">
        <f t="shared" si="36"/>
        <v>11469</v>
      </c>
      <c r="P110" s="80">
        <f t="shared" si="37"/>
        <v>49148</v>
      </c>
      <c r="Q110" s="80">
        <f t="shared" si="38"/>
        <v>172735.9</v>
      </c>
      <c r="R110" s="80">
        <f t="shared" si="39"/>
        <v>2531577</v>
      </c>
      <c r="S110" s="80">
        <f t="shared" si="40"/>
        <v>173560.3</v>
      </c>
      <c r="T110" s="80">
        <f t="shared" si="41"/>
        <v>107876</v>
      </c>
      <c r="U110" s="80">
        <f t="shared" si="42"/>
        <v>790</v>
      </c>
      <c r="V110" s="80">
        <f t="shared" si="43"/>
        <v>989746</v>
      </c>
      <c r="W110" s="80">
        <f t="shared" si="44"/>
        <v>866683.4</v>
      </c>
      <c r="X110" s="63">
        <f t="shared" si="45"/>
        <v>14242029.700000001</v>
      </c>
    </row>
    <row r="111" spans="1:45" s="25" customFormat="1" x14ac:dyDescent="0.15">
      <c r="A111" s="54" t="s">
        <v>14</v>
      </c>
      <c r="B111" s="80">
        <f t="shared" ref="B111:C111" si="76">E132</f>
        <v>3941321.1</v>
      </c>
      <c r="C111" s="80">
        <f t="shared" si="76"/>
        <v>3335929.9</v>
      </c>
      <c r="D111" s="80">
        <f t="shared" ref="D111:E111" si="77">H132</f>
        <v>0</v>
      </c>
      <c r="E111" s="80">
        <f t="shared" si="77"/>
        <v>0</v>
      </c>
      <c r="F111" s="80">
        <f t="shared" si="28"/>
        <v>657989.19999999995</v>
      </c>
      <c r="G111" s="80">
        <f t="shared" si="29"/>
        <v>503368.5</v>
      </c>
      <c r="H111" s="80">
        <f t="shared" si="30"/>
        <v>29106.3</v>
      </c>
      <c r="I111" s="80">
        <f t="shared" si="31"/>
        <v>19807</v>
      </c>
      <c r="J111" s="80">
        <f t="shared" si="32"/>
        <v>379890.9</v>
      </c>
      <c r="K111" s="80">
        <f t="shared" ref="K111:L111" si="78">Q132</f>
        <v>0</v>
      </c>
      <c r="L111" s="80">
        <f t="shared" si="78"/>
        <v>419817.5</v>
      </c>
      <c r="M111" s="80">
        <f t="shared" si="34"/>
        <v>6007262.5</v>
      </c>
      <c r="N111" s="80">
        <f t="shared" si="35"/>
        <v>3464075.9</v>
      </c>
      <c r="O111" s="80">
        <f t="shared" si="36"/>
        <v>4807</v>
      </c>
      <c r="P111" s="80">
        <f t="shared" si="37"/>
        <v>101330.4</v>
      </c>
      <c r="Q111" s="80">
        <f t="shared" si="38"/>
        <v>292653.40000000002</v>
      </c>
      <c r="R111" s="80">
        <f t="shared" si="39"/>
        <v>1024304.1</v>
      </c>
      <c r="S111" s="80">
        <f t="shared" si="40"/>
        <v>372741</v>
      </c>
      <c r="T111" s="80">
        <f t="shared" si="41"/>
        <v>109858.3</v>
      </c>
      <c r="U111" s="80">
        <f t="shared" si="42"/>
        <v>7973</v>
      </c>
      <c r="V111" s="80">
        <f t="shared" si="43"/>
        <v>821818.1</v>
      </c>
      <c r="W111" s="80">
        <f t="shared" si="44"/>
        <v>2343149.4</v>
      </c>
      <c r="X111" s="63">
        <f t="shared" si="45"/>
        <v>23837203.5</v>
      </c>
    </row>
    <row r="112" spans="1:45" s="25" customFormat="1" x14ac:dyDescent="0.15">
      <c r="A112" s="54" t="s">
        <v>15</v>
      </c>
      <c r="B112" s="80">
        <f t="shared" ref="B112:C112" si="79">E133</f>
        <v>534786.4</v>
      </c>
      <c r="C112" s="80">
        <f t="shared" si="79"/>
        <v>2823883.5</v>
      </c>
      <c r="D112" s="80">
        <f t="shared" ref="D112:E112" si="80">H133</f>
        <v>0</v>
      </c>
      <c r="E112" s="80">
        <f t="shared" si="80"/>
        <v>0</v>
      </c>
      <c r="F112" s="80">
        <f t="shared" si="28"/>
        <v>1029494.4</v>
      </c>
      <c r="G112" s="80">
        <f t="shared" si="29"/>
        <v>678960.4</v>
      </c>
      <c r="H112" s="80">
        <f t="shared" si="30"/>
        <v>72804.3</v>
      </c>
      <c r="I112" s="80">
        <f t="shared" si="31"/>
        <v>41901</v>
      </c>
      <c r="J112" s="80">
        <f t="shared" si="32"/>
        <v>277342</v>
      </c>
      <c r="K112" s="80">
        <f t="shared" ref="K112:L112" si="81">Q133</f>
        <v>894777</v>
      </c>
      <c r="L112" s="80">
        <f t="shared" si="81"/>
        <v>778743</v>
      </c>
      <c r="M112" s="80">
        <f t="shared" si="34"/>
        <v>11391971.1</v>
      </c>
      <c r="N112" s="80">
        <f t="shared" si="35"/>
        <v>22494960.5</v>
      </c>
      <c r="O112" s="80">
        <f t="shared" si="36"/>
        <v>80699.5</v>
      </c>
      <c r="P112" s="80">
        <f t="shared" si="37"/>
        <v>75093.7</v>
      </c>
      <c r="Q112" s="80">
        <f t="shared" si="38"/>
        <v>147646.1</v>
      </c>
      <c r="R112" s="80">
        <f t="shared" si="39"/>
        <v>1121842.3</v>
      </c>
      <c r="S112" s="80">
        <f t="shared" si="40"/>
        <v>288303</v>
      </c>
      <c r="T112" s="80">
        <f t="shared" si="41"/>
        <v>106733.9</v>
      </c>
      <c r="U112" s="80">
        <f t="shared" si="42"/>
        <v>1062</v>
      </c>
      <c r="V112" s="80">
        <f t="shared" si="43"/>
        <v>1476167.5</v>
      </c>
      <c r="W112" s="80">
        <f t="shared" si="44"/>
        <v>7284698.5999999996</v>
      </c>
      <c r="X112" s="63">
        <f t="shared" si="45"/>
        <v>51601870.200000003</v>
      </c>
    </row>
    <row r="113" spans="1:30" s="25" customFormat="1" x14ac:dyDescent="0.15">
      <c r="A113" s="54" t="s">
        <v>16</v>
      </c>
      <c r="B113" s="80">
        <f t="shared" ref="B113:C113" si="82">E134</f>
        <v>409810.3</v>
      </c>
      <c r="C113" s="80">
        <f t="shared" si="82"/>
        <v>2108699.2000000002</v>
      </c>
      <c r="D113" s="80">
        <f t="shared" ref="D113:E113" si="83">H134</f>
        <v>0</v>
      </c>
      <c r="E113" s="80">
        <f t="shared" si="83"/>
        <v>0</v>
      </c>
      <c r="F113" s="80">
        <f t="shared" si="28"/>
        <v>1041894.8</v>
      </c>
      <c r="G113" s="80">
        <f t="shared" si="29"/>
        <v>511117.1</v>
      </c>
      <c r="H113" s="80">
        <f t="shared" si="30"/>
        <v>28993.4</v>
      </c>
      <c r="I113" s="80">
        <f t="shared" si="31"/>
        <v>23610.2</v>
      </c>
      <c r="J113" s="80">
        <f t="shared" si="32"/>
        <v>237183.2</v>
      </c>
      <c r="K113" s="80">
        <f t="shared" ref="K113:L113" si="84">Q134</f>
        <v>127214</v>
      </c>
      <c r="L113" s="80">
        <f t="shared" si="84"/>
        <v>1205301.3</v>
      </c>
      <c r="M113" s="80">
        <f t="shared" si="34"/>
        <v>12243204.9</v>
      </c>
      <c r="N113" s="80">
        <f t="shared" si="35"/>
        <v>3623737.1</v>
      </c>
      <c r="O113" s="80">
        <f t="shared" si="36"/>
        <v>57357</v>
      </c>
      <c r="P113" s="80">
        <f t="shared" si="37"/>
        <v>56758.7</v>
      </c>
      <c r="Q113" s="80">
        <f t="shared" si="38"/>
        <v>121374.7</v>
      </c>
      <c r="R113" s="80">
        <f t="shared" si="39"/>
        <v>569126.30000000005</v>
      </c>
      <c r="S113" s="80">
        <f t="shared" si="40"/>
        <v>133214.39999999999</v>
      </c>
      <c r="T113" s="80">
        <f t="shared" si="41"/>
        <v>99582.399999999994</v>
      </c>
      <c r="U113" s="80">
        <f t="shared" si="42"/>
        <v>3333</v>
      </c>
      <c r="V113" s="80">
        <f t="shared" si="43"/>
        <v>1224628.3</v>
      </c>
      <c r="W113" s="80">
        <f t="shared" si="44"/>
        <v>1235951.3999999999</v>
      </c>
      <c r="X113" s="63">
        <f t="shared" si="45"/>
        <v>25062091.699999996</v>
      </c>
    </row>
    <row r="114" spans="1:30" s="25" customFormat="1" x14ac:dyDescent="0.15">
      <c r="A114" s="54" t="s">
        <v>17</v>
      </c>
      <c r="B114" s="80">
        <f t="shared" ref="B114:C114" si="85">E135</f>
        <v>498440</v>
      </c>
      <c r="C114" s="80">
        <f t="shared" si="85"/>
        <v>4454316.5999999996</v>
      </c>
      <c r="D114" s="80">
        <f t="shared" ref="D114:E114" si="86">H135</f>
        <v>72.3</v>
      </c>
      <c r="E114" s="80">
        <f t="shared" si="86"/>
        <v>1769912</v>
      </c>
      <c r="F114" s="80">
        <f t="shared" si="28"/>
        <v>1426409.6</v>
      </c>
      <c r="G114" s="80">
        <f t="shared" si="29"/>
        <v>1079810.3</v>
      </c>
      <c r="H114" s="80">
        <f t="shared" si="30"/>
        <v>116691.2</v>
      </c>
      <c r="I114" s="80">
        <f t="shared" si="31"/>
        <v>43815.1</v>
      </c>
      <c r="J114" s="80">
        <f t="shared" si="32"/>
        <v>701261</v>
      </c>
      <c r="K114" s="80">
        <f t="shared" ref="K114:L114" si="87">Q135</f>
        <v>0</v>
      </c>
      <c r="L114" s="80">
        <f t="shared" si="87"/>
        <v>1264685.1000000001</v>
      </c>
      <c r="M114" s="80">
        <f t="shared" si="34"/>
        <v>20055545.800000001</v>
      </c>
      <c r="N114" s="80">
        <f t="shared" si="35"/>
        <v>15788409.199999999</v>
      </c>
      <c r="O114" s="80">
        <f t="shared" si="36"/>
        <v>591250.69999999995</v>
      </c>
      <c r="P114" s="80">
        <f t="shared" si="37"/>
        <v>57625.9</v>
      </c>
      <c r="Q114" s="80">
        <f t="shared" si="38"/>
        <v>196200.7</v>
      </c>
      <c r="R114" s="80">
        <f t="shared" si="39"/>
        <v>2560538.1</v>
      </c>
      <c r="S114" s="80">
        <f t="shared" si="40"/>
        <v>191515.5</v>
      </c>
      <c r="T114" s="80">
        <f t="shared" si="41"/>
        <v>205751.2</v>
      </c>
      <c r="U114" s="80">
        <f t="shared" si="42"/>
        <v>4874</v>
      </c>
      <c r="V114" s="80">
        <f t="shared" si="43"/>
        <v>2092814.9</v>
      </c>
      <c r="W114" s="80">
        <f t="shared" si="44"/>
        <v>6466026.4000000004</v>
      </c>
      <c r="X114" s="63">
        <f t="shared" si="45"/>
        <v>59565965.600000009</v>
      </c>
      <c r="Y114" s="52"/>
      <c r="Z114" s="52"/>
      <c r="AA114" s="52"/>
      <c r="AB114" s="52"/>
      <c r="AC114" s="52"/>
      <c r="AD114" s="52"/>
    </row>
    <row r="115" spans="1:30" s="25" customFormat="1" x14ac:dyDescent="0.15">
      <c r="A115" s="54" t="s">
        <v>18</v>
      </c>
      <c r="B115" s="80">
        <f t="shared" ref="B115:C115" si="88">E136</f>
        <v>123501</v>
      </c>
      <c r="C115" s="80">
        <f t="shared" si="88"/>
        <v>2466665.2000000002</v>
      </c>
      <c r="D115" s="80">
        <f t="shared" ref="D115:E115" si="89">H136</f>
        <v>0</v>
      </c>
      <c r="E115" s="80">
        <f t="shared" si="89"/>
        <v>512506</v>
      </c>
      <c r="F115" s="80">
        <f t="shared" si="28"/>
        <v>1315802.7</v>
      </c>
      <c r="G115" s="80">
        <f t="shared" si="29"/>
        <v>1017509.1</v>
      </c>
      <c r="H115" s="80">
        <f t="shared" si="30"/>
        <v>211824</v>
      </c>
      <c r="I115" s="80">
        <f t="shared" si="31"/>
        <v>76649</v>
      </c>
      <c r="J115" s="80">
        <f t="shared" si="32"/>
        <v>737633.8</v>
      </c>
      <c r="K115" s="80">
        <f t="shared" ref="K115:L115" si="90">Q136</f>
        <v>0</v>
      </c>
      <c r="L115" s="80">
        <f t="shared" si="90"/>
        <v>1692628.5</v>
      </c>
      <c r="M115" s="80">
        <f t="shared" si="34"/>
        <v>15901110.4</v>
      </c>
      <c r="N115" s="80">
        <f t="shared" si="35"/>
        <v>15670399.199999999</v>
      </c>
      <c r="O115" s="80">
        <f t="shared" si="36"/>
        <v>331978.40000000002</v>
      </c>
      <c r="P115" s="80">
        <f t="shared" si="37"/>
        <v>187704</v>
      </c>
      <c r="Q115" s="80">
        <f t="shared" si="38"/>
        <v>257182.7</v>
      </c>
      <c r="R115" s="80">
        <f t="shared" si="39"/>
        <v>158439.79999999999</v>
      </c>
      <c r="S115" s="80">
        <f t="shared" si="40"/>
        <v>1279917</v>
      </c>
      <c r="T115" s="80">
        <f t="shared" si="41"/>
        <v>218614.6</v>
      </c>
      <c r="U115" s="80">
        <f t="shared" si="42"/>
        <v>8191</v>
      </c>
      <c r="V115" s="80">
        <f t="shared" si="43"/>
        <v>1467720.3</v>
      </c>
      <c r="W115" s="80">
        <f t="shared" si="44"/>
        <v>5363583.2</v>
      </c>
      <c r="X115" s="63">
        <f t="shared" si="45"/>
        <v>48999559.899999999</v>
      </c>
      <c r="Y115" s="52"/>
      <c r="Z115" s="52"/>
      <c r="AA115" s="52"/>
      <c r="AB115" s="52"/>
      <c r="AC115" s="52"/>
      <c r="AD115" s="52"/>
    </row>
    <row r="118" spans="1:30" s="88" customFormat="1" ht="13.5" customHeight="1" x14ac:dyDescent="0.25">
      <c r="A118" s="149" t="s">
        <v>71</v>
      </c>
      <c r="B118" s="89" t="s">
        <v>0</v>
      </c>
      <c r="C118" s="89" t="s">
        <v>26</v>
      </c>
      <c r="D118" s="89" t="s">
        <v>27</v>
      </c>
      <c r="E118" s="89" t="s">
        <v>44</v>
      </c>
      <c r="F118" s="89" t="s">
        <v>45</v>
      </c>
      <c r="G118" s="89" t="s">
        <v>28</v>
      </c>
      <c r="H118" s="89" t="s">
        <v>46</v>
      </c>
      <c r="I118" s="89" t="s">
        <v>47</v>
      </c>
      <c r="J118" s="89" t="s">
        <v>29</v>
      </c>
      <c r="K118" s="89" t="s">
        <v>48</v>
      </c>
      <c r="L118" s="89" t="s">
        <v>49</v>
      </c>
      <c r="M118" s="89" t="s">
        <v>50</v>
      </c>
      <c r="N118" s="89" t="s">
        <v>51</v>
      </c>
      <c r="O118" s="89" t="s">
        <v>52</v>
      </c>
      <c r="P118" s="89" t="s">
        <v>30</v>
      </c>
      <c r="Q118" s="89" t="s">
        <v>53</v>
      </c>
      <c r="R118" s="89" t="s">
        <v>54</v>
      </c>
      <c r="S118" s="89" t="s">
        <v>31</v>
      </c>
      <c r="T118" s="89" t="s">
        <v>55</v>
      </c>
      <c r="U118" s="89" t="s">
        <v>56</v>
      </c>
      <c r="V118" s="89" t="s">
        <v>57</v>
      </c>
      <c r="W118" s="89" t="s">
        <v>58</v>
      </c>
      <c r="X118" s="89" t="s">
        <v>59</v>
      </c>
      <c r="Y118" s="89" t="s">
        <v>60</v>
      </c>
      <c r="Z118" s="89" t="s">
        <v>61</v>
      </c>
      <c r="AA118" s="89" t="s">
        <v>62</v>
      </c>
      <c r="AB118" s="89" t="s">
        <v>63</v>
      </c>
      <c r="AC118" s="89" t="s">
        <v>64</v>
      </c>
      <c r="AD118" s="89" t="s">
        <v>65</v>
      </c>
    </row>
    <row r="119" spans="1:30" s="88" customFormat="1" ht="13.5" x14ac:dyDescent="0.25">
      <c r="A119" s="150"/>
      <c r="B119" s="87" t="s">
        <v>1</v>
      </c>
      <c r="C119" s="87" t="s">
        <v>1</v>
      </c>
      <c r="D119" s="87" t="s">
        <v>1</v>
      </c>
      <c r="E119" s="87" t="s">
        <v>1</v>
      </c>
      <c r="F119" s="87" t="s">
        <v>1</v>
      </c>
      <c r="G119" s="87" t="s">
        <v>1</v>
      </c>
      <c r="H119" s="87" t="s">
        <v>1</v>
      </c>
      <c r="I119" s="87" t="s">
        <v>1</v>
      </c>
      <c r="J119" s="87" t="s">
        <v>1</v>
      </c>
      <c r="K119" s="87" t="s">
        <v>1</v>
      </c>
      <c r="L119" s="87" t="s">
        <v>1</v>
      </c>
      <c r="M119" s="87" t="s">
        <v>1</v>
      </c>
      <c r="N119" s="87" t="s">
        <v>1</v>
      </c>
      <c r="O119" s="87" t="s">
        <v>1</v>
      </c>
      <c r="P119" s="87" t="s">
        <v>1</v>
      </c>
      <c r="Q119" s="87" t="s">
        <v>1</v>
      </c>
      <c r="R119" s="87" t="s">
        <v>1</v>
      </c>
      <c r="S119" s="87" t="s">
        <v>1</v>
      </c>
      <c r="T119" s="87" t="s">
        <v>1</v>
      </c>
      <c r="U119" s="87" t="s">
        <v>1</v>
      </c>
      <c r="V119" s="87" t="s">
        <v>1</v>
      </c>
      <c r="W119" s="87" t="s">
        <v>1</v>
      </c>
      <c r="X119" s="87" t="s">
        <v>1</v>
      </c>
      <c r="Y119" s="87" t="s">
        <v>1</v>
      </c>
      <c r="Z119" s="87" t="s">
        <v>1</v>
      </c>
      <c r="AA119" s="87" t="s">
        <v>1</v>
      </c>
      <c r="AB119" s="87" t="s">
        <v>1</v>
      </c>
      <c r="AC119" s="87" t="s">
        <v>1</v>
      </c>
      <c r="AD119" s="87" t="s">
        <v>1</v>
      </c>
    </row>
    <row r="120" spans="1:30" s="88" customFormat="1" ht="13.5" x14ac:dyDescent="0.25">
      <c r="A120" s="86" t="s">
        <v>3</v>
      </c>
      <c r="B120" s="90">
        <f>SUM(B122:B136)</f>
        <v>8073175644.5</v>
      </c>
      <c r="C120" s="90">
        <f t="shared" ref="C120:AD120" si="91">SUM(C122:C136)</f>
        <v>627688905.0999999</v>
      </c>
      <c r="D120" s="90">
        <f t="shared" si="91"/>
        <v>1479905759.0000002</v>
      </c>
      <c r="E120" s="90">
        <f t="shared" si="91"/>
        <v>13231196.600000001</v>
      </c>
      <c r="F120" s="90">
        <f t="shared" si="91"/>
        <v>40171389.099999994</v>
      </c>
      <c r="G120" s="90">
        <f t="shared" si="91"/>
        <v>4445912753.7999992</v>
      </c>
      <c r="H120" s="90">
        <f t="shared" si="91"/>
        <v>322</v>
      </c>
      <c r="I120" s="90">
        <f t="shared" si="91"/>
        <v>5386613.2000000002</v>
      </c>
      <c r="J120" s="90">
        <f t="shared" si="91"/>
        <v>231536994.89999998</v>
      </c>
      <c r="K120" s="90">
        <f t="shared" si="91"/>
        <v>63448221.499999993</v>
      </c>
      <c r="L120" s="90">
        <f t="shared" si="91"/>
        <v>22128116</v>
      </c>
      <c r="M120" s="90">
        <f t="shared" si="91"/>
        <v>2805585.7</v>
      </c>
      <c r="N120" s="90">
        <f t="shared" si="91"/>
        <v>1465308.6</v>
      </c>
      <c r="O120" s="90">
        <f t="shared" si="91"/>
        <v>9946686.2000000011</v>
      </c>
      <c r="P120" s="90">
        <f t="shared" si="91"/>
        <v>331558657.90000004</v>
      </c>
      <c r="Q120" s="90">
        <f t="shared" si="91"/>
        <v>8856376.8000000007</v>
      </c>
      <c r="R120" s="90">
        <f t="shared" si="91"/>
        <v>21454341.600000005</v>
      </c>
      <c r="S120" s="90">
        <f t="shared" si="91"/>
        <v>276047780.59999996</v>
      </c>
      <c r="T120" s="90">
        <f t="shared" si="91"/>
        <v>190369337.60000002</v>
      </c>
      <c r="U120" s="90">
        <f t="shared" si="91"/>
        <v>148909317.79999998</v>
      </c>
      <c r="V120" s="90">
        <f t="shared" si="91"/>
        <v>1971058.1</v>
      </c>
      <c r="W120" s="90">
        <f t="shared" si="91"/>
        <v>3291289.4000000004</v>
      </c>
      <c r="X120" s="90">
        <f t="shared" si="91"/>
        <v>11598561.499999998</v>
      </c>
      <c r="Y120" s="90">
        <f t="shared" si="91"/>
        <v>20224025.300000004</v>
      </c>
      <c r="Z120" s="90">
        <f t="shared" si="91"/>
        <v>4218482.0999999996</v>
      </c>
      <c r="AA120" s="90">
        <f t="shared" si="91"/>
        <v>4491925.8999999994</v>
      </c>
      <c r="AB120" s="90">
        <f t="shared" si="91"/>
        <v>923289.5</v>
      </c>
      <c r="AC120" s="90">
        <f t="shared" si="91"/>
        <v>19750106.5</v>
      </c>
      <c r="AD120" s="90">
        <f t="shared" si="91"/>
        <v>85883242.200000003</v>
      </c>
    </row>
    <row r="121" spans="1:30" s="88" customFormat="1" ht="13.5" x14ac:dyDescent="0.25">
      <c r="A121" s="85" t="s">
        <v>72</v>
      </c>
      <c r="B121" s="90">
        <f>SUM(B122:B123)</f>
        <v>206022930.59999999</v>
      </c>
      <c r="C121" s="90">
        <f t="shared" ref="C121:AD121" si="92">SUM(C122:C123)</f>
        <v>14969515.199999999</v>
      </c>
      <c r="D121" s="90">
        <f t="shared" si="92"/>
        <v>36233166.700000003</v>
      </c>
      <c r="E121" s="90">
        <f t="shared" si="92"/>
        <v>565196</v>
      </c>
      <c r="F121" s="90">
        <f t="shared" si="92"/>
        <v>144257</v>
      </c>
      <c r="G121" s="90">
        <f t="shared" si="92"/>
        <v>65974663.899999999</v>
      </c>
      <c r="H121" s="90">
        <f t="shared" si="92"/>
        <v>0</v>
      </c>
      <c r="I121" s="90">
        <f t="shared" si="92"/>
        <v>0</v>
      </c>
      <c r="J121" s="90">
        <f t="shared" si="92"/>
        <v>33647879.399999999</v>
      </c>
      <c r="K121" s="90">
        <f t="shared" si="92"/>
        <v>3374790.1999999997</v>
      </c>
      <c r="L121" s="90">
        <f t="shared" si="92"/>
        <v>5484006.2999999998</v>
      </c>
      <c r="M121" s="90">
        <f t="shared" si="92"/>
        <v>380180</v>
      </c>
      <c r="N121" s="90">
        <f t="shared" si="92"/>
        <v>333023.59999999998</v>
      </c>
      <c r="O121" s="90">
        <f t="shared" si="92"/>
        <v>703938.89999999991</v>
      </c>
      <c r="P121" s="90">
        <f t="shared" si="92"/>
        <v>18644947.300000001</v>
      </c>
      <c r="Q121" s="90">
        <f t="shared" si="92"/>
        <v>897965.79999999993</v>
      </c>
      <c r="R121" s="90">
        <f t="shared" si="92"/>
        <v>1530193</v>
      </c>
      <c r="S121" s="90">
        <f t="shared" si="92"/>
        <v>9484533.9000000004</v>
      </c>
      <c r="T121" s="90">
        <f t="shared" si="92"/>
        <v>3981225.9</v>
      </c>
      <c r="U121" s="90">
        <f t="shared" si="92"/>
        <v>1530185</v>
      </c>
      <c r="V121" s="90">
        <f t="shared" si="92"/>
        <v>31002.400000000001</v>
      </c>
      <c r="W121" s="90">
        <f t="shared" si="92"/>
        <v>272930.5</v>
      </c>
      <c r="X121" s="90">
        <f t="shared" si="92"/>
        <v>2302044.5</v>
      </c>
      <c r="Y121" s="90">
        <f t="shared" si="92"/>
        <v>977644.6</v>
      </c>
      <c r="Z121" s="90">
        <f t="shared" si="92"/>
        <v>117261</v>
      </c>
      <c r="AA121" s="90">
        <f t="shared" si="92"/>
        <v>754253.8</v>
      </c>
      <c r="AB121" s="90">
        <f t="shared" si="92"/>
        <v>97788.4</v>
      </c>
      <c r="AC121" s="90">
        <f t="shared" si="92"/>
        <v>370489.8</v>
      </c>
      <c r="AD121" s="90">
        <f t="shared" si="92"/>
        <v>3219847.5</v>
      </c>
    </row>
    <row r="122" spans="1:30" s="88" customFormat="1" ht="13.5" x14ac:dyDescent="0.25">
      <c r="A122" s="84" t="s">
        <v>4</v>
      </c>
      <c r="B122" s="91">
        <v>92506105.099999994</v>
      </c>
      <c r="C122" s="91">
        <v>4914636.7999999998</v>
      </c>
      <c r="D122" s="91">
        <v>10334224.699999999</v>
      </c>
      <c r="E122" s="91">
        <v>254455</v>
      </c>
      <c r="F122" s="91">
        <v>4226</v>
      </c>
      <c r="G122" s="91">
        <v>42581447.899999999</v>
      </c>
      <c r="H122" s="91">
        <v>0</v>
      </c>
      <c r="I122" s="91">
        <v>0</v>
      </c>
      <c r="J122" s="91">
        <v>16199535.1</v>
      </c>
      <c r="K122" s="91">
        <v>137594.9</v>
      </c>
      <c r="L122" s="91">
        <v>2311938.5</v>
      </c>
      <c r="M122" s="91">
        <v>175478.8</v>
      </c>
      <c r="N122" s="91">
        <v>136788.20000000001</v>
      </c>
      <c r="O122" s="91">
        <v>145853.29999999999</v>
      </c>
      <c r="P122" s="91">
        <v>7781654.7000000002</v>
      </c>
      <c r="Q122" s="91">
        <v>167617.60000000001</v>
      </c>
      <c r="R122" s="91">
        <v>415142.3</v>
      </c>
      <c r="S122" s="91">
        <v>2584342.1</v>
      </c>
      <c r="T122" s="91">
        <v>1215890.8999999999</v>
      </c>
      <c r="U122" s="91">
        <v>276396.5</v>
      </c>
      <c r="V122" s="91">
        <v>1976</v>
      </c>
      <c r="W122" s="91">
        <v>91859.8</v>
      </c>
      <c r="X122" s="91">
        <v>986586.8</v>
      </c>
      <c r="Y122" s="91">
        <v>341434</v>
      </c>
      <c r="Z122" s="91">
        <v>1876</v>
      </c>
      <c r="AA122" s="91">
        <v>446682.3</v>
      </c>
      <c r="AB122" s="91">
        <v>97788.4</v>
      </c>
      <c r="AC122" s="91">
        <v>244098.4</v>
      </c>
      <c r="AD122" s="91">
        <v>656580.1</v>
      </c>
    </row>
    <row r="123" spans="1:30" s="88" customFormat="1" ht="13.5" x14ac:dyDescent="0.25">
      <c r="A123" s="84" t="s">
        <v>5</v>
      </c>
      <c r="B123" s="91">
        <v>113516825.5</v>
      </c>
      <c r="C123" s="91">
        <v>10054878.4</v>
      </c>
      <c r="D123" s="91">
        <v>25898942</v>
      </c>
      <c r="E123" s="91">
        <v>310741</v>
      </c>
      <c r="F123" s="91">
        <v>140031</v>
      </c>
      <c r="G123" s="91">
        <v>23393216</v>
      </c>
      <c r="H123" s="91">
        <v>0</v>
      </c>
      <c r="I123" s="91">
        <v>0</v>
      </c>
      <c r="J123" s="91">
        <v>17448344.300000001</v>
      </c>
      <c r="K123" s="91">
        <v>3237195.3</v>
      </c>
      <c r="L123" s="91">
        <v>3172067.8</v>
      </c>
      <c r="M123" s="91">
        <v>204701.2</v>
      </c>
      <c r="N123" s="91">
        <v>196235.4</v>
      </c>
      <c r="O123" s="91">
        <v>558085.6</v>
      </c>
      <c r="P123" s="91">
        <v>10863292.6</v>
      </c>
      <c r="Q123" s="91">
        <v>730348.2</v>
      </c>
      <c r="R123" s="91">
        <v>1115050.7</v>
      </c>
      <c r="S123" s="91">
        <v>6900191.7999999998</v>
      </c>
      <c r="T123" s="91">
        <v>2765335</v>
      </c>
      <c r="U123" s="91">
        <v>1253788.5</v>
      </c>
      <c r="V123" s="91">
        <v>29026.400000000001</v>
      </c>
      <c r="W123" s="91">
        <v>181070.7</v>
      </c>
      <c r="X123" s="91">
        <v>1315457.7</v>
      </c>
      <c r="Y123" s="91">
        <v>636210.6</v>
      </c>
      <c r="Z123" s="91">
        <v>115385</v>
      </c>
      <c r="AA123" s="91">
        <v>307571.5</v>
      </c>
      <c r="AB123" s="91">
        <v>0</v>
      </c>
      <c r="AC123" s="91">
        <v>126391.4</v>
      </c>
      <c r="AD123" s="91">
        <v>2563267.4</v>
      </c>
    </row>
    <row r="124" spans="1:30" s="88" customFormat="1" ht="13.5" x14ac:dyDescent="0.25">
      <c r="A124" s="84" t="s">
        <v>6</v>
      </c>
      <c r="B124" s="91">
        <v>397946225</v>
      </c>
      <c r="C124" s="91">
        <v>19872815.899999999</v>
      </c>
      <c r="D124" s="91">
        <v>129771634.3</v>
      </c>
      <c r="E124" s="91">
        <v>164725</v>
      </c>
      <c r="F124" s="91">
        <v>576364</v>
      </c>
      <c r="G124" s="91">
        <v>78790208.099999994</v>
      </c>
      <c r="H124" s="91">
        <v>0</v>
      </c>
      <c r="I124" s="91">
        <v>2587895.2000000002</v>
      </c>
      <c r="J124" s="91">
        <v>25768442.100000001</v>
      </c>
      <c r="K124" s="91">
        <v>20616524.899999999</v>
      </c>
      <c r="L124" s="91">
        <v>3031919.3</v>
      </c>
      <c r="M124" s="91">
        <v>344355.6</v>
      </c>
      <c r="N124" s="91">
        <v>187234.9</v>
      </c>
      <c r="O124" s="91">
        <v>897750.8</v>
      </c>
      <c r="P124" s="91">
        <v>24830939.5</v>
      </c>
      <c r="Q124" s="91">
        <v>1185680.6000000001</v>
      </c>
      <c r="R124" s="91">
        <v>2022080.5</v>
      </c>
      <c r="S124" s="91">
        <v>36023235</v>
      </c>
      <c r="T124" s="91">
        <v>13413556.9</v>
      </c>
      <c r="U124" s="91">
        <v>9195756.9000000004</v>
      </c>
      <c r="V124" s="91">
        <v>83484</v>
      </c>
      <c r="W124" s="91">
        <v>621359.30000000005</v>
      </c>
      <c r="X124" s="91">
        <v>2480526.4</v>
      </c>
      <c r="Y124" s="91">
        <v>2985305</v>
      </c>
      <c r="Z124" s="91">
        <v>54186</v>
      </c>
      <c r="AA124" s="91">
        <v>413230.3</v>
      </c>
      <c r="AB124" s="91">
        <v>19829</v>
      </c>
      <c r="AC124" s="91">
        <v>1199973</v>
      </c>
      <c r="AD124" s="91">
        <v>20807212.5</v>
      </c>
    </row>
    <row r="125" spans="1:30" s="88" customFormat="1" ht="13.5" x14ac:dyDescent="0.25">
      <c r="A125" s="84" t="s">
        <v>7</v>
      </c>
      <c r="B125" s="91">
        <v>506585236.30000001</v>
      </c>
      <c r="C125" s="91">
        <v>51979005.899999999</v>
      </c>
      <c r="D125" s="91">
        <v>194791468.09999999</v>
      </c>
      <c r="E125" s="91">
        <v>564052</v>
      </c>
      <c r="F125" s="91">
        <v>2443710.1</v>
      </c>
      <c r="G125" s="91">
        <v>110788505.90000001</v>
      </c>
      <c r="H125" s="91">
        <v>0</v>
      </c>
      <c r="I125" s="91">
        <v>0</v>
      </c>
      <c r="J125" s="91">
        <v>28346753.800000001</v>
      </c>
      <c r="K125" s="91">
        <v>11542460.300000001</v>
      </c>
      <c r="L125" s="91">
        <v>2847151.8</v>
      </c>
      <c r="M125" s="91">
        <v>309139.40000000002</v>
      </c>
      <c r="N125" s="91">
        <v>242807.7</v>
      </c>
      <c r="O125" s="91">
        <v>1402366.6</v>
      </c>
      <c r="P125" s="91">
        <v>32406918.300000001</v>
      </c>
      <c r="Q125" s="91">
        <v>1669138.5</v>
      </c>
      <c r="R125" s="91">
        <v>2036089.5</v>
      </c>
      <c r="S125" s="91">
        <v>22356692</v>
      </c>
      <c r="T125" s="91">
        <v>22284180.800000001</v>
      </c>
      <c r="U125" s="91">
        <v>3819070.8</v>
      </c>
      <c r="V125" s="91">
        <v>219203.4</v>
      </c>
      <c r="W125" s="91">
        <v>428793.3</v>
      </c>
      <c r="X125" s="91">
        <v>1380554.2</v>
      </c>
      <c r="Y125" s="91">
        <v>1452880.7</v>
      </c>
      <c r="Z125" s="91">
        <v>319803.3</v>
      </c>
      <c r="AA125" s="91">
        <v>746892.9</v>
      </c>
      <c r="AB125" s="91">
        <v>521259</v>
      </c>
      <c r="AC125" s="91">
        <v>1489139.4</v>
      </c>
      <c r="AD125" s="91">
        <v>10197198.6</v>
      </c>
    </row>
    <row r="126" spans="1:30" s="88" customFormat="1" ht="13.5" x14ac:dyDescent="0.25">
      <c r="A126" s="84" t="s">
        <v>8</v>
      </c>
      <c r="B126" s="91">
        <v>693228628.60000002</v>
      </c>
      <c r="C126" s="91">
        <v>72214147.799999997</v>
      </c>
      <c r="D126" s="91">
        <v>170993517.09999999</v>
      </c>
      <c r="E126" s="91">
        <v>568732.4</v>
      </c>
      <c r="F126" s="91">
        <v>4847015.5999999996</v>
      </c>
      <c r="G126" s="91">
        <v>317250992.19999999</v>
      </c>
      <c r="H126" s="91">
        <v>0</v>
      </c>
      <c r="I126" s="91">
        <v>0</v>
      </c>
      <c r="J126" s="91">
        <v>20376276.399999999</v>
      </c>
      <c r="K126" s="91">
        <v>3909445.9</v>
      </c>
      <c r="L126" s="91">
        <v>1611862.8</v>
      </c>
      <c r="M126" s="91">
        <v>340746.2</v>
      </c>
      <c r="N126" s="91">
        <v>91107</v>
      </c>
      <c r="O126" s="91">
        <v>891365.9</v>
      </c>
      <c r="P126" s="91">
        <v>29663859.699999999</v>
      </c>
      <c r="Q126" s="91">
        <v>1587150.4</v>
      </c>
      <c r="R126" s="91">
        <v>2920320.8</v>
      </c>
      <c r="S126" s="91">
        <v>15164143.1</v>
      </c>
      <c r="T126" s="91">
        <v>23296726.800000001</v>
      </c>
      <c r="U126" s="91">
        <v>13762905.199999999</v>
      </c>
      <c r="V126" s="91">
        <v>184442.4</v>
      </c>
      <c r="W126" s="91">
        <v>258783.5</v>
      </c>
      <c r="X126" s="91">
        <v>1708203.3</v>
      </c>
      <c r="Y126" s="91">
        <v>1933181.7</v>
      </c>
      <c r="Z126" s="91">
        <v>135338.9</v>
      </c>
      <c r="AA126" s="91">
        <v>276453.2</v>
      </c>
      <c r="AB126" s="91">
        <v>129416.1</v>
      </c>
      <c r="AC126" s="91">
        <v>1952797.9</v>
      </c>
      <c r="AD126" s="91">
        <v>7159696.2999999998</v>
      </c>
    </row>
    <row r="127" spans="1:30" s="88" customFormat="1" ht="13.5" x14ac:dyDescent="0.25">
      <c r="A127" s="84" t="s">
        <v>9</v>
      </c>
      <c r="B127" s="91">
        <v>752177155.89999998</v>
      </c>
      <c r="C127" s="91">
        <v>40580136.100000001</v>
      </c>
      <c r="D127" s="91">
        <v>123497623.2</v>
      </c>
      <c r="E127" s="91">
        <v>2448735</v>
      </c>
      <c r="F127" s="91">
        <v>7000153.2000000002</v>
      </c>
      <c r="G127" s="91">
        <v>468635173.10000002</v>
      </c>
      <c r="H127" s="91">
        <v>0</v>
      </c>
      <c r="I127" s="91">
        <v>0</v>
      </c>
      <c r="J127" s="91">
        <v>15390682.4</v>
      </c>
      <c r="K127" s="91">
        <v>2904854.4</v>
      </c>
      <c r="L127" s="91">
        <v>1253488</v>
      </c>
      <c r="M127" s="91">
        <v>201377</v>
      </c>
      <c r="N127" s="91">
        <v>83909.7</v>
      </c>
      <c r="O127" s="91">
        <v>636201.4</v>
      </c>
      <c r="P127" s="91">
        <v>31255200.199999999</v>
      </c>
      <c r="Q127" s="91">
        <v>1339145.8999999999</v>
      </c>
      <c r="R127" s="91">
        <v>2162369.7999999998</v>
      </c>
      <c r="S127" s="91">
        <v>19921156.300000001</v>
      </c>
      <c r="T127" s="91">
        <v>20113812.600000001</v>
      </c>
      <c r="U127" s="91">
        <v>3516149.2</v>
      </c>
      <c r="V127" s="91">
        <v>40445</v>
      </c>
      <c r="W127" s="91">
        <v>77029.899999999994</v>
      </c>
      <c r="X127" s="91">
        <v>360174.6</v>
      </c>
      <c r="Y127" s="91">
        <v>1851054.9</v>
      </c>
      <c r="Z127" s="91">
        <v>657308</v>
      </c>
      <c r="AA127" s="91">
        <v>303636.59999999998</v>
      </c>
      <c r="AB127" s="91">
        <v>91910</v>
      </c>
      <c r="AC127" s="91">
        <v>1383242</v>
      </c>
      <c r="AD127" s="91">
        <v>6472187.4000000004</v>
      </c>
    </row>
    <row r="128" spans="1:30" s="88" customFormat="1" ht="13.5" x14ac:dyDescent="0.25">
      <c r="A128" s="84" t="s">
        <v>10</v>
      </c>
      <c r="B128" s="91">
        <v>545950548.60000002</v>
      </c>
      <c r="C128" s="91">
        <v>52538147.299999997</v>
      </c>
      <c r="D128" s="91">
        <v>215214557.09999999</v>
      </c>
      <c r="E128" s="91">
        <v>1280425.3</v>
      </c>
      <c r="F128" s="91">
        <v>3581516.3</v>
      </c>
      <c r="G128" s="91">
        <v>114326721.7</v>
      </c>
      <c r="H128" s="91">
        <v>0</v>
      </c>
      <c r="I128" s="91">
        <v>516300</v>
      </c>
      <c r="J128" s="91">
        <v>20117320.5</v>
      </c>
      <c r="K128" s="91">
        <v>5849402.5</v>
      </c>
      <c r="L128" s="91">
        <v>1466780.9</v>
      </c>
      <c r="M128" s="91">
        <v>260026.3</v>
      </c>
      <c r="N128" s="91">
        <v>130116.6</v>
      </c>
      <c r="O128" s="91">
        <v>1593020.7</v>
      </c>
      <c r="P128" s="91">
        <v>29248037.100000001</v>
      </c>
      <c r="Q128" s="91">
        <v>669855.19999999995</v>
      </c>
      <c r="R128" s="91">
        <v>2442070.1</v>
      </c>
      <c r="S128" s="91">
        <v>53148713.899999999</v>
      </c>
      <c r="T128" s="91">
        <v>22200536.199999999</v>
      </c>
      <c r="U128" s="91">
        <v>6779825.4000000004</v>
      </c>
      <c r="V128" s="91">
        <v>219234.3</v>
      </c>
      <c r="W128" s="91">
        <v>164844.5</v>
      </c>
      <c r="X128" s="91">
        <v>400583.7</v>
      </c>
      <c r="Y128" s="91">
        <v>1532389.9</v>
      </c>
      <c r="Z128" s="91">
        <v>205190</v>
      </c>
      <c r="AA128" s="91">
        <v>467166.5</v>
      </c>
      <c r="AB128" s="91">
        <v>0</v>
      </c>
      <c r="AC128" s="91">
        <v>2945779.2</v>
      </c>
      <c r="AD128" s="91">
        <v>8651987.4000000004</v>
      </c>
    </row>
    <row r="129" spans="1:30" s="88" customFormat="1" ht="13.5" x14ac:dyDescent="0.25">
      <c r="A129" s="84" t="s">
        <v>11</v>
      </c>
      <c r="B129" s="91">
        <v>821277408.20000005</v>
      </c>
      <c r="C129" s="91">
        <v>44349283.399999999</v>
      </c>
      <c r="D129" s="91">
        <v>77036160</v>
      </c>
      <c r="E129" s="91">
        <v>1080132.5</v>
      </c>
      <c r="F129" s="91">
        <v>1769098.4</v>
      </c>
      <c r="G129" s="91">
        <v>586459967.60000002</v>
      </c>
      <c r="H129" s="91">
        <v>249.7</v>
      </c>
      <c r="I129" s="91">
        <v>0</v>
      </c>
      <c r="J129" s="91">
        <v>18942212.699999999</v>
      </c>
      <c r="K129" s="91">
        <v>8500528.6999999993</v>
      </c>
      <c r="L129" s="91">
        <v>1710900.8</v>
      </c>
      <c r="M129" s="91">
        <v>268649.7</v>
      </c>
      <c r="N129" s="91">
        <v>144916.5</v>
      </c>
      <c r="O129" s="91">
        <v>879600.5</v>
      </c>
      <c r="P129" s="91">
        <v>25665307.800000001</v>
      </c>
      <c r="Q129" s="91">
        <v>485449.4</v>
      </c>
      <c r="R129" s="91">
        <v>2009095</v>
      </c>
      <c r="S129" s="91">
        <v>22401309.399999999</v>
      </c>
      <c r="T129" s="91">
        <v>11197336.1</v>
      </c>
      <c r="U129" s="91">
        <v>9422802.8000000007</v>
      </c>
      <c r="V129" s="91">
        <v>95666</v>
      </c>
      <c r="W129" s="91">
        <v>885441.7</v>
      </c>
      <c r="X129" s="91">
        <v>1327143.3</v>
      </c>
      <c r="Y129" s="91">
        <v>583660.1</v>
      </c>
      <c r="Z129" s="91">
        <v>125036.9</v>
      </c>
      <c r="AA129" s="91">
        <v>491050.4</v>
      </c>
      <c r="AB129" s="91">
        <v>36033</v>
      </c>
      <c r="AC129" s="91">
        <v>1313009.1000000001</v>
      </c>
      <c r="AD129" s="91">
        <v>4097366.7</v>
      </c>
    </row>
    <row r="130" spans="1:30" s="88" customFormat="1" ht="13.5" x14ac:dyDescent="0.25">
      <c r="A130" s="84" t="s">
        <v>12</v>
      </c>
      <c r="B130" s="91">
        <v>789169158.29999995</v>
      </c>
      <c r="C130" s="91">
        <v>40160323.5</v>
      </c>
      <c r="D130" s="91">
        <v>45751917.600000001</v>
      </c>
      <c r="E130" s="91">
        <v>421898.8</v>
      </c>
      <c r="F130" s="91">
        <v>3379754.9</v>
      </c>
      <c r="G130" s="91">
        <v>606157701.60000002</v>
      </c>
      <c r="H130" s="91">
        <v>0</v>
      </c>
      <c r="I130" s="91">
        <v>0</v>
      </c>
      <c r="J130" s="91">
        <v>7924328.5999999996</v>
      </c>
      <c r="K130" s="91">
        <v>805913.9</v>
      </c>
      <c r="L130" s="91">
        <v>500177.7</v>
      </c>
      <c r="M130" s="91">
        <v>146355.1</v>
      </c>
      <c r="N130" s="91">
        <v>15375.3</v>
      </c>
      <c r="O130" s="91">
        <v>297777.7</v>
      </c>
      <c r="P130" s="91">
        <v>18330810</v>
      </c>
      <c r="Q130" s="91">
        <v>0</v>
      </c>
      <c r="R130" s="91">
        <v>586064.5</v>
      </c>
      <c r="S130" s="91">
        <v>17744166.199999999</v>
      </c>
      <c r="T130" s="91">
        <v>3949256.2</v>
      </c>
      <c r="U130" s="91">
        <v>38432054.899999999</v>
      </c>
      <c r="V130" s="91">
        <v>20019</v>
      </c>
      <c r="W130" s="91">
        <v>54446</v>
      </c>
      <c r="X130" s="91">
        <v>451538</v>
      </c>
      <c r="Y130" s="91">
        <v>942080.8</v>
      </c>
      <c r="Z130" s="91">
        <v>165106.79999999999</v>
      </c>
      <c r="AA130" s="91">
        <v>190825.8</v>
      </c>
      <c r="AB130" s="91">
        <v>831</v>
      </c>
      <c r="AC130" s="91">
        <v>1022781</v>
      </c>
      <c r="AD130" s="91">
        <v>1717653.4</v>
      </c>
    </row>
    <row r="131" spans="1:30" s="88" customFormat="1" ht="13.5" x14ac:dyDescent="0.25">
      <c r="A131" s="84" t="s">
        <v>13</v>
      </c>
      <c r="B131" s="91">
        <v>632068020.10000002</v>
      </c>
      <c r="C131" s="91">
        <v>36589182.200000003</v>
      </c>
      <c r="D131" s="91">
        <v>30322480</v>
      </c>
      <c r="E131" s="91">
        <v>629440.80000000005</v>
      </c>
      <c r="F131" s="91">
        <v>1240025.2</v>
      </c>
      <c r="G131" s="91">
        <v>511654023.10000002</v>
      </c>
      <c r="H131" s="91">
        <v>0</v>
      </c>
      <c r="I131" s="91">
        <v>0</v>
      </c>
      <c r="J131" s="91">
        <v>6791056.2000000002</v>
      </c>
      <c r="K131" s="91">
        <v>472710</v>
      </c>
      <c r="L131" s="91">
        <v>431063</v>
      </c>
      <c r="M131" s="91">
        <v>95337.2</v>
      </c>
      <c r="N131" s="91">
        <v>31035</v>
      </c>
      <c r="O131" s="91">
        <v>311352.8</v>
      </c>
      <c r="P131" s="91">
        <v>14388891.9</v>
      </c>
      <c r="Q131" s="91">
        <v>0</v>
      </c>
      <c r="R131" s="91">
        <v>384883</v>
      </c>
      <c r="S131" s="91">
        <v>18080357</v>
      </c>
      <c r="T131" s="91">
        <v>4333611.4000000004</v>
      </c>
      <c r="U131" s="91">
        <v>1408985.7</v>
      </c>
      <c r="V131" s="91">
        <v>11469</v>
      </c>
      <c r="W131" s="91">
        <v>49148</v>
      </c>
      <c r="X131" s="91">
        <v>172735.9</v>
      </c>
      <c r="Y131" s="91">
        <v>2531577</v>
      </c>
      <c r="Z131" s="91">
        <v>173560.3</v>
      </c>
      <c r="AA131" s="91">
        <v>107876</v>
      </c>
      <c r="AB131" s="91">
        <v>790</v>
      </c>
      <c r="AC131" s="91">
        <v>989746</v>
      </c>
      <c r="AD131" s="91">
        <v>866683.4</v>
      </c>
    </row>
    <row r="132" spans="1:30" s="88" customFormat="1" ht="13.5" x14ac:dyDescent="0.25">
      <c r="A132" s="84" t="s">
        <v>14</v>
      </c>
      <c r="B132" s="91">
        <v>533189513.69999999</v>
      </c>
      <c r="C132" s="91">
        <v>30909404.399999999</v>
      </c>
      <c r="D132" s="91">
        <v>46438869.299999997</v>
      </c>
      <c r="E132" s="91">
        <v>3941321.1</v>
      </c>
      <c r="F132" s="91">
        <v>3335929.9</v>
      </c>
      <c r="G132" s="91">
        <v>397899791</v>
      </c>
      <c r="H132" s="91">
        <v>0</v>
      </c>
      <c r="I132" s="91">
        <v>0</v>
      </c>
      <c r="J132" s="91">
        <v>6110642.2999999998</v>
      </c>
      <c r="K132" s="91">
        <v>657989.19999999995</v>
      </c>
      <c r="L132" s="91">
        <v>503368.5</v>
      </c>
      <c r="M132" s="91">
        <v>29106.3</v>
      </c>
      <c r="N132" s="91">
        <v>19807</v>
      </c>
      <c r="O132" s="91">
        <v>379890.9</v>
      </c>
      <c r="P132" s="91">
        <v>16647699.6</v>
      </c>
      <c r="Q132" s="91">
        <v>0</v>
      </c>
      <c r="R132" s="91">
        <v>419817.5</v>
      </c>
      <c r="S132" s="91">
        <v>11345903.6</v>
      </c>
      <c r="T132" s="91">
        <v>6007262.5</v>
      </c>
      <c r="U132" s="91">
        <v>3464075.9</v>
      </c>
      <c r="V132" s="91">
        <v>4807</v>
      </c>
      <c r="W132" s="91">
        <v>101330.4</v>
      </c>
      <c r="X132" s="91">
        <v>292653.40000000002</v>
      </c>
      <c r="Y132" s="91">
        <v>1024304.1</v>
      </c>
      <c r="Z132" s="91">
        <v>372741</v>
      </c>
      <c r="AA132" s="91">
        <v>109858.3</v>
      </c>
      <c r="AB132" s="91">
        <v>7973</v>
      </c>
      <c r="AC132" s="91">
        <v>821818.1</v>
      </c>
      <c r="AD132" s="91">
        <v>2343149.4</v>
      </c>
    </row>
    <row r="133" spans="1:30" s="88" customFormat="1" ht="13.5" x14ac:dyDescent="0.25">
      <c r="A133" s="84" t="s">
        <v>15</v>
      </c>
      <c r="B133" s="91">
        <v>597170138.89999998</v>
      </c>
      <c r="C133" s="91">
        <v>41005439.799999997</v>
      </c>
      <c r="D133" s="91">
        <v>58471869.399999999</v>
      </c>
      <c r="E133" s="91">
        <v>534786.4</v>
      </c>
      <c r="F133" s="91">
        <v>2823883.5</v>
      </c>
      <c r="G133" s="91">
        <v>405664850.69999999</v>
      </c>
      <c r="H133" s="91">
        <v>0</v>
      </c>
      <c r="I133" s="91">
        <v>0</v>
      </c>
      <c r="J133" s="91">
        <v>8586371.9000000004</v>
      </c>
      <c r="K133" s="91">
        <v>1029494.4</v>
      </c>
      <c r="L133" s="91">
        <v>678960.4</v>
      </c>
      <c r="M133" s="91">
        <v>72804.3</v>
      </c>
      <c r="N133" s="91">
        <v>41901</v>
      </c>
      <c r="O133" s="91">
        <v>277342</v>
      </c>
      <c r="P133" s="91">
        <v>19628825.699999999</v>
      </c>
      <c r="Q133" s="91">
        <v>894777</v>
      </c>
      <c r="R133" s="91">
        <v>778743</v>
      </c>
      <c r="S133" s="91">
        <v>12210911.199999999</v>
      </c>
      <c r="T133" s="91">
        <v>11391971.1</v>
      </c>
      <c r="U133" s="91">
        <v>22494960.5</v>
      </c>
      <c r="V133" s="91">
        <v>80699.5</v>
      </c>
      <c r="W133" s="91">
        <v>75093.7</v>
      </c>
      <c r="X133" s="91">
        <v>147646.1</v>
      </c>
      <c r="Y133" s="91">
        <v>1121842.3</v>
      </c>
      <c r="Z133" s="91">
        <v>288303</v>
      </c>
      <c r="AA133" s="91">
        <v>106733.9</v>
      </c>
      <c r="AB133" s="91">
        <v>1062</v>
      </c>
      <c r="AC133" s="91">
        <v>1476167.5</v>
      </c>
      <c r="AD133" s="91">
        <v>7284698.5999999996</v>
      </c>
    </row>
    <row r="134" spans="1:30" s="88" customFormat="1" ht="13.5" x14ac:dyDescent="0.25">
      <c r="A134" s="84" t="s">
        <v>16</v>
      </c>
      <c r="B134" s="91">
        <v>495923926.30000001</v>
      </c>
      <c r="C134" s="91">
        <v>37120246.700000003</v>
      </c>
      <c r="D134" s="91">
        <v>71407472.599999994</v>
      </c>
      <c r="E134" s="91">
        <v>409810.3</v>
      </c>
      <c r="F134" s="91">
        <v>2108699.2000000002</v>
      </c>
      <c r="G134" s="91">
        <v>324534298.39999998</v>
      </c>
      <c r="H134" s="91">
        <v>0</v>
      </c>
      <c r="I134" s="91">
        <v>0</v>
      </c>
      <c r="J134" s="91">
        <v>8207495</v>
      </c>
      <c r="K134" s="91">
        <v>1041894.8</v>
      </c>
      <c r="L134" s="91">
        <v>511117.1</v>
      </c>
      <c r="M134" s="91">
        <v>28993.4</v>
      </c>
      <c r="N134" s="91">
        <v>23610.2</v>
      </c>
      <c r="O134" s="91">
        <v>237183.2</v>
      </c>
      <c r="P134" s="91">
        <v>17132658.600000001</v>
      </c>
      <c r="Q134" s="91">
        <v>127214</v>
      </c>
      <c r="R134" s="91">
        <v>1205301.3</v>
      </c>
      <c r="S134" s="91">
        <v>12459663.300000001</v>
      </c>
      <c r="T134" s="91">
        <v>12243204.9</v>
      </c>
      <c r="U134" s="91">
        <v>3623737.1</v>
      </c>
      <c r="V134" s="91">
        <v>57357</v>
      </c>
      <c r="W134" s="91">
        <v>56758.7</v>
      </c>
      <c r="X134" s="91">
        <v>121374.7</v>
      </c>
      <c r="Y134" s="91">
        <v>569126.30000000005</v>
      </c>
      <c r="Z134" s="91">
        <v>133214.39999999999</v>
      </c>
      <c r="AA134" s="91">
        <v>99582.399999999994</v>
      </c>
      <c r="AB134" s="91">
        <v>3333</v>
      </c>
      <c r="AC134" s="91">
        <v>1224628.3</v>
      </c>
      <c r="AD134" s="91">
        <v>1235951.3999999999</v>
      </c>
    </row>
    <row r="135" spans="1:30" s="88" customFormat="1" ht="13.5" x14ac:dyDescent="0.25">
      <c r="A135" s="84" t="s">
        <v>17</v>
      </c>
      <c r="B135" s="91">
        <v>607485857.89999998</v>
      </c>
      <c r="C135" s="91">
        <v>93035834.799999997</v>
      </c>
      <c r="D135" s="91">
        <v>139671562.69999999</v>
      </c>
      <c r="E135" s="91">
        <v>498440</v>
      </c>
      <c r="F135" s="91">
        <v>4454316.5999999996</v>
      </c>
      <c r="G135" s="91">
        <v>260209402.69999999</v>
      </c>
      <c r="H135" s="91">
        <v>72.3</v>
      </c>
      <c r="I135" s="91">
        <v>1769912</v>
      </c>
      <c r="J135" s="91">
        <v>17180925</v>
      </c>
      <c r="K135" s="91">
        <v>1426409.6</v>
      </c>
      <c r="L135" s="91">
        <v>1079810.3</v>
      </c>
      <c r="M135" s="91">
        <v>116691.2</v>
      </c>
      <c r="N135" s="91">
        <v>43815.1</v>
      </c>
      <c r="O135" s="91">
        <v>701261</v>
      </c>
      <c r="P135" s="91">
        <v>29705452.600000001</v>
      </c>
      <c r="Q135" s="91">
        <v>0</v>
      </c>
      <c r="R135" s="91">
        <v>1264685.1000000001</v>
      </c>
      <c r="S135" s="91">
        <v>8116714.5</v>
      </c>
      <c r="T135" s="91">
        <v>20055545.800000001</v>
      </c>
      <c r="U135" s="91">
        <v>15788409.199999999</v>
      </c>
      <c r="V135" s="91">
        <v>591250.69999999995</v>
      </c>
      <c r="W135" s="91">
        <v>57625.9</v>
      </c>
      <c r="X135" s="91">
        <v>196200.7</v>
      </c>
      <c r="Y135" s="91">
        <v>2560538.1</v>
      </c>
      <c r="Z135" s="91">
        <v>191515.5</v>
      </c>
      <c r="AA135" s="91">
        <v>205751.2</v>
      </c>
      <c r="AB135" s="91">
        <v>4874</v>
      </c>
      <c r="AC135" s="91">
        <v>2092814.9</v>
      </c>
      <c r="AD135" s="91">
        <v>6466026.4000000004</v>
      </c>
    </row>
    <row r="136" spans="1:30" s="88" customFormat="1" ht="13.5" x14ac:dyDescent="0.25">
      <c r="A136" s="84" t="s">
        <v>18</v>
      </c>
      <c r="B136" s="91">
        <v>494980896.10000002</v>
      </c>
      <c r="C136" s="91">
        <v>52365422.100000001</v>
      </c>
      <c r="D136" s="91">
        <v>140303460.90000001</v>
      </c>
      <c r="E136" s="91">
        <v>123501</v>
      </c>
      <c r="F136" s="91">
        <v>2466665.2000000002</v>
      </c>
      <c r="G136" s="91">
        <v>197566453.80000001</v>
      </c>
      <c r="H136" s="91">
        <v>0</v>
      </c>
      <c r="I136" s="91">
        <v>512506</v>
      </c>
      <c r="J136" s="91">
        <v>14146608.6</v>
      </c>
      <c r="K136" s="91">
        <v>1315802.7</v>
      </c>
      <c r="L136" s="91">
        <v>1017509.1</v>
      </c>
      <c r="M136" s="91">
        <v>211824</v>
      </c>
      <c r="N136" s="91">
        <v>76649</v>
      </c>
      <c r="O136" s="91">
        <v>737633.8</v>
      </c>
      <c r="P136" s="91">
        <v>24009109.600000001</v>
      </c>
      <c r="Q136" s="91">
        <v>0</v>
      </c>
      <c r="R136" s="91">
        <v>1692628.5</v>
      </c>
      <c r="S136" s="91">
        <v>17590281.199999999</v>
      </c>
      <c r="T136" s="91">
        <v>15901110.4</v>
      </c>
      <c r="U136" s="91">
        <v>15670399.199999999</v>
      </c>
      <c r="V136" s="91">
        <v>331978.40000000002</v>
      </c>
      <c r="W136" s="91">
        <v>187704</v>
      </c>
      <c r="X136" s="91">
        <v>257182.7</v>
      </c>
      <c r="Y136" s="91">
        <v>158439.79999999999</v>
      </c>
      <c r="Z136" s="91">
        <v>1279917</v>
      </c>
      <c r="AA136" s="91">
        <v>218614.6</v>
      </c>
      <c r="AB136" s="91">
        <v>8191</v>
      </c>
      <c r="AC136" s="91">
        <v>1467720.3</v>
      </c>
      <c r="AD136" s="91">
        <v>5363583.2</v>
      </c>
    </row>
  </sheetData>
  <mergeCells count="18">
    <mergeCell ref="A118:A119"/>
    <mergeCell ref="A97:A98"/>
    <mergeCell ref="N77:O77"/>
    <mergeCell ref="L77:M77"/>
    <mergeCell ref="J77:K77"/>
    <mergeCell ref="A77:A78"/>
    <mergeCell ref="AP97:AQ97"/>
    <mergeCell ref="AR97:AS97"/>
    <mergeCell ref="A1:C1"/>
    <mergeCell ref="A2:A3"/>
    <mergeCell ref="AL97:AM97"/>
    <mergeCell ref="AN97:AO97"/>
    <mergeCell ref="Z97:AA97"/>
    <mergeCell ref="AB97:AC97"/>
    <mergeCell ref="AD97:AE97"/>
    <mergeCell ref="AF97:AG97"/>
    <mergeCell ref="AH97:AI97"/>
    <mergeCell ref="AJ97:AK97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46"/>
  <sheetViews>
    <sheetView topLeftCell="A16" workbookViewId="0">
      <selection activeCell="L35" sqref="B28:L35"/>
    </sheetView>
  </sheetViews>
  <sheetFormatPr defaultRowHeight="10.5" x14ac:dyDescent="0.25"/>
  <cols>
    <col min="1" max="1" width="9.140625" style="18"/>
    <col min="2" max="2" width="14.42578125" style="18" bestFit="1" customWidth="1"/>
    <col min="3" max="3" width="15.85546875" style="18" customWidth="1"/>
    <col min="4" max="4" width="14.42578125" style="18" customWidth="1"/>
    <col min="5" max="5" width="9.140625" style="18" customWidth="1"/>
    <col min="6" max="6" width="14.42578125" style="18" customWidth="1"/>
    <col min="7" max="7" width="9.140625" style="18" customWidth="1"/>
    <col min="8" max="8" width="14.42578125" style="18" customWidth="1"/>
    <col min="9" max="9" width="14.5703125" style="18" customWidth="1"/>
    <col min="10" max="10" width="14.42578125" style="18" customWidth="1"/>
    <col min="11" max="11" width="9.140625" style="18" customWidth="1"/>
    <col min="12" max="12" width="14.42578125" style="18" customWidth="1"/>
    <col min="13" max="13" width="9.140625" style="18" customWidth="1"/>
    <col min="14" max="14" width="14.42578125" style="18" bestFit="1" customWidth="1"/>
    <col min="15" max="15" width="9.140625" style="18"/>
    <col min="16" max="16" width="14.42578125" style="18" bestFit="1" customWidth="1"/>
    <col min="17" max="17" width="9.140625" style="18"/>
    <col min="18" max="18" width="14.42578125" style="18" bestFit="1" customWidth="1"/>
    <col min="19" max="19" width="9.140625" style="18"/>
    <col min="20" max="20" width="14.42578125" style="18" bestFit="1" customWidth="1"/>
    <col min="21" max="21" width="9.140625" style="18"/>
    <col min="22" max="22" width="15.140625" style="18" bestFit="1" customWidth="1"/>
    <col min="23" max="23" width="9.140625" style="18"/>
    <col min="24" max="24" width="17" style="18" bestFit="1" customWidth="1"/>
    <col min="25" max="16384" width="9.140625" style="18"/>
  </cols>
  <sheetData>
    <row r="1" spans="1:12" ht="13.5" customHeight="1" x14ac:dyDescent="0.25">
      <c r="A1" s="30" t="s">
        <v>68</v>
      </c>
      <c r="B1" s="27"/>
      <c r="C1" s="28"/>
      <c r="D1" s="28"/>
      <c r="E1" s="28"/>
      <c r="F1" s="28"/>
      <c r="G1" s="28"/>
      <c r="H1" s="28"/>
      <c r="I1" s="28"/>
      <c r="J1" s="28"/>
      <c r="L1" s="79"/>
    </row>
    <row r="2" spans="1:12" x14ac:dyDescent="0.25">
      <c r="A2" s="154" t="s">
        <v>66</v>
      </c>
      <c r="B2" s="155"/>
      <c r="C2" s="28"/>
      <c r="D2" s="28"/>
      <c r="E2" s="28"/>
      <c r="F2" s="35"/>
      <c r="G2" s="35"/>
      <c r="H2" s="35"/>
      <c r="I2" s="35"/>
      <c r="J2" s="28"/>
    </row>
    <row r="3" spans="1:12" x14ac:dyDescent="0.25">
      <c r="A3" s="153" t="s">
        <v>32</v>
      </c>
      <c r="B3" s="37" t="s">
        <v>26</v>
      </c>
      <c r="C3" s="37" t="s">
        <v>27</v>
      </c>
      <c r="D3" s="38" t="s">
        <v>28</v>
      </c>
      <c r="E3" s="38" t="s">
        <v>29</v>
      </c>
      <c r="F3" s="38" t="s">
        <v>30</v>
      </c>
      <c r="G3" s="38" t="s">
        <v>31</v>
      </c>
      <c r="H3" s="37" t="s">
        <v>23</v>
      </c>
      <c r="I3" s="36"/>
      <c r="K3" s="68"/>
      <c r="L3" s="68"/>
    </row>
    <row r="4" spans="1:12" x14ac:dyDescent="0.25">
      <c r="A4" s="153"/>
      <c r="B4" s="37" t="s">
        <v>1</v>
      </c>
      <c r="C4" s="37" t="s">
        <v>1</v>
      </c>
      <c r="D4" s="37" t="s">
        <v>1</v>
      </c>
      <c r="E4" s="37" t="s">
        <v>1</v>
      </c>
      <c r="F4" s="37" t="s">
        <v>1</v>
      </c>
      <c r="G4" s="37" t="s">
        <v>1</v>
      </c>
      <c r="H4" s="37" t="s">
        <v>1</v>
      </c>
      <c r="K4" s="68"/>
      <c r="L4" s="68"/>
    </row>
    <row r="5" spans="1:12" s="68" customFormat="1" ht="12" x14ac:dyDescent="0.15">
      <c r="A5" s="117">
        <v>2022</v>
      </c>
      <c r="B5" s="80">
        <v>627688905.0999999</v>
      </c>
      <c r="C5" s="80">
        <v>1479905759.0000002</v>
      </c>
      <c r="D5" s="80">
        <v>4445912753.7999992</v>
      </c>
      <c r="E5" s="80">
        <v>231536994.89999998</v>
      </c>
      <c r="F5" s="80">
        <v>331558657.90000004</v>
      </c>
      <c r="G5" s="80">
        <v>276047780.59999996</v>
      </c>
      <c r="H5" s="63">
        <v>680524793.19999993</v>
      </c>
    </row>
    <row r="6" spans="1:12" s="68" customFormat="1" ht="12" x14ac:dyDescent="0.15">
      <c r="A6" s="117">
        <v>2021</v>
      </c>
      <c r="B6" s="80">
        <v>629985920.5</v>
      </c>
      <c r="C6" s="80">
        <v>1485117016.7</v>
      </c>
      <c r="D6" s="80">
        <v>4449016554.6000004</v>
      </c>
      <c r="E6" s="80">
        <v>229341953.10000002</v>
      </c>
      <c r="F6" s="80">
        <v>329582516.60000002</v>
      </c>
      <c r="G6" s="80">
        <v>275880079.19999999</v>
      </c>
      <c r="H6" s="63">
        <v>673223294.60000002</v>
      </c>
    </row>
    <row r="7" spans="1:12" ht="12" x14ac:dyDescent="0.15">
      <c r="A7" s="39">
        <v>2020</v>
      </c>
      <c r="B7" s="80">
        <v>633097118.30000007</v>
      </c>
      <c r="C7" s="80">
        <v>1492100372</v>
      </c>
      <c r="D7" s="80">
        <v>4453621506.5</v>
      </c>
      <c r="E7" s="80">
        <v>226931953</v>
      </c>
      <c r="F7" s="80">
        <v>328188695.10000002</v>
      </c>
      <c r="G7" s="80">
        <v>275622278.69999999</v>
      </c>
      <c r="H7" s="63">
        <v>660273814.20000005</v>
      </c>
      <c r="J7" s="68"/>
      <c r="K7" s="68"/>
    </row>
    <row r="8" spans="1:12" ht="12" x14ac:dyDescent="0.15">
      <c r="A8" s="39">
        <v>2019</v>
      </c>
      <c r="B8" s="80">
        <v>635331279.60000002</v>
      </c>
      <c r="C8" s="80">
        <v>1497903608.3</v>
      </c>
      <c r="D8" s="80">
        <v>4459105228.8000002</v>
      </c>
      <c r="E8" s="80">
        <v>225075996.80000001</v>
      </c>
      <c r="F8" s="80">
        <v>325969305</v>
      </c>
      <c r="G8" s="80">
        <v>275502230.49999994</v>
      </c>
      <c r="H8" s="63">
        <v>650251330.5</v>
      </c>
      <c r="K8" s="68"/>
      <c r="L8" s="68"/>
    </row>
    <row r="9" spans="1:12" s="68" customFormat="1" ht="12" x14ac:dyDescent="0.15">
      <c r="A9" s="39">
        <v>2018</v>
      </c>
      <c r="B9" s="80">
        <v>637850970.89999998</v>
      </c>
      <c r="C9" s="80">
        <v>1503282630.6999998</v>
      </c>
      <c r="D9" s="80">
        <v>4463123646.6000004</v>
      </c>
      <c r="E9" s="80">
        <v>222716601.29999995</v>
      </c>
      <c r="F9" s="80">
        <v>323233413.69999999</v>
      </c>
      <c r="G9" s="80">
        <v>275550200.39999998</v>
      </c>
      <c r="H9" s="63">
        <v>643312053.9000001</v>
      </c>
      <c r="I9" s="76">
        <f>SUM(B10:H10)</f>
        <v>8068973541.5</v>
      </c>
    </row>
    <row r="10" spans="1:12" ht="12" x14ac:dyDescent="0.15">
      <c r="A10" s="39">
        <v>2017</v>
      </c>
      <c r="B10" s="80">
        <v>636737733.5</v>
      </c>
      <c r="C10" s="80">
        <v>1508206609.5</v>
      </c>
      <c r="D10" s="80">
        <v>4474346604.1000004</v>
      </c>
      <c r="E10" s="80">
        <v>220170952.09999999</v>
      </c>
      <c r="F10" s="80">
        <v>316836662.90000004</v>
      </c>
      <c r="G10" s="80">
        <v>274952630.5</v>
      </c>
      <c r="H10" s="63">
        <v>637722348.89999998</v>
      </c>
      <c r="K10" s="68"/>
      <c r="L10" s="68"/>
    </row>
    <row r="11" spans="1:12" x14ac:dyDescent="0.15">
      <c r="A11" s="39">
        <v>2016</v>
      </c>
      <c r="B11" s="69">
        <v>638450080.20000005</v>
      </c>
      <c r="C11" s="69">
        <v>1515232726.8</v>
      </c>
      <c r="D11" s="70">
        <v>4482140797.5</v>
      </c>
      <c r="E11" s="71">
        <v>216753059.19999999</v>
      </c>
      <c r="F11" s="72">
        <v>311815099.69999999</v>
      </c>
      <c r="G11" s="73">
        <v>273543378.29999995</v>
      </c>
      <c r="H11" s="63">
        <v>631116211.89999998</v>
      </c>
      <c r="K11" s="68"/>
      <c r="L11" s="68"/>
    </row>
    <row r="12" spans="1:12" x14ac:dyDescent="0.15">
      <c r="A12" s="39">
        <v>2015</v>
      </c>
      <c r="B12" s="22">
        <v>640150071.4000001</v>
      </c>
      <c r="C12" s="22">
        <v>1520514919.6000001</v>
      </c>
      <c r="D12" s="22">
        <v>4486725492.3000002</v>
      </c>
      <c r="E12" s="22">
        <v>213693821</v>
      </c>
      <c r="F12" s="22">
        <v>306988793.5</v>
      </c>
      <c r="G12" s="22">
        <v>273987329.60000002</v>
      </c>
      <c r="H12" s="55">
        <v>624749687.99999988</v>
      </c>
      <c r="K12" s="68"/>
      <c r="L12" s="68"/>
    </row>
    <row r="13" spans="1:12" x14ac:dyDescent="0.15">
      <c r="A13" s="39">
        <v>2014</v>
      </c>
      <c r="B13" s="22">
        <v>641664113.69999993</v>
      </c>
      <c r="C13" s="22">
        <v>1529765713.2</v>
      </c>
      <c r="D13" s="22">
        <v>4493603498.6999998</v>
      </c>
      <c r="E13" s="22">
        <v>209669270</v>
      </c>
      <c r="F13" s="22">
        <v>301157383.40000004</v>
      </c>
      <c r="G13" s="22">
        <v>273459258.89999998</v>
      </c>
      <c r="H13" s="26">
        <v>617930118.39999998</v>
      </c>
      <c r="K13" s="68"/>
      <c r="L13" s="68"/>
    </row>
    <row r="14" spans="1:12" x14ac:dyDescent="0.25">
      <c r="A14" s="39">
        <v>2013</v>
      </c>
      <c r="B14" s="23">
        <v>644388890.79999995</v>
      </c>
      <c r="C14" s="23">
        <v>1540314089.9000001</v>
      </c>
      <c r="D14" s="23">
        <v>4501253707.1000004</v>
      </c>
      <c r="E14" s="23">
        <v>206396091.30000001</v>
      </c>
      <c r="F14" s="23">
        <v>295431497.89999998</v>
      </c>
      <c r="G14" s="23">
        <v>272630886.19999999</v>
      </c>
      <c r="H14" s="23">
        <v>606019844.20000005</v>
      </c>
      <c r="K14" s="68"/>
      <c r="L14" s="68"/>
    </row>
    <row r="15" spans="1:12" x14ac:dyDescent="0.25">
      <c r="A15" s="39">
        <v>2012</v>
      </c>
      <c r="B15" s="23">
        <v>646743415.79999995</v>
      </c>
      <c r="C15" s="23">
        <v>1548523047</v>
      </c>
      <c r="D15" s="23">
        <v>4506349962.6999998</v>
      </c>
      <c r="E15" s="23">
        <v>204212144.5</v>
      </c>
      <c r="F15" s="23">
        <v>288883161.89999998</v>
      </c>
      <c r="G15" s="23">
        <v>272562522.89999998</v>
      </c>
      <c r="H15" s="23">
        <v>599319272.9000001</v>
      </c>
    </row>
    <row r="18" spans="1:23" x14ac:dyDescent="0.25">
      <c r="A18" s="157" t="s">
        <v>32</v>
      </c>
      <c r="B18" s="156">
        <f>M39</f>
        <v>2012</v>
      </c>
      <c r="C18" s="156"/>
      <c r="D18" s="156">
        <f>L39</f>
        <v>2013</v>
      </c>
      <c r="E18" s="156"/>
      <c r="F18" s="156">
        <f>K39</f>
        <v>2014</v>
      </c>
      <c r="G18" s="156"/>
      <c r="H18" s="156">
        <f>J39</f>
        <v>2015</v>
      </c>
      <c r="I18" s="156"/>
      <c r="J18" s="156">
        <f>I39</f>
        <v>2016</v>
      </c>
      <c r="K18" s="156"/>
      <c r="L18" s="156">
        <f>H39</f>
        <v>2017</v>
      </c>
      <c r="M18" s="156"/>
      <c r="N18" s="156">
        <f>G39</f>
        <v>2018</v>
      </c>
      <c r="O18" s="156"/>
      <c r="P18" s="156">
        <f>F39</f>
        <v>2019</v>
      </c>
      <c r="Q18" s="156"/>
      <c r="R18" s="156">
        <f>E39</f>
        <v>2020</v>
      </c>
      <c r="S18" s="156"/>
      <c r="T18" s="156">
        <f>D39</f>
        <v>2021</v>
      </c>
      <c r="U18" s="156"/>
      <c r="V18" s="156">
        <f>C39</f>
        <v>2022</v>
      </c>
      <c r="W18" s="156"/>
    </row>
    <row r="19" spans="1:23" x14ac:dyDescent="0.25">
      <c r="A19" s="157"/>
      <c r="B19" s="31" t="s">
        <v>1</v>
      </c>
      <c r="C19" s="31" t="s">
        <v>33</v>
      </c>
      <c r="D19" s="31" t="s">
        <v>1</v>
      </c>
      <c r="E19" s="31" t="s">
        <v>33</v>
      </c>
      <c r="F19" s="31" t="s">
        <v>1</v>
      </c>
      <c r="G19" s="31" t="s">
        <v>33</v>
      </c>
      <c r="H19" s="31" t="s">
        <v>1</v>
      </c>
      <c r="I19" s="31" t="s">
        <v>33</v>
      </c>
      <c r="J19" s="46" t="s">
        <v>1</v>
      </c>
      <c r="K19" s="46" t="s">
        <v>33</v>
      </c>
      <c r="L19" s="46" t="s">
        <v>1</v>
      </c>
      <c r="M19" s="46" t="s">
        <v>33</v>
      </c>
      <c r="N19" s="46" t="s">
        <v>1</v>
      </c>
      <c r="O19" s="46" t="s">
        <v>33</v>
      </c>
      <c r="P19" s="46" t="s">
        <v>1</v>
      </c>
      <c r="Q19" s="46" t="s">
        <v>33</v>
      </c>
      <c r="R19" s="31" t="s">
        <v>1</v>
      </c>
      <c r="S19" s="31" t="s">
        <v>33</v>
      </c>
      <c r="T19" s="31" t="s">
        <v>1</v>
      </c>
      <c r="U19" s="31" t="s">
        <v>33</v>
      </c>
      <c r="V19" s="31" t="s">
        <v>1</v>
      </c>
      <c r="W19" s="31" t="s">
        <v>33</v>
      </c>
    </row>
    <row r="20" spans="1:23" ht="12" x14ac:dyDescent="0.15">
      <c r="A20" s="33" t="s">
        <v>26</v>
      </c>
      <c r="B20" s="23">
        <f>M40</f>
        <v>646743415.79999995</v>
      </c>
      <c r="C20" s="23">
        <v>100</v>
      </c>
      <c r="D20" s="23">
        <f>L40</f>
        <v>644388890.79999995</v>
      </c>
      <c r="E20" s="23">
        <f t="shared" ref="E20:E26" si="0">D20/B20*100</f>
        <v>99.635941403889277</v>
      </c>
      <c r="F20" s="23">
        <f>K40</f>
        <v>641664113.69999993</v>
      </c>
      <c r="G20" s="23">
        <f t="shared" ref="G20:G26" si="1">F20/B20*100</f>
        <v>99.214634122913012</v>
      </c>
      <c r="H20" s="22">
        <f>J40</f>
        <v>640150071.4000001</v>
      </c>
      <c r="I20" s="23">
        <f t="shared" ref="I20:I26" si="2">H20/B20*100</f>
        <v>98.980531654606168</v>
      </c>
      <c r="J20" s="22">
        <f>I40</f>
        <v>638450080.20000005</v>
      </c>
      <c r="K20" s="23">
        <f t="shared" ref="K20:K26" si="3">J20/B20*100</f>
        <v>98.717677614121314</v>
      </c>
      <c r="L20" s="69">
        <f>H40</f>
        <v>636737733.5</v>
      </c>
      <c r="M20" s="23">
        <f t="shared" ref="M20:M26" si="4">L20/B20*100</f>
        <v>98.452913156042996</v>
      </c>
      <c r="N20" s="80">
        <f>G40</f>
        <v>637850970.89999998</v>
      </c>
      <c r="O20" s="23">
        <f t="shared" ref="O20:O26" si="5">N20/B20*100</f>
        <v>98.625042840366561</v>
      </c>
      <c r="P20" s="80">
        <f>F40</f>
        <v>635331279.60000002</v>
      </c>
      <c r="Q20" s="23">
        <f t="shared" ref="Q20:Q26" si="6">P20/B20*100</f>
        <v>98.235446094818997</v>
      </c>
      <c r="R20" s="80">
        <f>E40</f>
        <v>633097118.30000007</v>
      </c>
      <c r="S20" s="23">
        <f t="shared" ref="S20:S26" si="7">R20/B20*100</f>
        <v>97.889998233206626</v>
      </c>
      <c r="T20" s="80">
        <f>D40</f>
        <v>629985920.5</v>
      </c>
      <c r="U20" s="23">
        <f t="shared" ref="U20:U26" si="8">T20/B20*100</f>
        <v>97.40894226510656</v>
      </c>
      <c r="V20" s="80">
        <f>C40</f>
        <v>627688905.0999999</v>
      </c>
      <c r="W20" s="23">
        <f t="shared" ref="W20:W26" si="9">V20/B20*100</f>
        <v>97.053775850747513</v>
      </c>
    </row>
    <row r="21" spans="1:23" ht="12" x14ac:dyDescent="0.15">
      <c r="A21" s="33" t="s">
        <v>27</v>
      </c>
      <c r="B21" s="23">
        <f t="shared" ref="B21:B26" si="10">M41</f>
        <v>1548523047</v>
      </c>
      <c r="C21" s="23">
        <v>100</v>
      </c>
      <c r="D21" s="23">
        <f t="shared" ref="D21:D26" si="11">L41</f>
        <v>1540314089.9000001</v>
      </c>
      <c r="E21" s="23">
        <f t="shared" si="0"/>
        <v>99.46988473204172</v>
      </c>
      <c r="F21" s="23">
        <f t="shared" ref="F21:F26" si="12">K41</f>
        <v>1529765713.2</v>
      </c>
      <c r="G21" s="23">
        <f t="shared" si="1"/>
        <v>98.788695212748749</v>
      </c>
      <c r="H21" s="22">
        <f t="shared" ref="H21:H26" si="13">J41</f>
        <v>1520514919.6000001</v>
      </c>
      <c r="I21" s="23">
        <f t="shared" si="2"/>
        <v>98.191300578040426</v>
      </c>
      <c r="J21" s="22">
        <f t="shared" ref="J21:J26" si="14">I41</f>
        <v>1515232726.8</v>
      </c>
      <c r="K21" s="23">
        <f t="shared" si="3"/>
        <v>97.850188909716636</v>
      </c>
      <c r="L21" s="69">
        <f t="shared" ref="L21:L26" si="15">H41</f>
        <v>1508206609.5</v>
      </c>
      <c r="M21" s="23">
        <f t="shared" si="4"/>
        <v>97.396458672145286</v>
      </c>
      <c r="N21" s="80">
        <f t="shared" ref="N21:N26" si="16">G41</f>
        <v>1503282630.6999998</v>
      </c>
      <c r="O21" s="23">
        <f t="shared" si="5"/>
        <v>97.078479626916376</v>
      </c>
      <c r="P21" s="80">
        <f t="shared" ref="P21:P26" si="17">F41</f>
        <v>1497903608.3</v>
      </c>
      <c r="Q21" s="23">
        <f t="shared" si="6"/>
        <v>96.731114929282668</v>
      </c>
      <c r="R21" s="80">
        <f t="shared" ref="R21:R26" si="18">E41</f>
        <v>1492100372</v>
      </c>
      <c r="S21" s="23">
        <f t="shared" si="7"/>
        <v>96.356355489231532</v>
      </c>
      <c r="T21" s="80">
        <f t="shared" ref="T21:T26" si="19">D41</f>
        <v>1485117016.7</v>
      </c>
      <c r="U21" s="23">
        <f t="shared" si="8"/>
        <v>95.905386721699855</v>
      </c>
      <c r="V21" s="80">
        <f t="shared" ref="V21:V26" si="20">C41</f>
        <v>1479905759.0000002</v>
      </c>
      <c r="W21" s="23">
        <f t="shared" si="9"/>
        <v>95.568855876382713</v>
      </c>
    </row>
    <row r="22" spans="1:23" ht="12" x14ac:dyDescent="0.15">
      <c r="A22" s="33" t="s">
        <v>28</v>
      </c>
      <c r="B22" s="23">
        <f t="shared" si="10"/>
        <v>4506349962.6999998</v>
      </c>
      <c r="C22" s="23">
        <v>100</v>
      </c>
      <c r="D22" s="23">
        <f t="shared" si="11"/>
        <v>4501253707.1000004</v>
      </c>
      <c r="E22" s="23">
        <f t="shared" si="0"/>
        <v>99.886909457938629</v>
      </c>
      <c r="F22" s="23">
        <f t="shared" si="12"/>
        <v>4493603498.6999998</v>
      </c>
      <c r="G22" s="23">
        <f t="shared" si="1"/>
        <v>99.71714438280415</v>
      </c>
      <c r="H22" s="22">
        <f t="shared" si="13"/>
        <v>4486725492.3000002</v>
      </c>
      <c r="I22" s="23">
        <f t="shared" si="2"/>
        <v>99.564515171648111</v>
      </c>
      <c r="J22" s="22">
        <f t="shared" si="14"/>
        <v>4482140797.5</v>
      </c>
      <c r="K22" s="23">
        <f t="shared" si="3"/>
        <v>99.462776628526768</v>
      </c>
      <c r="L22" s="69">
        <f t="shared" si="15"/>
        <v>4474346604.1000004</v>
      </c>
      <c r="M22" s="23">
        <f t="shared" si="4"/>
        <v>99.289816395422065</v>
      </c>
      <c r="N22" s="80">
        <f t="shared" si="16"/>
        <v>4463123646.6000004</v>
      </c>
      <c r="O22" s="23">
        <f t="shared" si="5"/>
        <v>99.040768771671253</v>
      </c>
      <c r="P22" s="80">
        <f t="shared" si="17"/>
        <v>4459105228.8000002</v>
      </c>
      <c r="Q22" s="23">
        <f t="shared" si="6"/>
        <v>98.951596429681359</v>
      </c>
      <c r="R22" s="80">
        <f t="shared" si="18"/>
        <v>4453621506.5</v>
      </c>
      <c r="S22" s="23">
        <f t="shared" si="7"/>
        <v>98.829907649506936</v>
      </c>
      <c r="T22" s="80">
        <f t="shared" si="19"/>
        <v>4449016554.6000004</v>
      </c>
      <c r="U22" s="23">
        <f t="shared" si="8"/>
        <v>98.727719582931641</v>
      </c>
      <c r="V22" s="80">
        <f t="shared" si="20"/>
        <v>4445912753.7999992</v>
      </c>
      <c r="W22" s="23">
        <f t="shared" si="9"/>
        <v>98.65884342316393</v>
      </c>
    </row>
    <row r="23" spans="1:23" ht="12" x14ac:dyDescent="0.15">
      <c r="A23" s="33" t="s">
        <v>34</v>
      </c>
      <c r="B23" s="23">
        <f t="shared" si="10"/>
        <v>204212144.5</v>
      </c>
      <c r="C23" s="23">
        <v>100</v>
      </c>
      <c r="D23" s="23">
        <f t="shared" si="11"/>
        <v>206396091.30000001</v>
      </c>
      <c r="E23" s="23">
        <f t="shared" si="0"/>
        <v>101.06945001010948</v>
      </c>
      <c r="F23" s="23">
        <f t="shared" si="12"/>
        <v>209669270</v>
      </c>
      <c r="G23" s="23">
        <f t="shared" si="1"/>
        <v>102.67228254879817</v>
      </c>
      <c r="H23" s="22">
        <f t="shared" si="13"/>
        <v>213693821</v>
      </c>
      <c r="I23" s="23">
        <f t="shared" si="2"/>
        <v>104.64305221573147</v>
      </c>
      <c r="J23" s="22">
        <f t="shared" si="14"/>
        <v>216753059.19999999</v>
      </c>
      <c r="K23" s="23">
        <f t="shared" si="3"/>
        <v>106.14112090674411</v>
      </c>
      <c r="L23" s="69">
        <f t="shared" si="15"/>
        <v>220170952.09999999</v>
      </c>
      <c r="M23" s="23">
        <f t="shared" si="4"/>
        <v>107.81481808492541</v>
      </c>
      <c r="N23" s="80">
        <f t="shared" si="16"/>
        <v>222716601.29999995</v>
      </c>
      <c r="O23" s="23">
        <f t="shared" si="5"/>
        <v>109.06138900078979</v>
      </c>
      <c r="P23" s="80">
        <f t="shared" si="17"/>
        <v>225075996.80000001</v>
      </c>
      <c r="Q23" s="23">
        <f t="shared" si="6"/>
        <v>110.21675393061652</v>
      </c>
      <c r="R23" s="80">
        <f t="shared" si="18"/>
        <v>226931953</v>
      </c>
      <c r="S23" s="23">
        <f t="shared" si="7"/>
        <v>111.12559125982833</v>
      </c>
      <c r="T23" s="80">
        <f t="shared" si="19"/>
        <v>229341953.10000002</v>
      </c>
      <c r="U23" s="23">
        <f t="shared" si="8"/>
        <v>112.30573659638546</v>
      </c>
      <c r="V23" s="80">
        <f t="shared" si="20"/>
        <v>231536994.89999998</v>
      </c>
      <c r="W23" s="23">
        <f t="shared" si="9"/>
        <v>113.38061968199935</v>
      </c>
    </row>
    <row r="24" spans="1:23" ht="12" x14ac:dyDescent="0.15">
      <c r="A24" s="33" t="s">
        <v>30</v>
      </c>
      <c r="B24" s="23">
        <f t="shared" si="10"/>
        <v>288883161.89999998</v>
      </c>
      <c r="C24" s="23">
        <v>100</v>
      </c>
      <c r="D24" s="23">
        <f t="shared" si="11"/>
        <v>295431497.89999998</v>
      </c>
      <c r="E24" s="23">
        <f t="shared" si="0"/>
        <v>102.2667766293235</v>
      </c>
      <c r="F24" s="23">
        <f t="shared" si="12"/>
        <v>301157383.40000004</v>
      </c>
      <c r="G24" s="23">
        <f t="shared" si="1"/>
        <v>104.2488532108524</v>
      </c>
      <c r="H24" s="22">
        <f t="shared" si="13"/>
        <v>306988793.5</v>
      </c>
      <c r="I24" s="23">
        <f t="shared" si="2"/>
        <v>106.26745826268251</v>
      </c>
      <c r="J24" s="22">
        <f t="shared" si="14"/>
        <v>311815099.69999999</v>
      </c>
      <c r="K24" s="23">
        <f t="shared" si="3"/>
        <v>107.93813583636216</v>
      </c>
      <c r="L24" s="69">
        <f t="shared" si="15"/>
        <v>316836662.90000004</v>
      </c>
      <c r="M24" s="23">
        <f t="shared" si="4"/>
        <v>109.67640371150343</v>
      </c>
      <c r="N24" s="80">
        <f t="shared" si="16"/>
        <v>323233413.69999999</v>
      </c>
      <c r="O24" s="23">
        <f t="shared" si="5"/>
        <v>111.89070750059524</v>
      </c>
      <c r="P24" s="80">
        <f t="shared" si="17"/>
        <v>325969305</v>
      </c>
      <c r="Q24" s="23">
        <f t="shared" si="6"/>
        <v>112.83776557141043</v>
      </c>
      <c r="R24" s="80">
        <f t="shared" si="18"/>
        <v>328188695.10000002</v>
      </c>
      <c r="S24" s="23">
        <f t="shared" si="7"/>
        <v>113.60603122088717</v>
      </c>
      <c r="T24" s="80">
        <f t="shared" si="19"/>
        <v>329582516.60000002</v>
      </c>
      <c r="U24" s="23">
        <f t="shared" si="8"/>
        <v>114.08851745886406</v>
      </c>
      <c r="V24" s="80">
        <f t="shared" si="20"/>
        <v>331558657.90000004</v>
      </c>
      <c r="W24" s="23">
        <f t="shared" si="9"/>
        <v>114.77257993138853</v>
      </c>
    </row>
    <row r="25" spans="1:23" ht="12" x14ac:dyDescent="0.15">
      <c r="A25" s="33" t="s">
        <v>31</v>
      </c>
      <c r="B25" s="23">
        <f t="shared" si="10"/>
        <v>272562522.89999998</v>
      </c>
      <c r="C25" s="23">
        <v>100</v>
      </c>
      <c r="D25" s="23">
        <f t="shared" si="11"/>
        <v>272630886.19999999</v>
      </c>
      <c r="E25" s="23">
        <f t="shared" si="0"/>
        <v>100.02508169475122</v>
      </c>
      <c r="F25" s="23">
        <f t="shared" si="12"/>
        <v>273459258.89999998</v>
      </c>
      <c r="G25" s="23">
        <f t="shared" si="1"/>
        <v>100.32900194438288</v>
      </c>
      <c r="H25" s="22">
        <f t="shared" si="13"/>
        <v>273987329.60000002</v>
      </c>
      <c r="I25" s="23">
        <f t="shared" si="2"/>
        <v>100.52274490448667</v>
      </c>
      <c r="J25" s="22">
        <f t="shared" si="14"/>
        <v>273543378.29999995</v>
      </c>
      <c r="K25" s="23">
        <f t="shared" si="3"/>
        <v>100.35986436783895</v>
      </c>
      <c r="L25" s="69">
        <f t="shared" si="15"/>
        <v>274952630.5</v>
      </c>
      <c r="M25" s="23">
        <f t="shared" si="4"/>
        <v>100.87690250830153</v>
      </c>
      <c r="N25" s="80">
        <f t="shared" si="16"/>
        <v>275550200.39999998</v>
      </c>
      <c r="O25" s="23">
        <f t="shared" si="5"/>
        <v>101.09614391157369</v>
      </c>
      <c r="P25" s="80">
        <f t="shared" si="17"/>
        <v>275502230.49999994</v>
      </c>
      <c r="Q25" s="23">
        <f t="shared" si="6"/>
        <v>101.0785443166295</v>
      </c>
      <c r="R25" s="80">
        <f t="shared" si="18"/>
        <v>275622278.69999999</v>
      </c>
      <c r="S25" s="23">
        <f t="shared" si="7"/>
        <v>101.12258859635028</v>
      </c>
      <c r="T25" s="80">
        <f t="shared" si="19"/>
        <v>275880079.19999999</v>
      </c>
      <c r="U25" s="23">
        <f t="shared" si="8"/>
        <v>101.21717258290023</v>
      </c>
      <c r="V25" s="80">
        <f t="shared" si="20"/>
        <v>276047780.59999996</v>
      </c>
      <c r="W25" s="23">
        <f t="shared" si="9"/>
        <v>101.27870026404133</v>
      </c>
    </row>
    <row r="26" spans="1:23" ht="12" x14ac:dyDescent="0.15">
      <c r="A26" s="34" t="s">
        <v>23</v>
      </c>
      <c r="B26" s="23">
        <f t="shared" si="10"/>
        <v>599319272.9000001</v>
      </c>
      <c r="C26" s="23">
        <v>100</v>
      </c>
      <c r="D26" s="23">
        <f t="shared" si="11"/>
        <v>606019844.20000005</v>
      </c>
      <c r="E26" s="23">
        <f t="shared" si="0"/>
        <v>101.11803033925091</v>
      </c>
      <c r="F26" s="23">
        <f t="shared" si="12"/>
        <v>617930118.39999998</v>
      </c>
      <c r="G26" s="23">
        <f t="shared" si="1"/>
        <v>103.10533072129407</v>
      </c>
      <c r="H26" s="22">
        <f t="shared" si="13"/>
        <v>624749687.99999988</v>
      </c>
      <c r="I26" s="23">
        <f t="shared" si="2"/>
        <v>104.24321663759393</v>
      </c>
      <c r="J26" s="22">
        <f t="shared" si="14"/>
        <v>631116211.89999998</v>
      </c>
      <c r="K26" s="23">
        <f t="shared" si="3"/>
        <v>105.30550917312237</v>
      </c>
      <c r="L26" s="69">
        <f t="shared" si="15"/>
        <v>637722348.89999998</v>
      </c>
      <c r="M26" s="23">
        <f t="shared" si="4"/>
        <v>106.407782585428</v>
      </c>
      <c r="N26" s="80">
        <f t="shared" si="16"/>
        <v>643312053.9000001</v>
      </c>
      <c r="O26" s="23">
        <f t="shared" si="5"/>
        <v>107.34045824809316</v>
      </c>
      <c r="P26" s="80">
        <f t="shared" si="17"/>
        <v>650251330.5</v>
      </c>
      <c r="Q26" s="23">
        <f t="shared" si="6"/>
        <v>108.49831799226956</v>
      </c>
      <c r="R26" s="80">
        <f t="shared" si="18"/>
        <v>660273814.20000005</v>
      </c>
      <c r="S26" s="23">
        <f t="shared" si="7"/>
        <v>110.17062925492979</v>
      </c>
      <c r="T26" s="80">
        <f t="shared" si="19"/>
        <v>673223294.60000002</v>
      </c>
      <c r="U26" s="23">
        <f t="shared" si="8"/>
        <v>112.33132739789787</v>
      </c>
      <c r="V26" s="80">
        <f t="shared" si="20"/>
        <v>680524793.19999993</v>
      </c>
      <c r="W26" s="23">
        <f t="shared" si="9"/>
        <v>113.54962604607401</v>
      </c>
    </row>
    <row r="27" spans="1:23" x14ac:dyDescent="0.25">
      <c r="G27" s="8"/>
      <c r="I27" s="8"/>
      <c r="V27" s="8"/>
    </row>
    <row r="28" spans="1:23" x14ac:dyDescent="0.25">
      <c r="A28" s="32" t="s">
        <v>35</v>
      </c>
      <c r="B28" s="121">
        <f>M39</f>
        <v>2012</v>
      </c>
      <c r="C28" s="121">
        <f>L39</f>
        <v>2013</v>
      </c>
      <c r="D28" s="121">
        <f>K39</f>
        <v>2014</v>
      </c>
      <c r="E28" s="121">
        <f>J39</f>
        <v>2015</v>
      </c>
      <c r="F28" s="121">
        <f>I39</f>
        <v>2016</v>
      </c>
      <c r="G28" s="121">
        <f>H39</f>
        <v>2017</v>
      </c>
      <c r="H28" s="121">
        <f>G39</f>
        <v>2018</v>
      </c>
      <c r="I28" s="121">
        <f>F39</f>
        <v>2019</v>
      </c>
      <c r="J28" s="121">
        <f>E39</f>
        <v>2020</v>
      </c>
      <c r="K28" s="121">
        <f>D39</f>
        <v>2021</v>
      </c>
      <c r="L28" s="121">
        <f>C39</f>
        <v>2022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spans="1:23" x14ac:dyDescent="0.25">
      <c r="A29" s="33" t="s">
        <v>26</v>
      </c>
      <c r="B29" s="23">
        <f>C20</f>
        <v>100</v>
      </c>
      <c r="C29" s="23">
        <f>E20</f>
        <v>99.635941403889277</v>
      </c>
      <c r="D29" s="23">
        <f>G20</f>
        <v>99.214634122913012</v>
      </c>
      <c r="E29" s="23">
        <f>I20</f>
        <v>98.980531654606168</v>
      </c>
      <c r="F29" s="23">
        <f>K20</f>
        <v>98.717677614121314</v>
      </c>
      <c r="G29" s="23">
        <f>M20</f>
        <v>98.452913156042996</v>
      </c>
      <c r="H29" s="23">
        <f>O20</f>
        <v>98.625042840366561</v>
      </c>
      <c r="I29" s="23">
        <f>Q20</f>
        <v>98.235446094818997</v>
      </c>
      <c r="J29" s="23">
        <f>S20</f>
        <v>97.889998233206626</v>
      </c>
      <c r="K29" s="23">
        <f>U20</f>
        <v>97.40894226510656</v>
      </c>
      <c r="L29" s="23">
        <f>W20</f>
        <v>97.053775850747513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 s="33" t="s">
        <v>27</v>
      </c>
      <c r="B30" s="23">
        <f t="shared" ref="B30:B35" si="21">C21</f>
        <v>100</v>
      </c>
      <c r="C30" s="23">
        <f t="shared" ref="C30:C35" si="22">E21</f>
        <v>99.46988473204172</v>
      </c>
      <c r="D30" s="23">
        <f t="shared" ref="D30:D35" si="23">G21</f>
        <v>98.788695212748749</v>
      </c>
      <c r="E30" s="23">
        <f t="shared" ref="E30:E35" si="24">I21</f>
        <v>98.191300578040426</v>
      </c>
      <c r="F30" s="23">
        <f t="shared" ref="F30:F35" si="25">K21</f>
        <v>97.850188909716636</v>
      </c>
      <c r="G30" s="23">
        <f t="shared" ref="G30:G35" si="26">M21</f>
        <v>97.396458672145286</v>
      </c>
      <c r="H30" s="23">
        <f t="shared" ref="H30:H35" si="27">O21</f>
        <v>97.078479626916376</v>
      </c>
      <c r="I30" s="23">
        <f t="shared" ref="I30:I35" si="28">Q21</f>
        <v>96.731114929282668</v>
      </c>
      <c r="J30" s="23">
        <f t="shared" ref="J30:J35" si="29">S21</f>
        <v>96.356355489231532</v>
      </c>
      <c r="K30" s="23">
        <f t="shared" ref="K30:K35" si="30">U21</f>
        <v>95.905386721699855</v>
      </c>
      <c r="L30" s="23">
        <f t="shared" ref="L30:L35" si="31">W21</f>
        <v>95.568855876382713</v>
      </c>
    </row>
    <row r="31" spans="1:23" x14ac:dyDescent="0.25">
      <c r="A31" s="33" t="s">
        <v>28</v>
      </c>
      <c r="B31" s="23">
        <f t="shared" si="21"/>
        <v>100</v>
      </c>
      <c r="C31" s="23">
        <f t="shared" si="22"/>
        <v>99.886909457938629</v>
      </c>
      <c r="D31" s="23">
        <f t="shared" si="23"/>
        <v>99.71714438280415</v>
      </c>
      <c r="E31" s="23">
        <f t="shared" si="24"/>
        <v>99.564515171648111</v>
      </c>
      <c r="F31" s="23">
        <f t="shared" si="25"/>
        <v>99.462776628526768</v>
      </c>
      <c r="G31" s="23">
        <f t="shared" si="26"/>
        <v>99.289816395422065</v>
      </c>
      <c r="H31" s="23">
        <f t="shared" si="27"/>
        <v>99.040768771671253</v>
      </c>
      <c r="I31" s="23">
        <f t="shared" si="28"/>
        <v>98.951596429681359</v>
      </c>
      <c r="J31" s="23">
        <f t="shared" si="29"/>
        <v>98.829907649506936</v>
      </c>
      <c r="K31" s="23">
        <f t="shared" si="30"/>
        <v>98.727719582931641</v>
      </c>
      <c r="L31" s="23">
        <f t="shared" si="31"/>
        <v>98.65884342316393</v>
      </c>
    </row>
    <row r="32" spans="1:23" x14ac:dyDescent="0.25">
      <c r="A32" s="33" t="s">
        <v>34</v>
      </c>
      <c r="B32" s="23">
        <f t="shared" si="21"/>
        <v>100</v>
      </c>
      <c r="C32" s="23">
        <f t="shared" si="22"/>
        <v>101.06945001010948</v>
      </c>
      <c r="D32" s="23">
        <f t="shared" si="23"/>
        <v>102.67228254879817</v>
      </c>
      <c r="E32" s="23">
        <f t="shared" si="24"/>
        <v>104.64305221573147</v>
      </c>
      <c r="F32" s="23">
        <f t="shared" si="25"/>
        <v>106.14112090674411</v>
      </c>
      <c r="G32" s="23">
        <f t="shared" si="26"/>
        <v>107.81481808492541</v>
      </c>
      <c r="H32" s="23">
        <f t="shared" si="27"/>
        <v>109.06138900078979</v>
      </c>
      <c r="I32" s="23">
        <f t="shared" si="28"/>
        <v>110.21675393061652</v>
      </c>
      <c r="J32" s="23">
        <f t="shared" si="29"/>
        <v>111.12559125982833</v>
      </c>
      <c r="K32" s="23">
        <f t="shared" si="30"/>
        <v>112.30573659638546</v>
      </c>
      <c r="L32" s="23">
        <f t="shared" si="31"/>
        <v>113.38061968199935</v>
      </c>
    </row>
    <row r="33" spans="1:13" x14ac:dyDescent="0.25">
      <c r="A33" s="33" t="s">
        <v>30</v>
      </c>
      <c r="B33" s="23">
        <f t="shared" si="21"/>
        <v>100</v>
      </c>
      <c r="C33" s="23">
        <f t="shared" si="22"/>
        <v>102.2667766293235</v>
      </c>
      <c r="D33" s="23">
        <f t="shared" si="23"/>
        <v>104.2488532108524</v>
      </c>
      <c r="E33" s="23">
        <f t="shared" si="24"/>
        <v>106.26745826268251</v>
      </c>
      <c r="F33" s="23">
        <f t="shared" si="25"/>
        <v>107.93813583636216</v>
      </c>
      <c r="G33" s="23">
        <f t="shared" si="26"/>
        <v>109.67640371150343</v>
      </c>
      <c r="H33" s="23">
        <f t="shared" si="27"/>
        <v>111.89070750059524</v>
      </c>
      <c r="I33" s="23">
        <f t="shared" si="28"/>
        <v>112.83776557141043</v>
      </c>
      <c r="J33" s="23">
        <f t="shared" si="29"/>
        <v>113.60603122088717</v>
      </c>
      <c r="K33" s="23">
        <f t="shared" si="30"/>
        <v>114.08851745886406</v>
      </c>
      <c r="L33" s="23">
        <f t="shared" si="31"/>
        <v>114.77257993138853</v>
      </c>
    </row>
    <row r="34" spans="1:13" x14ac:dyDescent="0.25">
      <c r="A34" s="33" t="s">
        <v>31</v>
      </c>
      <c r="B34" s="23">
        <f t="shared" si="21"/>
        <v>100</v>
      </c>
      <c r="C34" s="23">
        <f t="shared" si="22"/>
        <v>100.02508169475122</v>
      </c>
      <c r="D34" s="23">
        <f t="shared" si="23"/>
        <v>100.32900194438288</v>
      </c>
      <c r="E34" s="23">
        <f t="shared" si="24"/>
        <v>100.52274490448667</v>
      </c>
      <c r="F34" s="23">
        <f t="shared" si="25"/>
        <v>100.35986436783895</v>
      </c>
      <c r="G34" s="23">
        <f t="shared" si="26"/>
        <v>100.87690250830153</v>
      </c>
      <c r="H34" s="23">
        <f t="shared" si="27"/>
        <v>101.09614391157369</v>
      </c>
      <c r="I34" s="23">
        <f t="shared" si="28"/>
        <v>101.0785443166295</v>
      </c>
      <c r="J34" s="23">
        <f t="shared" si="29"/>
        <v>101.12258859635028</v>
      </c>
      <c r="K34" s="23">
        <f t="shared" si="30"/>
        <v>101.21717258290023</v>
      </c>
      <c r="L34" s="23">
        <f t="shared" si="31"/>
        <v>101.27870026404133</v>
      </c>
    </row>
    <row r="35" spans="1:13" x14ac:dyDescent="0.25">
      <c r="A35" s="34" t="s">
        <v>23</v>
      </c>
      <c r="B35" s="23">
        <f t="shared" si="21"/>
        <v>100</v>
      </c>
      <c r="C35" s="23">
        <f t="shared" si="22"/>
        <v>101.11803033925091</v>
      </c>
      <c r="D35" s="23">
        <f t="shared" si="23"/>
        <v>103.10533072129407</v>
      </c>
      <c r="E35" s="23">
        <f t="shared" si="24"/>
        <v>104.24321663759393</v>
      </c>
      <c r="F35" s="23">
        <f t="shared" si="25"/>
        <v>105.30550917312237</v>
      </c>
      <c r="G35" s="23">
        <f t="shared" si="26"/>
        <v>106.407782585428</v>
      </c>
      <c r="H35" s="23">
        <f t="shared" si="27"/>
        <v>107.34045824809316</v>
      </c>
      <c r="I35" s="23">
        <f t="shared" si="28"/>
        <v>108.49831799226956</v>
      </c>
      <c r="J35" s="23">
        <f t="shared" si="29"/>
        <v>110.17062925492979</v>
      </c>
      <c r="K35" s="23">
        <f t="shared" si="30"/>
        <v>112.33132739789787</v>
      </c>
      <c r="L35" s="23">
        <f t="shared" si="31"/>
        <v>113.54962604607401</v>
      </c>
    </row>
    <row r="39" spans="1:13" x14ac:dyDescent="0.25">
      <c r="A39" s="153" t="s">
        <v>32</v>
      </c>
      <c r="B39" s="153"/>
      <c r="C39" s="117">
        <v>2022</v>
      </c>
      <c r="D39" s="117">
        <v>2021</v>
      </c>
      <c r="E39" s="39">
        <v>2020</v>
      </c>
      <c r="F39" s="39">
        <v>2019</v>
      </c>
      <c r="G39" s="39">
        <v>2018</v>
      </c>
      <c r="H39" s="39">
        <v>2017</v>
      </c>
      <c r="I39" s="39">
        <v>2016</v>
      </c>
      <c r="J39" s="39">
        <v>2015</v>
      </c>
      <c r="K39" s="39">
        <v>2014</v>
      </c>
      <c r="L39" s="39">
        <v>2013</v>
      </c>
      <c r="M39" s="39">
        <v>2012</v>
      </c>
    </row>
    <row r="40" spans="1:13" ht="12" x14ac:dyDescent="0.15">
      <c r="A40" s="37" t="s">
        <v>26</v>
      </c>
      <c r="B40" s="37" t="s">
        <v>1</v>
      </c>
      <c r="C40" s="80">
        <v>627688905.0999999</v>
      </c>
      <c r="D40" s="80">
        <v>629985920.5</v>
      </c>
      <c r="E40" s="80">
        <v>633097118.30000007</v>
      </c>
      <c r="F40" s="80">
        <v>635331279.60000002</v>
      </c>
      <c r="G40" s="80">
        <v>637850970.89999998</v>
      </c>
      <c r="H40" s="80">
        <v>636737733.5</v>
      </c>
      <c r="I40" s="69">
        <v>638450080.20000005</v>
      </c>
      <c r="J40" s="22">
        <v>640150071.4000001</v>
      </c>
      <c r="K40" s="22">
        <v>641664113.69999993</v>
      </c>
      <c r="L40" s="23">
        <v>644388890.79999995</v>
      </c>
      <c r="M40" s="23">
        <v>646743415.79999995</v>
      </c>
    </row>
    <row r="41" spans="1:13" ht="12" x14ac:dyDescent="0.15">
      <c r="A41" s="37" t="s">
        <v>27</v>
      </c>
      <c r="B41" s="37" t="s">
        <v>1</v>
      </c>
      <c r="C41" s="80">
        <v>1479905759.0000002</v>
      </c>
      <c r="D41" s="80">
        <v>1485117016.7</v>
      </c>
      <c r="E41" s="80">
        <v>1492100372</v>
      </c>
      <c r="F41" s="80">
        <v>1497903608.3</v>
      </c>
      <c r="G41" s="80">
        <v>1503282630.6999998</v>
      </c>
      <c r="H41" s="80">
        <v>1508206609.5</v>
      </c>
      <c r="I41" s="69">
        <v>1515232726.8</v>
      </c>
      <c r="J41" s="22">
        <v>1520514919.6000001</v>
      </c>
      <c r="K41" s="22">
        <v>1529765713.2</v>
      </c>
      <c r="L41" s="23">
        <v>1540314089.9000001</v>
      </c>
      <c r="M41" s="23">
        <v>1548523047</v>
      </c>
    </row>
    <row r="42" spans="1:13" ht="12" x14ac:dyDescent="0.15">
      <c r="A42" s="38" t="s">
        <v>28</v>
      </c>
      <c r="B42" s="37" t="s">
        <v>1</v>
      </c>
      <c r="C42" s="80">
        <v>4445912753.7999992</v>
      </c>
      <c r="D42" s="80">
        <v>4449016554.6000004</v>
      </c>
      <c r="E42" s="80">
        <v>4453621506.5</v>
      </c>
      <c r="F42" s="80">
        <v>4459105228.8000002</v>
      </c>
      <c r="G42" s="80">
        <v>4463123646.6000004</v>
      </c>
      <c r="H42" s="80">
        <v>4474346604.1000004</v>
      </c>
      <c r="I42" s="70">
        <v>4482140797.5</v>
      </c>
      <c r="J42" s="22">
        <v>4486725492.3000002</v>
      </c>
      <c r="K42" s="22">
        <v>4493603498.6999998</v>
      </c>
      <c r="L42" s="23">
        <v>4501253707.1000004</v>
      </c>
      <c r="M42" s="23">
        <v>4506349962.6999998</v>
      </c>
    </row>
    <row r="43" spans="1:13" ht="12" x14ac:dyDescent="0.15">
      <c r="A43" s="38" t="s">
        <v>29</v>
      </c>
      <c r="B43" s="37" t="s">
        <v>1</v>
      </c>
      <c r="C43" s="80">
        <v>231536994.89999998</v>
      </c>
      <c r="D43" s="80">
        <v>229341953.10000002</v>
      </c>
      <c r="E43" s="80">
        <v>226931953</v>
      </c>
      <c r="F43" s="80">
        <v>225075996.80000001</v>
      </c>
      <c r="G43" s="80">
        <v>222716601.29999995</v>
      </c>
      <c r="H43" s="80">
        <v>220170952.09999999</v>
      </c>
      <c r="I43" s="71">
        <v>216753059.19999999</v>
      </c>
      <c r="J43" s="22">
        <v>213693821</v>
      </c>
      <c r="K43" s="22">
        <v>209669270</v>
      </c>
      <c r="L43" s="23">
        <v>206396091.30000001</v>
      </c>
      <c r="M43" s="23">
        <v>204212144.5</v>
      </c>
    </row>
    <row r="44" spans="1:13" ht="12" x14ac:dyDescent="0.15">
      <c r="A44" s="38" t="s">
        <v>30</v>
      </c>
      <c r="B44" s="37" t="s">
        <v>1</v>
      </c>
      <c r="C44" s="80">
        <v>331558657.90000004</v>
      </c>
      <c r="D44" s="80">
        <v>329582516.60000002</v>
      </c>
      <c r="E44" s="80">
        <v>328188695.10000002</v>
      </c>
      <c r="F44" s="80">
        <v>325969305</v>
      </c>
      <c r="G44" s="80">
        <v>323233413.69999999</v>
      </c>
      <c r="H44" s="80">
        <v>316836662.90000004</v>
      </c>
      <c r="I44" s="72">
        <v>311815099.69999999</v>
      </c>
      <c r="J44" s="22">
        <v>306988793.5</v>
      </c>
      <c r="K44" s="22">
        <v>301157383.40000004</v>
      </c>
      <c r="L44" s="23">
        <v>295431497.89999998</v>
      </c>
      <c r="M44" s="23">
        <v>288883161.89999998</v>
      </c>
    </row>
    <row r="45" spans="1:13" ht="12" x14ac:dyDescent="0.15">
      <c r="A45" s="38" t="s">
        <v>31</v>
      </c>
      <c r="B45" s="37" t="s">
        <v>1</v>
      </c>
      <c r="C45" s="80">
        <v>276047780.59999996</v>
      </c>
      <c r="D45" s="80">
        <v>275880079.19999999</v>
      </c>
      <c r="E45" s="80">
        <v>275622278.69999999</v>
      </c>
      <c r="F45" s="80">
        <v>275502230.49999994</v>
      </c>
      <c r="G45" s="80">
        <v>275550200.39999998</v>
      </c>
      <c r="H45" s="80">
        <v>274952630.5</v>
      </c>
      <c r="I45" s="73">
        <v>273543378.29999995</v>
      </c>
      <c r="J45" s="22">
        <v>273987329.60000002</v>
      </c>
      <c r="K45" s="22">
        <v>273459258.89999998</v>
      </c>
      <c r="L45" s="23">
        <v>272630886.19999999</v>
      </c>
      <c r="M45" s="23">
        <v>272562522.89999998</v>
      </c>
    </row>
    <row r="46" spans="1:13" x14ac:dyDescent="0.15">
      <c r="A46" s="37" t="s">
        <v>23</v>
      </c>
      <c r="B46" s="37" t="s">
        <v>1</v>
      </c>
      <c r="C46" s="63">
        <v>680524793.19999993</v>
      </c>
      <c r="D46" s="63">
        <v>673223294.60000002</v>
      </c>
      <c r="E46" s="63">
        <v>660273814.20000005</v>
      </c>
      <c r="F46" s="63">
        <v>650251330.5</v>
      </c>
      <c r="G46" s="63">
        <v>643312053.9000001</v>
      </c>
      <c r="H46" s="63">
        <v>637722348.89999998</v>
      </c>
      <c r="I46" s="63">
        <v>631116211.89999998</v>
      </c>
      <c r="J46" s="55">
        <v>624749687.99999988</v>
      </c>
      <c r="K46" s="26">
        <v>617930118.39999998</v>
      </c>
      <c r="L46" s="23">
        <v>606019844.20000005</v>
      </c>
      <c r="M46" s="23">
        <v>599319272.9000001</v>
      </c>
    </row>
  </sheetData>
  <mergeCells count="15">
    <mergeCell ref="A39:B39"/>
    <mergeCell ref="A2:B2"/>
    <mergeCell ref="A3:A4"/>
    <mergeCell ref="V18:W18"/>
    <mergeCell ref="N18:O18"/>
    <mergeCell ref="P18:Q18"/>
    <mergeCell ref="R18:S18"/>
    <mergeCell ref="T18:U18"/>
    <mergeCell ref="D18:E18"/>
    <mergeCell ref="F18:G18"/>
    <mergeCell ref="H18:I18"/>
    <mergeCell ref="J18:K18"/>
    <mergeCell ref="L18:M18"/>
    <mergeCell ref="A18:A19"/>
    <mergeCell ref="B18:C18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1.시군구별 면적 및 지번수</vt:lpstr>
      <vt:lpstr>2.시군구별 면적 및 지번수 현황</vt:lpstr>
      <vt:lpstr>3.지적통계체계표</vt:lpstr>
      <vt:lpstr>4.지목별현황</vt:lpstr>
      <vt:lpstr>5.시군구별 지적공부등록지 현황</vt:lpstr>
      <vt:lpstr>6.시군구별 지목별 면적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dcterms:created xsi:type="dcterms:W3CDTF">2013-04-08T12:49:55Z</dcterms:created>
  <dcterms:modified xsi:type="dcterms:W3CDTF">2023-01-25T01:19:42Z</dcterms:modified>
</cp:coreProperties>
</file>