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drawings/drawing10.xml" ContentType="application/vnd.openxmlformats-officedocument.drawingml.chartshapes+xml"/>
  <Override PartName="/xl/charts/chart9.xml" ContentType="application/vnd.openxmlformats-officedocument.drawingml.chart+xml"/>
  <Override PartName="/xl/drawings/drawing11.xml" ContentType="application/vnd.openxmlformats-officedocument.drawingml.chartshapes+xml"/>
  <Override PartName="/xl/charts/chart10.xml" ContentType="application/vnd.openxmlformats-officedocument.drawingml.chart+xml"/>
  <Override PartName="/xl/drawings/drawing12.xml" ContentType="application/vnd.openxmlformats-officedocument.drawingml.chartshapes+xml"/>
  <Override PartName="/xl/charts/chart11.xml" ContentType="application/vnd.openxmlformats-officedocument.drawingml.chart+xml"/>
  <Override PartName="/xl/drawings/drawing13.xml" ContentType="application/vnd.openxmlformats-officedocument.drawingml.chartshapes+xml"/>
  <Override PartName="/xl/charts/chart12.xml" ContentType="application/vnd.openxmlformats-officedocument.drawingml.chart+xml"/>
  <Override PartName="/xl/drawings/drawing14.xml" ContentType="application/vnd.openxmlformats-officedocument.drawingml.chartshapes+xml"/>
  <Override PartName="/xl/charts/chart13.xml" ContentType="application/vnd.openxmlformats-officedocument.drawingml.chart+xml"/>
  <Override PartName="/xl/drawings/drawing15.xml" ContentType="application/vnd.openxmlformats-officedocument.drawingml.chartshapes+xml"/>
  <Override PartName="/xl/charts/chart14.xml" ContentType="application/vnd.openxmlformats-officedocument.drawingml.chart+xml"/>
  <Override PartName="/xl/drawings/drawing16.xml" ContentType="application/vnd.openxmlformats-officedocument.drawingml.chartshapes+xml"/>
  <Override PartName="/xl/charts/chart15.xml" ContentType="application/vnd.openxmlformats-officedocument.drawingml.chart+xml"/>
  <Override PartName="/xl/drawings/drawing17.xml" ContentType="application/vnd.openxmlformats-officedocument.drawingml.chartshapes+xml"/>
  <Override PartName="/xl/charts/chart16.xml" ContentType="application/vnd.openxmlformats-officedocument.drawingml.chart+xml"/>
  <Override PartName="/xl/drawings/drawing18.xml" ContentType="application/vnd.openxmlformats-officedocument.drawingml.chartshapes+xml"/>
  <Override PartName="/xl/charts/chart17.xml" ContentType="application/vnd.openxmlformats-officedocument.drawingml.chart+xml"/>
  <Override PartName="/xl/drawings/drawing19.xml" ContentType="application/vnd.openxmlformats-officedocument.drawingml.chartshapes+xml"/>
  <Override PartName="/xl/charts/chart18.xml" ContentType="application/vnd.openxmlformats-officedocument.drawingml.chart+xml"/>
  <Override PartName="/xl/drawings/drawing20.xml" ContentType="application/vnd.openxmlformats-officedocument.drawingml.chartshapes+xml"/>
  <Override PartName="/xl/charts/chart19.xml" ContentType="application/vnd.openxmlformats-officedocument.drawingml.chart+xml"/>
  <Override PartName="/xl/drawings/drawing21.xml" ContentType="application/vnd.openxmlformats-officedocument.drawingml.chartshapes+xml"/>
  <Override PartName="/xl/charts/chart20.xml" ContentType="application/vnd.openxmlformats-officedocument.drawingml.chart+xml"/>
  <Override PartName="/xl/drawings/drawing22.xml" ContentType="application/vnd.openxmlformats-officedocument.drawingml.chartshapes+xml"/>
  <Override PartName="/xl/charts/chart21.xml" ContentType="application/vnd.openxmlformats-officedocument.drawingml.chart+xml"/>
  <Override PartName="/xl/drawings/drawing23.xml" ContentType="application/vnd.openxmlformats-officedocument.drawingml.chartshapes+xml"/>
  <Override PartName="/xl/charts/chart22.xml" ContentType="application/vnd.openxmlformats-officedocument.drawingml.chart+xml"/>
  <Override PartName="/xl/drawings/drawing24.xml" ContentType="application/vnd.openxmlformats-officedocument.drawingml.chartshapes+xml"/>
  <Override PartName="/xl/charts/chart23.xml" ContentType="application/vnd.openxmlformats-officedocument.drawingml.chart+xml"/>
  <Override PartName="/xl/drawings/drawing25.xml" ContentType="application/vnd.openxmlformats-officedocument.drawingml.chartshapes+xml"/>
  <Override PartName="/xl/charts/chart24.xml" ContentType="application/vnd.openxmlformats-officedocument.drawingml.chart+xml"/>
  <Override PartName="/xl/drawings/drawing26.xml" ContentType="application/vnd.openxmlformats-officedocument.drawingml.chartshapes+xml"/>
  <Override PartName="/xl/charts/chart25.xml" ContentType="application/vnd.openxmlformats-officedocument.drawingml.chart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26.xml" ContentType="application/vnd.openxmlformats-officedocument.drawingml.chart+xml"/>
  <Override PartName="/xl/drawings/drawing29.xml" ContentType="application/vnd.openxmlformats-officedocument.drawingml.chartshapes+xml"/>
  <Override PartName="/xl/charts/chart27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28.xml" ContentType="application/vnd.openxmlformats-officedocument.drawingml.chart+xml"/>
  <Override PartName="/xl/drawings/drawing32.xml" ContentType="application/vnd.openxmlformats-officedocument.drawingml.chartshapes+xml"/>
  <Override PartName="/xl/charts/chart29.xml" ContentType="application/vnd.openxmlformats-officedocument.drawingml.chart+xml"/>
  <Override PartName="/xl/drawings/drawing33.xml" ContentType="application/vnd.openxmlformats-officedocument.drawing+xml"/>
  <Override PartName="/xl/charts/chart30.xml" ContentType="application/vnd.openxmlformats-officedocument.drawingml.chart+xml"/>
  <Override PartName="/xl/drawings/drawing34.xml" ContentType="application/vnd.openxmlformats-officedocument.drawingml.chartshapes+xml"/>
  <Override PartName="/xl/charts/chart31.xml" ContentType="application/vnd.openxmlformats-officedocument.drawingml.chart+xml"/>
  <Override PartName="/xl/drawings/drawing35.xml" ContentType="application/vnd.openxmlformats-officedocument.drawingml.chartshapes+xml"/>
  <Override PartName="/xl/drawings/drawing36.xml" ContentType="application/vnd.openxmlformats-officedocument.drawing+xml"/>
  <Override PartName="/xl/charts/chart32.xml" ContentType="application/vnd.openxmlformats-officedocument.drawingml.chart+xml"/>
  <Override PartName="/xl/drawings/drawing37.xml" ContentType="application/vnd.openxmlformats-officedocument.drawingml.chartshapes+xml"/>
  <Override PartName="/xl/charts/chart33.xml" ContentType="application/vnd.openxmlformats-officedocument.drawingml.chart+xml"/>
  <Override PartName="/xl/drawings/drawing38.xml" ContentType="application/vnd.openxmlformats-officedocument.drawingml.chartshapes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-15" windowWidth="28830" windowHeight="7065" tabRatio="839"/>
  </bookViews>
  <sheets>
    <sheet name="1.시군구별 면적 및 지번수" sheetId="1" r:id="rId1"/>
    <sheet name="2.시군구별 면적 및 지번수 현황" sheetId="3" r:id="rId2"/>
    <sheet name="3.지적통계체계표" sheetId="2" r:id="rId3"/>
    <sheet name="4.지목별현황" sheetId="4" r:id="rId4"/>
    <sheet name="5.시군구별 지적공부등록지 현황" sheetId="5" r:id="rId5"/>
    <sheet name="6.시군구별 지목별 면적 현황" sheetId="6" r:id="rId6"/>
    <sheet name="Sheet7" sheetId="7" r:id="rId7"/>
  </sheets>
  <calcPr calcId="144525"/>
</workbook>
</file>

<file path=xl/calcChain.xml><?xml version="1.0" encoding="utf-8"?>
<calcChain xmlns="http://schemas.openxmlformats.org/spreadsheetml/2006/main">
  <c r="E15" i="2" l="1"/>
  <c r="D15" i="2"/>
  <c r="V21" i="7" l="1"/>
  <c r="V22" i="7"/>
  <c r="V23" i="7"/>
  <c r="V24" i="7"/>
  <c r="V25" i="7"/>
  <c r="V26" i="7"/>
  <c r="V20" i="7"/>
  <c r="T21" i="7"/>
  <c r="T22" i="7"/>
  <c r="T23" i="7"/>
  <c r="T24" i="7"/>
  <c r="T25" i="7"/>
  <c r="T26" i="7"/>
  <c r="T20" i="7"/>
  <c r="R21" i="7"/>
  <c r="R22" i="7"/>
  <c r="R23" i="7"/>
  <c r="R24" i="7"/>
  <c r="R25" i="7"/>
  <c r="R26" i="7"/>
  <c r="R20" i="7"/>
  <c r="P21" i="7"/>
  <c r="P22" i="7"/>
  <c r="P23" i="7"/>
  <c r="P24" i="7"/>
  <c r="P25" i="7"/>
  <c r="P26" i="7"/>
  <c r="P20" i="7"/>
  <c r="N21" i="7"/>
  <c r="N22" i="7"/>
  <c r="N23" i="7"/>
  <c r="N24" i="7"/>
  <c r="N25" i="7"/>
  <c r="N26" i="7"/>
  <c r="N20" i="7"/>
  <c r="L21" i="7"/>
  <c r="L22" i="7"/>
  <c r="L23" i="7"/>
  <c r="L24" i="7"/>
  <c r="L25" i="7"/>
  <c r="L26" i="7"/>
  <c r="L20" i="7"/>
  <c r="J21" i="7"/>
  <c r="J22" i="7"/>
  <c r="J23" i="7"/>
  <c r="J24" i="7"/>
  <c r="J25" i="7"/>
  <c r="J26" i="7"/>
  <c r="J20" i="7"/>
  <c r="H21" i="7"/>
  <c r="H22" i="7"/>
  <c r="H23" i="7"/>
  <c r="H24" i="7"/>
  <c r="H25" i="7"/>
  <c r="H26" i="7"/>
  <c r="H20" i="7"/>
  <c r="F21" i="7"/>
  <c r="F22" i="7"/>
  <c r="F23" i="7"/>
  <c r="F24" i="7"/>
  <c r="F25" i="7"/>
  <c r="F26" i="7"/>
  <c r="F20" i="7"/>
  <c r="D21" i="7"/>
  <c r="D22" i="7"/>
  <c r="D23" i="7"/>
  <c r="D24" i="7"/>
  <c r="D25" i="7"/>
  <c r="D26" i="7"/>
  <c r="D20" i="7"/>
  <c r="B21" i="7"/>
  <c r="B22" i="7"/>
  <c r="B23" i="7"/>
  <c r="B24" i="7"/>
  <c r="B25" i="7"/>
  <c r="B26" i="7"/>
  <c r="B20" i="7"/>
  <c r="L28" i="7"/>
  <c r="K28" i="7"/>
  <c r="J28" i="7"/>
  <c r="I28" i="7"/>
  <c r="H28" i="7"/>
  <c r="G28" i="7"/>
  <c r="F28" i="7"/>
  <c r="E28" i="7"/>
  <c r="D28" i="7"/>
  <c r="C28" i="7"/>
  <c r="B28" i="7"/>
  <c r="V18" i="7"/>
  <c r="T18" i="7"/>
  <c r="R18" i="7"/>
  <c r="P18" i="7"/>
  <c r="N18" i="7"/>
  <c r="L18" i="7"/>
  <c r="J18" i="7"/>
  <c r="H18" i="7"/>
  <c r="F18" i="7"/>
  <c r="D18" i="7"/>
  <c r="B18" i="7"/>
  <c r="AA34" i="6" l="1"/>
  <c r="AB34" i="6"/>
  <c r="AC34" i="6"/>
  <c r="AD34" i="6"/>
  <c r="AE34" i="6"/>
  <c r="AF34" i="6"/>
  <c r="AG34" i="6"/>
  <c r="AH34" i="6"/>
  <c r="AI34" i="6"/>
  <c r="AJ34" i="6"/>
  <c r="AK34" i="6"/>
  <c r="AA35" i="6"/>
  <c r="AB35" i="6"/>
  <c r="AC35" i="6"/>
  <c r="AD35" i="6"/>
  <c r="AE35" i="6"/>
  <c r="AF35" i="6"/>
  <c r="AG35" i="6"/>
  <c r="AH35" i="6"/>
  <c r="AI35" i="6"/>
  <c r="AJ35" i="6"/>
  <c r="AK35" i="6"/>
  <c r="AA36" i="6"/>
  <c r="AB36" i="6"/>
  <c r="AC36" i="6"/>
  <c r="AD36" i="6"/>
  <c r="AE36" i="6"/>
  <c r="AF36" i="6"/>
  <c r="AG36" i="6"/>
  <c r="AH36" i="6"/>
  <c r="AI36" i="6"/>
  <c r="AJ36" i="6"/>
  <c r="AK36" i="6"/>
  <c r="AA37" i="6"/>
  <c r="AB37" i="6"/>
  <c r="AC37" i="6"/>
  <c r="AD37" i="6"/>
  <c r="AE37" i="6"/>
  <c r="AF37" i="6"/>
  <c r="AG37" i="6"/>
  <c r="AH37" i="6"/>
  <c r="AI37" i="6"/>
  <c r="AJ37" i="6"/>
  <c r="AK37" i="6"/>
  <c r="AA38" i="6"/>
  <c r="AB38" i="6"/>
  <c r="AC38" i="6"/>
  <c r="AD38" i="6"/>
  <c r="AE38" i="6"/>
  <c r="AF38" i="6"/>
  <c r="AG38" i="6"/>
  <c r="AH38" i="6"/>
  <c r="AI38" i="6"/>
  <c r="AJ38" i="6"/>
  <c r="AK38" i="6"/>
  <c r="AA39" i="6"/>
  <c r="AB39" i="6"/>
  <c r="AC39" i="6"/>
  <c r="AD39" i="6"/>
  <c r="AE39" i="6"/>
  <c r="AF39" i="6"/>
  <c r="AG39" i="6"/>
  <c r="AH39" i="6"/>
  <c r="AI39" i="6"/>
  <c r="AJ39" i="6"/>
  <c r="AK39" i="6"/>
  <c r="AA40" i="6"/>
  <c r="AB40" i="6"/>
  <c r="AC40" i="6"/>
  <c r="AD40" i="6"/>
  <c r="AE40" i="6"/>
  <c r="AF40" i="6"/>
  <c r="AG40" i="6"/>
  <c r="AH40" i="6"/>
  <c r="AI40" i="6"/>
  <c r="AJ40" i="6"/>
  <c r="AK40" i="6"/>
  <c r="AA41" i="6"/>
  <c r="AB41" i="6"/>
  <c r="AC41" i="6"/>
  <c r="AD41" i="6"/>
  <c r="AE41" i="6"/>
  <c r="AF41" i="6"/>
  <c r="AG41" i="6"/>
  <c r="AH41" i="6"/>
  <c r="AI41" i="6"/>
  <c r="AJ41" i="6"/>
  <c r="AK41" i="6"/>
  <c r="AA42" i="6"/>
  <c r="AB42" i="6"/>
  <c r="AC42" i="6"/>
  <c r="AD42" i="6"/>
  <c r="AE42" i="6"/>
  <c r="AF42" i="6"/>
  <c r="AG42" i="6"/>
  <c r="AH42" i="6"/>
  <c r="AI42" i="6"/>
  <c r="AJ42" i="6"/>
  <c r="AK42" i="6"/>
  <c r="AA43" i="6"/>
  <c r="AB43" i="6"/>
  <c r="AC43" i="6"/>
  <c r="AD43" i="6"/>
  <c r="AE43" i="6"/>
  <c r="AF43" i="6"/>
  <c r="AG43" i="6"/>
  <c r="AH43" i="6"/>
  <c r="AI43" i="6"/>
  <c r="AJ43" i="6"/>
  <c r="AK43" i="6"/>
  <c r="AA44" i="6"/>
  <c r="AB44" i="6"/>
  <c r="AC44" i="6"/>
  <c r="AD44" i="6"/>
  <c r="AE44" i="6"/>
  <c r="AF44" i="6"/>
  <c r="AG44" i="6"/>
  <c r="AH44" i="6"/>
  <c r="AI44" i="6"/>
  <c r="AJ44" i="6"/>
  <c r="AK44" i="6"/>
  <c r="AA45" i="6"/>
  <c r="AB45" i="6"/>
  <c r="AC45" i="6"/>
  <c r="AD45" i="6"/>
  <c r="AE45" i="6"/>
  <c r="AF45" i="6"/>
  <c r="AG45" i="6"/>
  <c r="AH45" i="6"/>
  <c r="AI45" i="6"/>
  <c r="AJ45" i="6"/>
  <c r="AK45" i="6"/>
  <c r="AA46" i="6"/>
  <c r="AB46" i="6"/>
  <c r="AC46" i="6"/>
  <c r="AD46" i="6"/>
  <c r="AE46" i="6"/>
  <c r="AF46" i="6"/>
  <c r="AG46" i="6"/>
  <c r="AH46" i="6"/>
  <c r="AI46" i="6"/>
  <c r="AJ46" i="6"/>
  <c r="AK46" i="6"/>
  <c r="AA47" i="6"/>
  <c r="AB47" i="6"/>
  <c r="AC47" i="6"/>
  <c r="AD47" i="6"/>
  <c r="AE47" i="6"/>
  <c r="AF47" i="6"/>
  <c r="AG47" i="6"/>
  <c r="AH47" i="6"/>
  <c r="AI47" i="6"/>
  <c r="AJ47" i="6"/>
  <c r="AK47" i="6"/>
  <c r="AA48" i="6"/>
  <c r="AB48" i="6"/>
  <c r="AC48" i="6"/>
  <c r="AD48" i="6"/>
  <c r="AE48" i="6"/>
  <c r="AF48" i="6"/>
  <c r="AG48" i="6"/>
  <c r="AH48" i="6"/>
  <c r="AI48" i="6"/>
  <c r="AJ48" i="6"/>
  <c r="AK48" i="6"/>
  <c r="AA49" i="6"/>
  <c r="AB49" i="6"/>
  <c r="AC49" i="6"/>
  <c r="AD49" i="6"/>
  <c r="AE49" i="6"/>
  <c r="AF49" i="6"/>
  <c r="AG49" i="6"/>
  <c r="AH49" i="6"/>
  <c r="AI49" i="6"/>
  <c r="AJ49" i="6"/>
  <c r="AK49" i="6"/>
  <c r="AA50" i="6"/>
  <c r="AB50" i="6"/>
  <c r="AC50" i="6"/>
  <c r="AD50" i="6"/>
  <c r="AE50" i="6"/>
  <c r="AF50" i="6"/>
  <c r="AG50" i="6"/>
  <c r="AH50" i="6"/>
  <c r="AI50" i="6"/>
  <c r="AJ50" i="6"/>
  <c r="AK50" i="6"/>
  <c r="AA51" i="6"/>
  <c r="AB51" i="6"/>
  <c r="AC51" i="6"/>
  <c r="AD51" i="6"/>
  <c r="AE51" i="6"/>
  <c r="AF51" i="6"/>
  <c r="AG51" i="6"/>
  <c r="AH51" i="6"/>
  <c r="AI51" i="6"/>
  <c r="AJ51" i="6"/>
  <c r="AK51" i="6"/>
  <c r="AA52" i="6"/>
  <c r="AB52" i="6"/>
  <c r="AC52" i="6"/>
  <c r="AD52" i="6"/>
  <c r="AE52" i="6"/>
  <c r="AF52" i="6"/>
  <c r="AG52" i="6"/>
  <c r="AH52" i="6"/>
  <c r="AI52" i="6"/>
  <c r="AJ52" i="6"/>
  <c r="AK52" i="6"/>
  <c r="AA53" i="6"/>
  <c r="AB53" i="6"/>
  <c r="AC53" i="6"/>
  <c r="AD53" i="6"/>
  <c r="AE53" i="6"/>
  <c r="AF53" i="6"/>
  <c r="AG53" i="6"/>
  <c r="AH53" i="6"/>
  <c r="AI53" i="6"/>
  <c r="AJ53" i="6"/>
  <c r="AK53" i="6"/>
  <c r="AA54" i="6"/>
  <c r="AB54" i="6"/>
  <c r="AC54" i="6"/>
  <c r="AD54" i="6"/>
  <c r="AE54" i="6"/>
  <c r="AF54" i="6"/>
  <c r="AG54" i="6"/>
  <c r="AH54" i="6"/>
  <c r="AI54" i="6"/>
  <c r="AJ54" i="6"/>
  <c r="AK54" i="6"/>
  <c r="AA55" i="6"/>
  <c r="AB55" i="6"/>
  <c r="AC55" i="6"/>
  <c r="AD55" i="6"/>
  <c r="AE55" i="6"/>
  <c r="AF55" i="6"/>
  <c r="AG55" i="6"/>
  <c r="AH55" i="6"/>
  <c r="AI55" i="6"/>
  <c r="AJ55" i="6"/>
  <c r="AK55" i="6"/>
  <c r="AA56" i="6"/>
  <c r="AB56" i="6"/>
  <c r="AC56" i="6"/>
  <c r="AD56" i="6"/>
  <c r="AE56" i="6"/>
  <c r="AF56" i="6"/>
  <c r="AG56" i="6"/>
  <c r="AH56" i="6"/>
  <c r="AI56" i="6"/>
  <c r="AJ56" i="6"/>
  <c r="AK56" i="6"/>
  <c r="AA57" i="6"/>
  <c r="AB57" i="6"/>
  <c r="AC57" i="6"/>
  <c r="AD57" i="6"/>
  <c r="AE57" i="6"/>
  <c r="AF57" i="6"/>
  <c r="AG57" i="6"/>
  <c r="AH57" i="6"/>
  <c r="AI57" i="6"/>
  <c r="AJ57" i="6"/>
  <c r="AK57" i="6"/>
  <c r="AL34" i="6"/>
  <c r="AM34" i="6"/>
  <c r="AN34" i="6"/>
  <c r="AO34" i="6"/>
  <c r="AP34" i="6"/>
  <c r="AQ34" i="6"/>
  <c r="AR34" i="6"/>
  <c r="AS34" i="6"/>
  <c r="AT34" i="6"/>
  <c r="AU34" i="6"/>
  <c r="AV34" i="6"/>
  <c r="AL35" i="6"/>
  <c r="AM35" i="6"/>
  <c r="AN35" i="6"/>
  <c r="AO35" i="6"/>
  <c r="AP35" i="6"/>
  <c r="AQ35" i="6"/>
  <c r="AR35" i="6"/>
  <c r="AS35" i="6"/>
  <c r="AT35" i="6"/>
  <c r="AU35" i="6"/>
  <c r="AV35" i="6"/>
  <c r="AL36" i="6"/>
  <c r="AM36" i="6"/>
  <c r="AN36" i="6"/>
  <c r="AO36" i="6"/>
  <c r="AP36" i="6"/>
  <c r="AQ36" i="6"/>
  <c r="AR36" i="6"/>
  <c r="AS36" i="6"/>
  <c r="AT36" i="6"/>
  <c r="AU36" i="6"/>
  <c r="AV36" i="6"/>
  <c r="AL37" i="6"/>
  <c r="AM37" i="6"/>
  <c r="AN37" i="6"/>
  <c r="AO37" i="6"/>
  <c r="AP37" i="6"/>
  <c r="AQ37" i="6"/>
  <c r="AR37" i="6"/>
  <c r="AS37" i="6"/>
  <c r="AT37" i="6"/>
  <c r="AU37" i="6"/>
  <c r="AV37" i="6"/>
  <c r="AL38" i="6"/>
  <c r="AM38" i="6"/>
  <c r="AN38" i="6"/>
  <c r="AO38" i="6"/>
  <c r="AP38" i="6"/>
  <c r="AQ38" i="6"/>
  <c r="AR38" i="6"/>
  <c r="AS38" i="6"/>
  <c r="AT38" i="6"/>
  <c r="AU38" i="6"/>
  <c r="AV38" i="6"/>
  <c r="AL39" i="6"/>
  <c r="AM39" i="6"/>
  <c r="AN39" i="6"/>
  <c r="AO39" i="6"/>
  <c r="AP39" i="6"/>
  <c r="AQ39" i="6"/>
  <c r="AR39" i="6"/>
  <c r="AS39" i="6"/>
  <c r="AT39" i="6"/>
  <c r="AU39" i="6"/>
  <c r="AV39" i="6"/>
  <c r="AL40" i="6"/>
  <c r="AM40" i="6"/>
  <c r="AN40" i="6"/>
  <c r="AO40" i="6"/>
  <c r="AP40" i="6"/>
  <c r="AQ40" i="6"/>
  <c r="AR40" i="6"/>
  <c r="AS40" i="6"/>
  <c r="AT40" i="6"/>
  <c r="AU40" i="6"/>
  <c r="AV40" i="6"/>
  <c r="AL41" i="6"/>
  <c r="AM41" i="6"/>
  <c r="AN41" i="6"/>
  <c r="AO41" i="6"/>
  <c r="AP41" i="6"/>
  <c r="AQ41" i="6"/>
  <c r="AR41" i="6"/>
  <c r="AS41" i="6"/>
  <c r="AT41" i="6"/>
  <c r="AU41" i="6"/>
  <c r="AV41" i="6"/>
  <c r="AL42" i="6"/>
  <c r="AM42" i="6"/>
  <c r="AN42" i="6"/>
  <c r="AO42" i="6"/>
  <c r="AP42" i="6"/>
  <c r="AQ42" i="6"/>
  <c r="AR42" i="6"/>
  <c r="AS42" i="6"/>
  <c r="AT42" i="6"/>
  <c r="AU42" i="6"/>
  <c r="AV42" i="6"/>
  <c r="AL43" i="6"/>
  <c r="AM43" i="6"/>
  <c r="AN43" i="6"/>
  <c r="AO43" i="6"/>
  <c r="AP43" i="6"/>
  <c r="AQ43" i="6"/>
  <c r="AR43" i="6"/>
  <c r="AS43" i="6"/>
  <c r="AT43" i="6"/>
  <c r="AU43" i="6"/>
  <c r="AV43" i="6"/>
  <c r="AL44" i="6"/>
  <c r="AM44" i="6"/>
  <c r="AN44" i="6"/>
  <c r="AO44" i="6"/>
  <c r="AP44" i="6"/>
  <c r="AQ44" i="6"/>
  <c r="AR44" i="6"/>
  <c r="AS44" i="6"/>
  <c r="AT44" i="6"/>
  <c r="AU44" i="6"/>
  <c r="AV44" i="6"/>
  <c r="AL45" i="6"/>
  <c r="AM45" i="6"/>
  <c r="AN45" i="6"/>
  <c r="AO45" i="6"/>
  <c r="AP45" i="6"/>
  <c r="AQ45" i="6"/>
  <c r="AR45" i="6"/>
  <c r="AS45" i="6"/>
  <c r="AT45" i="6"/>
  <c r="AU45" i="6"/>
  <c r="AV45" i="6"/>
  <c r="AL46" i="6"/>
  <c r="AM46" i="6"/>
  <c r="AN46" i="6"/>
  <c r="AO46" i="6"/>
  <c r="AP46" i="6"/>
  <c r="AQ46" i="6"/>
  <c r="AR46" i="6"/>
  <c r="AS46" i="6"/>
  <c r="AT46" i="6"/>
  <c r="AU46" i="6"/>
  <c r="AV46" i="6"/>
  <c r="AL47" i="6"/>
  <c r="AM47" i="6"/>
  <c r="AN47" i="6"/>
  <c r="AO47" i="6"/>
  <c r="AP47" i="6"/>
  <c r="AQ47" i="6"/>
  <c r="AR47" i="6"/>
  <c r="AS47" i="6"/>
  <c r="AT47" i="6"/>
  <c r="AU47" i="6"/>
  <c r="AV47" i="6"/>
  <c r="AL48" i="6"/>
  <c r="AM48" i="6"/>
  <c r="AN48" i="6"/>
  <c r="AO48" i="6"/>
  <c r="AP48" i="6"/>
  <c r="AQ48" i="6"/>
  <c r="AR48" i="6"/>
  <c r="AS48" i="6"/>
  <c r="AT48" i="6"/>
  <c r="AU48" i="6"/>
  <c r="AV48" i="6"/>
  <c r="AL49" i="6"/>
  <c r="AM49" i="6"/>
  <c r="AN49" i="6"/>
  <c r="AO49" i="6"/>
  <c r="AP49" i="6"/>
  <c r="AQ49" i="6"/>
  <c r="AR49" i="6"/>
  <c r="AS49" i="6"/>
  <c r="AT49" i="6"/>
  <c r="AU49" i="6"/>
  <c r="AV49" i="6"/>
  <c r="AL50" i="6"/>
  <c r="AM50" i="6"/>
  <c r="AN50" i="6"/>
  <c r="AO50" i="6"/>
  <c r="AP50" i="6"/>
  <c r="AQ50" i="6"/>
  <c r="AR50" i="6"/>
  <c r="AS50" i="6"/>
  <c r="AT50" i="6"/>
  <c r="AU50" i="6"/>
  <c r="AV50" i="6"/>
  <c r="AL51" i="6"/>
  <c r="AM51" i="6"/>
  <c r="AN51" i="6"/>
  <c r="AO51" i="6"/>
  <c r="AP51" i="6"/>
  <c r="AQ51" i="6"/>
  <c r="AR51" i="6"/>
  <c r="AS51" i="6"/>
  <c r="AT51" i="6"/>
  <c r="AU51" i="6"/>
  <c r="AV51" i="6"/>
  <c r="AL52" i="6"/>
  <c r="AM52" i="6"/>
  <c r="AN52" i="6"/>
  <c r="AO52" i="6"/>
  <c r="AP52" i="6"/>
  <c r="AQ52" i="6"/>
  <c r="AR52" i="6"/>
  <c r="AS52" i="6"/>
  <c r="AT52" i="6"/>
  <c r="AU52" i="6"/>
  <c r="AV52" i="6"/>
  <c r="AL53" i="6"/>
  <c r="AM53" i="6"/>
  <c r="AN53" i="6"/>
  <c r="AO53" i="6"/>
  <c r="AP53" i="6"/>
  <c r="AQ53" i="6"/>
  <c r="AR53" i="6"/>
  <c r="AS53" i="6"/>
  <c r="AT53" i="6"/>
  <c r="AU53" i="6"/>
  <c r="AV53" i="6"/>
  <c r="AL54" i="6"/>
  <c r="AM54" i="6"/>
  <c r="AN54" i="6"/>
  <c r="AO54" i="6"/>
  <c r="AP54" i="6"/>
  <c r="AQ54" i="6"/>
  <c r="AR54" i="6"/>
  <c r="AS54" i="6"/>
  <c r="AT54" i="6"/>
  <c r="AU54" i="6"/>
  <c r="AV54" i="6"/>
  <c r="AL55" i="6"/>
  <c r="AM55" i="6"/>
  <c r="AN55" i="6"/>
  <c r="AO55" i="6"/>
  <c r="AP55" i="6"/>
  <c r="AQ55" i="6"/>
  <c r="AR55" i="6"/>
  <c r="AS55" i="6"/>
  <c r="AT55" i="6"/>
  <c r="AU55" i="6"/>
  <c r="AV55" i="6"/>
  <c r="AL56" i="6"/>
  <c r="AM56" i="6"/>
  <c r="AN56" i="6"/>
  <c r="AO56" i="6"/>
  <c r="AP56" i="6"/>
  <c r="AQ56" i="6"/>
  <c r="AR56" i="6"/>
  <c r="AS56" i="6"/>
  <c r="AT56" i="6"/>
  <c r="AU56" i="6"/>
  <c r="AV56" i="6"/>
  <c r="AL57" i="6"/>
  <c r="AM57" i="6"/>
  <c r="AN57" i="6"/>
  <c r="AO57" i="6"/>
  <c r="AP57" i="6"/>
  <c r="AQ57" i="6"/>
  <c r="AR57" i="6"/>
  <c r="AS57" i="6"/>
  <c r="AT57" i="6"/>
  <c r="AU57" i="6"/>
  <c r="AV57" i="6"/>
  <c r="AA5" i="6"/>
  <c r="AB5" i="6"/>
  <c r="AC5" i="6"/>
  <c r="AD5" i="6"/>
  <c r="AE5" i="6"/>
  <c r="AF5" i="6"/>
  <c r="AG5" i="6"/>
  <c r="AA6" i="6"/>
  <c r="AB6" i="6"/>
  <c r="AC6" i="6"/>
  <c r="AD6" i="6"/>
  <c r="AE6" i="6"/>
  <c r="AF6" i="6"/>
  <c r="AG6" i="6"/>
  <c r="AA7" i="6"/>
  <c r="AB7" i="6"/>
  <c r="AC7" i="6"/>
  <c r="AD7" i="6"/>
  <c r="AE7" i="6"/>
  <c r="AF7" i="6"/>
  <c r="AG7" i="6"/>
  <c r="AA8" i="6"/>
  <c r="AB8" i="6"/>
  <c r="AC8" i="6"/>
  <c r="AD8" i="6"/>
  <c r="AE8" i="6"/>
  <c r="AF8" i="6"/>
  <c r="AG8" i="6"/>
  <c r="AA9" i="6"/>
  <c r="AB9" i="6"/>
  <c r="AC9" i="6"/>
  <c r="AD9" i="6"/>
  <c r="AE9" i="6"/>
  <c r="AF9" i="6"/>
  <c r="AG9" i="6"/>
  <c r="AA10" i="6"/>
  <c r="AB10" i="6"/>
  <c r="AC10" i="6"/>
  <c r="AD10" i="6"/>
  <c r="AE10" i="6"/>
  <c r="AF10" i="6"/>
  <c r="AG10" i="6"/>
  <c r="AA11" i="6"/>
  <c r="AB11" i="6"/>
  <c r="AC11" i="6"/>
  <c r="AD11" i="6"/>
  <c r="AE11" i="6"/>
  <c r="AF11" i="6"/>
  <c r="AG11" i="6"/>
  <c r="AA12" i="6"/>
  <c r="AB12" i="6"/>
  <c r="AC12" i="6"/>
  <c r="AD12" i="6"/>
  <c r="AE12" i="6"/>
  <c r="AF12" i="6"/>
  <c r="AG12" i="6"/>
  <c r="AA13" i="6"/>
  <c r="AB13" i="6"/>
  <c r="AC13" i="6"/>
  <c r="AD13" i="6"/>
  <c r="AE13" i="6"/>
  <c r="AF13" i="6"/>
  <c r="AG13" i="6"/>
  <c r="AA14" i="6"/>
  <c r="AB14" i="6"/>
  <c r="AC14" i="6"/>
  <c r="AD14" i="6"/>
  <c r="AE14" i="6"/>
  <c r="AF14" i="6"/>
  <c r="AG14" i="6"/>
  <c r="AA15" i="6"/>
  <c r="AB15" i="6"/>
  <c r="AC15" i="6"/>
  <c r="AD15" i="6"/>
  <c r="AE15" i="6"/>
  <c r="AF15" i="6"/>
  <c r="AG15" i="6"/>
  <c r="AA16" i="6"/>
  <c r="AB16" i="6"/>
  <c r="AC16" i="6"/>
  <c r="AD16" i="6"/>
  <c r="AE16" i="6"/>
  <c r="AF16" i="6"/>
  <c r="AG16" i="6"/>
  <c r="AA17" i="6"/>
  <c r="AB17" i="6"/>
  <c r="AC17" i="6"/>
  <c r="AD17" i="6"/>
  <c r="AE17" i="6"/>
  <c r="AF17" i="6"/>
  <c r="AG17" i="6"/>
  <c r="AA18" i="6"/>
  <c r="AB18" i="6"/>
  <c r="AC18" i="6"/>
  <c r="AD18" i="6"/>
  <c r="AE18" i="6"/>
  <c r="AF18" i="6"/>
  <c r="AG18" i="6"/>
  <c r="AA19" i="6"/>
  <c r="AB19" i="6"/>
  <c r="AC19" i="6"/>
  <c r="AD19" i="6"/>
  <c r="AE19" i="6"/>
  <c r="AF19" i="6"/>
  <c r="AG19" i="6"/>
  <c r="AA20" i="6"/>
  <c r="AB20" i="6"/>
  <c r="AC20" i="6"/>
  <c r="AD20" i="6"/>
  <c r="AE20" i="6"/>
  <c r="AF20" i="6"/>
  <c r="AG20" i="6"/>
  <c r="AA21" i="6"/>
  <c r="AB21" i="6"/>
  <c r="AC21" i="6"/>
  <c r="AD21" i="6"/>
  <c r="AE21" i="6"/>
  <c r="AF21" i="6"/>
  <c r="AG21" i="6"/>
  <c r="AA22" i="6"/>
  <c r="AB22" i="6"/>
  <c r="AC22" i="6"/>
  <c r="AD22" i="6"/>
  <c r="AE22" i="6"/>
  <c r="AF22" i="6"/>
  <c r="AG22" i="6"/>
  <c r="AA23" i="6"/>
  <c r="AB23" i="6"/>
  <c r="AC23" i="6"/>
  <c r="AD23" i="6"/>
  <c r="AE23" i="6"/>
  <c r="AF23" i="6"/>
  <c r="AG23" i="6"/>
  <c r="AA24" i="6"/>
  <c r="AB24" i="6"/>
  <c r="AC24" i="6"/>
  <c r="AD24" i="6"/>
  <c r="AE24" i="6"/>
  <c r="AF24" i="6"/>
  <c r="AG24" i="6"/>
  <c r="AA25" i="6"/>
  <c r="AB25" i="6"/>
  <c r="AC25" i="6"/>
  <c r="AD25" i="6"/>
  <c r="AE25" i="6"/>
  <c r="AF25" i="6"/>
  <c r="AG25" i="6"/>
  <c r="AA26" i="6"/>
  <c r="AB26" i="6"/>
  <c r="AC26" i="6"/>
  <c r="AD26" i="6"/>
  <c r="AE26" i="6"/>
  <c r="AF26" i="6"/>
  <c r="AG26" i="6"/>
  <c r="AA27" i="6"/>
  <c r="AB27" i="6"/>
  <c r="AC27" i="6"/>
  <c r="AD27" i="6"/>
  <c r="AE27" i="6"/>
  <c r="AF27" i="6"/>
  <c r="AG27" i="6"/>
  <c r="AA28" i="6"/>
  <c r="AB28" i="6"/>
  <c r="AC28" i="6"/>
  <c r="AD28" i="6"/>
  <c r="AE28" i="6"/>
  <c r="AF28" i="6"/>
  <c r="AG28" i="6"/>
  <c r="G15" i="2" l="1"/>
  <c r="D23" i="3" l="1"/>
  <c r="D10" i="3"/>
  <c r="F6" i="3"/>
  <c r="AB62" i="6" l="1"/>
  <c r="AB4" i="6" s="1"/>
  <c r="AC62" i="6"/>
  <c r="AC4" i="6" s="1"/>
  <c r="AD62" i="6"/>
  <c r="AA33" i="6" s="1"/>
  <c r="AE62" i="6"/>
  <c r="AB33" i="6" s="1"/>
  <c r="AF62" i="6"/>
  <c r="AD4" i="6" s="1"/>
  <c r="AG62" i="6"/>
  <c r="AC33" i="6" s="1"/>
  <c r="AH62" i="6"/>
  <c r="AD33" i="6" s="1"/>
  <c r="AI62" i="6"/>
  <c r="AE4" i="6" s="1"/>
  <c r="AJ62" i="6"/>
  <c r="AE33" i="6" s="1"/>
  <c r="AK62" i="6"/>
  <c r="AF33" i="6" s="1"/>
  <c r="AL62" i="6"/>
  <c r="AG33" i="6" s="1"/>
  <c r="AM62" i="6"/>
  <c r="AH33" i="6" s="1"/>
  <c r="AN62" i="6"/>
  <c r="AI33" i="6" s="1"/>
  <c r="AO62" i="6"/>
  <c r="AF4" i="6" s="1"/>
  <c r="AP62" i="6"/>
  <c r="AJ33" i="6" s="1"/>
  <c r="AQ62" i="6"/>
  <c r="AK33" i="6" s="1"/>
  <c r="AR62" i="6"/>
  <c r="AG4" i="6" s="1"/>
  <c r="AS62" i="6"/>
  <c r="AL33" i="6" s="1"/>
  <c r="AT62" i="6"/>
  <c r="AM33" i="6" s="1"/>
  <c r="AU62" i="6"/>
  <c r="AN33" i="6" s="1"/>
  <c r="AV62" i="6"/>
  <c r="AO33" i="6" s="1"/>
  <c r="AW62" i="6"/>
  <c r="AP33" i="6" s="1"/>
  <c r="AX62" i="6"/>
  <c r="AQ33" i="6" s="1"/>
  <c r="AY62" i="6"/>
  <c r="AR33" i="6" s="1"/>
  <c r="AZ62" i="6"/>
  <c r="AS33" i="6" s="1"/>
  <c r="BA62" i="6"/>
  <c r="AT33" i="6" s="1"/>
  <c r="BB62" i="6"/>
  <c r="AU33" i="6" s="1"/>
  <c r="BC62" i="6"/>
  <c r="AV33" i="6" s="1"/>
  <c r="AA62" i="6"/>
  <c r="AA4" i="6" s="1"/>
  <c r="AW33" i="6" l="1"/>
  <c r="AH4" i="6" s="1"/>
  <c r="AW34" i="6"/>
  <c r="AW35" i="6"/>
  <c r="AW36" i="6"/>
  <c r="AW37" i="6"/>
  <c r="AW38" i="6"/>
  <c r="AW39" i="6"/>
  <c r="AW40" i="6"/>
  <c r="AW41" i="6"/>
  <c r="AW42" i="6"/>
  <c r="AW43" i="6"/>
  <c r="AW44" i="6"/>
  <c r="AW45" i="6"/>
  <c r="AW46" i="6"/>
  <c r="AW47" i="6"/>
  <c r="AW48" i="6"/>
  <c r="AW49" i="6"/>
  <c r="AW50" i="6"/>
  <c r="AW51" i="6"/>
  <c r="AW52" i="6"/>
  <c r="AW53" i="6"/>
  <c r="AW54" i="6"/>
  <c r="AW55" i="6"/>
  <c r="AW56" i="6"/>
  <c r="AW57" i="6"/>
  <c r="B38" i="5" l="1"/>
  <c r="B4" i="5"/>
  <c r="C4" i="3"/>
  <c r="B4" i="3"/>
  <c r="C4" i="1"/>
  <c r="B4" i="1"/>
  <c r="AJ4" i="6" s="1"/>
  <c r="B30" i="7" l="1"/>
  <c r="B31" i="7"/>
  <c r="B32" i="7"/>
  <c r="B33" i="7"/>
  <c r="B34" i="7"/>
  <c r="B35" i="7"/>
  <c r="B29" i="7"/>
  <c r="AI4" i="6"/>
  <c r="B4" i="6" l="1"/>
  <c r="L6" i="6" s="1"/>
  <c r="F9" i="2" l="1"/>
  <c r="G9" i="2" s="1"/>
  <c r="F8" i="2"/>
  <c r="G8" i="2" s="1"/>
  <c r="F7" i="2"/>
  <c r="G7" i="2" s="1"/>
  <c r="K4" i="4" l="1"/>
  <c r="W26" i="7"/>
  <c r="L35" i="7" s="1"/>
  <c r="W25" i="7"/>
  <c r="L34" i="7" s="1"/>
  <c r="W24" i="7"/>
  <c r="L33" i="7" s="1"/>
  <c r="W23" i="7"/>
  <c r="L32" i="7" s="1"/>
  <c r="W22" i="7"/>
  <c r="L31" i="7" s="1"/>
  <c r="W21" i="7"/>
  <c r="L30" i="7" s="1"/>
  <c r="W20" i="7"/>
  <c r="L29" i="7" s="1"/>
  <c r="D4" i="4"/>
  <c r="B4" i="4"/>
  <c r="N4" i="4"/>
  <c r="L4" i="4"/>
  <c r="J4" i="4"/>
  <c r="H4" i="4"/>
  <c r="F4" i="4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4" i="6"/>
  <c r="M6" i="6" s="1"/>
  <c r="D4" i="6"/>
  <c r="N6" i="6" s="1"/>
  <c r="E4" i="6"/>
  <c r="O6" i="6" s="1"/>
  <c r="F4" i="6"/>
  <c r="P6" i="6" s="1"/>
  <c r="G4" i="6"/>
  <c r="Q6" i="6" s="1"/>
  <c r="H4" i="6"/>
  <c r="R6" i="6" s="1"/>
  <c r="B5" i="6"/>
  <c r="J5" i="6" s="1"/>
  <c r="B6" i="6"/>
  <c r="J6" i="6" s="1"/>
  <c r="B7" i="6"/>
  <c r="J7" i="6" s="1"/>
  <c r="B8" i="6"/>
  <c r="J8" i="6" s="1"/>
  <c r="B9" i="6"/>
  <c r="J9" i="6" s="1"/>
  <c r="B10" i="6"/>
  <c r="J10" i="6" s="1"/>
  <c r="B11" i="6"/>
  <c r="J11" i="6" s="1"/>
  <c r="B12" i="6"/>
  <c r="J12" i="6" s="1"/>
  <c r="B13" i="6"/>
  <c r="J13" i="6" s="1"/>
  <c r="B14" i="6"/>
  <c r="J14" i="6" s="1"/>
  <c r="B15" i="6"/>
  <c r="J15" i="6" s="1"/>
  <c r="B16" i="6"/>
  <c r="J16" i="6" s="1"/>
  <c r="B17" i="6"/>
  <c r="J17" i="6" s="1"/>
  <c r="B18" i="6"/>
  <c r="J18" i="6" s="1"/>
  <c r="B19" i="6"/>
  <c r="J19" i="6" s="1"/>
  <c r="B20" i="6"/>
  <c r="J20" i="6" s="1"/>
  <c r="B21" i="6"/>
  <c r="J21" i="6" s="1"/>
  <c r="B22" i="6"/>
  <c r="J22" i="6" s="1"/>
  <c r="B23" i="6"/>
  <c r="J23" i="6" s="1"/>
  <c r="B24" i="6"/>
  <c r="J24" i="6" s="1"/>
  <c r="B25" i="6"/>
  <c r="J25" i="6" s="1"/>
  <c r="B26" i="6"/>
  <c r="J26" i="6" s="1"/>
  <c r="B27" i="6"/>
  <c r="J27" i="6" s="1"/>
  <c r="B28" i="6"/>
  <c r="J28" i="6" s="1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4" i="6"/>
  <c r="S6" i="6" s="1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C39" i="5"/>
  <c r="E39" i="5" s="1"/>
  <c r="C40" i="5"/>
  <c r="C41" i="5"/>
  <c r="C42" i="5"/>
  <c r="C43" i="5"/>
  <c r="C44" i="5"/>
  <c r="C45" i="5"/>
  <c r="C46" i="5"/>
  <c r="C47" i="5"/>
  <c r="E47" i="5" s="1"/>
  <c r="C48" i="5"/>
  <c r="C49" i="5"/>
  <c r="C50" i="5"/>
  <c r="C51" i="5"/>
  <c r="C52" i="5"/>
  <c r="C53" i="5"/>
  <c r="C54" i="5"/>
  <c r="C55" i="5"/>
  <c r="E55" i="5" s="1"/>
  <c r="C56" i="5"/>
  <c r="C57" i="5"/>
  <c r="C58" i="5"/>
  <c r="C59" i="5"/>
  <c r="C60" i="5"/>
  <c r="C61" i="5"/>
  <c r="C62" i="5"/>
  <c r="C38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C4" i="5"/>
  <c r="E50" i="5" l="1"/>
  <c r="E27" i="5"/>
  <c r="E17" i="5"/>
  <c r="E25" i="5"/>
  <c r="E58" i="5"/>
  <c r="E42" i="5"/>
  <c r="E56" i="5"/>
  <c r="E40" i="5"/>
  <c r="E52" i="5"/>
  <c r="E48" i="5"/>
  <c r="E60" i="5"/>
  <c r="E44" i="5"/>
  <c r="E59" i="5"/>
  <c r="K13" i="4"/>
  <c r="E15" i="5"/>
  <c r="E23" i="5"/>
  <c r="E28" i="5"/>
  <c r="E20" i="5"/>
  <c r="E12" i="5"/>
  <c r="E19" i="5"/>
  <c r="E11" i="5"/>
  <c r="E9" i="5"/>
  <c r="E7" i="5"/>
  <c r="E21" i="5"/>
  <c r="E13" i="5"/>
  <c r="E5" i="5"/>
  <c r="E54" i="5"/>
  <c r="E26" i="5"/>
  <c r="E18" i="5"/>
  <c r="E10" i="5"/>
  <c r="E61" i="5"/>
  <c r="E53" i="5"/>
  <c r="E45" i="5"/>
  <c r="E62" i="5"/>
  <c r="E46" i="5"/>
  <c r="E24" i="5"/>
  <c r="E16" i="5"/>
  <c r="E8" i="5"/>
  <c r="E51" i="5"/>
  <c r="E43" i="5"/>
  <c r="E22" i="5"/>
  <c r="E14" i="5"/>
  <c r="E6" i="5"/>
  <c r="E57" i="5"/>
  <c r="E49" i="5"/>
  <c r="E41" i="5"/>
  <c r="I4" i="4"/>
  <c r="K12" i="4" s="1"/>
  <c r="E4" i="4"/>
  <c r="K10" i="4" s="1"/>
  <c r="O4" i="4"/>
  <c r="K15" i="4" s="1"/>
  <c r="C4" i="4"/>
  <c r="K9" i="4" s="1"/>
  <c r="M4" i="4"/>
  <c r="K14" i="4" s="1"/>
  <c r="G4" i="4"/>
  <c r="K11" i="4" s="1"/>
  <c r="D38" i="5"/>
  <c r="E38" i="5" s="1"/>
  <c r="D4" i="5"/>
  <c r="E4" i="5" s="1"/>
  <c r="F14" i="2"/>
  <c r="G14" i="2" s="1"/>
  <c r="F13" i="2"/>
  <c r="G13" i="2" s="1"/>
  <c r="F12" i="2"/>
  <c r="G12" i="2" s="1"/>
  <c r="F11" i="2"/>
  <c r="G11" i="2" s="1"/>
  <c r="F10" i="2"/>
  <c r="G10" i="2" s="1"/>
  <c r="F6" i="2"/>
  <c r="G6" i="2" s="1"/>
  <c r="F5" i="2"/>
  <c r="G5" i="2" s="1"/>
  <c r="F4" i="2"/>
  <c r="G4" i="2" s="1"/>
  <c r="G28" i="3" l="1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I6" i="3" s="1"/>
  <c r="G5" i="3"/>
  <c r="E28" i="3"/>
  <c r="E27" i="3"/>
  <c r="E26" i="3"/>
  <c r="E25" i="3"/>
  <c r="E24" i="3"/>
  <c r="E23" i="3"/>
  <c r="H23" i="3" s="1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H10" i="3" s="1"/>
  <c r="E9" i="3"/>
  <c r="E8" i="3"/>
  <c r="E7" i="3"/>
  <c r="E6" i="3"/>
  <c r="E5" i="3"/>
  <c r="F5" i="3"/>
  <c r="F7" i="3"/>
  <c r="F8" i="3"/>
  <c r="F9" i="3"/>
  <c r="I9" i="3" s="1"/>
  <c r="F10" i="3"/>
  <c r="F11" i="3"/>
  <c r="F12" i="3"/>
  <c r="I12" i="3" s="1"/>
  <c r="F13" i="3"/>
  <c r="F14" i="3"/>
  <c r="F15" i="3"/>
  <c r="F16" i="3"/>
  <c r="F17" i="3"/>
  <c r="I17" i="3" s="1"/>
  <c r="F18" i="3"/>
  <c r="F19" i="3"/>
  <c r="I19" i="3" s="1"/>
  <c r="F20" i="3"/>
  <c r="I20" i="3" s="1"/>
  <c r="F21" i="3"/>
  <c r="F22" i="3"/>
  <c r="F23" i="3"/>
  <c r="F24" i="3"/>
  <c r="F25" i="3"/>
  <c r="I25" i="3" s="1"/>
  <c r="F26" i="3"/>
  <c r="F27" i="3"/>
  <c r="I27" i="3" s="1"/>
  <c r="F28" i="3"/>
  <c r="I28" i="3" s="1"/>
  <c r="F4" i="3"/>
  <c r="I4" i="3" s="1"/>
  <c r="D5" i="3"/>
  <c r="D6" i="3"/>
  <c r="D7" i="3"/>
  <c r="D8" i="3"/>
  <c r="D9" i="3"/>
  <c r="D11" i="3"/>
  <c r="H11" i="3" s="1"/>
  <c r="D12" i="3"/>
  <c r="H12" i="3" s="1"/>
  <c r="D13" i="3"/>
  <c r="D14" i="3"/>
  <c r="D15" i="3"/>
  <c r="D16" i="3"/>
  <c r="D17" i="3"/>
  <c r="H17" i="3" s="1"/>
  <c r="D18" i="3"/>
  <c r="D19" i="3"/>
  <c r="H19" i="3" s="1"/>
  <c r="D20" i="3"/>
  <c r="H20" i="3" s="1"/>
  <c r="D21" i="3"/>
  <c r="D22" i="3"/>
  <c r="D24" i="3"/>
  <c r="D25" i="3"/>
  <c r="D26" i="3"/>
  <c r="H26" i="3" s="1"/>
  <c r="D27" i="3"/>
  <c r="H27" i="3" s="1"/>
  <c r="D28" i="3"/>
  <c r="H28" i="3" s="1"/>
  <c r="D4" i="3"/>
  <c r="H4" i="3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D5" i="1"/>
  <c r="D6" i="1"/>
  <c r="D7" i="1"/>
  <c r="D8" i="1"/>
  <c r="B34" i="1" s="1"/>
  <c r="D9" i="1"/>
  <c r="D10" i="1"/>
  <c r="B36" i="1" s="1"/>
  <c r="D11" i="1"/>
  <c r="B37" i="1" s="1"/>
  <c r="D12" i="1"/>
  <c r="B38" i="1" s="1"/>
  <c r="D13" i="1"/>
  <c r="B39" i="1" s="1"/>
  <c r="D14" i="1"/>
  <c r="D15" i="1"/>
  <c r="D16" i="1"/>
  <c r="D17" i="1"/>
  <c r="D18" i="1"/>
  <c r="D19" i="1"/>
  <c r="D20" i="1"/>
  <c r="D21" i="1"/>
  <c r="D22" i="1"/>
  <c r="D23" i="1"/>
  <c r="D24" i="1"/>
  <c r="B50" i="1" s="1"/>
  <c r="D25" i="1"/>
  <c r="B51" i="1" s="1"/>
  <c r="D26" i="1"/>
  <c r="B52" i="1" s="1"/>
  <c r="D27" i="1"/>
  <c r="B53" i="1" s="1"/>
  <c r="D28" i="1"/>
  <c r="B54" i="1" s="1"/>
  <c r="E4" i="1"/>
  <c r="D4" i="1"/>
  <c r="I26" i="7"/>
  <c r="E35" i="7" s="1"/>
  <c r="I25" i="7"/>
  <c r="E34" i="7" s="1"/>
  <c r="I24" i="7"/>
  <c r="E33" i="7" s="1"/>
  <c r="I23" i="7"/>
  <c r="E32" i="7" s="1"/>
  <c r="I22" i="7"/>
  <c r="E31" i="7" s="1"/>
  <c r="I21" i="7"/>
  <c r="E30" i="7" s="1"/>
  <c r="I20" i="7"/>
  <c r="E29" i="7" s="1"/>
  <c r="K25" i="7"/>
  <c r="F34" i="7" s="1"/>
  <c r="K21" i="7"/>
  <c r="F30" i="7" s="1"/>
  <c r="K20" i="7"/>
  <c r="F29" i="7" s="1"/>
  <c r="O26" i="7"/>
  <c r="H35" i="7" s="1"/>
  <c r="O22" i="7"/>
  <c r="H31" i="7" s="1"/>
  <c r="Q26" i="7"/>
  <c r="I35" i="7" s="1"/>
  <c r="Q25" i="7"/>
  <c r="I34" i="7" s="1"/>
  <c r="Q24" i="7"/>
  <c r="I33" i="7" s="1"/>
  <c r="Q23" i="7"/>
  <c r="I32" i="7" s="1"/>
  <c r="Q22" i="7"/>
  <c r="I31" i="7" s="1"/>
  <c r="Q21" i="7"/>
  <c r="I30" i="7" s="1"/>
  <c r="Q20" i="7"/>
  <c r="I29" i="7" s="1"/>
  <c r="S25" i="7"/>
  <c r="J34" i="7" s="1"/>
  <c r="S21" i="7"/>
  <c r="J30" i="7" s="1"/>
  <c r="H25" i="3" l="1"/>
  <c r="I23" i="3"/>
  <c r="H13" i="3"/>
  <c r="I21" i="3"/>
  <c r="B49" i="1"/>
  <c r="B48" i="1"/>
  <c r="B33" i="1"/>
  <c r="B32" i="1"/>
  <c r="H21" i="3"/>
  <c r="I15" i="3"/>
  <c r="I13" i="3"/>
  <c r="I11" i="3"/>
  <c r="B47" i="1"/>
  <c r="B31" i="1"/>
  <c r="B46" i="1"/>
  <c r="B45" i="1"/>
  <c r="B42" i="1"/>
  <c r="B44" i="1"/>
  <c r="B43" i="1"/>
  <c r="B41" i="1"/>
  <c r="B40" i="1"/>
  <c r="H8" i="3"/>
  <c r="I24" i="3"/>
  <c r="I8" i="3"/>
  <c r="I16" i="3"/>
  <c r="H16" i="3"/>
  <c r="H24" i="3"/>
  <c r="H6" i="3"/>
  <c r="H22" i="3"/>
  <c r="H14" i="3"/>
  <c r="I22" i="3"/>
  <c r="I14" i="3"/>
  <c r="H18" i="3"/>
  <c r="H9" i="3"/>
  <c r="I26" i="3"/>
  <c r="I18" i="3"/>
  <c r="I10" i="3"/>
  <c r="H7" i="3"/>
  <c r="H15" i="3"/>
  <c r="I7" i="3"/>
  <c r="B35" i="1"/>
  <c r="H5" i="3"/>
  <c r="I5" i="3"/>
  <c r="G26" i="7"/>
  <c r="D35" i="7" s="1"/>
  <c r="U22" i="7"/>
  <c r="K31" i="7" s="1"/>
  <c r="U26" i="7"/>
  <c r="K35" i="7" s="1"/>
  <c r="O21" i="7"/>
  <c r="H30" i="7" s="1"/>
  <c r="O25" i="7"/>
  <c r="H34" i="7" s="1"/>
  <c r="M22" i="7"/>
  <c r="G31" i="7" s="1"/>
  <c r="M26" i="7"/>
  <c r="G35" i="7" s="1"/>
  <c r="G21" i="7"/>
  <c r="D30" i="7" s="1"/>
  <c r="G25" i="7"/>
  <c r="D34" i="7" s="1"/>
  <c r="E22" i="7"/>
  <c r="C31" i="7" s="1"/>
  <c r="E26" i="7"/>
  <c r="C35" i="7" s="1"/>
  <c r="S20" i="7"/>
  <c r="J29" i="7" s="1"/>
  <c r="U21" i="7"/>
  <c r="K30" i="7" s="1"/>
  <c r="U25" i="7"/>
  <c r="K34" i="7" s="1"/>
  <c r="S22" i="7"/>
  <c r="J31" i="7" s="1"/>
  <c r="S26" i="7"/>
  <c r="J35" i="7" s="1"/>
  <c r="O20" i="7"/>
  <c r="H29" i="7" s="1"/>
  <c r="O24" i="7"/>
  <c r="H33" i="7" s="1"/>
  <c r="M21" i="7"/>
  <c r="G30" i="7" s="1"/>
  <c r="M25" i="7"/>
  <c r="G34" i="7" s="1"/>
  <c r="K22" i="7"/>
  <c r="F31" i="7" s="1"/>
  <c r="K26" i="7"/>
  <c r="F35" i="7" s="1"/>
  <c r="G20" i="7"/>
  <c r="D29" i="7" s="1"/>
  <c r="G24" i="7"/>
  <c r="D33" i="7" s="1"/>
  <c r="E21" i="7"/>
  <c r="C30" i="7" s="1"/>
  <c r="E25" i="7"/>
  <c r="C34" i="7" s="1"/>
  <c r="E23" i="7"/>
  <c r="C32" i="7" s="1"/>
  <c r="S24" i="7"/>
  <c r="J33" i="7" s="1"/>
  <c r="U20" i="7"/>
  <c r="K29" i="7" s="1"/>
  <c r="U24" i="7"/>
  <c r="K33" i="7" s="1"/>
  <c r="O23" i="7"/>
  <c r="H32" i="7" s="1"/>
  <c r="M20" i="7"/>
  <c r="G29" i="7" s="1"/>
  <c r="M24" i="7"/>
  <c r="G33" i="7" s="1"/>
  <c r="G23" i="7"/>
  <c r="D32" i="7" s="1"/>
  <c r="E20" i="7"/>
  <c r="C29" i="7" s="1"/>
  <c r="E24" i="7"/>
  <c r="C33" i="7" s="1"/>
  <c r="K24" i="7"/>
  <c r="F33" i="7" s="1"/>
  <c r="S23" i="7"/>
  <c r="J32" i="7" s="1"/>
  <c r="G22" i="7"/>
  <c r="D31" i="7" s="1"/>
  <c r="M23" i="7"/>
  <c r="G32" i="7" s="1"/>
  <c r="U23" i="7"/>
  <c r="K32" i="7" s="1"/>
  <c r="K23" i="7"/>
  <c r="F32" i="7" s="1"/>
</calcChain>
</file>

<file path=xl/sharedStrings.xml><?xml version="1.0" encoding="utf-8"?>
<sst xmlns="http://schemas.openxmlformats.org/spreadsheetml/2006/main" count="504" uniqueCount="109">
  <si>
    <t>1. 시·군·구별 면적 및 지번수</t>
  </si>
  <si>
    <t xml:space="preserve">                   지목별 
행정구역명</t>
  </si>
  <si>
    <t>계</t>
  </si>
  <si>
    <t>면적</t>
  </si>
  <si>
    <t>지번수</t>
  </si>
  <si>
    <t>합계</t>
  </si>
  <si>
    <t>포항시남구</t>
  </si>
  <si>
    <t>포항시북구</t>
  </si>
  <si>
    <t>경주시</t>
  </si>
  <si>
    <t>김천시</t>
  </si>
  <si>
    <t>안동시</t>
  </si>
  <si>
    <t>구미시</t>
  </si>
  <si>
    <t>영주시</t>
  </si>
  <si>
    <t>영천시</t>
  </si>
  <si>
    <t>상주시</t>
  </si>
  <si>
    <t>문경시</t>
  </si>
  <si>
    <t>경산시</t>
  </si>
  <si>
    <t>군위군</t>
  </si>
  <si>
    <t>의성군</t>
  </si>
  <si>
    <t>청송군</t>
  </si>
  <si>
    <t>영양군</t>
  </si>
  <si>
    <t>영덕군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</si>
  <si>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</si>
  <si>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</si>
  <si>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</si>
  <si>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</si>
  <si>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</si>
  <si>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</si>
  <si>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</si>
  <si>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울릉군</t>
  </si>
  <si>
    <t>국유지</t>
  </si>
  <si>
    <t>도유지</t>
  </si>
  <si>
    <t>군유지</t>
  </si>
  <si>
    <t>법인</t>
  </si>
  <si>
    <t>기타</t>
  </si>
  <si>
    <t>소계</t>
  </si>
  <si>
    <t>총계</t>
  </si>
  <si>
    <t>전</t>
  </si>
  <si>
    <t>답</t>
  </si>
  <si>
    <t>임야</t>
  </si>
  <si>
    <t>대</t>
  </si>
  <si>
    <t>도로</t>
  </si>
  <si>
    <t>하천</t>
  </si>
  <si>
    <t>년도</t>
  </si>
  <si>
    <t>변동률</t>
  </si>
  <si>
    <t>대지</t>
  </si>
  <si>
    <t>구분</t>
  </si>
  <si>
    <t>과수원</t>
  </si>
  <si>
    <t>목장용지</t>
  </si>
  <si>
    <t>광천지</t>
  </si>
  <si>
    <t>염전</t>
  </si>
  <si>
    <t>공장용지</t>
  </si>
  <si>
    <t>학교용지</t>
  </si>
  <si>
    <t>주차장</t>
  </si>
  <si>
    <t>주유소용지</t>
  </si>
  <si>
    <t>창고용지</t>
  </si>
  <si>
    <t>철도용지</t>
  </si>
  <si>
    <t>제방</t>
  </si>
  <si>
    <t>구거</t>
  </si>
  <si>
    <t>유지</t>
  </si>
  <si>
    <t>양어장</t>
  </si>
  <si>
    <t>수도용지</t>
  </si>
  <si>
    <t>공원</t>
  </si>
  <si>
    <t>체육용지</t>
  </si>
  <si>
    <t>유원지</t>
  </si>
  <si>
    <t>종교용지</t>
  </si>
  <si>
    <t>사적지</t>
  </si>
  <si>
    <t>묘지</t>
  </si>
  <si>
    <t>잡종지</t>
  </si>
  <si>
    <t>2. 시·군·구별 면적 및 지번수</t>
    <phoneticPr fontId="3" type="noConversion"/>
  </si>
  <si>
    <t>%</t>
    <phoneticPr fontId="3" type="noConversion"/>
  </si>
  <si>
    <t>3. 지적통계체계표</t>
    <phoneticPr fontId="3" type="noConversion"/>
  </si>
  <si>
    <t>토지대장등록지</t>
    <phoneticPr fontId="3" type="noConversion"/>
  </si>
  <si>
    <t>소계</t>
    <phoneticPr fontId="3" type="noConversion"/>
  </si>
  <si>
    <t>임야대장등록지</t>
    <phoneticPr fontId="3" type="noConversion"/>
  </si>
  <si>
    <t>기타</t>
    <phoneticPr fontId="3" type="noConversion"/>
  </si>
  <si>
    <t>%</t>
    <phoneticPr fontId="3" type="noConversion"/>
  </si>
  <si>
    <t>5-2. 임야대장등록지 현황</t>
    <phoneticPr fontId="3" type="noConversion"/>
  </si>
  <si>
    <t>5-1. 토지대장등록지 현황</t>
    <phoneticPr fontId="3" type="noConversion"/>
  </si>
  <si>
    <t>6. 시·군·구별 지적공부등록지 현황</t>
    <phoneticPr fontId="3" type="noConversion"/>
  </si>
  <si>
    <t>의성군</t>
    <phoneticPr fontId="3" type="noConversion"/>
  </si>
  <si>
    <t>기타</t>
    <phoneticPr fontId="3" type="noConversion"/>
  </si>
  <si>
    <t>기타</t>
    <phoneticPr fontId="3" type="noConversion"/>
  </si>
  <si>
    <r>
      <t>(</t>
    </r>
    <r>
      <rPr>
        <sz val="8"/>
        <rFont val="굴림"/>
        <family val="3"/>
        <charset val="129"/>
      </rPr>
      <t xml:space="preserve"> </t>
    </r>
    <r>
      <rPr>
        <sz val="8"/>
        <color indexed="8"/>
        <rFont val="굴림"/>
        <family val="3"/>
        <charset val="129"/>
      </rPr>
      <t>단위 : ㎡, 필</t>
    </r>
    <r>
      <rPr>
        <sz val="8"/>
        <rFont val="굴림"/>
        <family val="3"/>
        <charset val="129"/>
      </rPr>
      <t xml:space="preserve"> )</t>
    </r>
  </si>
  <si>
    <t>4-1. 지목별 현황</t>
    <phoneticPr fontId="3" type="noConversion"/>
  </si>
  <si>
    <t>4-2. 최근 10년간 주요지목별 변동추이</t>
  </si>
  <si>
    <t>1-3 지적공부등록지(2003-2013)</t>
    <phoneticPr fontId="3" type="noConversion"/>
  </si>
  <si>
    <t>개인</t>
  </si>
  <si>
    <t>종중</t>
  </si>
  <si>
    <t>종교단체</t>
  </si>
  <si>
    <t>기타단체</t>
  </si>
  <si>
    <t>소계</t>
    <phoneticPr fontId="3" type="noConversion"/>
  </si>
  <si>
    <t>ㅇ</t>
    <phoneticPr fontId="3" type="noConversion"/>
  </si>
  <si>
    <t>ㅇ</t>
    <phoneticPr fontId="3" type="noConversion"/>
  </si>
  <si>
    <t>ㅇ</t>
    <phoneticPr fontId="3" type="noConversion"/>
  </si>
  <si>
    <t>ㅇ</t>
    <phoneticPr fontId="3" type="noConversion"/>
  </si>
  <si>
    <t>ㅇ</t>
    <phoneticPr fontId="3" type="noConversion"/>
  </si>
  <si>
    <t>ㅇ</t>
    <phoneticPr fontId="3" type="noConversion"/>
  </si>
  <si>
    <t>도표들어가는함수</t>
    <phoneticPr fontId="3" type="noConversion"/>
  </si>
  <si>
    <t>도표함수</t>
    <phoneticPr fontId="3" type="noConversion"/>
  </si>
  <si>
    <t>전</t>
    <phoneticPr fontId="3" type="noConversion"/>
  </si>
  <si>
    <t>답</t>
    <phoneticPr fontId="3" type="noConversion"/>
  </si>
  <si>
    <t>임야</t>
    <phoneticPr fontId="3" type="noConversion"/>
  </si>
  <si>
    <t>대</t>
    <phoneticPr fontId="3" type="noConversion"/>
  </si>
  <si>
    <t>도로</t>
    <phoneticPr fontId="3" type="noConversion"/>
  </si>
  <si>
    <t>하천</t>
    <phoneticPr fontId="3" type="noConversion"/>
  </si>
  <si>
    <t>기타</t>
    <phoneticPr fontId="3" type="noConversion"/>
  </si>
  <si>
    <t>총계</t>
    <phoneticPr fontId="3" type="noConversion"/>
  </si>
  <si>
    <t>1.시군구별 면적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</si>
</sst>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-* #,##0_-;\-* #,##0_-;_-* &quot;-&quot;_-;_-@_-"/>
    <numFmt numFmtId="176" formatCode="#,##0.0_);[Red]\(#,##0.0\)"/>
    <numFmt numFmtId="177" formatCode="#,##0.0_ "/>
    <numFmt numFmtId="178" formatCode="#,##0_ "/>
    <numFmt numFmtId="179" formatCode="#,##0.0_ ;[Red]\-#,##0.0\ "/>
    <numFmt numFmtId="180" formatCode="#,##0.00_ ;[Red]\-#,##0.00\ "/>
    <numFmt numFmtId="181" formatCode="_-* #,##0.0_-;\-* #,##0.0_-;_-* &quot;-&quot;_-;_-@_-"/>
    <numFmt numFmtId="182" formatCode="_(* #,##0.00_);_(* \(#,##0.00\);_(* &quot;-&quot;??_);_(@_)"/>
  </numFmts>
  <fonts count="28" x14ac:knownFonts="1"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9"/>
      <name val="돋움"/>
      <family val="3"/>
      <charset val="129"/>
    </font>
    <font>
      <sz val="9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8"/>
      <color theme="1"/>
      <name val="굴림"/>
      <family val="3"/>
      <charset val="129"/>
    </font>
    <font>
      <sz val="8"/>
      <name val="굴림"/>
      <family val="3"/>
      <charset val="129"/>
    </font>
    <font>
      <sz val="8"/>
      <color theme="1"/>
      <name val="맑은 고딕"/>
      <family val="2"/>
      <charset val="129"/>
      <scheme val="minor"/>
    </font>
    <font>
      <sz val="8"/>
      <color indexed="8"/>
      <name val="굴림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0"/>
      <name val="돋움"/>
      <family val="3"/>
      <charset val="129"/>
    </font>
    <font>
      <sz val="9"/>
      <color theme="1"/>
      <name val="굴림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indexed="8"/>
      <name val="Arial"/>
      <family val="2"/>
    </font>
    <font>
      <sz val="10"/>
      <name val="돋움"/>
      <family val="3"/>
      <charset val="129"/>
    </font>
    <font>
      <sz val="9"/>
      <color rgb="FFFF0000"/>
      <name val="굴림"/>
      <family val="3"/>
      <charset val="129"/>
    </font>
    <font>
      <sz val="10"/>
      <color rgb="FFFF0000"/>
      <name val="맑은 고딕"/>
      <family val="2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0"/>
      <color theme="1"/>
      <name val="돋움"/>
      <family val="3"/>
      <charset val="129"/>
    </font>
    <font>
      <b/>
      <sz val="8"/>
      <color rgb="FFFF0000"/>
      <name val="굴림"/>
      <family val="3"/>
      <charset val="129"/>
    </font>
    <font>
      <sz val="9"/>
      <color rgb="FFFF00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Down="1">
      <left/>
      <right/>
      <top style="thin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62">
    <xf numFmtId="0" fontId="0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13" fillId="0" borderId="0" applyFont="0" applyFill="0" applyBorder="0" applyAlignment="0" applyProtection="0">
      <alignment vertical="center"/>
    </xf>
    <xf numFmtId="0" fontId="4" fillId="0" borderId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4" fillId="0" borderId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13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13" fillId="0" borderId="0" applyFont="0" applyFill="0" applyBorder="0" applyAlignment="0" applyProtection="0">
      <alignment vertical="center"/>
    </xf>
    <xf numFmtId="0" fontId="4" fillId="0" borderId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13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13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41" fontId="13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41" fontId="13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13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41" fontId="16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4" fillId="0" borderId="0"/>
    <xf numFmtId="0" fontId="4" fillId="0" borderId="0"/>
    <xf numFmtId="41" fontId="1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4" fillId="0" borderId="0"/>
    <xf numFmtId="0" fontId="4" fillId="0" borderId="0"/>
    <xf numFmtId="41" fontId="4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0" fontId="4" fillId="0" borderId="0"/>
    <xf numFmtId="0" fontId="17" fillId="0" borderId="0"/>
    <xf numFmtId="0" fontId="17" fillId="0" borderId="0"/>
    <xf numFmtId="41" fontId="4" fillId="0" borderId="0" applyFont="0" applyFill="0" applyBorder="0" applyAlignment="0" applyProtection="0"/>
    <xf numFmtId="0" fontId="4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182" fontId="17" fillId="0" borderId="0"/>
    <xf numFmtId="182" fontId="17" fillId="0" borderId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17" fillId="0" borderId="0"/>
    <xf numFmtId="0" fontId="1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4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41" fontId="16" fillId="0" borderId="0" applyFont="0" applyFill="0" applyBorder="0" applyAlignment="0" applyProtection="0">
      <alignment vertical="center"/>
    </xf>
  </cellStyleXfs>
  <cellXfs count="144">
    <xf numFmtId="0" fontId="0" fillId="0" borderId="0" xfId="0">
      <alignment vertical="center"/>
    </xf>
    <xf numFmtId="177" fontId="0" fillId="0" borderId="0" xfId="0" applyNumberFormat="1">
      <alignment vertical="center"/>
    </xf>
    <xf numFmtId="0" fontId="7" fillId="0" borderId="0" xfId="0" applyFont="1">
      <alignment vertical="center"/>
    </xf>
    <xf numFmtId="177" fontId="7" fillId="0" borderId="0" xfId="0" applyNumberFormat="1" applyFont="1">
      <alignment vertical="center"/>
    </xf>
    <xf numFmtId="176" fontId="7" fillId="0" borderId="0" xfId="0" applyNumberFormat="1" applyFont="1">
      <alignment vertical="center"/>
    </xf>
    <xf numFmtId="0" fontId="5" fillId="0" borderId="0" xfId="1" applyFont="1" applyBorder="1" applyAlignment="1">
      <alignment horizontal="left" vertical="center"/>
    </xf>
    <xf numFmtId="0" fontId="6" fillId="0" borderId="0" xfId="2" applyFont="1">
      <alignment vertical="center"/>
    </xf>
    <xf numFmtId="177" fontId="9" fillId="0" borderId="0" xfId="0" applyNumberFormat="1" applyFont="1">
      <alignment vertical="center"/>
    </xf>
    <xf numFmtId="0" fontId="10" fillId="2" borderId="1" xfId="1" applyFont="1" applyFill="1" applyBorder="1" applyAlignment="1">
      <alignment horizontal="center"/>
    </xf>
    <xf numFmtId="177" fontId="10" fillId="3" borderId="1" xfId="1" applyNumberFormat="1" applyFont="1" applyFill="1" applyBorder="1" applyAlignment="1" applyProtection="1">
      <alignment horizontal="center" vertical="center"/>
      <protection locked="0"/>
    </xf>
    <xf numFmtId="178" fontId="10" fillId="3" borderId="1" xfId="1" applyNumberFormat="1" applyFont="1" applyFill="1" applyBorder="1" applyAlignment="1" applyProtection="1">
      <alignment horizontal="center" vertical="center"/>
      <protection locked="0"/>
    </xf>
    <xf numFmtId="0" fontId="10" fillId="2" borderId="1" xfId="1" applyFont="1" applyFill="1" applyBorder="1" applyAlignment="1" applyProtection="1">
      <alignment horizontal="center" vertical="center" wrapText="1"/>
      <protection locked="0"/>
    </xf>
    <xf numFmtId="177" fontId="11" fillId="0" borderId="0" xfId="0" applyNumberFormat="1" applyFont="1">
      <alignment vertical="center"/>
    </xf>
    <xf numFmtId="0" fontId="10" fillId="2" borderId="8" xfId="1" applyFont="1" applyFill="1" applyBorder="1" applyAlignment="1" applyProtection="1">
      <alignment horizontal="center" vertical="center" wrapText="1"/>
      <protection locked="0"/>
    </xf>
    <xf numFmtId="0" fontId="10" fillId="2" borderId="1" xfId="1" applyFont="1" applyFill="1" applyBorder="1" applyAlignment="1" applyProtection="1">
      <alignment horizontal="center"/>
      <protection locked="0"/>
    </xf>
    <xf numFmtId="0" fontId="10" fillId="0" borderId="3" xfId="1" applyFont="1" applyBorder="1" applyAlignment="1">
      <alignment horizontal="left" vertical="center"/>
    </xf>
    <xf numFmtId="0" fontId="10" fillId="0" borderId="0" xfId="1" applyFont="1" applyBorder="1" applyAlignment="1">
      <alignment horizontal="left" vertical="center"/>
    </xf>
    <xf numFmtId="0" fontId="10" fillId="0" borderId="0" xfId="1" applyFont="1"/>
    <xf numFmtId="176" fontId="9" fillId="0" borderId="0" xfId="0" applyNumberFormat="1" applyFont="1">
      <alignment vertical="center"/>
    </xf>
    <xf numFmtId="0" fontId="9" fillId="0" borderId="0" xfId="0" applyFont="1">
      <alignment vertical="center"/>
    </xf>
    <xf numFmtId="176" fontId="10" fillId="3" borderId="1" xfId="1" applyNumberFormat="1" applyFont="1" applyFill="1" applyBorder="1" applyAlignment="1">
      <alignment horizontal="center" vertical="center"/>
    </xf>
    <xf numFmtId="176" fontId="10" fillId="3" borderId="1" xfId="12" applyNumberFormat="1" applyFont="1" applyFill="1" applyBorder="1" applyAlignment="1">
      <alignment horizontal="center" vertical="center"/>
    </xf>
    <xf numFmtId="177" fontId="10" fillId="3" borderId="1" xfId="12" applyNumberFormat="1" applyFont="1" applyFill="1" applyBorder="1" applyAlignment="1" applyProtection="1">
      <alignment horizontal="center" vertical="center"/>
      <protection locked="0"/>
    </xf>
    <xf numFmtId="176" fontId="9" fillId="0" borderId="1" xfId="0" applyNumberFormat="1" applyFont="1" applyBorder="1">
      <alignment vertical="center"/>
    </xf>
    <xf numFmtId="177" fontId="10" fillId="0" borderId="1" xfId="12" applyNumberFormat="1" applyFont="1" applyBorder="1"/>
    <xf numFmtId="4" fontId="9" fillId="0" borderId="0" xfId="0" applyNumberFormat="1" applyFont="1">
      <alignment vertical="center"/>
    </xf>
    <xf numFmtId="180" fontId="10" fillId="0" borderId="1" xfId="3" applyNumberFormat="1" applyFont="1" applyBorder="1" applyAlignment="1">
      <alignment horizontal="center" vertical="center"/>
    </xf>
    <xf numFmtId="177" fontId="10" fillId="0" borderId="1" xfId="2" applyNumberFormat="1" applyFont="1" applyBorder="1">
      <alignment vertical="center"/>
    </xf>
    <xf numFmtId="177" fontId="9" fillId="0" borderId="1" xfId="0" applyNumberFormat="1" applyFont="1" applyBorder="1">
      <alignment vertical="center"/>
    </xf>
    <xf numFmtId="49" fontId="10" fillId="3" borderId="1" xfId="3" applyNumberFormat="1" applyFont="1" applyFill="1" applyBorder="1" applyAlignment="1">
      <alignment horizontal="center" vertical="center" wrapText="1"/>
    </xf>
    <xf numFmtId="179" fontId="10" fillId="0" borderId="1" xfId="3" applyNumberFormat="1" applyFont="1" applyBorder="1" applyAlignment="1">
      <alignment horizontal="center" vertical="center"/>
    </xf>
    <xf numFmtId="0" fontId="10" fillId="0" borderId="1" xfId="3" applyFont="1" applyBorder="1" applyAlignment="1">
      <alignment horizontal="center" vertical="center"/>
    </xf>
    <xf numFmtId="0" fontId="9" fillId="0" borderId="0" xfId="0" applyFont="1" applyBorder="1">
      <alignment vertical="center"/>
    </xf>
    <xf numFmtId="0" fontId="8" fillId="2" borderId="1" xfId="1" applyFont="1" applyFill="1" applyBorder="1" applyAlignment="1">
      <alignment horizontal="center"/>
    </xf>
    <xf numFmtId="0" fontId="8" fillId="0" borderId="3" xfId="1" applyFont="1" applyBorder="1" applyAlignment="1">
      <alignment horizontal="left" vertical="center"/>
    </xf>
    <xf numFmtId="176" fontId="8" fillId="3" borderId="1" xfId="1" applyNumberFormat="1" applyFont="1" applyFill="1" applyBorder="1" applyAlignment="1">
      <alignment horizontal="center" vertical="center"/>
    </xf>
    <xf numFmtId="177" fontId="8" fillId="3" borderId="1" xfId="1" applyNumberFormat="1" applyFont="1" applyFill="1" applyBorder="1" applyAlignment="1" applyProtection="1">
      <alignment horizontal="center" vertical="center"/>
      <protection locked="0"/>
    </xf>
    <xf numFmtId="0" fontId="8" fillId="2" borderId="1" xfId="1" applyFont="1" applyFill="1" applyBorder="1" applyAlignment="1" applyProtection="1">
      <alignment horizontal="center" vertical="center" wrapText="1"/>
      <protection locked="0"/>
    </xf>
    <xf numFmtId="4" fontId="9" fillId="0" borderId="1" xfId="0" applyNumberFormat="1" applyFont="1" applyBorder="1">
      <alignment vertical="center"/>
    </xf>
    <xf numFmtId="176" fontId="10" fillId="3" borderId="1" xfId="13" applyNumberFormat="1" applyFont="1" applyFill="1" applyBorder="1" applyAlignment="1">
      <alignment horizontal="center" vertical="center"/>
    </xf>
    <xf numFmtId="177" fontId="10" fillId="3" borderId="1" xfId="13" applyNumberFormat="1" applyFont="1" applyFill="1" applyBorder="1" applyAlignment="1" applyProtection="1">
      <alignment horizontal="center" vertical="center"/>
      <protection locked="0"/>
    </xf>
    <xf numFmtId="0" fontId="12" fillId="0" borderId="0" xfId="2" applyFont="1" applyAlignment="1">
      <alignment horizontal="left" vertical="center"/>
    </xf>
    <xf numFmtId="0" fontId="10" fillId="0" borderId="0" xfId="2" applyFont="1" applyAlignment="1">
      <alignment horizontal="center" vertical="center"/>
    </xf>
    <xf numFmtId="0" fontId="10" fillId="0" borderId="0" xfId="2" applyFont="1" applyAlignment="1">
      <alignment vertical="center"/>
    </xf>
    <xf numFmtId="177" fontId="10" fillId="0" borderId="0" xfId="12" applyNumberFormat="1" applyFont="1" applyBorder="1"/>
    <xf numFmtId="4" fontId="9" fillId="0" borderId="0" xfId="0" applyNumberFormat="1" applyFont="1" applyBorder="1">
      <alignment vertical="center"/>
    </xf>
    <xf numFmtId="49" fontId="10" fillId="3" borderId="1" xfId="3" applyNumberFormat="1" applyFont="1" applyFill="1" applyBorder="1" applyAlignment="1">
      <alignment horizontal="center" vertical="center"/>
    </xf>
    <xf numFmtId="0" fontId="10" fillId="0" borderId="0" xfId="2" applyFont="1">
      <alignment vertical="center"/>
    </xf>
    <xf numFmtId="0" fontId="10" fillId="0" borderId="0" xfId="2" applyNumberFormat="1" applyFont="1" applyFill="1" applyBorder="1" applyAlignment="1">
      <alignment horizontal="center" vertical="center"/>
    </xf>
    <xf numFmtId="0" fontId="10" fillId="4" borderId="1" xfId="2" applyFont="1" applyFill="1" applyBorder="1" applyAlignment="1">
      <alignment horizontal="center" vertical="center"/>
    </xf>
    <xf numFmtId="0" fontId="10" fillId="4" borderId="1" xfId="2" applyNumberFormat="1" applyFont="1" applyFill="1" applyBorder="1" applyAlignment="1">
      <alignment horizontal="center" vertical="center"/>
    </xf>
    <xf numFmtId="0" fontId="10" fillId="5" borderId="1" xfId="2" applyFont="1" applyFill="1" applyBorder="1" applyAlignment="1">
      <alignment horizontal="center" vertical="center"/>
    </xf>
    <xf numFmtId="180" fontId="10" fillId="6" borderId="1" xfId="3" applyNumberFormat="1" applyFont="1" applyFill="1" applyBorder="1" applyAlignment="1">
      <alignment horizontal="center" vertical="center"/>
    </xf>
    <xf numFmtId="179" fontId="10" fillId="6" borderId="1" xfId="3" applyNumberFormat="1" applyFont="1" applyFill="1" applyBorder="1" applyAlignment="1">
      <alignment horizontal="center" vertical="center"/>
    </xf>
    <xf numFmtId="0" fontId="10" fillId="6" borderId="1" xfId="3" applyFont="1" applyFill="1" applyBorder="1" applyAlignment="1">
      <alignment horizontal="center" vertical="center"/>
    </xf>
    <xf numFmtId="177" fontId="15" fillId="0" borderId="0" xfId="0" applyNumberFormat="1" applyFont="1" applyFill="1">
      <alignment vertical="center"/>
    </xf>
    <xf numFmtId="0" fontId="5" fillId="2" borderId="1" xfId="34" applyFont="1" applyFill="1" applyBorder="1" applyAlignment="1" applyProtection="1">
      <alignment horizontal="center" vertical="center" wrapText="1"/>
      <protection locked="0"/>
    </xf>
    <xf numFmtId="0" fontId="6" fillId="2" borderId="1" xfId="34" applyFont="1" applyFill="1" applyBorder="1" applyAlignment="1">
      <alignment horizontal="center"/>
    </xf>
    <xf numFmtId="176" fontId="5" fillId="7" borderId="1" xfId="34" applyNumberFormat="1" applyFont="1" applyFill="1" applyBorder="1" applyAlignment="1">
      <alignment horizontal="center" vertical="center"/>
    </xf>
    <xf numFmtId="177" fontId="5" fillId="7" borderId="1" xfId="34" applyNumberFormat="1" applyFont="1" applyFill="1" applyBorder="1" applyAlignment="1" applyProtection="1">
      <alignment horizontal="center" vertical="center"/>
      <protection locked="0"/>
    </xf>
    <xf numFmtId="177" fontId="10" fillId="0" borderId="1" xfId="167" applyNumberFormat="1" applyFont="1" applyBorder="1">
      <alignment vertical="center"/>
    </xf>
    <xf numFmtId="0" fontId="6" fillId="2" borderId="1" xfId="217" applyFont="1" applyFill="1" applyBorder="1" applyAlignment="1" applyProtection="1">
      <alignment horizontal="center"/>
      <protection locked="0"/>
    </xf>
    <xf numFmtId="177" fontId="0" fillId="0" borderId="0" xfId="0" applyNumberFormat="1" applyFill="1">
      <alignment vertical="center"/>
    </xf>
    <xf numFmtId="177" fontId="19" fillId="0" borderId="0" xfId="0" applyNumberFormat="1" applyFont="1">
      <alignment vertical="center"/>
    </xf>
    <xf numFmtId="0" fontId="20" fillId="0" borderId="0" xfId="0" applyFont="1">
      <alignment vertical="center"/>
    </xf>
    <xf numFmtId="41" fontId="18" fillId="0" borderId="1" xfId="181" applyFont="1" applyFill="1" applyBorder="1"/>
    <xf numFmtId="181" fontId="18" fillId="0" borderId="1" xfId="181" applyNumberFormat="1" applyFont="1" applyFill="1" applyBorder="1"/>
    <xf numFmtId="177" fontId="14" fillId="0" borderId="1" xfId="10" applyNumberFormat="1" applyFont="1" applyBorder="1"/>
    <xf numFmtId="177" fontId="8" fillId="0" borderId="1" xfId="247" applyNumberFormat="1" applyFont="1" applyBorder="1" applyAlignment="1"/>
    <xf numFmtId="177" fontId="8" fillId="0" borderId="1" xfId="248" applyNumberFormat="1" applyFont="1" applyBorder="1" applyAlignment="1"/>
    <xf numFmtId="177" fontId="8" fillId="0" borderId="1" xfId="249" applyNumberFormat="1" applyFont="1" applyBorder="1" applyAlignment="1"/>
    <xf numFmtId="177" fontId="8" fillId="0" borderId="1" xfId="250" applyNumberFormat="1" applyFont="1" applyBorder="1" applyAlignment="1"/>
    <xf numFmtId="177" fontId="8" fillId="0" borderId="1" xfId="251" applyNumberFormat="1" applyFont="1" applyBorder="1" applyAlignment="1"/>
    <xf numFmtId="0" fontId="21" fillId="0" borderId="0" xfId="0" applyFont="1">
      <alignment vertical="center"/>
    </xf>
    <xf numFmtId="177" fontId="9" fillId="0" borderId="0" xfId="0" applyNumberFormat="1" applyFont="1" applyFill="1">
      <alignment vertical="center"/>
    </xf>
    <xf numFmtId="177" fontId="11" fillId="0" borderId="0" xfId="0" applyNumberFormat="1" applyFont="1" applyFill="1">
      <alignment vertical="center"/>
    </xf>
    <xf numFmtId="177" fontId="7" fillId="0" borderId="0" xfId="0" applyNumberFormat="1" applyFont="1" applyFill="1">
      <alignment vertical="center"/>
    </xf>
    <xf numFmtId="0" fontId="24" fillId="0" borderId="0" xfId="0" applyFont="1">
      <alignment vertical="center"/>
    </xf>
    <xf numFmtId="177" fontId="8" fillId="0" borderId="1" xfId="82" applyNumberFormat="1" applyFont="1" applyBorder="1"/>
    <xf numFmtId="177" fontId="18" fillId="0" borderId="1" xfId="82" applyNumberFormat="1" applyFont="1" applyBorder="1"/>
    <xf numFmtId="0" fontId="9" fillId="0" borderId="0" xfId="0" applyFont="1" applyFill="1">
      <alignment vertical="center"/>
    </xf>
    <xf numFmtId="181" fontId="23" fillId="0" borderId="1" xfId="253" applyNumberFormat="1" applyFont="1" applyBorder="1" applyAlignment="1">
      <alignment vertical="center"/>
    </xf>
    <xf numFmtId="177" fontId="14" fillId="0" borderId="1" xfId="82" applyNumberFormat="1" applyFont="1" applyBorder="1"/>
    <xf numFmtId="0" fontId="22" fillId="0" borderId="0" xfId="0" applyFont="1">
      <alignment vertical="center"/>
    </xf>
    <xf numFmtId="41" fontId="23" fillId="0" borderId="1" xfId="181" applyFont="1" applyBorder="1" applyAlignment="1">
      <alignment vertical="center"/>
    </xf>
    <xf numFmtId="181" fontId="23" fillId="0" borderId="1" xfId="181" applyNumberFormat="1" applyFont="1" applyBorder="1" applyAlignment="1">
      <alignment vertical="center"/>
    </xf>
    <xf numFmtId="178" fontId="14" fillId="0" borderId="1" xfId="10" applyNumberFormat="1" applyFont="1" applyBorder="1"/>
    <xf numFmtId="0" fontId="6" fillId="2" borderId="1" xfId="129" applyFont="1" applyFill="1" applyBorder="1" applyAlignment="1" applyProtection="1">
      <alignment horizontal="center"/>
      <protection locked="0"/>
    </xf>
    <xf numFmtId="177" fontId="14" fillId="0" borderId="1" xfId="10" applyNumberFormat="1" applyFont="1" applyFill="1" applyBorder="1"/>
    <xf numFmtId="177" fontId="15" fillId="6" borderId="0" xfId="0" applyNumberFormat="1" applyFont="1" applyFill="1">
      <alignment vertical="center"/>
    </xf>
    <xf numFmtId="177" fontId="15" fillId="8" borderId="0" xfId="0" applyNumberFormat="1" applyFont="1" applyFill="1">
      <alignment vertical="center"/>
    </xf>
    <xf numFmtId="181" fontId="18" fillId="0" borderId="1" xfId="181" applyNumberFormat="1" applyFont="1" applyBorder="1" applyAlignment="1">
      <alignment vertical="center"/>
    </xf>
    <xf numFmtId="181" fontId="23" fillId="0" borderId="1" xfId="255" applyNumberFormat="1" applyFont="1" applyBorder="1">
      <alignment vertical="center"/>
    </xf>
    <xf numFmtId="181" fontId="10" fillId="0" borderId="1" xfId="261" applyNumberFormat="1" applyFont="1" applyFill="1" applyBorder="1" applyAlignment="1">
      <alignment horizontal="center" vertical="center"/>
    </xf>
    <xf numFmtId="177" fontId="26" fillId="0" borderId="0" xfId="0" applyNumberFormat="1" applyFont="1">
      <alignment vertical="center"/>
    </xf>
    <xf numFmtId="0" fontId="20" fillId="0" borderId="0" xfId="0" applyFont="1" applyFill="1">
      <alignment vertical="center"/>
    </xf>
    <xf numFmtId="0" fontId="25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21" fillId="0" borderId="0" xfId="0" applyFont="1" applyFill="1">
      <alignment vertical="center"/>
    </xf>
    <xf numFmtId="177" fontId="20" fillId="0" borderId="0" xfId="0" applyNumberFormat="1" applyFont="1" applyFill="1">
      <alignment vertical="center"/>
    </xf>
    <xf numFmtId="181" fontId="9" fillId="0" borderId="1" xfId="261" applyNumberFormat="1" applyFont="1" applyFill="1" applyBorder="1">
      <alignment vertical="center"/>
    </xf>
    <xf numFmtId="0" fontId="27" fillId="0" borderId="0" xfId="0" applyFont="1">
      <alignment vertical="center"/>
    </xf>
    <xf numFmtId="0" fontId="0" fillId="0" borderId="0" xfId="0" applyFill="1">
      <alignment vertical="center"/>
    </xf>
    <xf numFmtId="0" fontId="7" fillId="0" borderId="1" xfId="0" applyFont="1" applyBorder="1">
      <alignment vertical="center"/>
    </xf>
    <xf numFmtId="177" fontId="24" fillId="3" borderId="7" xfId="171" applyNumberFormat="1" applyFont="1" applyFill="1" applyBorder="1" applyAlignment="1" applyProtection="1">
      <alignment horizontal="center" vertical="center"/>
      <protection locked="0"/>
    </xf>
    <xf numFmtId="0" fontId="7" fillId="0" borderId="4" xfId="0" applyFont="1" applyBorder="1">
      <alignment vertical="center"/>
    </xf>
    <xf numFmtId="0" fontId="10" fillId="0" borderId="0" xfId="1" applyFont="1" applyFill="1" applyBorder="1" applyAlignment="1">
      <alignment horizontal="center"/>
    </xf>
    <xf numFmtId="0" fontId="12" fillId="9" borderId="1" xfId="2" applyFont="1" applyFill="1" applyBorder="1" applyAlignment="1">
      <alignment horizontal="center" vertical="center"/>
    </xf>
    <xf numFmtId="0" fontId="10" fillId="3" borderId="1" xfId="3" applyNumberFormat="1" applyFont="1" applyFill="1" applyBorder="1" applyAlignment="1">
      <alignment horizontal="center" vertical="center" wrapText="1"/>
    </xf>
    <xf numFmtId="176" fontId="10" fillId="10" borderId="1" xfId="13" applyNumberFormat="1" applyFont="1" applyFill="1" applyBorder="1" applyAlignment="1">
      <alignment horizontal="center" vertical="center"/>
    </xf>
    <xf numFmtId="177" fontId="10" fillId="10" borderId="1" xfId="13" applyNumberFormat="1" applyFont="1" applyFill="1" applyBorder="1" applyAlignment="1" applyProtection="1">
      <alignment horizontal="center" vertical="center"/>
      <protection locked="0"/>
    </xf>
    <xf numFmtId="0" fontId="10" fillId="3" borderId="2" xfId="1" applyFont="1" applyFill="1" applyBorder="1" applyAlignment="1" applyProtection="1">
      <alignment horizontal="left" vertical="center" wrapText="1"/>
      <protection locked="0"/>
    </xf>
    <xf numFmtId="0" fontId="10" fillId="3" borderId="2" xfId="1" applyFont="1" applyFill="1" applyBorder="1" applyAlignment="1" applyProtection="1">
      <alignment horizontal="left" vertical="center"/>
      <protection locked="0"/>
    </xf>
    <xf numFmtId="176" fontId="10" fillId="3" borderId="1" xfId="1" applyNumberFormat="1" applyFont="1" applyFill="1" applyBorder="1" applyAlignment="1">
      <alignment horizontal="center" vertical="center"/>
    </xf>
    <xf numFmtId="0" fontId="10" fillId="3" borderId="1" xfId="1" applyFont="1" applyFill="1" applyBorder="1" applyAlignment="1">
      <alignment horizontal="center" vertical="center"/>
    </xf>
    <xf numFmtId="0" fontId="10" fillId="0" borderId="3" xfId="1" applyFont="1" applyBorder="1" applyAlignment="1">
      <alignment horizontal="left" vertical="center"/>
    </xf>
    <xf numFmtId="0" fontId="24" fillId="6" borderId="17" xfId="1" applyFont="1" applyFill="1" applyBorder="1" applyAlignment="1" applyProtection="1">
      <alignment horizontal="center" vertical="center" wrapText="1"/>
      <protection locked="0"/>
    </xf>
    <xf numFmtId="0" fontId="24" fillId="6" borderId="0" xfId="1" applyFont="1" applyFill="1" applyBorder="1" applyAlignment="1" applyProtection="1">
      <alignment horizontal="center" vertical="center" wrapText="1"/>
      <protection locked="0"/>
    </xf>
    <xf numFmtId="0" fontId="22" fillId="6" borderId="1" xfId="0" applyFont="1" applyFill="1" applyBorder="1" applyAlignment="1">
      <alignment horizontal="center" vertical="center"/>
    </xf>
    <xf numFmtId="0" fontId="10" fillId="3" borderId="9" xfId="1" applyFont="1" applyFill="1" applyBorder="1" applyAlignment="1">
      <alignment horizontal="left" vertical="center" wrapText="1"/>
    </xf>
    <xf numFmtId="0" fontId="10" fillId="3" borderId="10" xfId="1" applyFont="1" applyFill="1" applyBorder="1" applyAlignment="1">
      <alignment horizontal="left" vertical="center"/>
    </xf>
    <xf numFmtId="0" fontId="10" fillId="3" borderId="11" xfId="1" applyFont="1" applyFill="1" applyBorder="1" applyAlignment="1">
      <alignment horizontal="left" vertical="center"/>
    </xf>
    <xf numFmtId="0" fontId="10" fillId="3" borderId="12" xfId="1" applyFont="1" applyFill="1" applyBorder="1" applyAlignment="1">
      <alignment horizontal="left" vertical="center"/>
    </xf>
    <xf numFmtId="0" fontId="10" fillId="3" borderId="13" xfId="1" applyFont="1" applyFill="1" applyBorder="1" applyAlignment="1">
      <alignment horizontal="left" vertical="center"/>
    </xf>
    <xf numFmtId="0" fontId="10" fillId="3" borderId="14" xfId="1" applyFont="1" applyFill="1" applyBorder="1" applyAlignment="1">
      <alignment horizontal="left" vertical="center"/>
    </xf>
    <xf numFmtId="0" fontId="10" fillId="2" borderId="7" xfId="1" applyFont="1" applyFill="1" applyBorder="1" applyAlignment="1" applyProtection="1">
      <alignment horizontal="center" vertical="center" wrapText="1"/>
      <protection locked="0"/>
    </xf>
    <xf numFmtId="0" fontId="10" fillId="2" borderId="8" xfId="1" applyFont="1" applyFill="1" applyBorder="1" applyAlignment="1" applyProtection="1">
      <alignment horizontal="center" vertical="center" wrapText="1"/>
      <protection locked="0"/>
    </xf>
    <xf numFmtId="0" fontId="10" fillId="2" borderId="4" xfId="1" applyFont="1" applyFill="1" applyBorder="1" applyAlignment="1" applyProtection="1">
      <alignment horizontal="center"/>
      <protection locked="0"/>
    </xf>
    <xf numFmtId="0" fontId="10" fillId="2" borderId="5" xfId="1" applyFont="1" applyFill="1" applyBorder="1" applyAlignment="1" applyProtection="1">
      <alignment horizontal="center"/>
      <protection locked="0"/>
    </xf>
    <xf numFmtId="0" fontId="10" fillId="2" borderId="6" xfId="1" applyFont="1" applyFill="1" applyBorder="1" applyAlignment="1" applyProtection="1">
      <alignment horizontal="center"/>
      <protection locked="0"/>
    </xf>
    <xf numFmtId="0" fontId="21" fillId="6" borderId="1" xfId="0" applyFont="1" applyFill="1" applyBorder="1" applyAlignment="1">
      <alignment horizontal="center" vertical="center"/>
    </xf>
    <xf numFmtId="0" fontId="8" fillId="3" borderId="2" xfId="1" applyFont="1" applyFill="1" applyBorder="1" applyAlignment="1" applyProtection="1">
      <alignment horizontal="left" vertical="center" wrapText="1"/>
      <protection locked="0"/>
    </xf>
    <xf numFmtId="0" fontId="8" fillId="3" borderId="2" xfId="1" applyFont="1" applyFill="1" applyBorder="1" applyAlignment="1" applyProtection="1">
      <alignment horizontal="left" vertical="center"/>
      <protection locked="0"/>
    </xf>
    <xf numFmtId="0" fontId="5" fillId="7" borderId="15" xfId="34" applyFont="1" applyFill="1" applyBorder="1" applyAlignment="1" applyProtection="1">
      <alignment horizontal="left" vertical="center" wrapText="1"/>
      <protection locked="0"/>
    </xf>
    <xf numFmtId="0" fontId="5" fillId="7" borderId="16" xfId="34" applyFont="1" applyFill="1" applyBorder="1" applyAlignment="1" applyProtection="1">
      <alignment horizontal="left" vertical="center" wrapText="1"/>
      <protection locked="0"/>
    </xf>
    <xf numFmtId="0" fontId="21" fillId="6" borderId="3" xfId="0" applyFont="1" applyFill="1" applyBorder="1" applyAlignment="1">
      <alignment horizontal="center" vertical="center"/>
    </xf>
    <xf numFmtId="0" fontId="21" fillId="6" borderId="18" xfId="0" applyFont="1" applyFill="1" applyBorder="1" applyAlignment="1">
      <alignment horizontal="center" vertical="center"/>
    </xf>
    <xf numFmtId="0" fontId="12" fillId="4" borderId="1" xfId="2" applyFont="1" applyFill="1" applyBorder="1" applyAlignment="1">
      <alignment horizontal="center" vertical="center"/>
    </xf>
    <xf numFmtId="0" fontId="10" fillId="3" borderId="4" xfId="3" applyNumberFormat="1" applyFont="1" applyFill="1" applyBorder="1" applyAlignment="1">
      <alignment horizontal="center" vertical="center"/>
    </xf>
    <xf numFmtId="0" fontId="10" fillId="3" borderId="6" xfId="3" applyNumberFormat="1" applyFont="1" applyFill="1" applyBorder="1" applyAlignment="1">
      <alignment horizontal="center" vertical="center"/>
    </xf>
    <xf numFmtId="0" fontId="12" fillId="0" borderId="0" xfId="2" applyFont="1" applyBorder="1" applyAlignment="1">
      <alignment horizontal="center" vertical="center"/>
    </xf>
    <xf numFmtId="0" fontId="10" fillId="0" borderId="0" xfId="2" applyFont="1" applyBorder="1" applyAlignment="1">
      <alignment horizontal="center" vertical="center"/>
    </xf>
    <xf numFmtId="49" fontId="10" fillId="3" borderId="1" xfId="3" applyNumberFormat="1" applyFont="1" applyFill="1" applyBorder="1" applyAlignment="1">
      <alignment horizontal="center" vertical="center"/>
    </xf>
    <xf numFmtId="178" fontId="14" fillId="0" borderId="1" xfId="10" applyNumberFormat="1" applyFont="1" applyFill="1" applyBorder="1"/>
  </cellXfs>
  <cellStyles count="262">
    <cellStyle name="백분율 2" xfId="168"/>
    <cellStyle name="쉼표 [0]" xfId="261" builtinId="6"/>
    <cellStyle name="쉼표 [0] 10" xfId="48"/>
    <cellStyle name="쉼표 [0] 10 2" xfId="72"/>
    <cellStyle name="쉼표 [0] 10 3" xfId="97"/>
    <cellStyle name="쉼표 [0] 10 4" xfId="77"/>
    <cellStyle name="쉼표 [0] 10 5" xfId="111"/>
    <cellStyle name="쉼표 [0] 10 6" xfId="125"/>
    <cellStyle name="쉼표 [0] 10 7" xfId="138"/>
    <cellStyle name="쉼표 [0] 10 8" xfId="150"/>
    <cellStyle name="쉼표 [0] 11" xfId="181"/>
    <cellStyle name="쉼표 [0] 11 2" xfId="195"/>
    <cellStyle name="쉼표 [0] 11 3" xfId="228"/>
    <cellStyle name="쉼표 [0] 12" xfId="185"/>
    <cellStyle name="쉼표 [0] 12 2" xfId="196"/>
    <cellStyle name="쉼표 [0] 13" xfId="189"/>
    <cellStyle name="쉼표 [0] 14" xfId="229"/>
    <cellStyle name="쉼표 [0] 15" xfId="197"/>
    <cellStyle name="쉼표 [0] 16" xfId="198"/>
    <cellStyle name="쉼표 [0] 17" xfId="230"/>
    <cellStyle name="쉼표 [0] 18" xfId="231"/>
    <cellStyle name="쉼표 [0] 19" xfId="232"/>
    <cellStyle name="쉼표 [0] 2" xfId="14"/>
    <cellStyle name="쉼표 [0] 2 2" xfId="71"/>
    <cellStyle name="쉼표 [0] 2 3" xfId="95"/>
    <cellStyle name="쉼표 [0] 2 4" xfId="88"/>
    <cellStyle name="쉼표 [0] 2 4 2" xfId="237"/>
    <cellStyle name="쉼표 [0] 2 5" xfId="105"/>
    <cellStyle name="쉼표 [0] 2 5 2" xfId="238"/>
    <cellStyle name="쉼표 [0] 2 6" xfId="119"/>
    <cellStyle name="쉼표 [0] 2 7" xfId="133"/>
    <cellStyle name="쉼표 [0] 2 8" xfId="145"/>
    <cellStyle name="쉼표 [0] 20" xfId="233"/>
    <cellStyle name="쉼표 [0] 21" xfId="239"/>
    <cellStyle name="쉼표 [0] 22" xfId="253"/>
    <cellStyle name="쉼표 [0] 24" xfId="254"/>
    <cellStyle name="쉼표 [0] 25" xfId="255"/>
    <cellStyle name="쉼표 [0] 26" xfId="256"/>
    <cellStyle name="쉼표 [0] 3" xfId="172"/>
    <cellStyle name="쉼표 [0] 3 10" xfId="31"/>
    <cellStyle name="쉼표 [0] 3 11" xfId="182"/>
    <cellStyle name="쉼표 [0] 3 2" xfId="16"/>
    <cellStyle name="쉼표 [0] 3 3" xfId="30"/>
    <cellStyle name="쉼표 [0] 3 4" xfId="32"/>
    <cellStyle name="쉼표 [0] 3 5" xfId="29"/>
    <cellStyle name="쉼표 [0] 3 6" xfId="173"/>
    <cellStyle name="쉼표 [0] 3 6 2" xfId="257"/>
    <cellStyle name="쉼표 [0] 3 7" xfId="183"/>
    <cellStyle name="쉼표 [0] 3 8" xfId="177"/>
    <cellStyle name="쉼표 [0] 3 9" xfId="184"/>
    <cellStyle name="쉼표 [0] 4" xfId="17"/>
    <cellStyle name="쉼표 [0] 4 2" xfId="199"/>
    <cellStyle name="쉼표 [0] 4 3" xfId="200"/>
    <cellStyle name="쉼표 [0] 4 4" xfId="201"/>
    <cellStyle name="쉼표 [0] 4 5" xfId="202"/>
    <cellStyle name="쉼표 [0] 5" xfId="18"/>
    <cellStyle name="쉼표 [0] 5 10" xfId="240"/>
    <cellStyle name="쉼표 [0] 5 2" xfId="19"/>
    <cellStyle name="쉼표 [0] 5 3" xfId="73"/>
    <cellStyle name="쉼표 [0] 5 4" xfId="98"/>
    <cellStyle name="쉼표 [0] 5 5" xfId="104"/>
    <cellStyle name="쉼표 [0] 5 6" xfId="118"/>
    <cellStyle name="쉼표 [0] 5 7" xfId="132"/>
    <cellStyle name="쉼표 [0] 5 8" xfId="144"/>
    <cellStyle name="쉼표 [0] 5 9" xfId="156"/>
    <cellStyle name="쉼표 [0] 6" xfId="20"/>
    <cellStyle name="쉼표 [0] 6 2" xfId="203"/>
    <cellStyle name="쉼표 [0] 6 3" xfId="204"/>
    <cellStyle name="쉼표 [0] 6 4" xfId="205"/>
    <cellStyle name="쉼표 [0] 6 5" xfId="206"/>
    <cellStyle name="쉼표 [0] 7" xfId="21"/>
    <cellStyle name="쉼표 [0] 7 2" xfId="49"/>
    <cellStyle name="쉼표 [0] 7 3" xfId="74"/>
    <cellStyle name="쉼표 [0] 7 4" xfId="100"/>
    <cellStyle name="쉼표 [0] 7 5" xfId="101"/>
    <cellStyle name="쉼표 [0] 7 6" xfId="99"/>
    <cellStyle name="쉼표 [0] 7 7" xfId="102"/>
    <cellStyle name="쉼표 [0] 7 8" xfId="116"/>
    <cellStyle name="쉼표 [0] 7 9" xfId="130"/>
    <cellStyle name="쉼표 [0] 8" xfId="22"/>
    <cellStyle name="쉼표 [0] 8 2" xfId="50"/>
    <cellStyle name="쉼표 [0] 8 3" xfId="207"/>
    <cellStyle name="쉼표 [0] 8 4" xfId="208"/>
    <cellStyle name="쉼표 [0] 8 5" xfId="209"/>
    <cellStyle name="쉼표 [0] 8 6" xfId="210"/>
    <cellStyle name="쉼표 [0] 8 7" xfId="211"/>
    <cellStyle name="쉼표 [0] 8 8" xfId="212"/>
    <cellStyle name="쉼표 [0] 9" xfId="23"/>
    <cellStyle name="쉼표 [0] 9 2" xfId="51"/>
    <cellStyle name="쉼표 [0] 9 3" xfId="76"/>
    <cellStyle name="쉼표 [0] 9 4" xfId="103"/>
    <cellStyle name="쉼표 [0] 9 5" xfId="117"/>
    <cellStyle name="쉼표 [0] 9 6" xfId="131"/>
    <cellStyle name="쉼표 [0] 9 7" xfId="143"/>
    <cellStyle name="쉼표 [0] 9 8" xfId="155"/>
    <cellStyle name="쉼표 [0] 9 9" xfId="165"/>
    <cellStyle name="표준" xfId="0" builtinId="0"/>
    <cellStyle name="표준 10" xfId="10"/>
    <cellStyle name="표준 10 2" xfId="64"/>
    <cellStyle name="표준 10 3" xfId="79"/>
    <cellStyle name="표준 10 4" xfId="112"/>
    <cellStyle name="표준 10 5" xfId="126"/>
    <cellStyle name="표준 10 6" xfId="139"/>
    <cellStyle name="표준 10 7" xfId="151"/>
    <cellStyle name="표준 10 8" xfId="161"/>
    <cellStyle name="표준 11" xfId="11"/>
    <cellStyle name="표준 11 2" xfId="65"/>
    <cellStyle name="표준 11 2 2" xfId="213"/>
    <cellStyle name="표준 11 3" xfId="78"/>
    <cellStyle name="표준 11 3 2" xfId="214"/>
    <cellStyle name="표준 11 4" xfId="96"/>
    <cellStyle name="표준 11 5" xfId="75"/>
    <cellStyle name="표준 11 6" xfId="83"/>
    <cellStyle name="표준 11 7" xfId="110"/>
    <cellStyle name="표준 11 8" xfId="124"/>
    <cellStyle name="표준 12" xfId="12"/>
    <cellStyle name="표준 12 2" xfId="215"/>
    <cellStyle name="표준 13" xfId="13"/>
    <cellStyle name="표준 14" xfId="44"/>
    <cellStyle name="표준 15" xfId="15"/>
    <cellStyle name="표준 16" xfId="28"/>
    <cellStyle name="표준 17" xfId="45"/>
    <cellStyle name="표준 18" xfId="33"/>
    <cellStyle name="표준 19" xfId="46"/>
    <cellStyle name="표준 2" xfId="1"/>
    <cellStyle name="표준 2 10" xfId="82"/>
    <cellStyle name="표준 2 11" xfId="115"/>
    <cellStyle name="표준 2 12" xfId="129"/>
    <cellStyle name="표준 2 13" xfId="142"/>
    <cellStyle name="표준 2 14" xfId="154"/>
    <cellStyle name="표준 2 15" xfId="164"/>
    <cellStyle name="표준 2 16" xfId="216"/>
    <cellStyle name="표준 2 17" xfId="217"/>
    <cellStyle name="표준 2 18" xfId="218"/>
    <cellStyle name="표준 2 19" xfId="219"/>
    <cellStyle name="표준 2 2" xfId="24"/>
    <cellStyle name="표준 2 20" xfId="234"/>
    <cellStyle name="표준 2 21" xfId="235"/>
    <cellStyle name="표준 2 22" xfId="236"/>
    <cellStyle name="표준 2 23" xfId="241"/>
    <cellStyle name="표준 2 24" xfId="242"/>
    <cellStyle name="표준 2 25" xfId="243"/>
    <cellStyle name="표준 2 3" xfId="25"/>
    <cellStyle name="표준 2 4" xfId="26"/>
    <cellStyle name="표준 2 5" xfId="27"/>
    <cellStyle name="표준 2 6" xfId="52"/>
    <cellStyle name="표준 2 7" xfId="53"/>
    <cellStyle name="표준 2 8" xfId="54"/>
    <cellStyle name="표준 2 9" xfId="61"/>
    <cellStyle name="표준 20" xfId="166"/>
    <cellStyle name="표준 21" xfId="34"/>
    <cellStyle name="표준 21 2" xfId="176"/>
    <cellStyle name="표준 21 3" xfId="169"/>
    <cellStyle name="표준 22" xfId="36"/>
    <cellStyle name="표준 23" xfId="37"/>
    <cellStyle name="표준 23 2" xfId="258"/>
    <cellStyle name="표준 24" xfId="38"/>
    <cellStyle name="표준 24 2" xfId="259"/>
    <cellStyle name="표준 25" xfId="39"/>
    <cellStyle name="표준 25 2" xfId="260"/>
    <cellStyle name="표준 26" xfId="170"/>
    <cellStyle name="표준 27" xfId="40"/>
    <cellStyle name="표준 28" xfId="41"/>
    <cellStyle name="표준 29" xfId="42"/>
    <cellStyle name="표준 3" xfId="2"/>
    <cellStyle name="표준 3 10" xfId="171"/>
    <cellStyle name="표준 3 11" xfId="175"/>
    <cellStyle name="표준 3 12" xfId="179"/>
    <cellStyle name="표준 3 13" xfId="43"/>
    <cellStyle name="표준 3 2" xfId="66"/>
    <cellStyle name="표준 3 3" xfId="84"/>
    <cellStyle name="표준 3 4" xfId="109"/>
    <cellStyle name="표준 3 5" xfId="123"/>
    <cellStyle name="표준 3 6" xfId="137"/>
    <cellStyle name="표준 3 6 2" xfId="244"/>
    <cellStyle name="표준 3 7" xfId="149"/>
    <cellStyle name="표준 3 7 2" xfId="245"/>
    <cellStyle name="표준 3 8" xfId="160"/>
    <cellStyle name="표준 3 9" xfId="167"/>
    <cellStyle name="표준 30" xfId="55"/>
    <cellStyle name="표준 31" xfId="174"/>
    <cellStyle name="표준 32" xfId="47"/>
    <cellStyle name="표준 33" xfId="178"/>
    <cellStyle name="표준 34" xfId="35"/>
    <cellStyle name="표준 35" xfId="56"/>
    <cellStyle name="표준 36" xfId="180"/>
    <cellStyle name="표준 37" xfId="186"/>
    <cellStyle name="표준 38" xfId="190"/>
    <cellStyle name="표준 39" xfId="58"/>
    <cellStyle name="표준 4" xfId="4"/>
    <cellStyle name="표준 4 2" xfId="67"/>
    <cellStyle name="표준 4 3" xfId="85"/>
    <cellStyle name="표준 4 4" xfId="108"/>
    <cellStyle name="표준 4 5" xfId="122"/>
    <cellStyle name="표준 4 6" xfId="136"/>
    <cellStyle name="표준 4 7" xfId="148"/>
    <cellStyle name="표준 4 8" xfId="159"/>
    <cellStyle name="표준 43" xfId="59"/>
    <cellStyle name="표준 44" xfId="57"/>
    <cellStyle name="표준 45" xfId="60"/>
    <cellStyle name="표준 5" xfId="8"/>
    <cellStyle name="표준 5 2" xfId="68"/>
    <cellStyle name="표준 5 3" xfId="86"/>
    <cellStyle name="표준 5 4" xfId="107"/>
    <cellStyle name="표준 5 5" xfId="121"/>
    <cellStyle name="표준 5 6" xfId="135"/>
    <cellStyle name="표준 5 7" xfId="147"/>
    <cellStyle name="표준 5 8" xfId="158"/>
    <cellStyle name="표준 51" xfId="246"/>
    <cellStyle name="표준 52" xfId="247"/>
    <cellStyle name="표준 53" xfId="248"/>
    <cellStyle name="표준 54" xfId="249"/>
    <cellStyle name="표준 55" xfId="250"/>
    <cellStyle name="표준 56" xfId="251"/>
    <cellStyle name="표준 57" xfId="252"/>
    <cellStyle name="표준 6" xfId="5"/>
    <cellStyle name="표준 6 2" xfId="70"/>
    <cellStyle name="표준 6 3" xfId="93"/>
    <cellStyle name="표준 6 4" xfId="90"/>
    <cellStyle name="표준 6 5" xfId="92"/>
    <cellStyle name="표준 6 6" xfId="91"/>
    <cellStyle name="표준 6 7" xfId="94"/>
    <cellStyle name="표준 6 8" xfId="89"/>
    <cellStyle name="표준 7" xfId="6"/>
    <cellStyle name="표준 7 10" xfId="191"/>
    <cellStyle name="표준 7 11" xfId="193"/>
    <cellStyle name="표준 7 2" xfId="62"/>
    <cellStyle name="표준 7 2 2" xfId="220"/>
    <cellStyle name="표준 7 3" xfId="81"/>
    <cellStyle name="표준 7 3 2" xfId="221"/>
    <cellStyle name="표준 7 4" xfId="114"/>
    <cellStyle name="표준 7 4 2" xfId="222"/>
    <cellStyle name="표준 7 5" xfId="128"/>
    <cellStyle name="표준 7 5 2" xfId="223"/>
    <cellStyle name="표준 7 6" xfId="141"/>
    <cellStyle name="표준 7 7" xfId="153"/>
    <cellStyle name="표준 7 8" xfId="163"/>
    <cellStyle name="표준 7 9" xfId="187"/>
    <cellStyle name="표준 8" xfId="7"/>
    <cellStyle name="표준 8 10" xfId="192"/>
    <cellStyle name="표준 8 11" xfId="194"/>
    <cellStyle name="표준 8 2" xfId="63"/>
    <cellStyle name="표준 8 2 2" xfId="224"/>
    <cellStyle name="표준 8 3" xfId="80"/>
    <cellStyle name="표준 8 3 2" xfId="225"/>
    <cellStyle name="표준 8 4" xfId="113"/>
    <cellStyle name="표준 8 4 2" xfId="226"/>
    <cellStyle name="표준 8 5" xfId="127"/>
    <cellStyle name="표준 8 5 2" xfId="227"/>
    <cellStyle name="표준 8 6" xfId="140"/>
    <cellStyle name="표준 8 7" xfId="152"/>
    <cellStyle name="표준 8 8" xfId="162"/>
    <cellStyle name="표준 8 9" xfId="188"/>
    <cellStyle name="표준 9" xfId="9"/>
    <cellStyle name="표준 9 2" xfId="69"/>
    <cellStyle name="표준 9 3" xfId="87"/>
    <cellStyle name="표준 9 4" xfId="106"/>
    <cellStyle name="표준 9 5" xfId="120"/>
    <cellStyle name="표준 9 6" xfId="134"/>
    <cellStyle name="표준 9 7" xfId="146"/>
    <cellStyle name="표준 9 8" xfId="157"/>
    <cellStyle name="표준_최근 10년간 주요 지목별 변동 추이" xfId="3"/>
  </cellStyles>
  <dxfs count="0"/>
  <tableStyles count="0" defaultTableStyle="TableStyleMedium9" defaultPivotStyle="PivotStyleLight16"/>
  <colors>
    <mruColors>
      <color rgb="FFDBEEF4"/>
      <color rgb="FFFCD5B5"/>
      <color rgb="FFCCC1DA"/>
      <color rgb="FFD7E4BD"/>
      <color rgb="FFF2DCDB"/>
      <color rgb="FFFFFFCC"/>
      <color rgb="FFB7DEE8"/>
      <color rgb="FFE6B9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9722222222222362"/>
          <c:y val="5.0925925925925923E-2"/>
          <c:w val="0.2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353-4872-B6C4-E5BE9468857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353-4872-B6C4-E5BE9468857A}"/>
              </c:ext>
            </c:extLst>
          </c:dPt>
          <c:dLbls>
            <c:dLbl>
              <c:idx val="0"/>
              <c:tx>
                <c:strRef>
                  <c:f>'2.시군구별 면적 및 지번수 현황'!$H$28</c:f>
                  <c:strCache>
                    <c:ptCount val="1"/>
                    <c:pt idx="0">
                      <c:v>73.0
(0.4)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{5696A2D8-015E-4F6B-BB0D-0327E624F313}</c15:txfldGUID>
                      <c15:f>'2.시군구별 면적 및 지번수 현황'!$H$28</c15:f>
                      <c15:dlblFieldTableCache>
                        <c:ptCount val="1"/>
                        <c:pt idx="0">
                          <c:v>72.9
(0.4)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C353-4872-B6C4-E5BE9468857A}"/>
                </c:ext>
              </c:extLst>
            </c:dLbl>
            <c:dLbl>
              <c:idx val="1"/>
              <c:tx>
                <c:strRef>
                  <c:f>'2.시군구별 면적 및 지번수 현황'!$I$28</c:f>
                  <c:strCache>
                    <c:ptCount val="1"/>
                    <c:pt idx="0">
                      <c:v>19.1
(0.3)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{E2B0E53C-BFFE-47BC-B08B-9E6E179B6CE7}</c15:txfldGUID>
                      <c15:f>'2.시군구별 면적 및 지번수 현황'!$I$28</c15:f>
                      <c15:dlblFieldTableCache>
                        <c:ptCount val="1"/>
                        <c:pt idx="0">
                          <c:v>18.8
(0.3)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C353-4872-B6C4-E5BE9468857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현황'!$D$28,'2.시군구별 면적 및 지번수 현황'!$F$28)</c:f>
              <c:numCache>
                <c:formatCode>#,##0.0_ </c:formatCode>
                <c:ptCount val="2"/>
                <c:pt idx="0">
                  <c:v>73.028990499999992</c:v>
                </c:pt>
                <c:pt idx="1">
                  <c:v>19.054000000000002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353-4872-B6C4-E5BE946885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37081728"/>
        <c:axId val="238474752"/>
        <c:axId val="0"/>
      </c:bar3DChart>
      <c:catAx>
        <c:axId val="237081728"/>
        <c:scaling>
          <c:orientation val="minMax"/>
        </c:scaling>
        <c:delete val="1"/>
        <c:axPos val="b"/>
        <c:majorTickMark val="out"/>
        <c:minorTickMark val="none"/>
        <c:tickLblPos val="none"/>
        <c:crossAx val="238474752"/>
        <c:crosses val="autoZero"/>
        <c:auto val="1"/>
        <c:lblAlgn val="ctr"/>
        <c:lblOffset val="100"/>
        <c:noMultiLvlLbl val="0"/>
      </c:catAx>
      <c:valAx>
        <c:axId val="238474752"/>
        <c:scaling>
          <c:orientation val="minMax"/>
          <c:max val="1600"/>
        </c:scaling>
        <c:delete val="1"/>
        <c:axPos val="l"/>
        <c:numFmt formatCode="#,##0.0_ " sourceLinked="1"/>
        <c:majorTickMark val="out"/>
        <c:minorTickMark val="none"/>
        <c:tickLblPos val="none"/>
        <c:crossAx val="237081728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23611111111111124"/>
          <c:y val="4.6296296296296523E-2"/>
          <c:w val="0.16388888888888889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F15-496A-8FF0-4A1107EE1D0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F15-496A-8FF0-4A1107EE1D02}"/>
              </c:ext>
            </c:extLst>
          </c:dPt>
          <c:dLbls>
            <c:dLbl>
              <c:idx val="0"/>
              <c:tx>
                <c:strRef>
                  <c:f>'2.시군구별 면적 및 지번수 현황'!$H$13</c:f>
                  <c:strCache>
                    <c:ptCount val="1"/>
                    <c:pt idx="0">
                      <c:v>1,254.7
(6.6)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{772253D8-BB47-4C53-8F65-22FD20A7B31E}</c15:txfldGUID>
                      <c15:f>'2.시군구별 면적 및 지번수 현황'!$H$13</c15:f>
                      <c15:dlblFieldTableCache>
                        <c:ptCount val="1"/>
                        <c:pt idx="0">
                          <c:v>1,254.6
(6.6)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AF15-496A-8FF0-4A1107EE1D02}"/>
                </c:ext>
              </c:extLst>
            </c:dLbl>
            <c:dLbl>
              <c:idx val="1"/>
              <c:tx>
                <c:strRef>
                  <c:f>'2.시군구별 면적 및 지번수 현황'!$I$13</c:f>
                  <c:strCache>
                    <c:ptCount val="1"/>
                    <c:pt idx="0">
                      <c:v>398.5
(6.8)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{F9028C6C-93A6-4C5C-B58E-7DCF76EB26B0}</c15:txfldGUID>
                      <c15:f>'2.시군구별 면적 및 지번수 현황'!$I$13</c15:f>
                      <c15:dlblFieldTableCache>
                        <c:ptCount val="1"/>
                        <c:pt idx="0">
                          <c:v>396.0
(6.8)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AF15-496A-8FF0-4A1107EE1D0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현황'!$D$13,'2.시군구별 면적 및 지번수 현황'!$F$13)</c:f>
              <c:numCache>
                <c:formatCode>#,##0.0_ </c:formatCode>
                <c:ptCount val="2"/>
                <c:pt idx="0">
                  <c:v>1254.683931</c:v>
                </c:pt>
                <c:pt idx="1">
                  <c:v>398.49599999999998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F15-496A-8FF0-4A1107EE1D0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88741120"/>
        <c:axId val="188757120"/>
        <c:axId val="0"/>
      </c:bar3DChart>
      <c:catAx>
        <c:axId val="188741120"/>
        <c:scaling>
          <c:orientation val="minMax"/>
        </c:scaling>
        <c:delete val="1"/>
        <c:axPos val="b"/>
        <c:majorTickMark val="out"/>
        <c:minorTickMark val="none"/>
        <c:tickLblPos val="none"/>
        <c:crossAx val="188757120"/>
        <c:crosses val="autoZero"/>
        <c:auto val="1"/>
        <c:lblAlgn val="ctr"/>
        <c:lblOffset val="100"/>
        <c:noMultiLvlLbl val="0"/>
      </c:catAx>
      <c:valAx>
        <c:axId val="188757120"/>
        <c:scaling>
          <c:orientation val="minMax"/>
          <c:max val="1600"/>
        </c:scaling>
        <c:delete val="1"/>
        <c:axPos val="l"/>
        <c:numFmt formatCode="#,##0.0_ " sourceLinked="1"/>
        <c:majorTickMark val="out"/>
        <c:minorTickMark val="none"/>
        <c:tickLblPos val="none"/>
        <c:crossAx val="188741120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861111111111111"/>
          <c:y val="5.0925925925925923E-2"/>
          <c:w val="0.15277777777777779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4C6-4C95-8513-2DA25A3FF63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4C6-4C95-8513-2DA25A3FF63E}"/>
              </c:ext>
            </c:extLst>
          </c:dPt>
          <c:dLbls>
            <c:dLbl>
              <c:idx val="0"/>
              <c:tx>
                <c:strRef>
                  <c:f>'2.시군구별 면적 및 지번수 현황'!$H$14</c:f>
                  <c:strCache>
                    <c:ptCount val="1"/>
                    <c:pt idx="0">
                      <c:v>912.0
(4.8)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{50E6D116-C195-472B-B8F1-8F1002EB4CCB}</c15:txfldGUID>
                      <c15:f>'2.시군구별 면적 및 지번수 현황'!$H$14</c15:f>
                      <c15:dlblFieldTableCache>
                        <c:ptCount val="1"/>
                        <c:pt idx="0">
                          <c:v>911.9
(4.8)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B4C6-4C95-8513-2DA25A3FF63E}"/>
                </c:ext>
              </c:extLst>
            </c:dLbl>
            <c:dLbl>
              <c:idx val="1"/>
              <c:tx>
                <c:strRef>
                  <c:f>'2.시군구별 면적 및 지번수 현황'!$I$14</c:f>
                  <c:strCache>
                    <c:ptCount val="1"/>
                    <c:pt idx="0">
                      <c:v>198.1
(3.4)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{915C8364-05A1-44A6-A35F-7337551E876E}</c15:txfldGUID>
                      <c15:f>'2.시군구별 면적 및 지번수 현황'!$I$14</c15:f>
                      <c15:dlblFieldTableCache>
                        <c:ptCount val="1"/>
                        <c:pt idx="0">
                          <c:v>198.3
(3.4)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B4C6-4C95-8513-2DA25A3FF63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현황'!$D$14,'2.시군구별 면적 및 지번수 현황'!$F$14)</c:f>
              <c:numCache>
                <c:formatCode>#,##0.0_ </c:formatCode>
                <c:ptCount val="2"/>
                <c:pt idx="0">
                  <c:v>912.02099620000001</c:v>
                </c:pt>
                <c:pt idx="1">
                  <c:v>198.065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4C6-4C95-8513-2DA25A3FF63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88766464"/>
        <c:axId val="188770176"/>
        <c:axId val="0"/>
      </c:bar3DChart>
      <c:catAx>
        <c:axId val="188766464"/>
        <c:scaling>
          <c:orientation val="minMax"/>
        </c:scaling>
        <c:delete val="1"/>
        <c:axPos val="b"/>
        <c:majorTickMark val="out"/>
        <c:minorTickMark val="none"/>
        <c:tickLblPos val="none"/>
        <c:crossAx val="188770176"/>
        <c:crosses val="autoZero"/>
        <c:auto val="1"/>
        <c:lblAlgn val="ctr"/>
        <c:lblOffset val="100"/>
        <c:noMultiLvlLbl val="0"/>
      </c:catAx>
      <c:valAx>
        <c:axId val="188770176"/>
        <c:scaling>
          <c:orientation val="minMax"/>
          <c:max val="1600"/>
        </c:scaling>
        <c:delete val="1"/>
        <c:axPos val="l"/>
        <c:numFmt formatCode="#,##0.0_ " sourceLinked="1"/>
        <c:majorTickMark val="out"/>
        <c:minorTickMark val="none"/>
        <c:tickLblPos val="none"/>
        <c:crossAx val="188766464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"/>
          <c:y val="5.0925925925925923E-2"/>
          <c:w val="0.1611111111111112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061-479D-92A1-F95F9BF33C97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061-479D-92A1-F95F9BF33C97}"/>
              </c:ext>
            </c:extLst>
          </c:dPt>
          <c:dLbls>
            <c:dLbl>
              <c:idx val="0"/>
              <c:tx>
                <c:strRef>
                  <c:f>'2.시군구별 면적 및 지번수 현황'!$H$15</c:f>
                  <c:strCache>
                    <c:ptCount val="1"/>
                    <c:pt idx="0">
                      <c:v>411.9
(2.2)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{DCB77BA7-BEDC-4772-8D9E-EF5C6498C189}</c15:txfldGUID>
                      <c15:f>'2.시군구별 면적 및 지번수 현황'!$H$15</c15:f>
                      <c15:dlblFieldTableCache>
                        <c:ptCount val="1"/>
                        <c:pt idx="0">
                          <c:v>411.8
(2.2)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6061-479D-92A1-F95F9BF33C97}"/>
                </c:ext>
              </c:extLst>
            </c:dLbl>
            <c:dLbl>
              <c:idx val="1"/>
              <c:tx>
                <c:strRef>
                  <c:f>'2.시군구별 면적 및 지번수 현황'!$I$15</c:f>
                  <c:strCache>
                    <c:ptCount val="1"/>
                    <c:pt idx="0">
                      <c:v>237.3
(4.1)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{916A73CC-1B48-4A00-940A-1A4C926CB126}</c15:txfldGUID>
                      <c15:f>'2.시군구별 면적 및 지번수 현황'!$I$15</c15:f>
                      <c15:dlblFieldTableCache>
                        <c:ptCount val="1"/>
                        <c:pt idx="0">
                          <c:v>236.3
(4.1)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6061-479D-92A1-F95F9BF33C9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현황'!$D$15,'2.시군구별 면적 및 지번수 현황'!$F$15)</c:f>
              <c:numCache>
                <c:formatCode>#,##0.0_ </c:formatCode>
                <c:ptCount val="2"/>
                <c:pt idx="0">
                  <c:v>411.87151589999996</c:v>
                </c:pt>
                <c:pt idx="1">
                  <c:v>237.30199999999999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061-479D-92A1-F95F9BF33C9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88800000"/>
        <c:axId val="188803712"/>
        <c:axId val="0"/>
      </c:bar3DChart>
      <c:catAx>
        <c:axId val="188800000"/>
        <c:scaling>
          <c:orientation val="minMax"/>
        </c:scaling>
        <c:delete val="1"/>
        <c:axPos val="b"/>
        <c:majorTickMark val="out"/>
        <c:minorTickMark val="none"/>
        <c:tickLblPos val="none"/>
        <c:crossAx val="188803712"/>
        <c:crosses val="autoZero"/>
        <c:auto val="1"/>
        <c:lblAlgn val="ctr"/>
        <c:lblOffset val="100"/>
        <c:noMultiLvlLbl val="0"/>
      </c:catAx>
      <c:valAx>
        <c:axId val="188803712"/>
        <c:scaling>
          <c:orientation val="minMax"/>
          <c:max val="1600"/>
        </c:scaling>
        <c:delete val="1"/>
        <c:axPos val="l"/>
        <c:numFmt formatCode="#,##0.0_ " sourceLinked="1"/>
        <c:majorTickMark val="out"/>
        <c:minorTickMark val="none"/>
        <c:tickLblPos val="none"/>
        <c:crossAx val="188800000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3333333333333335"/>
          <c:y val="5.0925925925925923E-2"/>
          <c:w val="0.15277777777777779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4B3-4BEE-AF6E-10DA09E811D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4B3-4BEE-AF6E-10DA09E811DB}"/>
              </c:ext>
            </c:extLst>
          </c:dPt>
          <c:dLbls>
            <c:dLbl>
              <c:idx val="0"/>
              <c:tx>
                <c:strRef>
                  <c:f>'2.시군구별 면적 및 지번수 현황'!$H$17</c:f>
                  <c:strCache>
                    <c:ptCount val="1"/>
                    <c:pt idx="0">
                      <c:v>1,174.6
(6.2)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{64CDFAC3-C17A-466F-AF16-26E671E4DD22}</c15:txfldGUID>
                      <c15:f>'2.시군구별 면적 및 지번수 현황'!$H$17</c15:f>
                      <c15:dlblFieldTableCache>
                        <c:ptCount val="1"/>
                        <c:pt idx="0">
                          <c:v>1,174.7
(6.2)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64B3-4BEE-AF6E-10DA09E811DB}"/>
                </c:ext>
              </c:extLst>
            </c:dLbl>
            <c:dLbl>
              <c:idx val="1"/>
              <c:tx>
                <c:strRef>
                  <c:f>'2.시군구별 면적 및 지번수 현황'!$I$17</c:f>
                  <c:strCache>
                    <c:ptCount val="1"/>
                    <c:pt idx="0">
                      <c:v>378.9
(6.5)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{55214851-A865-47BC-A0AD-E52077091EB7}</c15:txfldGUID>
                      <c15:f>'2.시군구별 면적 및 지번수 현황'!$I$17</c15:f>
                      <c15:dlblFieldTableCache>
                        <c:ptCount val="1"/>
                        <c:pt idx="0">
                          <c:v>377.5
(6.5)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64B3-4BEE-AF6E-10DA09E811D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현황'!$D$17,'2.시군구별 면적 및 지번수 현황'!$F$17)</c:f>
              <c:numCache>
                <c:formatCode>#,##0.0_ </c:formatCode>
                <c:ptCount val="2"/>
                <c:pt idx="0">
                  <c:v>1174.6263137999999</c:v>
                </c:pt>
                <c:pt idx="1">
                  <c:v>378.92099999999999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4B3-4BEE-AF6E-10DA09E811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89497344"/>
        <c:axId val="189500800"/>
        <c:axId val="0"/>
      </c:bar3DChart>
      <c:catAx>
        <c:axId val="189497344"/>
        <c:scaling>
          <c:orientation val="minMax"/>
        </c:scaling>
        <c:delete val="1"/>
        <c:axPos val="b"/>
        <c:majorTickMark val="out"/>
        <c:minorTickMark val="none"/>
        <c:tickLblPos val="none"/>
        <c:crossAx val="189500800"/>
        <c:crosses val="autoZero"/>
        <c:auto val="1"/>
        <c:lblAlgn val="ctr"/>
        <c:lblOffset val="100"/>
        <c:noMultiLvlLbl val="0"/>
      </c:catAx>
      <c:valAx>
        <c:axId val="189500800"/>
        <c:scaling>
          <c:orientation val="minMax"/>
          <c:max val="1600"/>
        </c:scaling>
        <c:delete val="1"/>
        <c:axPos val="l"/>
        <c:numFmt formatCode="#,##0.0_ " sourceLinked="1"/>
        <c:majorTickMark val="out"/>
        <c:minorTickMark val="none"/>
        <c:tickLblPos val="none"/>
        <c:crossAx val="189497344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472222222222223"/>
          <c:y val="5.0925925925925923E-2"/>
          <c:w val="0.15555555555555556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FA6-46B7-A982-45A601FE7C36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FA6-46B7-A982-45A601FE7C36}"/>
              </c:ext>
            </c:extLst>
          </c:dPt>
          <c:dLbls>
            <c:dLbl>
              <c:idx val="0"/>
              <c:tx>
                <c:strRef>
                  <c:f>'2.시군구별 면적 및 지번수 현황'!$H$18</c:f>
                  <c:strCache>
                    <c:ptCount val="1"/>
                    <c:pt idx="0">
                      <c:v>846.1
(4.4)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{D6844B10-0BEB-43D2-873C-6272451BD957}</c15:txfldGUID>
                      <c15:f>'2.시군구별 면적 및 지번수 현황'!$H$18</c15:f>
                      <c15:dlblFieldTableCache>
                        <c:ptCount val="1"/>
                        <c:pt idx="0">
                          <c:v>846.2
(4.4)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1FA6-46B7-A982-45A601FE7C36}"/>
                </c:ext>
              </c:extLst>
            </c:dLbl>
            <c:dLbl>
              <c:idx val="1"/>
              <c:tx>
                <c:strRef>
                  <c:f>'2.시군구별 면적 및 지번수 현황'!$I$18</c:f>
                  <c:strCache>
                    <c:ptCount val="1"/>
                    <c:pt idx="0">
                      <c:v>155.0
(2.6)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{5D177BA5-6831-4A20-ABE8-CCA95CBA2B36}</c15:txfldGUID>
                      <c15:f>'2.시군구별 면적 및 지번수 현황'!$I$18</c15:f>
                      <c15:dlblFieldTableCache>
                        <c:ptCount val="1"/>
                        <c:pt idx="0">
                          <c:v>153.8
(2.6)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1FA6-46B7-A982-45A601FE7C3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현황'!$D$18,'2.시군구별 면적 및 지번수 현황'!$F$18)</c:f>
              <c:numCache>
                <c:formatCode>#,##0.0_ </c:formatCode>
                <c:ptCount val="2"/>
                <c:pt idx="0">
                  <c:v>846.07022599999993</c:v>
                </c:pt>
                <c:pt idx="1">
                  <c:v>154.98699999999999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FA6-46B7-A982-45A601FE7C3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91464192"/>
        <c:axId val="191476096"/>
        <c:axId val="0"/>
      </c:bar3DChart>
      <c:catAx>
        <c:axId val="191464192"/>
        <c:scaling>
          <c:orientation val="minMax"/>
        </c:scaling>
        <c:delete val="1"/>
        <c:axPos val="b"/>
        <c:majorTickMark val="out"/>
        <c:minorTickMark val="none"/>
        <c:tickLblPos val="none"/>
        <c:crossAx val="191476096"/>
        <c:crosses val="autoZero"/>
        <c:auto val="1"/>
        <c:lblAlgn val="ctr"/>
        <c:lblOffset val="100"/>
        <c:noMultiLvlLbl val="0"/>
      </c:catAx>
      <c:valAx>
        <c:axId val="191476096"/>
        <c:scaling>
          <c:orientation val="minMax"/>
          <c:max val="1600"/>
        </c:scaling>
        <c:delete val="1"/>
        <c:axPos val="l"/>
        <c:numFmt formatCode="#,##0.0_ " sourceLinked="1"/>
        <c:majorTickMark val="out"/>
        <c:minorTickMark val="none"/>
        <c:tickLblPos val="none"/>
        <c:crossAx val="191464192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2222222222222344"/>
          <c:y val="5.0925925925925923E-2"/>
          <c:w val="0.17222222222222244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53E-4882-B3BA-594E95432A5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53E-4882-B3BA-594E95432A5E}"/>
              </c:ext>
            </c:extLst>
          </c:dPt>
          <c:dLbls>
            <c:dLbl>
              <c:idx val="0"/>
              <c:tx>
                <c:strRef>
                  <c:f>'2.시군구별 면적 및 지번수 현황'!$H$19</c:f>
                  <c:strCache>
                    <c:ptCount val="1"/>
                    <c:pt idx="0">
                      <c:v>815.8
(4.3)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{94B650E5-80CC-4AF7-85A6-B35A648192AD}</c15:txfldGUID>
                      <c15:f>'2.시군구별 면적 및 지번수 현황'!$H$19</c15:f>
                      <c15:dlblFieldTableCache>
                        <c:ptCount val="1"/>
                        <c:pt idx="0">
                          <c:v>815.8
(4.3)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A53E-4882-B3BA-594E95432A5E}"/>
                </c:ext>
              </c:extLst>
            </c:dLbl>
            <c:dLbl>
              <c:idx val="1"/>
              <c:tx>
                <c:strRef>
                  <c:f>'2.시군구별 면적 및 지번수 현황'!$I$19</c:f>
                  <c:strCache>
                    <c:ptCount val="1"/>
                    <c:pt idx="0">
                      <c:v>118.3
(2.0)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{F7AC3073-0654-4FAD-8E96-67A8535ADF2F}</c15:txfldGUID>
                      <c15:f>'2.시군구별 면적 및 지번수 현황'!$I$19</c15:f>
                      <c15:dlblFieldTableCache>
                        <c:ptCount val="1"/>
                        <c:pt idx="0">
                          <c:v>117.2
(2.0)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A53E-4882-B3BA-594E95432A5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현황'!$D$19,'2.시군구별 면적 및 지번수 현황'!$F$19)</c:f>
              <c:numCache>
                <c:formatCode>#,##0.0_ </c:formatCode>
                <c:ptCount val="2"/>
                <c:pt idx="0">
                  <c:v>815.84447009999997</c:v>
                </c:pt>
                <c:pt idx="1">
                  <c:v>118.274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53E-4882-B3BA-594E95432A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91497728"/>
        <c:axId val="191513728"/>
        <c:axId val="0"/>
      </c:bar3DChart>
      <c:catAx>
        <c:axId val="191497728"/>
        <c:scaling>
          <c:orientation val="minMax"/>
        </c:scaling>
        <c:delete val="1"/>
        <c:axPos val="b"/>
        <c:majorTickMark val="out"/>
        <c:minorTickMark val="none"/>
        <c:tickLblPos val="none"/>
        <c:crossAx val="191513728"/>
        <c:crosses val="autoZero"/>
        <c:auto val="1"/>
        <c:lblAlgn val="ctr"/>
        <c:lblOffset val="100"/>
        <c:noMultiLvlLbl val="0"/>
      </c:catAx>
      <c:valAx>
        <c:axId val="191513728"/>
        <c:scaling>
          <c:orientation val="minMax"/>
          <c:max val="1600"/>
        </c:scaling>
        <c:delete val="1"/>
        <c:axPos val="l"/>
        <c:numFmt formatCode="#,##0.0_ " sourceLinked="1"/>
        <c:majorTickMark val="out"/>
        <c:minorTickMark val="none"/>
        <c:tickLblPos val="none"/>
        <c:crossAx val="191497728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38888888888889261"/>
          <c:y val="5.0925925925925923E-2"/>
          <c:w val="0.15000000000000024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C55-4D40-B5AB-3BAB576E709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C55-4D40-B5AB-3BAB576E7090}"/>
              </c:ext>
            </c:extLst>
          </c:dPt>
          <c:dLbls>
            <c:dLbl>
              <c:idx val="0"/>
              <c:tx>
                <c:strRef>
                  <c:f>'2.시군구별 면적 및 지번수 현황'!$H$20</c:f>
                  <c:strCache>
                    <c:ptCount val="1"/>
                    <c:pt idx="0">
                      <c:v>741.3
(3.9)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{5B199D2D-2D6C-4955-9DCE-038B338C1BA2}</c15:txfldGUID>
                      <c15:f>'2.시군구별 면적 및 지번수 현황'!$H$20</c15:f>
                      <c15:dlblFieldTableCache>
                        <c:ptCount val="1"/>
                        <c:pt idx="0">
                          <c:v>741.3
(3.9)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1C55-4D40-B5AB-3BAB576E7090}"/>
                </c:ext>
              </c:extLst>
            </c:dLbl>
            <c:dLbl>
              <c:idx val="1"/>
              <c:tx>
                <c:strRef>
                  <c:f>'2.시군구별 면적 및 지번수 현황'!$I$20</c:f>
                  <c:strCache>
                    <c:ptCount val="1"/>
                    <c:pt idx="0">
                      <c:v>174.8
(3.0)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{030E2C33-BBFE-49FF-900C-FDE38D18D8DE}</c15:txfldGUID>
                      <c15:f>'2.시군구별 면적 및 지번수 현황'!$I$20</c15:f>
                      <c15:dlblFieldTableCache>
                        <c:ptCount val="1"/>
                        <c:pt idx="0">
                          <c:v>173.2
(3.0)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1C55-4D40-B5AB-3BAB576E709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현황'!$D$20,'2.시군구별 면적 및 지번수 현황'!$F$20)</c:f>
              <c:numCache>
                <c:formatCode>#,##0.0_ </c:formatCode>
                <c:ptCount val="2"/>
                <c:pt idx="0">
                  <c:v>741.26538889999995</c:v>
                </c:pt>
                <c:pt idx="1">
                  <c:v>174.845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C55-4D40-B5AB-3BAB576E709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91543552"/>
        <c:axId val="191547264"/>
        <c:axId val="0"/>
      </c:bar3DChart>
      <c:catAx>
        <c:axId val="191543552"/>
        <c:scaling>
          <c:orientation val="minMax"/>
        </c:scaling>
        <c:delete val="1"/>
        <c:axPos val="b"/>
        <c:majorTickMark val="out"/>
        <c:minorTickMark val="none"/>
        <c:tickLblPos val="none"/>
        <c:crossAx val="191547264"/>
        <c:crosses val="autoZero"/>
        <c:auto val="1"/>
        <c:lblAlgn val="ctr"/>
        <c:lblOffset val="100"/>
        <c:noMultiLvlLbl val="0"/>
      </c:catAx>
      <c:valAx>
        <c:axId val="191547264"/>
        <c:scaling>
          <c:orientation val="minMax"/>
          <c:max val="1600"/>
        </c:scaling>
        <c:delete val="1"/>
        <c:axPos val="l"/>
        <c:numFmt formatCode="#,##0.0_ " sourceLinked="1"/>
        <c:majorTickMark val="out"/>
        <c:minorTickMark val="none"/>
        <c:tickLblPos val="none"/>
        <c:crossAx val="191543552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6388888888889168"/>
          <c:y val="5.0925925925925923E-2"/>
          <c:w val="0.1444444444444459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70E-4A96-BA02-30A7D8D90E1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70E-4A96-BA02-30A7D8D90E13}"/>
              </c:ext>
            </c:extLst>
          </c:dPt>
          <c:dLbls>
            <c:dLbl>
              <c:idx val="0"/>
              <c:tx>
                <c:strRef>
                  <c:f>'2.시군구별 면적 및 지번수 현황'!$H$21</c:f>
                  <c:strCache>
                    <c:ptCount val="1"/>
                    <c:pt idx="0">
                      <c:v>694.2
(3.6)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{F11BBA8B-3283-4007-9B6D-370DA11B5E97}</c15:txfldGUID>
                      <c15:f>'2.시군구별 면적 및 지번수 현황'!$H$21</c15:f>
                      <c15:dlblFieldTableCache>
                        <c:ptCount val="1"/>
                        <c:pt idx="0">
                          <c:v>693.8
(3.6)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070E-4A96-BA02-30A7D8D90E13}"/>
                </c:ext>
              </c:extLst>
            </c:dLbl>
            <c:dLbl>
              <c:idx val="1"/>
              <c:tx>
                <c:strRef>
                  <c:f>'2.시군구별 면적 및 지번수 현황'!$I$21</c:f>
                  <c:strCache>
                    <c:ptCount val="1"/>
                    <c:pt idx="0">
                      <c:v>260.4
(4.4)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{3BFB511E-3D4F-4B27-971C-581F6CB725DE}</c15:txfldGUID>
                      <c15:f>'2.시군구별 면적 및 지번수 현황'!$I$21</c15:f>
                      <c15:dlblFieldTableCache>
                        <c:ptCount val="1"/>
                        <c:pt idx="0">
                          <c:v>257.3
(4.4)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070E-4A96-BA02-30A7D8D90E1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현황'!$D$21,'2.시군구별 면적 및 지번수 현황'!$F$21)</c:f>
              <c:numCache>
                <c:formatCode>#,##0.0_ </c:formatCode>
                <c:ptCount val="2"/>
                <c:pt idx="0">
                  <c:v>694.22284989999991</c:v>
                </c:pt>
                <c:pt idx="1">
                  <c:v>260.41700000000003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70E-4A96-BA02-30A7D8D90E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91560704"/>
        <c:axId val="193006208"/>
        <c:axId val="0"/>
      </c:bar3DChart>
      <c:catAx>
        <c:axId val="191560704"/>
        <c:scaling>
          <c:orientation val="minMax"/>
        </c:scaling>
        <c:delete val="1"/>
        <c:axPos val="b"/>
        <c:majorTickMark val="out"/>
        <c:minorTickMark val="none"/>
        <c:tickLblPos val="none"/>
        <c:crossAx val="193006208"/>
        <c:crosses val="autoZero"/>
        <c:auto val="1"/>
        <c:lblAlgn val="ctr"/>
        <c:lblOffset val="100"/>
        <c:noMultiLvlLbl val="0"/>
      </c:catAx>
      <c:valAx>
        <c:axId val="193006208"/>
        <c:scaling>
          <c:orientation val="minMax"/>
          <c:max val="1600"/>
        </c:scaling>
        <c:delete val="1"/>
        <c:axPos val="l"/>
        <c:numFmt formatCode="#,##0.0_ " sourceLinked="1"/>
        <c:majorTickMark val="out"/>
        <c:minorTickMark val="none"/>
        <c:tickLblPos val="none"/>
        <c:crossAx val="191560704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6944444444444566"/>
          <c:y val="5.0925925925925923E-2"/>
          <c:w val="0.13611111111111121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943-47F4-B282-8C0A6D6614C5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943-47F4-B282-8C0A6D6614C5}"/>
              </c:ext>
            </c:extLst>
          </c:dPt>
          <c:dLbls>
            <c:dLbl>
              <c:idx val="0"/>
              <c:tx>
                <c:strRef>
                  <c:f>'2.시군구별 면적 및 지번수 현황'!$H$23</c:f>
                  <c:strCache>
                    <c:ptCount val="1"/>
                    <c:pt idx="0">
                      <c:v>616.1
(3.2)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{D3249C1A-CDFC-4333-B5A4-383B5CEBEF25}</c15:txfldGUID>
                      <c15:f>'2.시군구별 면적 및 지번수 현황'!$H$23</c15:f>
                      <c15:dlblFieldTableCache>
                        <c:ptCount val="1"/>
                        <c:pt idx="0">
                          <c:v>616.1
(3.2)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0943-47F4-B282-8C0A6D6614C5}"/>
                </c:ext>
              </c:extLst>
            </c:dLbl>
            <c:dLbl>
              <c:idx val="1"/>
              <c:tx>
                <c:strRef>
                  <c:f>'2.시군구별 면적 및 지번수 현황'!$I$23</c:f>
                  <c:strCache>
                    <c:ptCount val="1"/>
                    <c:pt idx="0">
                      <c:v>230.9
(3.9)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{908EFB15-E5EE-485A-898D-1DA2237EB542}</c15:txfldGUID>
                      <c15:f>'2.시군구별 면적 및 지번수 현황'!$I$23</c15:f>
                      <c15:dlblFieldTableCache>
                        <c:ptCount val="1"/>
                        <c:pt idx="0">
                          <c:v>228.7
(3.9)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0943-47F4-B282-8C0A6D6614C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현황'!$D$23,'2.시군구별 면적 및 지번수 현황'!$F$23)</c:f>
              <c:numCache>
                <c:formatCode>#,##0.0_ </c:formatCode>
                <c:ptCount val="2"/>
                <c:pt idx="0">
                  <c:v>616.11497110000005</c:v>
                </c:pt>
                <c:pt idx="1">
                  <c:v>230.87700000000001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943-47F4-B282-8C0A6D6614C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94187264"/>
        <c:axId val="194190720"/>
        <c:axId val="0"/>
      </c:bar3DChart>
      <c:catAx>
        <c:axId val="194187264"/>
        <c:scaling>
          <c:orientation val="minMax"/>
        </c:scaling>
        <c:delete val="1"/>
        <c:axPos val="b"/>
        <c:majorTickMark val="out"/>
        <c:minorTickMark val="none"/>
        <c:tickLblPos val="none"/>
        <c:crossAx val="194190720"/>
        <c:crosses val="autoZero"/>
        <c:auto val="1"/>
        <c:lblAlgn val="ctr"/>
        <c:lblOffset val="100"/>
        <c:noMultiLvlLbl val="0"/>
      </c:catAx>
      <c:valAx>
        <c:axId val="194190720"/>
        <c:scaling>
          <c:orientation val="minMax"/>
          <c:max val="1600"/>
        </c:scaling>
        <c:delete val="1"/>
        <c:axPos val="l"/>
        <c:numFmt formatCode="#,##0.0_ " sourceLinked="1"/>
        <c:majorTickMark val="out"/>
        <c:minorTickMark val="none"/>
        <c:tickLblPos val="none"/>
        <c:crossAx val="194187264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57222222222222219"/>
          <c:y val="5.0925925925925923E-2"/>
          <c:w val="0.1611111111111112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E66-481E-9075-A17D517AA7A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E66-481E-9075-A17D517AA7AD}"/>
              </c:ext>
            </c:extLst>
          </c:dPt>
          <c:dLbls>
            <c:dLbl>
              <c:idx val="0"/>
              <c:layout>
                <c:manualLayout>
                  <c:x val="0"/>
                  <c:y val="-9.2592592592593108E-3"/>
                </c:manualLayout>
              </c:layout>
              <c:tx>
                <c:strRef>
                  <c:f>'2.시군구별 면적 및 지번수 현황'!$H$24</c:f>
                  <c:strCache>
                    <c:ptCount val="1"/>
                    <c:pt idx="0">
                      <c:v>451.0
(2.4)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{8FA054FB-F1AA-4737-B39A-B5E0DF899355}</c15:txfldGUID>
                      <c15:f>'2.시군구별 면적 및 지번수 현황'!$H$24</c15:f>
                      <c15:dlblFieldTableCache>
                        <c:ptCount val="1"/>
                        <c:pt idx="0">
                          <c:v>450.9
(2.4)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BE66-481E-9075-A17D517AA7AD}"/>
                </c:ext>
              </c:extLst>
            </c:dLbl>
            <c:dLbl>
              <c:idx val="1"/>
              <c:tx>
                <c:strRef>
                  <c:f>'2.시군구별 면적 및 지번수 현황'!$I$24</c:f>
                  <c:strCache>
                    <c:ptCount val="1"/>
                    <c:pt idx="0">
                      <c:v>194.7
(3.3)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{E37A5634-2BA1-4DF0-8457-220B36144073}</c15:txfldGUID>
                      <c15:f>'2.시군구별 면적 및 지번수 현황'!$I$24</c15:f>
                      <c15:dlblFieldTableCache>
                        <c:ptCount val="1"/>
                        <c:pt idx="0">
                          <c:v>192.3
(3.3)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BE66-481E-9075-A17D517AA7A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현황'!$D$24,'2.시군구별 면적 및 지번수 현황'!$F$24)</c:f>
              <c:numCache>
                <c:formatCode>#,##0.0_ </c:formatCode>
                <c:ptCount val="2"/>
                <c:pt idx="0">
                  <c:v>451.04485649999998</c:v>
                </c:pt>
                <c:pt idx="1">
                  <c:v>194.65600000000001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E66-481E-9075-A17D517AA7A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94200320"/>
        <c:axId val="194216320"/>
        <c:axId val="0"/>
      </c:bar3DChart>
      <c:catAx>
        <c:axId val="194200320"/>
        <c:scaling>
          <c:orientation val="minMax"/>
        </c:scaling>
        <c:delete val="1"/>
        <c:axPos val="b"/>
        <c:majorTickMark val="out"/>
        <c:minorTickMark val="none"/>
        <c:tickLblPos val="none"/>
        <c:crossAx val="194216320"/>
        <c:crosses val="autoZero"/>
        <c:auto val="1"/>
        <c:lblAlgn val="ctr"/>
        <c:lblOffset val="100"/>
        <c:noMultiLvlLbl val="0"/>
      </c:catAx>
      <c:valAx>
        <c:axId val="194216320"/>
        <c:scaling>
          <c:orientation val="minMax"/>
          <c:max val="1600"/>
        </c:scaling>
        <c:delete val="1"/>
        <c:axPos val="l"/>
        <c:numFmt formatCode="#,##0.0_ " sourceLinked="1"/>
        <c:majorTickMark val="out"/>
        <c:minorTickMark val="none"/>
        <c:tickLblPos val="none"/>
        <c:crossAx val="194200320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2.777777777777803E-2"/>
          <c:y val="5.0925853018372685E-2"/>
          <c:w val="0.96680021214965084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60E-4B06-B177-11E2039A697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60E-4B06-B177-11E2039A697A}"/>
              </c:ext>
            </c:extLst>
          </c:dPt>
          <c:dLbls>
            <c:dLbl>
              <c:idx val="0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60E-4B06-B177-11E2039A697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60E-4B06-B177-11E2039A697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현황'!$D$22,'2.시군구별 면적 및 지번수 현황'!$F$22)</c:f>
              <c:numCache>
                <c:formatCode>#,##0.0_ </c:formatCode>
                <c:ptCount val="2"/>
                <c:pt idx="0">
                  <c:v>384.21997260000001</c:v>
                </c:pt>
                <c:pt idx="1">
                  <c:v>159.35599999999999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60E-4B06-B177-11E2039A69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38882816"/>
        <c:axId val="239616768"/>
        <c:axId val="0"/>
      </c:bar3DChart>
      <c:catAx>
        <c:axId val="238882816"/>
        <c:scaling>
          <c:orientation val="minMax"/>
        </c:scaling>
        <c:delete val="1"/>
        <c:axPos val="b"/>
        <c:majorTickMark val="out"/>
        <c:minorTickMark val="none"/>
        <c:tickLblPos val="none"/>
        <c:crossAx val="239616768"/>
        <c:crosses val="autoZero"/>
        <c:auto val="1"/>
        <c:lblAlgn val="ctr"/>
        <c:lblOffset val="100"/>
        <c:noMultiLvlLbl val="0"/>
      </c:catAx>
      <c:valAx>
        <c:axId val="239616768"/>
        <c:scaling>
          <c:orientation val="minMax"/>
          <c:max val="1600"/>
        </c:scaling>
        <c:delete val="1"/>
        <c:axPos val="l"/>
        <c:numFmt formatCode="#,##0.0_ " sourceLinked="1"/>
        <c:majorTickMark val="out"/>
        <c:minorTickMark val="none"/>
        <c:tickLblPos val="none"/>
        <c:crossAx val="238882816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chemeClr val="tx1"/>
      </a:solidFill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57222222222222219"/>
          <c:y val="5.0925925925925923E-2"/>
          <c:w val="0.1444444444444459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737-4868-9B1D-D6871ACF8FC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737-4868-9B1D-D6871ACF8FC2}"/>
              </c:ext>
            </c:extLst>
          </c:dPt>
          <c:dLbls>
            <c:dLbl>
              <c:idx val="0"/>
              <c:tx>
                <c:strRef>
                  <c:f>'2.시군구별 면적 및 지번수 현황'!$H$25</c:f>
                  <c:strCache>
                    <c:ptCount val="1"/>
                    <c:pt idx="0">
                      <c:v>661.6
(3.5)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{919D73C3-2C08-4437-AAD0-7740C5BE59D1}</c15:txfldGUID>
                      <c15:f>'2.시군구별 면적 및 지번수 현황'!$H$25</c15:f>
                      <c15:dlblFieldTableCache>
                        <c:ptCount val="1"/>
                        <c:pt idx="0">
                          <c:v>661.5
(3.5)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C737-4868-9B1D-D6871ACF8FC2}"/>
                </c:ext>
              </c:extLst>
            </c:dLbl>
            <c:dLbl>
              <c:idx val="1"/>
              <c:tx>
                <c:strRef>
                  <c:f>'2.시군구별 면적 및 지번수 현황'!$I$25</c:f>
                  <c:strCache>
                    <c:ptCount val="1"/>
                    <c:pt idx="0">
                      <c:v>247.3
(4.2)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{795D969B-CFF6-4D05-9595-C9D15889187C}</c15:txfldGUID>
                      <c15:f>'2.시군구별 면적 및 지번수 현황'!$I$25</c15:f>
                      <c15:dlblFieldTableCache>
                        <c:ptCount val="1"/>
                        <c:pt idx="0">
                          <c:v>245.5
(4.2)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C737-4868-9B1D-D6871ACF8FC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현황'!$D$25,'2.시군구별 면적 및 지번수 현황'!$F$25)</c:f>
              <c:numCache>
                <c:formatCode>#,##0.0_ </c:formatCode>
                <c:ptCount val="2"/>
                <c:pt idx="0">
                  <c:v>661.56144779999988</c:v>
                </c:pt>
                <c:pt idx="1">
                  <c:v>247.292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737-4868-9B1D-D6871ACF8FC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94229760"/>
        <c:axId val="194233472"/>
        <c:axId val="0"/>
      </c:bar3DChart>
      <c:catAx>
        <c:axId val="194229760"/>
        <c:scaling>
          <c:orientation val="minMax"/>
        </c:scaling>
        <c:delete val="1"/>
        <c:axPos val="b"/>
        <c:majorTickMark val="out"/>
        <c:minorTickMark val="none"/>
        <c:tickLblPos val="none"/>
        <c:crossAx val="194233472"/>
        <c:crosses val="autoZero"/>
        <c:auto val="1"/>
        <c:lblAlgn val="ctr"/>
        <c:lblOffset val="100"/>
        <c:noMultiLvlLbl val="0"/>
      </c:catAx>
      <c:valAx>
        <c:axId val="194233472"/>
        <c:scaling>
          <c:orientation val="minMax"/>
          <c:max val="1600"/>
        </c:scaling>
        <c:delete val="1"/>
        <c:axPos val="l"/>
        <c:numFmt formatCode="#,##0.0_ " sourceLinked="1"/>
        <c:majorTickMark val="out"/>
        <c:minorTickMark val="none"/>
        <c:tickLblPos val="none"/>
        <c:crossAx val="194229760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6388888888889168"/>
          <c:y val="5.0925925925925923E-2"/>
          <c:w val="0.17222222222222244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1BD-4609-A723-56F76F997D0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1BD-4609-A723-56F76F997D03}"/>
              </c:ext>
            </c:extLst>
          </c:dPt>
          <c:dLbls>
            <c:dLbl>
              <c:idx val="0"/>
              <c:tx>
                <c:strRef>
                  <c:f>'2.시군구별 면적 및 지번수 현황'!$H$26</c:f>
                  <c:strCache>
                    <c:ptCount val="1"/>
                    <c:pt idx="0">
                      <c:v>1,202.3
(6.3)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{DADEE8DE-6BAD-4203-9C10-4730343FCB21}</c15:txfldGUID>
                      <c15:f>'2.시군구별 면적 및 지번수 현황'!$H$26</c15:f>
                      <c15:dlblFieldTableCache>
                        <c:ptCount val="1"/>
                        <c:pt idx="0">
                          <c:v>1,202.1
(6.3)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91BD-4609-A723-56F76F997D03}"/>
                </c:ext>
              </c:extLst>
            </c:dLbl>
            <c:dLbl>
              <c:idx val="1"/>
              <c:tx>
                <c:strRef>
                  <c:f>'2.시군구별 면적 및 지번수 현황'!$I$26</c:f>
                  <c:strCache>
                    <c:ptCount val="1"/>
                    <c:pt idx="0">
                      <c:v>173.0
(3.0)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{F619A403-9D29-4D30-9FF2-E2DA7E3D1873}</c15:txfldGUID>
                      <c15:f>'2.시군구별 면적 및 지번수 현황'!$I$26</c15:f>
                      <c15:dlblFieldTableCache>
                        <c:ptCount val="1"/>
                        <c:pt idx="0">
                          <c:v>170.7
(2.9)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91BD-4609-A723-56F76F997D0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현황'!$D$26,'2.시군구별 면적 및 지번수 현황'!$F$26)</c:f>
              <c:numCache>
                <c:formatCode>#,##0.0_ </c:formatCode>
                <c:ptCount val="2"/>
                <c:pt idx="0">
                  <c:v>1202.279612</c:v>
                </c:pt>
                <c:pt idx="1">
                  <c:v>173.006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1BD-4609-A723-56F76F997D0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94247296"/>
        <c:axId val="194570496"/>
        <c:axId val="0"/>
      </c:bar3DChart>
      <c:catAx>
        <c:axId val="194247296"/>
        <c:scaling>
          <c:orientation val="minMax"/>
        </c:scaling>
        <c:delete val="1"/>
        <c:axPos val="b"/>
        <c:majorTickMark val="out"/>
        <c:minorTickMark val="none"/>
        <c:tickLblPos val="none"/>
        <c:crossAx val="194570496"/>
        <c:crosses val="autoZero"/>
        <c:auto val="1"/>
        <c:lblAlgn val="ctr"/>
        <c:lblOffset val="100"/>
        <c:noMultiLvlLbl val="0"/>
      </c:catAx>
      <c:valAx>
        <c:axId val="194570496"/>
        <c:scaling>
          <c:orientation val="minMax"/>
          <c:max val="1600"/>
        </c:scaling>
        <c:delete val="1"/>
        <c:axPos val="l"/>
        <c:numFmt formatCode="#,##0.0_ " sourceLinked="1"/>
        <c:majorTickMark val="out"/>
        <c:minorTickMark val="none"/>
        <c:tickLblPos val="none"/>
        <c:crossAx val="194247296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55833333333333335"/>
          <c:y val="5.0925925925925923E-2"/>
          <c:w val="0.16388888888888889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3A2-4864-BB96-F514135B163A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3A2-4864-BB96-F514135B163A}"/>
              </c:ext>
            </c:extLst>
          </c:dPt>
          <c:dLbls>
            <c:dLbl>
              <c:idx val="0"/>
              <c:tx>
                <c:strRef>
                  <c:f>'2.시군구별 면적 및 지번수 현황'!$H$27</c:f>
                  <c:strCache>
                    <c:ptCount val="1"/>
                    <c:pt idx="0">
                      <c:v>990.5
(5.2)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{B55AEDBC-6310-4288-B5D5-02D564A88779}</c15:txfldGUID>
                      <c15:f>'2.시군구별 면적 및 지번수 현황'!$H$27</c15:f>
                      <c15:dlblFieldTableCache>
                        <c:ptCount val="1"/>
                        <c:pt idx="0">
                          <c:v>990.2
(5.2)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43A2-4864-BB96-F514135B163A}"/>
                </c:ext>
              </c:extLst>
            </c:dLbl>
            <c:dLbl>
              <c:idx val="1"/>
              <c:tx>
                <c:strRef>
                  <c:f>'2.시군구별 면적 및 지번수 현황'!$I$27</c:f>
                  <c:strCache>
                    <c:ptCount val="1"/>
                    <c:pt idx="0">
                      <c:v>182.4
(3.1)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{9A18699E-5536-4C3A-B0A6-63305DDC29FB}</c15:txfldGUID>
                      <c15:f>'2.시군구별 면적 및 지번수 현황'!$I$27</c15:f>
                      <c15:dlblFieldTableCache>
                        <c:ptCount val="1"/>
                        <c:pt idx="0">
                          <c:v>181.3
(3.1)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43A2-4864-BB96-F514135B163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현황'!$D$27,'2.시군구별 면적 및 지번수 현황'!$F$27)</c:f>
              <c:numCache>
                <c:formatCode>#,##0.0_ </c:formatCode>
                <c:ptCount val="2"/>
                <c:pt idx="0">
                  <c:v>990.52015539999991</c:v>
                </c:pt>
                <c:pt idx="1">
                  <c:v>182.40800000000002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3A2-4864-BB96-F514135B163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96701568"/>
        <c:axId val="196705280"/>
        <c:axId val="0"/>
      </c:bar3DChart>
      <c:catAx>
        <c:axId val="196701568"/>
        <c:scaling>
          <c:orientation val="minMax"/>
        </c:scaling>
        <c:delete val="1"/>
        <c:axPos val="b"/>
        <c:majorTickMark val="out"/>
        <c:minorTickMark val="none"/>
        <c:tickLblPos val="none"/>
        <c:crossAx val="196705280"/>
        <c:crosses val="autoZero"/>
        <c:auto val="1"/>
        <c:lblAlgn val="ctr"/>
        <c:lblOffset val="100"/>
        <c:noMultiLvlLbl val="0"/>
      </c:catAx>
      <c:valAx>
        <c:axId val="196705280"/>
        <c:scaling>
          <c:orientation val="minMax"/>
          <c:max val="1600"/>
        </c:scaling>
        <c:delete val="1"/>
        <c:axPos val="l"/>
        <c:numFmt formatCode="#,##0.0_ " sourceLinked="1"/>
        <c:majorTickMark val="out"/>
        <c:minorTickMark val="none"/>
        <c:tickLblPos val="none"/>
        <c:crossAx val="196701568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861111111111111"/>
          <c:y val="5.0925925925925923E-2"/>
          <c:w val="0.1444444444444459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EB8-467C-8956-3C783DE9D06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EB8-467C-8956-3C783DE9D06A}"/>
              </c:ext>
            </c:extLst>
          </c:dPt>
          <c:dLbls>
            <c:dLbl>
              <c:idx val="0"/>
              <c:tx>
                <c:strRef>
                  <c:f>'2.시군구별 면적 및 지번수 현황'!$H$22</c:f>
                  <c:strCache>
                    <c:ptCount val="1"/>
                    <c:pt idx="0">
                      <c:v>384.2
(2.0)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{BC46C49A-4022-4C68-9BF5-F69E4895B6D1}</c15:txfldGUID>
                      <c15:f>'2.시군구별 면적 및 지번수 현황'!$H$22</c15:f>
                      <c15:dlblFieldTableCache>
                        <c:ptCount val="1"/>
                        <c:pt idx="0">
                          <c:v>384.1
(2.0)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0EB8-467C-8956-3C783DE9D06A}"/>
                </c:ext>
              </c:extLst>
            </c:dLbl>
            <c:dLbl>
              <c:idx val="1"/>
              <c:tx>
                <c:strRef>
                  <c:f>'2.시군구별 면적 및 지번수 현황'!$I$22</c:f>
                  <c:strCache>
                    <c:ptCount val="1"/>
                    <c:pt idx="0">
                      <c:v>159.4
(2.7)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{98B14D36-2785-4A9B-AE30-1076134FDF63}</c15:txfldGUID>
                      <c15:f>'2.시군구별 면적 및 지번수 현황'!$I$22</c15:f>
                      <c15:dlblFieldTableCache>
                        <c:ptCount val="1"/>
                        <c:pt idx="0">
                          <c:v>158.1
(2.7)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0EB8-467C-8956-3C783DE9D06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현황'!$D$22,'2.시군구별 면적 및 지번수 현황'!$F$22)</c:f>
              <c:numCache>
                <c:formatCode>#,##0.0_ </c:formatCode>
                <c:ptCount val="2"/>
                <c:pt idx="0">
                  <c:v>384.21997260000001</c:v>
                </c:pt>
                <c:pt idx="1">
                  <c:v>159.35599999999999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EB8-467C-8956-3C783DE9D0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96727168"/>
        <c:axId val="196730880"/>
        <c:axId val="0"/>
      </c:bar3DChart>
      <c:catAx>
        <c:axId val="196727168"/>
        <c:scaling>
          <c:orientation val="minMax"/>
        </c:scaling>
        <c:delete val="1"/>
        <c:axPos val="b"/>
        <c:majorTickMark val="out"/>
        <c:minorTickMark val="none"/>
        <c:tickLblPos val="none"/>
        <c:crossAx val="196730880"/>
        <c:crosses val="autoZero"/>
        <c:auto val="1"/>
        <c:lblAlgn val="ctr"/>
        <c:lblOffset val="100"/>
        <c:noMultiLvlLbl val="0"/>
      </c:catAx>
      <c:valAx>
        <c:axId val="196730880"/>
        <c:scaling>
          <c:orientation val="minMax"/>
          <c:max val="1600"/>
        </c:scaling>
        <c:delete val="1"/>
        <c:axPos val="l"/>
        <c:numFmt formatCode="#,##0.0_ " sourceLinked="1"/>
        <c:majorTickMark val="out"/>
        <c:minorTickMark val="none"/>
        <c:tickLblPos val="none"/>
        <c:crossAx val="196727168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33055555555555582"/>
          <c:y val="5.0925925925925923E-2"/>
          <c:w val="0.1611111111111112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497-45DF-B4A0-647F1C5D3EB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497-45DF-B4A0-647F1C5D3EBA}"/>
              </c:ext>
            </c:extLst>
          </c:dPt>
          <c:dLbls>
            <c:dLbl>
              <c:idx val="0"/>
              <c:tx>
                <c:strRef>
                  <c:f>'2.시군구별 면적 및 지번수 현황'!$H$16</c:f>
                  <c:strCache>
                    <c:ptCount val="1"/>
                    <c:pt idx="0">
                      <c:v>614.3
(3.2)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{F6C822DF-1632-4AE6-9BAB-A926D84D3A0E}</c15:txfldGUID>
                      <c15:f>'2.시군구별 면적 및 지번수 현황'!$H$16</c15:f>
                      <c15:dlblFieldTableCache>
                        <c:ptCount val="1"/>
                        <c:pt idx="0">
                          <c:v>614.3
(3.2)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F497-45DF-B4A0-647F1C5D3EBA}"/>
                </c:ext>
              </c:extLst>
            </c:dLbl>
            <c:dLbl>
              <c:idx val="1"/>
              <c:tx>
                <c:strRef>
                  <c:f>'2.시군구별 면적 및 지번수 현황'!$I$16</c:f>
                  <c:strCache>
                    <c:ptCount val="1"/>
                    <c:pt idx="0">
                      <c:v>193.7
(3.3)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{4E26FFA2-E7B0-4B62-BEF1-92FD7078A77F}</c15:txfldGUID>
                      <c15:f>'2.시군구별 면적 및 지번수 현황'!$I$16</c15:f>
                      <c15:dlblFieldTableCache>
                        <c:ptCount val="1"/>
                        <c:pt idx="0">
                          <c:v>192.0
(3.3)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F497-45DF-B4A0-647F1C5D3EB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현황'!$D$16,'2.시군구별 면적 및 지번수 현황'!$F$16)</c:f>
              <c:numCache>
                <c:formatCode>#,##0.0_ </c:formatCode>
                <c:ptCount val="2"/>
                <c:pt idx="0">
                  <c:v>614.31392689999996</c:v>
                </c:pt>
                <c:pt idx="1">
                  <c:v>193.661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497-45DF-B4A0-647F1C5D3E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97088384"/>
        <c:axId val="197145344"/>
        <c:axId val="0"/>
      </c:bar3DChart>
      <c:catAx>
        <c:axId val="197088384"/>
        <c:scaling>
          <c:orientation val="minMax"/>
        </c:scaling>
        <c:delete val="1"/>
        <c:axPos val="b"/>
        <c:majorTickMark val="out"/>
        <c:minorTickMark val="none"/>
        <c:tickLblPos val="none"/>
        <c:crossAx val="197145344"/>
        <c:crosses val="autoZero"/>
        <c:auto val="1"/>
        <c:lblAlgn val="ctr"/>
        <c:lblOffset val="100"/>
        <c:noMultiLvlLbl val="0"/>
      </c:catAx>
      <c:valAx>
        <c:axId val="197145344"/>
        <c:scaling>
          <c:orientation val="minMax"/>
          <c:max val="1600"/>
        </c:scaling>
        <c:delete val="1"/>
        <c:axPos val="l"/>
        <c:numFmt formatCode="#,##0.0_ " sourceLinked="1"/>
        <c:majorTickMark val="out"/>
        <c:minorTickMark val="none"/>
        <c:tickLblPos val="none"/>
        <c:crossAx val="197088384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57777777777777772"/>
          <c:y val="5.0925925925925923E-2"/>
          <c:w val="0.15277777777777779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AA9-43BE-A559-298115E8F15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AA9-43BE-A559-298115E8F15E}"/>
              </c:ext>
            </c:extLst>
          </c:dPt>
          <c:dLbls>
            <c:dLbl>
              <c:idx val="0"/>
              <c:tx>
                <c:strRef>
                  <c:f>'2.시군구별 면적 및 지번수 현황'!$H$5</c:f>
                  <c:strCache>
                    <c:ptCount val="1"/>
                    <c:pt idx="0">
                      <c:v>394.1
(2.1)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{1091F77A-B520-4E8E-A060-6F203CB46EFA}</c15:txfldGUID>
                      <c15:f>'2.시군구별 면적 및 지번수 현황'!$H$5</c15:f>
                      <c15:dlblFieldTableCache>
                        <c:ptCount val="1"/>
                        <c:pt idx="0">
                          <c:v>394.0
(2.1)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EAA9-43BE-A559-298115E8F15E}"/>
                </c:ext>
              </c:extLst>
            </c:dLbl>
            <c:dLbl>
              <c:idx val="1"/>
              <c:tx>
                <c:strRef>
                  <c:f>'2.시군구별 면적 및 지번수 현황'!$I$5</c:f>
                  <c:strCache>
                    <c:ptCount val="1"/>
                    <c:pt idx="0">
                      <c:v>178.4
(3.0)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{BBE05E59-4566-461B-8212-14E60E516BEB}</c15:txfldGUID>
                      <c15:f>'2.시군구별 면적 및 지번수 현황'!$I$5</c15:f>
                      <c15:dlblFieldTableCache>
                        <c:ptCount val="1"/>
                        <c:pt idx="0">
                          <c:v>177.2
(3.0)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EAA9-43BE-A559-298115E8F15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현황'!$D$5,'2.시군구별 면적 및 지번수 현황'!$F$5)</c:f>
              <c:numCache>
                <c:formatCode>#,##0.0_ </c:formatCode>
                <c:ptCount val="2"/>
                <c:pt idx="0">
                  <c:v>394.05603069999995</c:v>
                </c:pt>
                <c:pt idx="1">
                  <c:v>178.43299999999999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EAA9-43BE-A559-298115E8F1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01004544"/>
        <c:axId val="201012352"/>
        <c:axId val="0"/>
      </c:bar3DChart>
      <c:catAx>
        <c:axId val="201004544"/>
        <c:scaling>
          <c:orientation val="minMax"/>
        </c:scaling>
        <c:delete val="1"/>
        <c:axPos val="b"/>
        <c:majorTickMark val="out"/>
        <c:minorTickMark val="none"/>
        <c:tickLblPos val="none"/>
        <c:crossAx val="201012352"/>
        <c:crosses val="autoZero"/>
        <c:auto val="1"/>
        <c:lblAlgn val="ctr"/>
        <c:lblOffset val="100"/>
        <c:noMultiLvlLbl val="0"/>
      </c:catAx>
      <c:valAx>
        <c:axId val="201012352"/>
        <c:scaling>
          <c:orientation val="minMax"/>
          <c:max val="1600"/>
        </c:scaling>
        <c:delete val="1"/>
        <c:axPos val="l"/>
        <c:numFmt formatCode="#,##0.0_ " sourceLinked="1"/>
        <c:majorTickMark val="out"/>
        <c:minorTickMark val="none"/>
        <c:tickLblPos val="none"/>
        <c:crossAx val="201004544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 sz="1200" b="1" i="0" baseline="0"/>
              <a:t>3-1 </a:t>
            </a:r>
            <a:r>
              <a:rPr lang="ko-KR" altLang="ko-KR" sz="1200" b="1" i="0" baseline="0"/>
              <a:t>토지ㆍ임야대장별 지적공부등록지 현황</a:t>
            </a:r>
            <a:endParaRPr lang="ko-KR" altLang="ko-KR" sz="1200"/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B7DEE8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59A-436F-B6C7-3E6E6065E58C}"/>
              </c:ext>
            </c:extLst>
          </c:dPt>
          <c:dPt>
            <c:idx val="1"/>
            <c:bubble3D val="0"/>
            <c:spPr>
              <a:solidFill>
                <a:srgbClr val="E6B9B8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59A-436F-B6C7-3E6E6065E58C}"/>
              </c:ext>
            </c:extLst>
          </c:dPt>
          <c:dLbls>
            <c:dLbl>
              <c:idx val="0"/>
              <c:layout/>
              <c:tx>
                <c:strRef>
                  <c:f>'3.지적통계체계표'!$G$4</c:f>
                  <c:strCache>
                    <c:ptCount val="1"/>
                    <c:pt idx="0">
                      <c:v>토지대장등록지
5,473,186,668.4㎡
(28.8%)
5,182,474필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{B83D4B6A-BEDD-4159-AFD8-B5EFD7DC2314}</c15:txfldGUID>
                      <c15:f>'3.지적통계체계표'!$G$4</c15:f>
                      <c15:dlblFieldTableCache>
                        <c:ptCount val="1"/>
                        <c:pt idx="0">
                          <c:v>토지대장등록지
5,455,033,678.9㎡
(28.7%)
5,144,084필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859A-436F-B6C7-3E6E6065E58C}"/>
                </c:ext>
              </c:extLst>
            </c:dLbl>
            <c:dLbl>
              <c:idx val="1"/>
              <c:layout>
                <c:manualLayout>
                  <c:x val="0.27499242959926951"/>
                  <c:y val="-0.39226407902331833"/>
                </c:manualLayout>
              </c:layout>
              <c:tx>
                <c:strRef>
                  <c:f>'3.지적통계체계표'!$G$5</c:f>
                  <c:strCache>
                    <c:ptCount val="1"/>
                    <c:pt idx="0">
                      <c:v>임야대장등록지
13,563,180,154.5㎡
(71.2%)
673,528필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{96BC8E2C-2F36-457F-89CE-2465816410CE}</c15:txfldGUID>
                      <c15:f>'3.지적통계체계표'!$G$5</c15:f>
                      <c15:dlblFieldTableCache>
                        <c:ptCount val="1"/>
                        <c:pt idx="0">
                          <c:v>임야대장등록지
13,578,995,783.5㎡
(71.3%)
669,606필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859A-436F-B6C7-3E6E6065E58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'3.지적통계체계표'!$B$4:$B$5</c:f>
              <c:strCache>
                <c:ptCount val="2"/>
                <c:pt idx="0">
                  <c:v>토지대장등록지</c:v>
                </c:pt>
                <c:pt idx="1">
                  <c:v>임야대장등록지</c:v>
                </c:pt>
              </c:strCache>
            </c:strRef>
          </c:cat>
          <c:val>
            <c:numRef>
              <c:f>'3.지적통계체계표'!$D$4:$D$5</c:f>
              <c:numCache>
                <c:formatCode>_-* #,##0.0_-;\-* #,##0.0_-;_-* "-"_-;_-@_-</c:formatCode>
                <c:ptCount val="2"/>
                <c:pt idx="0">
                  <c:v>5473186668.3999987</c:v>
                </c:pt>
                <c:pt idx="1">
                  <c:v>13563180154.5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59A-436F-B6C7-3E6E6065E58C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3-2 </a:t>
            </a:r>
            <a:r>
              <a:rPr lang="ko-KR" altLang="en-US"/>
              <a:t>소유구분별 지적공부등록지 현황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4847657587989391"/>
          <c:y val="0.33624290413511865"/>
          <c:w val="0.74827772036355833"/>
          <c:h val="0.64460449367118189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FFFFCC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7A5-4EC8-B53E-DFCACDCAAE09}"/>
              </c:ext>
            </c:extLst>
          </c:dPt>
          <c:dPt>
            <c:idx val="1"/>
            <c:bubble3D val="0"/>
            <c:spPr>
              <a:solidFill>
                <a:srgbClr val="F2DCDB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7A5-4EC8-B53E-DFCACDCAAE09}"/>
              </c:ext>
            </c:extLst>
          </c:dPt>
          <c:dPt>
            <c:idx val="2"/>
            <c:bubble3D val="0"/>
            <c:spPr>
              <a:solidFill>
                <a:srgbClr val="D7E4BD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07A5-4EC8-B53E-DFCACDCAAE09}"/>
              </c:ext>
            </c:extLst>
          </c:dPt>
          <c:dPt>
            <c:idx val="3"/>
            <c:bubble3D val="0"/>
            <c:spPr>
              <a:solidFill>
                <a:srgbClr val="CCC1D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07A5-4EC8-B53E-DFCACDCAAE09}"/>
              </c:ext>
            </c:extLst>
          </c:dPt>
          <c:dPt>
            <c:idx val="4"/>
            <c:bubble3D val="0"/>
            <c:spPr>
              <a:solidFill>
                <a:srgbClr val="DBEEF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07A5-4EC8-B53E-DFCACDCAAE09}"/>
              </c:ext>
            </c:extLst>
          </c:dPt>
          <c:dPt>
            <c:idx val="5"/>
            <c:bubble3D val="0"/>
            <c:spPr>
              <a:solidFill>
                <a:srgbClr val="FCD5B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07A5-4EC8-B53E-DFCACDCAAE09}"/>
              </c:ext>
            </c:extLst>
          </c:dPt>
          <c:dLbls>
            <c:dLbl>
              <c:idx val="0"/>
              <c:layout>
                <c:manualLayout>
                  <c:x val="-0.22222219207956864"/>
                  <c:y val="-0.15819103945947552"/>
                </c:manualLayout>
              </c:layout>
              <c:tx>
                <c:strRef>
                  <c:f>'3.지적통계체계표'!$G$6</c:f>
                  <c:strCache>
                    <c:ptCount val="1"/>
                    <c:pt idx="0">
                      <c:v>개인
10,134,174,834.0㎡
(53.2%)
3,747,988필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{4DB15D6C-9E01-4363-836A-537A8DDFF28E}</c15:txfldGUID>
                      <c15:f>'3.지적통계체계표'!$G$6</c15:f>
                      <c15:dlblFieldTableCache>
                        <c:ptCount val="1"/>
                        <c:pt idx="0">
                          <c:v>개인
10,230,610,644.3㎡
(53.7%)
3,751,105필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07A5-4EC8-B53E-DFCACDCAAE09}"/>
                </c:ext>
              </c:extLst>
            </c:dLbl>
            <c:dLbl>
              <c:idx val="1"/>
              <c:layout>
                <c:manualLayout>
                  <c:x val="0.20876406996899641"/>
                  <c:y val="-0.18913508750333088"/>
                </c:manualLayout>
              </c:layout>
              <c:tx>
                <c:strRef>
                  <c:f>'3.지적통계체계표'!$G$7</c:f>
                  <c:strCache>
                    <c:ptCount val="1"/>
                    <c:pt idx="0">
                      <c:v>국유지
4,228,813,025.5㎡
(22.2%)
930,585필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{FA33C4A5-7336-479F-9828-482E9C33E2EE}</c15:txfldGUID>
                      <c15:f>'3.지적통계체계표'!$G$7</c15:f>
                      <c15:dlblFieldTableCache>
                        <c:ptCount val="1"/>
                        <c:pt idx="0">
                          <c:v>국유지
4,199,157,193.1㎡
(22.1%)
917,935필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07A5-4EC8-B53E-DFCACDCAAE09}"/>
                </c:ext>
              </c:extLst>
            </c:dLbl>
            <c:dLbl>
              <c:idx val="2"/>
              <c:layout>
                <c:manualLayout>
                  <c:x val="-1.0881874723544776E-2"/>
                  <c:y val="0.14951589177666608"/>
                </c:manualLayout>
              </c:layout>
              <c:tx>
                <c:strRef>
                  <c:f>'3.지적통계체계표'!$G$8</c:f>
                  <c:strCache>
                    <c:ptCount val="1"/>
                    <c:pt idx="0">
                      <c:v>도유지
240,790,207.9㎡
(1.3%)
125,938필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{A66B8ADF-DFF1-4C71-8E2C-39F9E5677F4F}</c15:txfldGUID>
                      <c15:f>'3.지적통계체계표'!$G$8</c15:f>
                      <c15:dlblFieldTableCache>
                        <c:ptCount val="1"/>
                        <c:pt idx="0">
                          <c:v>도유지
238,987,966.8㎡
(1.3%)
120,449필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07A5-4EC8-B53E-DFCACDCAAE09}"/>
                </c:ext>
              </c:extLst>
            </c:dLbl>
            <c:dLbl>
              <c:idx val="3"/>
              <c:layout>
                <c:manualLayout>
                  <c:x val="-4.7559591234872023E-2"/>
                  <c:y val="3.2179737497799467E-3"/>
                </c:manualLayout>
              </c:layout>
              <c:tx>
                <c:strRef>
                  <c:f>'3.지적통계체계표'!$G$9</c:f>
                  <c:strCache>
                    <c:ptCount val="1"/>
                    <c:pt idx="0">
                      <c:v>군유지
1,334,415,734.5㎡
(7.0%)
679,530필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{9A75111F-6FE2-41EE-97A7-6AE05C846598}</c15:txfldGUID>
                      <c15:f>'3.지적통계체계표'!$G$9</c15:f>
                      <c15:dlblFieldTableCache>
                        <c:ptCount val="1"/>
                        <c:pt idx="0">
                          <c:v>군유지
1,317,836,201.9㎡
(6.9%)
661,869필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07A5-4EC8-B53E-DFCACDCAAE09}"/>
                </c:ext>
              </c:extLst>
            </c:dLbl>
            <c:dLbl>
              <c:idx val="4"/>
              <c:layout>
                <c:manualLayout>
                  <c:x val="-3.9227920645666492E-2"/>
                  <c:y val="-3.9420129739601434E-2"/>
                </c:manualLayout>
              </c:layout>
              <c:tx>
                <c:strRef>
                  <c:f>'3.지적통계체계표'!$G$10</c:f>
                  <c:strCache>
                    <c:ptCount val="1"/>
                    <c:pt idx="0">
                      <c:v>법인
1,087,768,306.5㎡
(5.7%)
233,428필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{8A947234-D866-46BB-97AE-3E8BDA8F61E8}</c15:txfldGUID>
                      <c15:f>'3.지적통계체계표'!$G$10</c15:f>
                      <c15:dlblFieldTableCache>
                        <c:ptCount val="1"/>
                        <c:pt idx="0">
                          <c:v>법인
1,068,624,282.9㎡
(5.6%)
223,573필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07A5-4EC8-B53E-DFCACDCAAE09}"/>
                </c:ext>
              </c:extLst>
            </c:dLbl>
            <c:dLbl>
              <c:idx val="5"/>
              <c:layout>
                <c:manualLayout>
                  <c:x val="-1.1389175583202715E-2"/>
                  <c:y val="-1.2568036936674418E-2"/>
                </c:manualLayout>
              </c:layout>
              <c:tx>
                <c:strRef>
                  <c:f>'3.지적통계체계표'!$G$11</c:f>
                  <c:strCache>
                    <c:ptCount val="1"/>
                    <c:pt idx="0">
                      <c:v>종중
1,529,812,112.9㎡
(8.0%)
90,604필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{307B34FB-B092-43A8-849F-8E74F7A312BD}</c15:txfldGUID>
                      <c15:f>'3.지적통계체계표'!$G$11</c15:f>
                      <c15:dlblFieldTableCache>
                        <c:ptCount val="1"/>
                        <c:pt idx="0">
                          <c:v>종중
1,504,350,157.6㎡
(7.9%)
90,018필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07A5-4EC8-B53E-DFCACDCAAE09}"/>
                </c:ext>
              </c:extLst>
            </c:dLbl>
            <c:dLbl>
              <c:idx val="6"/>
              <c:layout>
                <c:manualLayout>
                  <c:x val="-1.0562709236171754E-2"/>
                  <c:y val="-4.7183118892647723E-2"/>
                </c:manualLayout>
              </c:layout>
              <c:tx>
                <c:strRef>
                  <c:f>'3.지적통계체계표'!$G$12</c:f>
                  <c:strCache>
                    <c:ptCount val="1"/>
                    <c:pt idx="0">
                      <c:v>종교단체
237,482,487.8㎡
(1.2%)
14,122필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{FF6F1950-6BDF-4D28-8468-C4112975CF57}</c15:txfldGUID>
                      <c15:f>'3.지적통계체계표'!$G$12</c15:f>
                      <c15:dlblFieldTableCache>
                        <c:ptCount val="1"/>
                        <c:pt idx="0">
                          <c:v>종교단체
228,120,644.8㎡
(1.2%)
13,762필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07A5-4EC8-B53E-DFCACDCAAE09}"/>
                </c:ext>
              </c:extLst>
            </c:dLbl>
            <c:dLbl>
              <c:idx val="7"/>
              <c:layout/>
              <c:tx>
                <c:strRef>
                  <c:f>'3.지적통계체계표'!$G$13</c:f>
                  <c:strCache>
                    <c:ptCount val="1"/>
                    <c:pt idx="0">
                      <c:v>기타단체
205,893,918.4㎡
(1.1%)
18,987필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{BA1DB3E6-A24C-4D84-9F80-738141CBFC05}</c15:txfldGUID>
                      <c15:f>'3.지적통계체계표'!$G$13</c15:f>
                      <c15:dlblFieldTableCache>
                        <c:ptCount val="1"/>
                        <c:pt idx="0">
                          <c:v>기타단체
206,509,739.5㎡
(1.1%)
18,839필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07A5-4EC8-B53E-DFCACDCAAE09}"/>
                </c:ext>
              </c:extLst>
            </c:dLbl>
            <c:dLbl>
              <c:idx val="8"/>
              <c:layout>
                <c:manualLayout>
                  <c:x val="0.16321509922682748"/>
                  <c:y val="-7.2943465259674017E-3"/>
                </c:manualLayout>
              </c:layout>
              <c:tx>
                <c:strRef>
                  <c:f>'3.지적통계체계표'!$G$14</c:f>
                  <c:strCache>
                    <c:ptCount val="1"/>
                    <c:pt idx="0">
                      <c:v>기타
37,216,195.4㎡
(0.2%)
14,820필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{78C4D1ED-D448-4C1E-8D2B-1A8FEB912763}</c15:txfldGUID>
                      <c15:f>'3.지적통계체계표'!$G$14</c15:f>
                      <c15:dlblFieldTableCache>
                        <c:ptCount val="1"/>
                        <c:pt idx="0">
                          <c:v>기타
39,832,631.5㎡
(0.2%)
16,140필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07A5-4EC8-B53E-DFCACDCAAE0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'3.지적통계체계표'!$C$6:$C$14</c:f>
              <c:strCache>
                <c:ptCount val="9"/>
                <c:pt idx="0">
                  <c:v>개인</c:v>
                </c:pt>
                <c:pt idx="1">
                  <c:v>국유지</c:v>
                </c:pt>
                <c:pt idx="2">
                  <c:v>도유지</c:v>
                </c:pt>
                <c:pt idx="3">
                  <c:v>군유지</c:v>
                </c:pt>
                <c:pt idx="4">
                  <c:v>법인</c:v>
                </c:pt>
                <c:pt idx="5">
                  <c:v>종중</c:v>
                </c:pt>
                <c:pt idx="6">
                  <c:v>종교단체</c:v>
                </c:pt>
                <c:pt idx="7">
                  <c:v>기타단체</c:v>
                </c:pt>
                <c:pt idx="8">
                  <c:v>기타</c:v>
                </c:pt>
              </c:strCache>
            </c:strRef>
          </c:cat>
          <c:val>
            <c:numRef>
              <c:f>'3.지적통계체계표'!$D$6:$D$14</c:f>
              <c:numCache>
                <c:formatCode>_-* #,##0.0_-;\-* #,##0.0_-;_-* "-"_-;_-@_-</c:formatCode>
                <c:ptCount val="9"/>
                <c:pt idx="0">
                  <c:v>10134174834</c:v>
                </c:pt>
                <c:pt idx="1">
                  <c:v>4228813025.5</c:v>
                </c:pt>
                <c:pt idx="2">
                  <c:v>240790207.90000001</c:v>
                </c:pt>
                <c:pt idx="3">
                  <c:v>1334415734.5</c:v>
                </c:pt>
                <c:pt idx="4">
                  <c:v>1087768306.5</c:v>
                </c:pt>
                <c:pt idx="5">
                  <c:v>1529812112.9000001</c:v>
                </c:pt>
                <c:pt idx="6">
                  <c:v>237482487.80000001</c:v>
                </c:pt>
                <c:pt idx="7">
                  <c:v>205893918.40000001</c:v>
                </c:pt>
                <c:pt idx="8">
                  <c:v>37216195.399999999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07A5-4EC8-B53E-DFCACDCAAE09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 sz="1200"/>
              <a:t>4.</a:t>
            </a:r>
            <a:r>
              <a:rPr lang="ko-KR" altLang="en-US" sz="1200"/>
              <a:t>지목별 현황</a:t>
            </a:r>
          </a:p>
        </c:rich>
      </c:tx>
      <c:layout>
        <c:manualLayout>
          <c:xMode val="edge"/>
          <c:yMode val="edge"/>
          <c:x val="4.065040650406504E-2"/>
          <c:y val="3.9603960396039611E-2"/>
        </c:manualLayout>
      </c:layout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2367470072338452"/>
          <c:y val="0.27336009978950876"/>
          <c:w val="0.75383858267716564"/>
          <c:h val="0.71648112055300062"/>
        </c:manualLayout>
      </c:layout>
      <c:pie3DChart>
        <c:varyColors val="1"/>
        <c:ser>
          <c:idx val="0"/>
          <c:order val="0"/>
          <c:dLbls>
            <c:dLbl>
              <c:idx val="0"/>
              <c:tx>
                <c:strRef>
                  <c:f>'4.지목별현황'!$K$9</c:f>
                  <c:strCache>
                    <c:ptCount val="1"/>
                    <c:pt idx="0">
                      <c:v>전
1,233.0㎢
(6.5%)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{BB1296C5-4AFD-4768-A913-2BCC150F6684}</c15:txfldGUID>
                      <c15:f>'4.지목별현황'!$K$9</c15:f>
                      <c15:dlblFieldTableCache>
                        <c:ptCount val="1"/>
                        <c:pt idx="0">
                          <c:v>전
1,239.3㎢
(6.5%)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01B7-499B-8188-2591EE1AEF6E}"/>
                </c:ext>
              </c:extLst>
            </c:dLbl>
            <c:dLbl>
              <c:idx val="1"/>
              <c:tx>
                <c:strRef>
                  <c:f>'4.지목별현황'!$K$10</c:f>
                  <c:strCache>
                    <c:ptCount val="1"/>
                    <c:pt idx="0">
                      <c:v>답
1,710.4㎢
(9.0%)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{96BB2150-474C-473D-BCB4-4E89D3A985B2}</c15:txfldGUID>
                      <c15:f>'4.지목별현황'!$K$10</c15:f>
                      <c15:dlblFieldTableCache>
                        <c:ptCount val="1"/>
                        <c:pt idx="0">
                          <c:v>답
1,723.1㎢
(9.1%)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01B7-499B-8188-2591EE1AEF6E}"/>
                </c:ext>
              </c:extLst>
            </c:dLbl>
            <c:dLbl>
              <c:idx val="2"/>
              <c:layout>
                <c:manualLayout>
                  <c:x val="6.0540938480251015E-2"/>
                  <c:y val="-0.24658402848158831"/>
                </c:manualLayout>
              </c:layout>
              <c:tx>
                <c:strRef>
                  <c:f>'4.지목별현황'!$K$11</c:f>
                  <c:strCache>
                    <c:ptCount val="1"/>
                    <c:pt idx="0">
                      <c:v>임야
13,542.4㎢
(71.1%)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{A9352F69-4332-4660-BD15-DA06D5DE0ABF}</c15:txfldGUID>
                      <c15:f>'4.지목별현황'!$K$11</c15:f>
                      <c15:dlblFieldTableCache>
                        <c:ptCount val="1"/>
                        <c:pt idx="0">
                          <c:v>임야
13,559.7㎢
(71.2%)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01B7-499B-8188-2591EE1AEF6E}"/>
                </c:ext>
              </c:extLst>
            </c:dLbl>
            <c:dLbl>
              <c:idx val="3"/>
              <c:tx>
                <c:strRef>
                  <c:f>'4.지목별현황'!$K$12</c:f>
                  <c:strCache>
                    <c:ptCount val="1"/>
                    <c:pt idx="0">
                      <c:v>대
344.3㎢
(1.8%)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{FC0BCAC1-EA60-465E-B3DA-68F5E56A8C01}</c15:txfldGUID>
                      <c15:f>'4.지목별현황'!$K$12</c15:f>
                      <c15:dlblFieldTableCache>
                        <c:ptCount val="1"/>
                        <c:pt idx="0">
                          <c:v>대
337.3㎢
(1.8%)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01B7-499B-8188-2591EE1AEF6E}"/>
                </c:ext>
              </c:extLst>
            </c:dLbl>
            <c:dLbl>
              <c:idx val="4"/>
              <c:tx>
                <c:strRef>
                  <c:f>'4.지목별현황'!$K$13</c:f>
                  <c:strCache>
                    <c:ptCount val="1"/>
                    <c:pt idx="0">
                      <c:v>도로
442.4㎢
(2.3%)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{B2D50FA4-B76E-4CBF-9E05-6ED08FD7F604}</c15:txfldGUID>
                      <c15:f>'4.지목별현황'!$K$13</c15:f>
                      <c15:dlblFieldTableCache>
                        <c:ptCount val="1"/>
                        <c:pt idx="0">
                          <c:v>도로
431.2㎢
(2.3%)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01B7-499B-8188-2591EE1AEF6E}"/>
                </c:ext>
              </c:extLst>
            </c:dLbl>
            <c:dLbl>
              <c:idx val="5"/>
              <c:tx>
                <c:strRef>
                  <c:f>'4.지목별현황'!$K$14</c:f>
                  <c:strCache>
                    <c:ptCount val="1"/>
                    <c:pt idx="0">
                      <c:v>하천
568.1㎢
(3.0%)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{1D199622-2A61-4CED-BFC1-388517076437}</c15:txfldGUID>
                      <c15:f>'4.지목별현황'!$K$14</c15:f>
                      <c15:dlblFieldTableCache>
                        <c:ptCount val="1"/>
                        <c:pt idx="0">
                          <c:v>하천
566.7㎢
(3.0%)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01B7-499B-8188-2591EE1AEF6E}"/>
                </c:ext>
              </c:extLst>
            </c:dLbl>
            <c:dLbl>
              <c:idx val="6"/>
              <c:layout>
                <c:manualLayout>
                  <c:x val="3.3359900134434413E-2"/>
                  <c:y val="1.1391595852498635E-2"/>
                </c:manualLayout>
              </c:layout>
              <c:tx>
                <c:strRef>
                  <c:f>'4.지목별현황'!$K$15</c:f>
                  <c:strCache>
                    <c:ptCount val="1"/>
                    <c:pt idx="0">
                      <c:v>기타
1,195.9㎢
(6.3%)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{E1A7AAD7-7030-4E57-8DF6-B0C7F507D82B}</c15:txfldGUID>
                      <c15:f>'4.지목별현황'!$K$15</c15:f>
                      <c15:dlblFieldTableCache>
                        <c:ptCount val="1"/>
                        <c:pt idx="0">
                          <c:v>기타
1,176.8㎢
(6.2%)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01B7-499B-8188-2591EE1AEF6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('4.지목별현황'!$B$2,'4.지목별현황'!$D$2,'4.지목별현황'!$F$2,'4.지목별현황'!$H$2,'4.지목별현황'!$J$2,'4.지목별현황'!$L$2,'4.지목별현황'!$N$2)</c:f>
              <c:strCache>
                <c:ptCount val="7"/>
                <c:pt idx="0">
                  <c:v>전</c:v>
                </c:pt>
                <c:pt idx="1">
                  <c:v>답</c:v>
                </c:pt>
                <c:pt idx="2">
                  <c:v>임야</c:v>
                </c:pt>
                <c:pt idx="3">
                  <c:v>대</c:v>
                </c:pt>
                <c:pt idx="4">
                  <c:v>도로</c:v>
                </c:pt>
                <c:pt idx="5">
                  <c:v>하천</c:v>
                </c:pt>
                <c:pt idx="6">
                  <c:v>기타</c:v>
                </c:pt>
              </c:strCache>
            </c:strRef>
          </c:cat>
          <c:val>
            <c:numRef>
              <c:f>('4.지목별현황'!$B$4,'4.지목별현황'!$D$4,'4.지목별현황'!$F$4,'4.지목별현황'!$H$4,'4.지목별현황'!$J$4,'4.지목별현황'!$L$4,'4.지목별현황'!$N$4)</c:f>
              <c:numCache>
                <c:formatCode>#,##0.0_);[Red]\(#,##0.0\)</c:formatCode>
                <c:ptCount val="7"/>
                <c:pt idx="0">
                  <c:v>1232.9709108999998</c:v>
                </c:pt>
                <c:pt idx="1">
                  <c:v>1710.3759498000004</c:v>
                </c:pt>
                <c:pt idx="2">
                  <c:v>13542.400531900003</c:v>
                </c:pt>
                <c:pt idx="3">
                  <c:v>344.26010890000003</c:v>
                </c:pt>
                <c:pt idx="4">
                  <c:v>442.36914909999996</c:v>
                </c:pt>
                <c:pt idx="5">
                  <c:v>568.10904130000006</c:v>
                </c:pt>
                <c:pt idx="6">
                  <c:v>1195.8811310000001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01B7-499B-8188-2591EE1AEF6E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</c:plotArea>
    <c:legend>
      <c:legendPos val="l"/>
      <c:overlay val="0"/>
    </c:legend>
    <c:plotVisOnly val="1"/>
    <c:dispBlanksAs val="zero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'4.지목별현황'!$A$34</c:f>
              <c:strCache>
                <c:ptCount val="1"/>
                <c:pt idx="0">
                  <c:v>전</c:v>
                </c:pt>
              </c:strCache>
            </c:strRef>
          </c:tx>
          <c:cat>
            <c:numRef>
              <c:f>'4.지목별현황'!$B$33:$L$33</c:f>
              <c:numCache>
                <c:formatCode>@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'4.지목별현황'!$B$34:$L$34</c:f>
              <c:numCache>
                <c:formatCode>#,##0.0_ </c:formatCode>
                <c:ptCount val="11"/>
                <c:pt idx="0">
                  <c:v>100</c:v>
                </c:pt>
                <c:pt idx="1">
                  <c:v>99.637388476918602</c:v>
                </c:pt>
                <c:pt idx="2">
                  <c:v>99.475430143793758</c:v>
                </c:pt>
                <c:pt idx="3">
                  <c:v>99.160333075209508</c:v>
                </c:pt>
                <c:pt idx="4">
                  <c:v>98.747967781779252</c:v>
                </c:pt>
                <c:pt idx="5">
                  <c:v>98.494321521143007</c:v>
                </c:pt>
                <c:pt idx="6">
                  <c:v>98.478452767601425</c:v>
                </c:pt>
                <c:pt idx="7">
                  <c:v>98.190820283007</c:v>
                </c:pt>
                <c:pt idx="8">
                  <c:v>97.907446272370109</c:v>
                </c:pt>
                <c:pt idx="9">
                  <c:v>97.673674960007517</c:v>
                </c:pt>
                <c:pt idx="10">
                  <c:v>97.404943446072124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FE-46A7-8408-D2FB4F335115}"/>
            </c:ext>
          </c:extLst>
        </c:ser>
        <c:ser>
          <c:idx val="1"/>
          <c:order val="1"/>
          <c:tx>
            <c:strRef>
              <c:f>'4.지목별현황'!$A$35</c:f>
              <c:strCache>
                <c:ptCount val="1"/>
                <c:pt idx="0">
                  <c:v>답</c:v>
                </c:pt>
              </c:strCache>
            </c:strRef>
          </c:tx>
          <c:cat>
            <c:numRef>
              <c:f>'4.지목별현황'!$B$33:$L$33</c:f>
              <c:numCache>
                <c:formatCode>@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'4.지목별현황'!$B$35:$L$35</c:f>
              <c:numCache>
                <c:formatCode>#,##0.0_ </c:formatCode>
                <c:ptCount val="11"/>
                <c:pt idx="0">
                  <c:v>100</c:v>
                </c:pt>
                <c:pt idx="1">
                  <c:v>99.590359151072519</c:v>
                </c:pt>
                <c:pt idx="2">
                  <c:v>99.038729006353407</c:v>
                </c:pt>
                <c:pt idx="3">
                  <c:v>98.56357973569915</c:v>
                </c:pt>
                <c:pt idx="4">
                  <c:v>98.01010177272228</c:v>
                </c:pt>
                <c:pt idx="5">
                  <c:v>97.578005956207932</c:v>
                </c:pt>
                <c:pt idx="6">
                  <c:v>97.205092546826322</c:v>
                </c:pt>
                <c:pt idx="7">
                  <c:v>96.85019215469039</c:v>
                </c:pt>
                <c:pt idx="8">
                  <c:v>96.428414874036847</c:v>
                </c:pt>
                <c:pt idx="9">
                  <c:v>96.081540806927222</c:v>
                </c:pt>
                <c:pt idx="10">
                  <c:v>95.714494911773258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FFE-46A7-8408-D2FB4F335115}"/>
            </c:ext>
          </c:extLst>
        </c:ser>
        <c:ser>
          <c:idx val="2"/>
          <c:order val="2"/>
          <c:tx>
            <c:strRef>
              <c:f>'4.지목별현황'!$A$36</c:f>
              <c:strCache>
                <c:ptCount val="1"/>
                <c:pt idx="0">
                  <c:v>임야</c:v>
                </c:pt>
              </c:strCache>
            </c:strRef>
          </c:tx>
          <c:cat>
            <c:numRef>
              <c:f>'4.지목별현황'!$B$33:$L$33</c:f>
              <c:numCache>
                <c:formatCode>@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'4.지목별현황'!$B$36:$L$36</c:f>
              <c:numCache>
                <c:formatCode>#,##0.0_ </c:formatCode>
                <c:ptCount val="11"/>
                <c:pt idx="0">
                  <c:v>100</c:v>
                </c:pt>
                <c:pt idx="1">
                  <c:v>99.927055000634752</c:v>
                </c:pt>
                <c:pt idx="2">
                  <c:v>99.868943625534996</c:v>
                </c:pt>
                <c:pt idx="3">
                  <c:v>99.813309790734209</c:v>
                </c:pt>
                <c:pt idx="4">
                  <c:v>99.760046723558858</c:v>
                </c:pt>
                <c:pt idx="5">
                  <c:v>99.687887540128287</c:v>
                </c:pt>
                <c:pt idx="6">
                  <c:v>99.556719642405014</c:v>
                </c:pt>
                <c:pt idx="7">
                  <c:v>99.500650857438416</c:v>
                </c:pt>
                <c:pt idx="8">
                  <c:v>99.423276585599012</c:v>
                </c:pt>
                <c:pt idx="9">
                  <c:v>99.363052426975287</c:v>
                </c:pt>
                <c:pt idx="10">
                  <c:v>99.296683857340724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FFE-46A7-8408-D2FB4F335115}"/>
            </c:ext>
          </c:extLst>
        </c:ser>
        <c:ser>
          <c:idx val="3"/>
          <c:order val="3"/>
          <c:tx>
            <c:strRef>
              <c:f>'4.지목별현황'!$A$37</c:f>
              <c:strCache>
                <c:ptCount val="1"/>
                <c:pt idx="0">
                  <c:v>대지</c:v>
                </c:pt>
              </c:strCache>
            </c:strRef>
          </c:tx>
          <c:cat>
            <c:numRef>
              <c:f>'4.지목별현황'!$B$33:$L$33</c:f>
              <c:numCache>
                <c:formatCode>@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'4.지목별현황'!$B$37:$L$37</c:f>
              <c:numCache>
                <c:formatCode>#,##0.0_ </c:formatCode>
                <c:ptCount val="11"/>
                <c:pt idx="0">
                  <c:v>100</c:v>
                </c:pt>
                <c:pt idx="1">
                  <c:v>100.99302445115912</c:v>
                </c:pt>
                <c:pt idx="2">
                  <c:v>102.3063630353481</c:v>
                </c:pt>
                <c:pt idx="3">
                  <c:v>103.95760251582742</c:v>
                </c:pt>
                <c:pt idx="4">
                  <c:v>106.11196051605549</c:v>
                </c:pt>
                <c:pt idx="5">
                  <c:v>107.7290794137632</c:v>
                </c:pt>
                <c:pt idx="6">
                  <c:v>109.33120241128225</c:v>
                </c:pt>
                <c:pt idx="7">
                  <c:v>110.7327021783077</c:v>
                </c:pt>
                <c:pt idx="8">
                  <c:v>111.95885215337296</c:v>
                </c:pt>
                <c:pt idx="9">
                  <c:v>113.09809051542537</c:v>
                </c:pt>
                <c:pt idx="10">
                  <c:v>114.28416980286254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FFE-46A7-8408-D2FB4F335115}"/>
            </c:ext>
          </c:extLst>
        </c:ser>
        <c:ser>
          <c:idx val="4"/>
          <c:order val="4"/>
          <c:tx>
            <c:strRef>
              <c:f>'4.지목별현황'!$A$38</c:f>
              <c:strCache>
                <c:ptCount val="1"/>
                <c:pt idx="0">
                  <c:v>도로</c:v>
                </c:pt>
              </c:strCache>
            </c:strRef>
          </c:tx>
          <c:cat>
            <c:numRef>
              <c:f>'4.지목별현황'!$B$33:$L$33</c:f>
              <c:numCache>
                <c:formatCode>@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'4.지목별현황'!$B$38:$L$38</c:f>
              <c:numCache>
                <c:formatCode>#,##0.0_ </c:formatCode>
                <c:ptCount val="11"/>
                <c:pt idx="0">
                  <c:v>100</c:v>
                </c:pt>
                <c:pt idx="1">
                  <c:v>102.14699570807018</c:v>
                </c:pt>
                <c:pt idx="2">
                  <c:v>103.23473512871185</c:v>
                </c:pt>
                <c:pt idx="3">
                  <c:v>104.07440940996437</c:v>
                </c:pt>
                <c:pt idx="4">
                  <c:v>105.10896366414183</c:v>
                </c:pt>
                <c:pt idx="5">
                  <c:v>106.71650708593204</c:v>
                </c:pt>
                <c:pt idx="6">
                  <c:v>108.42406664939253</c:v>
                </c:pt>
                <c:pt idx="7">
                  <c:v>109.38009110974545</c:v>
                </c:pt>
                <c:pt idx="8">
                  <c:v>111.49035656462996</c:v>
                </c:pt>
                <c:pt idx="9">
                  <c:v>113.01049120866931</c:v>
                </c:pt>
                <c:pt idx="10">
                  <c:v>114.37806677670233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FFE-46A7-8408-D2FB4F335115}"/>
            </c:ext>
          </c:extLst>
        </c:ser>
        <c:ser>
          <c:idx val="5"/>
          <c:order val="5"/>
          <c:tx>
            <c:strRef>
              <c:f>'4.지목별현황'!$A$39</c:f>
              <c:strCache>
                <c:ptCount val="1"/>
                <c:pt idx="0">
                  <c:v>하천</c:v>
                </c:pt>
              </c:strCache>
            </c:strRef>
          </c:tx>
          <c:cat>
            <c:numRef>
              <c:f>'4.지목별현황'!$B$33:$L$33</c:f>
              <c:numCache>
                <c:formatCode>@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'4.지목별현황'!$B$39:$L$39</c:f>
              <c:numCache>
                <c:formatCode>#,##0.0_ </c:formatCode>
                <c:ptCount val="11"/>
                <c:pt idx="0">
                  <c:v>100</c:v>
                </c:pt>
                <c:pt idx="1">
                  <c:v>99.702840622838778</c:v>
                </c:pt>
                <c:pt idx="2">
                  <c:v>99.75043236030487</c:v>
                </c:pt>
                <c:pt idx="3">
                  <c:v>99.762311570753425</c:v>
                </c:pt>
                <c:pt idx="4">
                  <c:v>99.760484767624575</c:v>
                </c:pt>
                <c:pt idx="5">
                  <c:v>99.760674550265023</c:v>
                </c:pt>
                <c:pt idx="6">
                  <c:v>99.733637195089869</c:v>
                </c:pt>
                <c:pt idx="7">
                  <c:v>99.742463179180746</c:v>
                </c:pt>
                <c:pt idx="8">
                  <c:v>99.74240065757634</c:v>
                </c:pt>
                <c:pt idx="9">
                  <c:v>99.833782336671078</c:v>
                </c:pt>
                <c:pt idx="10">
                  <c:v>99.997434519604695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CFFE-46A7-8408-D2FB4F335115}"/>
            </c:ext>
          </c:extLst>
        </c:ser>
        <c:ser>
          <c:idx val="6"/>
          <c:order val="6"/>
          <c:tx>
            <c:strRef>
              <c:f>'4.지목별현황'!$A$40</c:f>
              <c:strCache>
                <c:ptCount val="1"/>
                <c:pt idx="0">
                  <c:v>기타</c:v>
                </c:pt>
              </c:strCache>
            </c:strRef>
          </c:tx>
          <c:cat>
            <c:numRef>
              <c:f>'4.지목별현황'!$B$33:$L$33</c:f>
              <c:numCache>
                <c:formatCode>@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'4.지목별현황'!$B$40:$L$40</c:f>
              <c:numCache>
                <c:formatCode>#,##0.0_ </c:formatCode>
                <c:ptCount val="11"/>
                <c:pt idx="0">
                  <c:v>100</c:v>
                </c:pt>
                <c:pt idx="1">
                  <c:v>101.14792885905197</c:v>
                </c:pt>
                <c:pt idx="2">
                  <c:v>102.23161882645269</c:v>
                </c:pt>
                <c:pt idx="3">
                  <c:v>103.45337915933574</c:v>
                </c:pt>
                <c:pt idx="4">
                  <c:v>104.61582557110454</c:v>
                </c:pt>
                <c:pt idx="5">
                  <c:v>105.61494731899313</c:v>
                </c:pt>
                <c:pt idx="6">
                  <c:v>106.89128126365446</c:v>
                </c:pt>
                <c:pt idx="7">
                  <c:v>107.82838917040813</c:v>
                </c:pt>
                <c:pt idx="8">
                  <c:v>108.7999106007169</c:v>
                </c:pt>
                <c:pt idx="9">
                  <c:v>109.5679065506401</c:v>
                </c:pt>
                <c:pt idx="10">
                  <c:v>110.56568665026023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CFFE-46A7-8408-D2FB4F335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307264"/>
        <c:axId val="201308800"/>
      </c:lineChart>
      <c:catAx>
        <c:axId val="201307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1308800"/>
        <c:crosses val="autoZero"/>
        <c:auto val="1"/>
        <c:lblAlgn val="ctr"/>
        <c:lblOffset val="100"/>
        <c:noMultiLvlLbl val="0"/>
      </c:catAx>
      <c:valAx>
        <c:axId val="201308800"/>
        <c:scaling>
          <c:orientation val="minMax"/>
          <c:min val="80"/>
        </c:scaling>
        <c:delete val="0"/>
        <c:axPos val="l"/>
        <c:majorGridlines/>
        <c:minorGridlines>
          <c:spPr>
            <a:ln>
              <a:prstDash val="sysDot"/>
            </a:ln>
          </c:spPr>
        </c:minorGridlines>
        <c:numFmt formatCode="#,##0.0_ " sourceLinked="1"/>
        <c:majorTickMark val="out"/>
        <c:minorTickMark val="none"/>
        <c:tickLblPos val="nextTo"/>
        <c:crossAx val="201307264"/>
        <c:crosses val="autoZero"/>
        <c:crossBetween val="between"/>
        <c:majorUnit val="1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3361111111111113"/>
          <c:y val="5.0925925925925923E-2"/>
          <c:w val="0.17222222222222244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5C3-4BF9-8363-29458BE75D8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5C3-4BF9-8363-29458BE75D80}"/>
              </c:ext>
            </c:extLst>
          </c:dPt>
          <c:dLbls>
            <c:dLbl>
              <c:idx val="0"/>
              <c:tx>
                <c:strRef>
                  <c:f>'2.시군구별 면적 및 지번수 현황'!$H$7</c:f>
                  <c:strCache>
                    <c:ptCount val="1"/>
                    <c:pt idx="0">
                      <c:v>1,325.0
(7.0)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{468EE373-0C25-436C-AB96-32342592F790}</c15:txfldGUID>
                      <c15:f>'2.시군구별 면적 및 지번수 현황'!$H$7</c15:f>
                      <c15:dlblFieldTableCache>
                        <c:ptCount val="1"/>
                        <c:pt idx="0">
                          <c:v>1,324.9
(7.0)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55C3-4BF9-8363-29458BE75D80}"/>
                </c:ext>
              </c:extLst>
            </c:dLbl>
            <c:dLbl>
              <c:idx val="1"/>
              <c:tx>
                <c:strRef>
                  <c:f>'2.시군구별 면적 및 지번수 현황'!$I$7</c:f>
                  <c:strCache>
                    <c:ptCount val="1"/>
                    <c:pt idx="0">
                      <c:v>530.3
(9.1)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{B036F904-8DEA-4F9A-AEE3-A7168927394C}</c15:txfldGUID>
                      <c15:f>'2.시군구별 면적 및 지번수 현황'!$I$7</c15:f>
                      <c15:dlblFieldTableCache>
                        <c:ptCount val="1"/>
                        <c:pt idx="0">
                          <c:v>524.5
(9.0)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55C3-4BF9-8363-29458BE75D8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현황'!$D$7,'2.시군구별 면적 및 지번수 현황'!$F$7)</c:f>
              <c:numCache>
                <c:formatCode>#,##0.0_ </c:formatCode>
                <c:ptCount val="2"/>
                <c:pt idx="0">
                  <c:v>1324.9523032</c:v>
                </c:pt>
                <c:pt idx="1">
                  <c:v>530.33900000000006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5C3-4BF9-8363-29458BE75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41973888"/>
        <c:axId val="266736384"/>
        <c:axId val="0"/>
      </c:bar3DChart>
      <c:catAx>
        <c:axId val="241973888"/>
        <c:scaling>
          <c:orientation val="minMax"/>
        </c:scaling>
        <c:delete val="1"/>
        <c:axPos val="b"/>
        <c:majorTickMark val="out"/>
        <c:minorTickMark val="none"/>
        <c:tickLblPos val="none"/>
        <c:crossAx val="266736384"/>
        <c:crosses val="autoZero"/>
        <c:auto val="1"/>
        <c:lblAlgn val="ctr"/>
        <c:lblOffset val="100"/>
        <c:noMultiLvlLbl val="0"/>
      </c:catAx>
      <c:valAx>
        <c:axId val="266736384"/>
        <c:scaling>
          <c:orientation val="minMax"/>
          <c:max val="1600"/>
        </c:scaling>
        <c:delete val="1"/>
        <c:axPos val="l"/>
        <c:numFmt formatCode="#,##0.0_ " sourceLinked="1"/>
        <c:majorTickMark val="out"/>
        <c:minorTickMark val="none"/>
        <c:tickLblPos val="none"/>
        <c:crossAx val="241973888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 sz="1300" b="1" i="0" baseline="0"/>
              <a:t>5-1 </a:t>
            </a:r>
            <a:r>
              <a:rPr lang="ko-KR" altLang="ko-KR" sz="1300" b="1" i="0" baseline="0"/>
              <a:t>토지대장등록지</a:t>
            </a:r>
            <a:endParaRPr lang="ko-KR" altLang="ko-KR" sz="1300"/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Lbls>
            <c:dLbl>
              <c:idx val="0"/>
              <c:tx>
                <c:strRef>
                  <c:f>'5.시군구별 지적공부등록지 현황'!$E$5</c:f>
                  <c:strCache>
                    <c:ptCount val="1"/>
                    <c:pt idx="0">
                      <c:v>141.4
(2.6)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{B6B72B80-5A95-4925-A8BC-B4155AECFD60}</c15:txfldGUID>
                      <c15:f>'5.시군구별 지적공부등록지 현황'!$E$5</c15:f>
                      <c15:dlblFieldTableCache>
                        <c:ptCount val="1"/>
                        <c:pt idx="0">
                          <c:v>141.3
(2.6)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C8AF-4603-90FF-56B6DBF3B064}"/>
                </c:ext>
              </c:extLst>
            </c:dLbl>
            <c:dLbl>
              <c:idx val="1"/>
              <c:tx>
                <c:strRef>
                  <c:f>'5.시군구별 지적공부등록지 현황'!$E$6</c:f>
                  <c:strCache>
                    <c:ptCount val="1"/>
                    <c:pt idx="0">
                      <c:v>203.9
(3.7)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{C2E41C35-62EB-4ECA-869D-29EF6E3A6345}</c15:txfldGUID>
                      <c15:f>'5.시군구별 지적공부등록지 현황'!$E$6</c15:f>
                      <c15:dlblFieldTableCache>
                        <c:ptCount val="1"/>
                        <c:pt idx="0">
                          <c:v>203.3
(3.7)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C8AF-4603-90FF-56B6DBF3B064}"/>
                </c:ext>
              </c:extLst>
            </c:dLbl>
            <c:dLbl>
              <c:idx val="2"/>
              <c:tx>
                <c:strRef>
                  <c:f>'5.시군구별 지적공부등록지 현황'!$E$7</c:f>
                  <c:strCache>
                    <c:ptCount val="1"/>
                    <c:pt idx="0">
                      <c:v>430.8
(7.9)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{AABC1D6F-9701-42A0-BD0B-D8F4BB19FB57}</c15:txfldGUID>
                      <c15:f>'5.시군구별 지적공부등록지 현황'!$E$7</c15:f>
                      <c15:dlblFieldTableCache>
                        <c:ptCount val="1"/>
                        <c:pt idx="0">
                          <c:v>428.7
(7.9)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C8AF-4603-90FF-56B6DBF3B064}"/>
                </c:ext>
              </c:extLst>
            </c:dLbl>
            <c:dLbl>
              <c:idx val="3"/>
              <c:tx>
                <c:strRef>
                  <c:f>'5.시군구별 지적공부등록지 현황'!$E$8</c:f>
                  <c:strCache>
                    <c:ptCount val="1"/>
                    <c:pt idx="0">
                      <c:v>311.0
(5.7)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{56B983DF-72F3-4131-81C0-F37E108C2B49}</c15:txfldGUID>
                      <c15:f>'5.시군구별 지적공부등록지 현황'!$E$8</c15:f>
                      <c15:dlblFieldTableCache>
                        <c:ptCount val="1"/>
                        <c:pt idx="0">
                          <c:v>310.2
(5.7)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C8AF-4603-90FF-56B6DBF3B064}"/>
                </c:ext>
              </c:extLst>
            </c:dLbl>
            <c:dLbl>
              <c:idx val="4"/>
              <c:tx>
                <c:strRef>
                  <c:f>'5.시군구별 지적공부등록지 현황'!$E$9</c:f>
                  <c:strCache>
                    <c:ptCount val="1"/>
                    <c:pt idx="0">
                      <c:v>440.0
(8.0)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{543A771C-91B2-4E06-A3A2-C3586E2D5291}</c15:txfldGUID>
                      <c15:f>'5.시군구별 지적공부등록지 현황'!$E$9</c15:f>
                      <c15:dlblFieldTableCache>
                        <c:ptCount val="1"/>
                        <c:pt idx="0">
                          <c:v>438.7
(8.0)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C8AF-4603-90FF-56B6DBF3B064}"/>
                </c:ext>
              </c:extLst>
            </c:dLbl>
            <c:dLbl>
              <c:idx val="5"/>
              <c:tx>
                <c:strRef>
                  <c:f>'5.시군구별 지적공부등록지 현황'!$E$10</c:f>
                  <c:strCache>
                    <c:ptCount val="1"/>
                    <c:pt idx="0">
                      <c:v>274.5
(5.0)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{79D69A0B-29A9-4B83-8003-512B1E4585B3}</c15:txfldGUID>
                      <c15:f>'5.시군구별 지적공부등록지 현황'!$E$10</c15:f>
                      <c15:dlblFieldTableCache>
                        <c:ptCount val="1"/>
                        <c:pt idx="0">
                          <c:v>273.9
(5.0)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C8AF-4603-90FF-56B6DBF3B064}"/>
                </c:ext>
              </c:extLst>
            </c:dLbl>
            <c:dLbl>
              <c:idx val="6"/>
              <c:tx>
                <c:strRef>
                  <c:f>'5.시군구별 지적공부등록지 현황'!$E$11</c:f>
                  <c:strCache>
                    <c:ptCount val="1"/>
                    <c:pt idx="0">
                      <c:v>244.5
(4.5)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{801EA2C1-67A0-4E5A-8D5C-0C0AF99CF8F8}</c15:txfldGUID>
                      <c15:f>'5.시군구별 지적공부등록지 현황'!$E$11</c15:f>
                      <c15:dlblFieldTableCache>
                        <c:ptCount val="1"/>
                        <c:pt idx="0">
                          <c:v>242.6
(4.4)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C8AF-4603-90FF-56B6DBF3B064}"/>
                </c:ext>
              </c:extLst>
            </c:dLbl>
            <c:dLbl>
              <c:idx val="7"/>
              <c:tx>
                <c:strRef>
                  <c:f>'5.시군구별 지적공부등록지 현황'!$E$12</c:f>
                  <c:strCache>
                    <c:ptCount val="1"/>
                    <c:pt idx="0">
                      <c:v>292.4
(5.3)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{86A44324-E839-4FDB-9C04-7F8B5511E53E}</c15:txfldGUID>
                      <c15:f>'5.시군구별 지적공부등록지 현황'!$E$12</c15:f>
                      <c15:dlblFieldTableCache>
                        <c:ptCount val="1"/>
                        <c:pt idx="0">
                          <c:v>291.9
(5.4)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C8AF-4603-90FF-56B6DBF3B064}"/>
                </c:ext>
              </c:extLst>
            </c:dLbl>
            <c:dLbl>
              <c:idx val="8"/>
              <c:tx>
                <c:strRef>
                  <c:f>'5.시군구별 지적공부등록지 현황'!$E$13</c:f>
                  <c:strCache>
                    <c:ptCount val="1"/>
                    <c:pt idx="0">
                      <c:v>427.7
(7.8)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{C8AFF159-E16C-4428-95D8-71574603C210}</c15:txfldGUID>
                      <c15:f>'5.시군구별 지적공부등록지 현황'!$E$13</c15:f>
                      <c15:dlblFieldTableCache>
                        <c:ptCount val="1"/>
                        <c:pt idx="0">
                          <c:v>426.2
(7.8)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C8AF-4603-90FF-56B6DBF3B064}"/>
                </c:ext>
              </c:extLst>
            </c:dLbl>
            <c:dLbl>
              <c:idx val="9"/>
              <c:tx>
                <c:strRef>
                  <c:f>'5.시군구별 지적공부등록지 현황'!$E$14</c:f>
                  <c:strCache>
                    <c:ptCount val="1"/>
                    <c:pt idx="0">
                      <c:v>215.0
(3.9)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{83A9B5D8-10C8-4EB8-BAE7-E0BCF167D7AA}</c15:txfldGUID>
                      <c15:f>'5.시군구별 지적공부등록지 현황'!$E$14</c15:f>
                      <c15:dlblFieldTableCache>
                        <c:ptCount val="1"/>
                        <c:pt idx="0">
                          <c:v>214.3
(3.9)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C8AF-4603-90FF-56B6DBF3B064}"/>
                </c:ext>
              </c:extLst>
            </c:dLbl>
            <c:dLbl>
              <c:idx val="10"/>
              <c:tx>
                <c:strRef>
                  <c:f>'5.시군구별 지적공부등록지 현황'!$E$15</c:f>
                  <c:strCache>
                    <c:ptCount val="1"/>
                    <c:pt idx="0">
                      <c:v>190.0
(3.5)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{E452582B-4C16-4574-A641-93CBC8482D76}</c15:txfldGUID>
                      <c15:f>'5.시군구별 지적공부등록지 현황'!$E$15</c15:f>
                      <c15:dlblFieldTableCache>
                        <c:ptCount val="1"/>
                        <c:pt idx="0">
                          <c:v>187.3
(3.4)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C8AF-4603-90FF-56B6DBF3B064}"/>
                </c:ext>
              </c:extLst>
            </c:dLbl>
            <c:dLbl>
              <c:idx val="11"/>
              <c:tx>
                <c:strRef>
                  <c:f>'5.시군구별 지적공부등록지 현황'!$E$16</c:f>
                  <c:strCache>
                    <c:ptCount val="1"/>
                    <c:pt idx="0">
                      <c:v>155.4
(2.8)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{8C382D31-711A-4031-BB8E-2371F4C456B3}</c15:txfldGUID>
                      <c15:f>'5.시군구별 지적공부등록지 현황'!$E$16</c15:f>
                      <c15:dlblFieldTableCache>
                        <c:ptCount val="1"/>
                        <c:pt idx="0">
                          <c:v>154.8
(2.8)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C8AF-4603-90FF-56B6DBF3B064}"/>
                </c:ext>
              </c:extLst>
            </c:dLbl>
            <c:dLbl>
              <c:idx val="12"/>
              <c:tx>
                <c:strRef>
                  <c:f>'5.시군구별 지적공부등록지 현황'!$E$17</c:f>
                  <c:strCache>
                    <c:ptCount val="1"/>
                    <c:pt idx="0">
                      <c:v>345.7
(6.3)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{1B15E163-3666-401F-8B3C-43CF98C88950}</c15:txfldGUID>
                      <c15:f>'5.시군구별 지적공부등록지 현황'!$E$17</c15:f>
                      <c15:dlblFieldTableCache>
                        <c:ptCount val="1"/>
                        <c:pt idx="0">
                          <c:v>344.9
(6.3)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C8AF-4603-90FF-56B6DBF3B064}"/>
                </c:ext>
              </c:extLst>
            </c:dLbl>
            <c:dLbl>
              <c:idx val="13"/>
              <c:tx>
                <c:strRef>
                  <c:f>'5.시군구별 지적공부등록지 현황'!$E$18</c:f>
                  <c:strCache>
                    <c:ptCount val="1"/>
                    <c:pt idx="0">
                      <c:v>157.6
(2.9)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{1054D781-0F80-42B8-AEA7-1DD0CAE2C582}</c15:txfldGUID>
                      <c15:f>'5.시군구별 지적공부등록지 현황'!$E$18</c15:f>
                      <c15:dlblFieldTableCache>
                        <c:ptCount val="1"/>
                        <c:pt idx="0">
                          <c:v>157.5
(2.9)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C8AF-4603-90FF-56B6DBF3B064}"/>
                </c:ext>
              </c:extLst>
            </c:dLbl>
            <c:dLbl>
              <c:idx val="14"/>
              <c:tx>
                <c:strRef>
                  <c:f>'5.시군구별 지적공부등록지 현황'!$E$19</c:f>
                  <c:strCache>
                    <c:ptCount val="1"/>
                    <c:pt idx="0">
                      <c:v>122.6
(2.2)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{1BCDA2C6-D387-4623-AC5B-67087A7A1BC6}</c15:txfldGUID>
                      <c15:f>'5.시군구별 지적공부등록지 현황'!$E$19</c15:f>
                      <c15:dlblFieldTableCache>
                        <c:ptCount val="1"/>
                        <c:pt idx="0">
                          <c:v>122.2
(2.2)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C8AF-4603-90FF-56B6DBF3B064}"/>
                </c:ext>
              </c:extLst>
            </c:dLbl>
            <c:dLbl>
              <c:idx val="15"/>
              <c:tx>
                <c:strRef>
                  <c:f>'5.시군구별 지적공부등록지 현황'!$E$20</c:f>
                  <c:strCache>
                    <c:ptCount val="1"/>
                    <c:pt idx="0">
                      <c:v>138.9
(2.5)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{0D907FC0-241A-4ECC-81AA-7EA309334C94}</c15:txfldGUID>
                      <c15:f>'5.시군구별 지적공부등록지 현황'!$E$20</c15:f>
                      <c15:dlblFieldTableCache>
                        <c:ptCount val="1"/>
                        <c:pt idx="0">
                          <c:v>138.7
(2.5)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C8AF-4603-90FF-56B6DBF3B064}"/>
                </c:ext>
              </c:extLst>
            </c:dLbl>
            <c:dLbl>
              <c:idx val="16"/>
              <c:tx>
                <c:strRef>
                  <c:f>'5.시군구별 지적공부등록지 현황'!$E$21</c:f>
                  <c:strCache>
                    <c:ptCount val="1"/>
                    <c:pt idx="0">
                      <c:v>184.8
(3.4)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{EF2D75D2-54DA-424F-B4B4-2D3569F05B54}</c15:txfldGUID>
                      <c15:f>'5.시군구별 지적공부등록지 현황'!$E$21</c15:f>
                      <c15:dlblFieldTableCache>
                        <c:ptCount val="1"/>
                        <c:pt idx="0">
                          <c:v>184.2
(3.4)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C8AF-4603-90FF-56B6DBF3B064}"/>
                </c:ext>
              </c:extLst>
            </c:dLbl>
            <c:dLbl>
              <c:idx val="17"/>
              <c:tx>
                <c:strRef>
                  <c:f>'5.시군구별 지적공부등록지 현황'!$E$22</c:f>
                  <c:strCache>
                    <c:ptCount val="1"/>
                    <c:pt idx="0">
                      <c:v>141.3
(2.6)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{ED8A9037-C1A9-4DAE-B9F0-22DE90F52C1D}</c15:txfldGUID>
                      <c15:f>'5.시군구별 지적공부등록지 현황'!$E$22</c15:f>
                      <c15:dlblFieldTableCache>
                        <c:ptCount val="1"/>
                        <c:pt idx="0">
                          <c:v>141.1
(2.6)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C8AF-4603-90FF-56B6DBF3B064}"/>
                </c:ext>
              </c:extLst>
            </c:dLbl>
            <c:dLbl>
              <c:idx val="18"/>
              <c:tx>
                <c:strRef>
                  <c:f>'5.시군구별 지적공부등록지 현황'!$E$23</c:f>
                  <c:strCache>
                    <c:ptCount val="1"/>
                    <c:pt idx="0">
                      <c:v>205.4
(3.8)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{81B8BE12-1DF9-4F69-A680-A789DB20A9A2}</c15:txfldGUID>
                      <c15:f>'5.시군구별 지적공부등록지 현황'!$E$23</c15:f>
                      <c15:dlblFieldTableCache>
                        <c:ptCount val="1"/>
                        <c:pt idx="0">
                          <c:v>204.9
(3.8)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C8AF-4603-90FF-56B6DBF3B064}"/>
                </c:ext>
              </c:extLst>
            </c:dLbl>
            <c:dLbl>
              <c:idx val="19"/>
              <c:tx>
                <c:strRef>
                  <c:f>'5.시군구별 지적공부등록지 현황'!$E$24</c:f>
                  <c:strCache>
                    <c:ptCount val="1"/>
                    <c:pt idx="0">
                      <c:v>154.0
(2.8)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{B355C81F-044F-44B2-828F-20193357910C}</c15:txfldGUID>
                      <c15:f>'5.시군구별 지적공부등록지 현황'!$E$24</c15:f>
                      <c15:dlblFieldTableCache>
                        <c:ptCount val="1"/>
                        <c:pt idx="0">
                          <c:v>153.4
(2.8)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C8AF-4603-90FF-56B6DBF3B064}"/>
                </c:ext>
              </c:extLst>
            </c:dLbl>
            <c:dLbl>
              <c:idx val="20"/>
              <c:tx>
                <c:strRef>
                  <c:f>'5.시군구별 지적공부등록지 현황'!$E$25</c:f>
                  <c:strCache>
                    <c:ptCount val="1"/>
                    <c:pt idx="0">
                      <c:v>318.8
(5.8)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{1E7F5D82-76CE-42DD-9CC1-548DF80477C1}</c15:txfldGUID>
                      <c15:f>'5.시군구별 지적공부등록지 현황'!$E$25</c15:f>
                      <c15:dlblFieldTableCache>
                        <c:ptCount val="1"/>
                        <c:pt idx="0">
                          <c:v>318.6
(5.8)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C8AF-4603-90FF-56B6DBF3B064}"/>
                </c:ext>
              </c:extLst>
            </c:dLbl>
            <c:dLbl>
              <c:idx val="21"/>
              <c:tx>
                <c:strRef>
                  <c:f>'5.시군구별 지적공부등록지 현황'!$E$26</c:f>
                  <c:strCache>
                    <c:ptCount val="1"/>
                    <c:pt idx="0">
                      <c:v>208.2
(3.8)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{A1BFF61F-7655-4D29-81C1-01568DF5E91D}</c15:txfldGUID>
                      <c15:f>'5.시군구별 지적공부등록지 현황'!$E$26</c15:f>
                      <c15:dlblFieldTableCache>
                        <c:ptCount val="1"/>
                        <c:pt idx="0">
                          <c:v>207.8
(3.8)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C8AF-4603-90FF-56B6DBF3B064}"/>
                </c:ext>
              </c:extLst>
            </c:dLbl>
            <c:dLbl>
              <c:idx val="22"/>
              <c:tx>
                <c:strRef>
                  <c:f>'5.시군구별 지적공부등록지 현황'!$E$27</c:f>
                  <c:strCache>
                    <c:ptCount val="1"/>
                    <c:pt idx="0">
                      <c:v>143.1
(2.6)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{05AE8AF2-8B22-4967-9A38-6F357573AE51}</c15:txfldGUID>
                      <c15:f>'5.시군구별 지적공부등록지 현황'!$E$27</c15:f>
                      <c15:dlblFieldTableCache>
                        <c:ptCount val="1"/>
                        <c:pt idx="0">
                          <c:v>142.7
(2.6)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C8AF-4603-90FF-56B6DBF3B064}"/>
                </c:ext>
              </c:extLst>
            </c:dLbl>
            <c:dLbl>
              <c:idx val="23"/>
              <c:tx>
                <c:strRef>
                  <c:f>'5.시군구별 지적공부등록지 현황'!$E$28</c:f>
                  <c:strCache>
                    <c:ptCount val="1"/>
                    <c:pt idx="0">
                      <c:v>26.0
(0.5)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{84D692BB-83C4-4FB9-94EB-4B7B9115B2A8}</c15:txfldGUID>
                      <c15:f>'5.시군구별 지적공부등록지 현황'!$E$28</c15:f>
                      <c15:dlblFieldTableCache>
                        <c:ptCount val="1"/>
                        <c:pt idx="0">
                          <c:v>25.9
(0.5)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C8AF-4603-90FF-56B6DBF3B06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'5.시군구별 지적공부등록지 현황'!$A$5:$A$28</c:f>
              <c:strCache>
                <c:ptCount val="24"/>
                <c:pt idx="0">
                  <c:v>포항시남구</c:v>
                </c:pt>
                <c:pt idx="1">
                  <c:v>포항시북구</c:v>
                </c:pt>
                <c:pt idx="2">
                  <c:v>경주시</c:v>
                </c:pt>
                <c:pt idx="3">
                  <c:v>김천시</c:v>
                </c:pt>
                <c:pt idx="4">
                  <c:v>안동시</c:v>
                </c:pt>
                <c:pt idx="5">
                  <c:v>구미시</c:v>
                </c:pt>
                <c:pt idx="6">
                  <c:v>영주시</c:v>
                </c:pt>
                <c:pt idx="7">
                  <c:v>영천시</c:v>
                </c:pt>
                <c:pt idx="8">
                  <c:v>상주시</c:v>
                </c:pt>
                <c:pt idx="9">
                  <c:v>문경시</c:v>
                </c:pt>
                <c:pt idx="10">
                  <c:v>경산시</c:v>
                </c:pt>
                <c:pt idx="11">
                  <c:v>군위군</c:v>
                </c:pt>
                <c:pt idx="12">
                  <c:v>의성군</c:v>
                </c:pt>
                <c:pt idx="13">
                  <c:v>청송군</c:v>
                </c:pt>
                <c:pt idx="14">
                  <c:v>영양군</c:v>
                </c:pt>
                <c:pt idx="15">
                  <c:v>영덕군</c:v>
                </c:pt>
                <c:pt idx="16">
                  <c:v>청도군</c:v>
                </c:pt>
                <c:pt idx="17">
                  <c:v>고령군</c:v>
                </c:pt>
                <c:pt idx="18">
                  <c:v>성주군</c:v>
                </c:pt>
                <c:pt idx="19">
                  <c:v>칠곡군</c:v>
                </c:pt>
                <c:pt idx="20">
                  <c:v>예천군</c:v>
                </c:pt>
                <c:pt idx="21">
                  <c:v>봉화군</c:v>
                </c:pt>
                <c:pt idx="22">
                  <c:v>울진군</c:v>
                </c:pt>
                <c:pt idx="23">
                  <c:v>울릉군</c:v>
                </c:pt>
              </c:strCache>
            </c:strRef>
          </c:cat>
          <c:val>
            <c:numRef>
              <c:f>'5.시군구별 지적공부등록지 현황'!$C$5:$C$28</c:f>
              <c:numCache>
                <c:formatCode>#,##0.0_ </c:formatCode>
                <c:ptCount val="24"/>
                <c:pt idx="0">
                  <c:v>141.44746669999998</c:v>
                </c:pt>
                <c:pt idx="1">
                  <c:v>203.90726169999999</c:v>
                </c:pt>
                <c:pt idx="2">
                  <c:v>430.80526419999995</c:v>
                </c:pt>
                <c:pt idx="3">
                  <c:v>311.01252419999997</c:v>
                </c:pt>
                <c:pt idx="4">
                  <c:v>439.95155030000001</c:v>
                </c:pt>
                <c:pt idx="5">
                  <c:v>274.54019869999996</c:v>
                </c:pt>
                <c:pt idx="6">
                  <c:v>244.50498819999999</c:v>
                </c:pt>
                <c:pt idx="7">
                  <c:v>292.37064880000003</c:v>
                </c:pt>
                <c:pt idx="8">
                  <c:v>427.74441400000001</c:v>
                </c:pt>
                <c:pt idx="9">
                  <c:v>215.04095419999999</c:v>
                </c:pt>
                <c:pt idx="10">
                  <c:v>189.97947690000001</c:v>
                </c:pt>
                <c:pt idx="11">
                  <c:v>155.40737189999999</c:v>
                </c:pt>
                <c:pt idx="12">
                  <c:v>345.6676228</c:v>
                </c:pt>
                <c:pt idx="13">
                  <c:v>157.64108099999999</c:v>
                </c:pt>
                <c:pt idx="14">
                  <c:v>122.62156309999999</c:v>
                </c:pt>
                <c:pt idx="15">
                  <c:v>138.8930459</c:v>
                </c:pt>
                <c:pt idx="16">
                  <c:v>184.83104689999999</c:v>
                </c:pt>
                <c:pt idx="17">
                  <c:v>141.33662459999999</c:v>
                </c:pt>
                <c:pt idx="18">
                  <c:v>205.35268009999999</c:v>
                </c:pt>
                <c:pt idx="19">
                  <c:v>154.01293149999998</c:v>
                </c:pt>
                <c:pt idx="20">
                  <c:v>318.82263080000001</c:v>
                </c:pt>
                <c:pt idx="21">
                  <c:v>208.17490899999999</c:v>
                </c:pt>
                <c:pt idx="22">
                  <c:v>143.1262414</c:v>
                </c:pt>
                <c:pt idx="23">
                  <c:v>25.9941715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8-C8AF-4603-90FF-56B6DBF3B06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04714752"/>
        <c:axId val="204717440"/>
        <c:axId val="0"/>
      </c:bar3DChart>
      <c:catAx>
        <c:axId val="204714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4717440"/>
        <c:crosses val="autoZero"/>
        <c:auto val="1"/>
        <c:lblAlgn val="ctr"/>
        <c:lblOffset val="100"/>
        <c:noMultiLvlLbl val="0"/>
      </c:catAx>
      <c:valAx>
        <c:axId val="204717440"/>
        <c:scaling>
          <c:orientation val="minMax"/>
        </c:scaling>
        <c:delete val="0"/>
        <c:axPos val="l"/>
        <c:numFmt formatCode="#,##0.0_ " sourceLinked="1"/>
        <c:majorTickMark val="out"/>
        <c:minorTickMark val="none"/>
        <c:tickLblPos val="nextTo"/>
        <c:crossAx val="204714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 sz="1300"/>
              <a:t>5-2 </a:t>
            </a:r>
            <a:r>
              <a:rPr lang="ko-KR" altLang="en-US" sz="1300"/>
              <a:t>임야대장등록지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dLbls>
            <c:dLbl>
              <c:idx val="0"/>
              <c:tx>
                <c:strRef>
                  <c:f>'5.시군구별 지적공부등록지 현황'!$E$39</c:f>
                  <c:strCache>
                    <c:ptCount val="1"/>
                    <c:pt idx="0">
                      <c:v>252.6
(1.9)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{A3B82989-EFF5-44A2-8D58-DB2171AAA5B8}</c15:txfldGUID>
                      <c15:f>'5.시군구별 지적공부등록지 현황'!$E$39</c15:f>
                      <c15:dlblFieldTableCache>
                        <c:ptCount val="1"/>
                        <c:pt idx="0">
                          <c:v>252.7
(1.9)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D6DC-475A-B3B7-36F535ECB946}"/>
                </c:ext>
              </c:extLst>
            </c:dLbl>
            <c:dLbl>
              <c:idx val="1"/>
              <c:tx>
                <c:strRef>
                  <c:f>'5.시군구별 지적공부등록지 현황'!$E$40</c:f>
                  <c:strCache>
                    <c:ptCount val="1"/>
                    <c:pt idx="0">
                      <c:v>532.8
(3.9)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{621E6335-3E03-4B4E-84F3-BD153037302B}</c15:txfldGUID>
                      <c15:f>'5.시군구별 지적공부등록지 현황'!$E$40</c15:f>
                      <c15:dlblFieldTableCache>
                        <c:ptCount val="1"/>
                        <c:pt idx="0">
                          <c:v>533.2
(3.9)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D6DC-475A-B3B7-36F535ECB946}"/>
                </c:ext>
              </c:extLst>
            </c:dLbl>
            <c:dLbl>
              <c:idx val="2"/>
              <c:tx>
                <c:strRef>
                  <c:f>'5.시군구별 지적공부등록지 현황'!$E$41</c:f>
                  <c:strCache>
                    <c:ptCount val="1"/>
                    <c:pt idx="0">
                      <c:v>894.1
(6.6)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{8C6CA903-763B-4ACA-8B01-8F50724F0926}</c15:txfldGUID>
                      <c15:f>'5.시군구별 지적공부등록지 현황'!$E$41</c15:f>
                      <c15:dlblFieldTableCache>
                        <c:ptCount val="1"/>
                        <c:pt idx="0">
                          <c:v>896.1
(6.6)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D6DC-475A-B3B7-36F535ECB946}"/>
                </c:ext>
              </c:extLst>
            </c:dLbl>
            <c:dLbl>
              <c:idx val="3"/>
              <c:tx>
                <c:strRef>
                  <c:f>'5.시군구별 지적공부등록지 현황'!$E$42</c:f>
                  <c:strCache>
                    <c:ptCount val="1"/>
                    <c:pt idx="0">
                      <c:v>698.9
(5.2)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{96E45577-0534-40B4-BE49-F45D47A7D513}</c15:txfldGUID>
                      <c15:f>'5.시군구별 지적공부등록지 현황'!$E$42</c15:f>
                      <c15:dlblFieldTableCache>
                        <c:ptCount val="1"/>
                        <c:pt idx="0">
                          <c:v>699.6
(5.2)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D6DC-475A-B3B7-36F535ECB946}"/>
                </c:ext>
              </c:extLst>
            </c:dLbl>
            <c:dLbl>
              <c:idx val="4"/>
              <c:tx>
                <c:strRef>
                  <c:f>'5.시군구별 지적공부등록지 현황'!$E$43</c:f>
                  <c:strCache>
                    <c:ptCount val="1"/>
                    <c:pt idx="0">
                      <c:v>1,082.3
(8.0)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{A0741C81-EDB6-44F3-B9DB-6BD7BE3E8DCB}</c15:txfldGUID>
                      <c15:f>'5.시군구별 지적공부등록지 현황'!$E$43</c15:f>
                      <c15:dlblFieldTableCache>
                        <c:ptCount val="1"/>
                        <c:pt idx="0">
                          <c:v>1,083.4
(8.0)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D6DC-475A-B3B7-36F535ECB946}"/>
                </c:ext>
              </c:extLst>
            </c:dLbl>
            <c:dLbl>
              <c:idx val="5"/>
              <c:tx>
                <c:strRef>
                  <c:f>'5.시군구별 지적공부등록지 현황'!$E$44</c:f>
                  <c:strCache>
                    <c:ptCount val="1"/>
                    <c:pt idx="0">
                      <c:v>340.8
(2.5)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{9ECD47A9-04F0-4848-86F9-02381335466B}</c15:txfldGUID>
                      <c15:f>'5.시군구별 지적공부등록지 현황'!$E$44</c15:f>
                      <c15:dlblFieldTableCache>
                        <c:ptCount val="1"/>
                        <c:pt idx="0">
                          <c:v>341.4
(2.5)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D6DC-475A-B3B7-36F535ECB946}"/>
                </c:ext>
              </c:extLst>
            </c:dLbl>
            <c:dLbl>
              <c:idx val="6"/>
              <c:tx>
                <c:strRef>
                  <c:f>'5.시군구별 지적공부등록지 현황'!$E$45</c:f>
                  <c:strCache>
                    <c:ptCount val="1"/>
                    <c:pt idx="0">
                      <c:v>425.7
(3.1)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{998AFDC5-1EDE-4687-B080-D273C2A1CFBB}</c15:txfldGUID>
                      <c15:f>'5.시군구별 지적공부등록지 현황'!$E$45</c15:f>
                      <c15:dlblFieldTableCache>
                        <c:ptCount val="1"/>
                        <c:pt idx="0">
                          <c:v>427.5
(3.1)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D6DC-475A-B3B7-36F535ECB946}"/>
                </c:ext>
              </c:extLst>
            </c:dLbl>
            <c:dLbl>
              <c:idx val="7"/>
              <c:tx>
                <c:strRef>
                  <c:f>'5.시군구별 지적공부등록지 현황'!$E$46</c:f>
                  <c:strCache>
                    <c:ptCount val="1"/>
                    <c:pt idx="0">
                      <c:v>626.9
(4.6)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{A3138817-FB94-4CAE-9A08-F447F281571F}</c15:txfldGUID>
                      <c15:f>'5.시군구별 지적공부등록지 현황'!$E$46</c15:f>
                      <c15:dlblFieldTableCache>
                        <c:ptCount val="1"/>
                        <c:pt idx="0">
                          <c:v>627.3
(4.6)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D6DC-475A-B3B7-36F535ECB946}"/>
                </c:ext>
              </c:extLst>
            </c:dLbl>
            <c:dLbl>
              <c:idx val="8"/>
              <c:tx>
                <c:strRef>
                  <c:f>'5.시군구별 지적공부등록지 현황'!$E$47</c:f>
                  <c:strCache>
                    <c:ptCount val="1"/>
                    <c:pt idx="0">
                      <c:v>826.9
(6.1)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{85A132FB-F371-4324-8BC9-7C05B4BEB4B5}</c15:txfldGUID>
                      <c15:f>'5.시군구별 지적공부등록지 현황'!$E$47</c15:f>
                      <c15:dlblFieldTableCache>
                        <c:ptCount val="1"/>
                        <c:pt idx="0">
                          <c:v>828.4
(6.1)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D6DC-475A-B3B7-36F535ECB946}"/>
                </c:ext>
              </c:extLst>
            </c:dLbl>
            <c:dLbl>
              <c:idx val="9"/>
              <c:tx>
                <c:strRef>
                  <c:f>'5.시군구별 지적공부등록지 현황'!$E$48</c:f>
                  <c:strCache>
                    <c:ptCount val="1"/>
                    <c:pt idx="0">
                      <c:v>697.0
(5.1)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{98186B0E-644A-4D29-9027-E58C18D3286D}</c15:txfldGUID>
                      <c15:f>'5.시군구별 지적공부등록지 현황'!$E$48</c15:f>
                      <c15:dlblFieldTableCache>
                        <c:ptCount val="1"/>
                        <c:pt idx="0">
                          <c:v>697.7
(5.1)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D6DC-475A-B3B7-36F535ECB946}"/>
                </c:ext>
              </c:extLst>
            </c:dLbl>
            <c:dLbl>
              <c:idx val="10"/>
              <c:tx>
                <c:strRef>
                  <c:f>'5.시군구별 지적공부등록지 현황'!$E$49</c:f>
                  <c:strCache>
                    <c:ptCount val="1"/>
                    <c:pt idx="0">
                      <c:v>221.9
(1.6)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{6ABA989B-F650-4649-BBC4-A88E4D1898A7}</c15:txfldGUID>
                      <c15:f>'5.시군구별 지적공부등록지 현황'!$E$49</c15:f>
                      <c15:dlblFieldTableCache>
                        <c:ptCount val="1"/>
                        <c:pt idx="0">
                          <c:v>224.5
(1.7)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D6DC-475A-B3B7-36F535ECB946}"/>
                </c:ext>
              </c:extLst>
            </c:dLbl>
            <c:dLbl>
              <c:idx val="11"/>
              <c:tx>
                <c:strRef>
                  <c:f>'5.시군구별 지적공부등록지 현황'!$E$50</c:f>
                  <c:strCache>
                    <c:ptCount val="1"/>
                    <c:pt idx="0">
                      <c:v>458.9
(3.4)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{27F7E7FA-FFBD-4CCC-A66B-603EDABB75B0}</c15:txfldGUID>
                      <c15:f>'5.시군구별 지적공부등록지 현황'!$E$50</c15:f>
                      <c15:dlblFieldTableCache>
                        <c:ptCount val="1"/>
                        <c:pt idx="0">
                          <c:v>459.5
(3.4)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D6DC-475A-B3B7-36F535ECB946}"/>
                </c:ext>
              </c:extLst>
            </c:dLbl>
            <c:dLbl>
              <c:idx val="12"/>
              <c:tx>
                <c:strRef>
                  <c:f>'5.시군구별 지적공부등록지 현황'!$E$51</c:f>
                  <c:strCache>
                    <c:ptCount val="1"/>
                    <c:pt idx="0">
                      <c:v>829.0
(6.1)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{C7CA23AF-FA8C-400A-A3F8-F9E7044C3A64}</c15:txfldGUID>
                      <c15:f>'5.시군구별 지적공부등록지 현황'!$E$51</c15:f>
                      <c15:dlblFieldTableCache>
                        <c:ptCount val="1"/>
                        <c:pt idx="0">
                          <c:v>829.8
(6.1)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D6DC-475A-B3B7-36F535ECB946}"/>
                </c:ext>
              </c:extLst>
            </c:dLbl>
            <c:dLbl>
              <c:idx val="13"/>
              <c:tx>
                <c:strRef>
                  <c:f>'5.시군구별 지적공부등록지 현황'!$E$52</c:f>
                  <c:strCache>
                    <c:ptCount val="1"/>
                    <c:pt idx="0">
                      <c:v>688.4
(5.1)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{B7143F04-18D4-4035-957B-19DE0D8F2E63}</c15:txfldGUID>
                      <c15:f>'5.시군구별 지적공부등록지 현황'!$E$52</c15:f>
                      <c15:dlblFieldTableCache>
                        <c:ptCount val="1"/>
                        <c:pt idx="0">
                          <c:v>688.6
(5.1)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D6DC-475A-B3B7-36F535ECB946}"/>
                </c:ext>
              </c:extLst>
            </c:dLbl>
            <c:dLbl>
              <c:idx val="14"/>
              <c:tx>
                <c:strRef>
                  <c:f>'5.시군구별 지적공부등록지 현황'!$E$53</c:f>
                  <c:strCache>
                    <c:ptCount val="1"/>
                    <c:pt idx="0">
                      <c:v>693.2
(5.1)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{B25D30D8-238A-434F-AE53-374168F65623}</c15:txfldGUID>
                      <c15:f>'5.시군구별 지적공부등록지 현황'!$E$53</c15:f>
                      <c15:dlblFieldTableCache>
                        <c:ptCount val="1"/>
                        <c:pt idx="0">
                          <c:v>693.5
(5.1)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D6DC-475A-B3B7-36F535ECB946}"/>
                </c:ext>
              </c:extLst>
            </c:dLbl>
            <c:dLbl>
              <c:idx val="15"/>
              <c:tx>
                <c:strRef>
                  <c:f>'5.시군구별 지적공부등록지 현황'!$E$54</c:f>
                  <c:strCache>
                    <c:ptCount val="1"/>
                    <c:pt idx="0">
                      <c:v>602.4
(4.4)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{0F576E30-36F2-41D3-97A5-F53CF3624D48}</c15:txfldGUID>
                      <c15:f>'5.시군구별 지적공부등록지 현황'!$E$54</c15:f>
                      <c15:dlblFieldTableCache>
                        <c:ptCount val="1"/>
                        <c:pt idx="0">
                          <c:v>602.6
(4.4)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D6DC-475A-B3B7-36F535ECB946}"/>
                </c:ext>
              </c:extLst>
            </c:dLbl>
            <c:dLbl>
              <c:idx val="16"/>
              <c:tx>
                <c:strRef>
                  <c:f>'5.시군구별 지적공부등록지 현황'!$E$55</c:f>
                  <c:strCache>
                    <c:ptCount val="1"/>
                    <c:pt idx="0">
                      <c:v>509.4
(3.8)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{EBD74639-41AE-4BD0-B1F2-0EA2AFC77682}</c15:txfldGUID>
                      <c15:f>'5.시군구별 지적공부등록지 현황'!$E$55</c15:f>
                      <c15:dlblFieldTableCache>
                        <c:ptCount val="1"/>
                        <c:pt idx="0">
                          <c:v>509.6
(3.8)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D6DC-475A-B3B7-36F535ECB946}"/>
                </c:ext>
              </c:extLst>
            </c:dLbl>
            <c:dLbl>
              <c:idx val="17"/>
              <c:tx>
                <c:strRef>
                  <c:f>'5.시군구별 지적공부등록지 현황'!$E$56</c:f>
                  <c:strCache>
                    <c:ptCount val="1"/>
                    <c:pt idx="0">
                      <c:v>242.9
(1.8)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{E0436A79-1FB0-4A9B-9FDA-C55EDAF6F73C}</c15:txfldGUID>
                      <c15:f>'5.시군구별 지적공부등록지 현황'!$E$56</c15:f>
                      <c15:dlblFieldTableCache>
                        <c:ptCount val="1"/>
                        <c:pt idx="0">
                          <c:v>242.9
(1.8)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D6DC-475A-B3B7-36F535ECB946}"/>
                </c:ext>
              </c:extLst>
            </c:dLbl>
            <c:dLbl>
              <c:idx val="18"/>
              <c:tx>
                <c:strRef>
                  <c:f>'5.시군구별 지적공부등록지 현황'!$E$57</c:f>
                  <c:strCache>
                    <c:ptCount val="1"/>
                    <c:pt idx="0">
                      <c:v>410.8
(3.0)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{0E9BCDF2-0586-42B7-A1F8-6D642DFCEF36}</c15:txfldGUID>
                      <c15:f>'5.시군구별 지적공부등록지 현황'!$E$57</c15:f>
                      <c15:dlblFieldTableCache>
                        <c:ptCount val="1"/>
                        <c:pt idx="0">
                          <c:v>411.2
(3.0)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D6DC-475A-B3B7-36F535ECB946}"/>
                </c:ext>
              </c:extLst>
            </c:dLbl>
            <c:dLbl>
              <c:idx val="19"/>
              <c:tx>
                <c:strRef>
                  <c:f>'5.시군구별 지적공부등록지 현황'!$E$58</c:f>
                  <c:strCache>
                    <c:ptCount val="1"/>
                    <c:pt idx="0">
                      <c:v>297.0
(2.2)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{7255F0EA-9C2E-4065-B8C8-79F6BE10E9C2}</c15:txfldGUID>
                      <c15:f>'5.시군구별 지적공부등록지 현황'!$E$58</c15:f>
                      <c15:dlblFieldTableCache>
                        <c:ptCount val="1"/>
                        <c:pt idx="0">
                          <c:v>297.6
(2.2)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D6DC-475A-B3B7-36F535ECB946}"/>
                </c:ext>
              </c:extLst>
            </c:dLbl>
            <c:dLbl>
              <c:idx val="20"/>
              <c:tx>
                <c:strRef>
                  <c:f>'5.시군구별 지적공부등록지 현황'!$E$59</c:f>
                  <c:strCache>
                    <c:ptCount val="1"/>
                    <c:pt idx="0">
                      <c:v>342.7
(2.5)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{764434CB-7952-49C7-8086-0E3997CB5159}</c15:txfldGUID>
                      <c15:f>'5.시군구별 지적공부등록지 현황'!$E$59</c15:f>
                      <c15:dlblFieldTableCache>
                        <c:ptCount val="1"/>
                        <c:pt idx="0">
                          <c:v>342.9
(2.5)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D6DC-475A-B3B7-36F535ECB946}"/>
                </c:ext>
              </c:extLst>
            </c:dLbl>
            <c:dLbl>
              <c:idx val="21"/>
              <c:tx>
                <c:strRef>
                  <c:f>'5.시군구별 지적공부등록지 현황'!$E$60</c:f>
                  <c:strCache>
                    <c:ptCount val="1"/>
                    <c:pt idx="0">
                      <c:v>994.1
(7.3)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{DBE5DED7-B24E-4C56-9685-BCB87F849254}</c15:txfldGUID>
                      <c15:f>'5.시군구별 지적공부등록지 현황'!$E$60</c15:f>
                      <c15:dlblFieldTableCache>
                        <c:ptCount val="1"/>
                        <c:pt idx="0">
                          <c:v>994.3
(7.3)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D6DC-475A-B3B7-36F535ECB946}"/>
                </c:ext>
              </c:extLst>
            </c:dLbl>
            <c:dLbl>
              <c:idx val="22"/>
              <c:tx>
                <c:strRef>
                  <c:f>'5.시군구별 지적공부등록지 현황'!$E$61</c:f>
                  <c:strCache>
                    <c:ptCount val="1"/>
                    <c:pt idx="0">
                      <c:v>847.4
(6.2)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{9F131A0F-06E5-4E6A-BBFB-3C36B40A1F87}</c15:txfldGUID>
                      <c15:f>'5.시군구별 지적공부등록지 현황'!$E$61</c15:f>
                      <c15:dlblFieldTableCache>
                        <c:ptCount val="1"/>
                        <c:pt idx="0">
                          <c:v>847.5
(6.2)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D6DC-475A-B3B7-36F535ECB946}"/>
                </c:ext>
              </c:extLst>
            </c:dLbl>
            <c:dLbl>
              <c:idx val="23"/>
              <c:tx>
                <c:strRef>
                  <c:f>'5.시군구별 지적공부등록지 현황'!$E$62</c:f>
                  <c:strCache>
                    <c:ptCount val="1"/>
                    <c:pt idx="0">
                      <c:v>47.0
(0.3)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{E7CAECAA-AACB-413D-B895-9F30E89A4243}</c15:txfldGUID>
                      <c15:f>'5.시군구별 지적공부등록지 현황'!$E$62</c15:f>
                      <c15:dlblFieldTableCache>
                        <c:ptCount val="1"/>
                        <c:pt idx="0">
                          <c:v>47.0
(0.3)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D6DC-475A-B3B7-36F535ECB94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'5.시군구별 지적공부등록지 현황'!$A$39:$A$62</c:f>
              <c:strCache>
                <c:ptCount val="24"/>
                <c:pt idx="0">
                  <c:v>포항시남구</c:v>
                </c:pt>
                <c:pt idx="1">
                  <c:v>포항시북구</c:v>
                </c:pt>
                <c:pt idx="2">
                  <c:v>경주시</c:v>
                </c:pt>
                <c:pt idx="3">
                  <c:v>김천시</c:v>
                </c:pt>
                <c:pt idx="4">
                  <c:v>안동시</c:v>
                </c:pt>
                <c:pt idx="5">
                  <c:v>구미시</c:v>
                </c:pt>
                <c:pt idx="6">
                  <c:v>영주시</c:v>
                </c:pt>
                <c:pt idx="7">
                  <c:v>영천시</c:v>
                </c:pt>
                <c:pt idx="8">
                  <c:v>상주시</c:v>
                </c:pt>
                <c:pt idx="9">
                  <c:v>문경시</c:v>
                </c:pt>
                <c:pt idx="10">
                  <c:v>경산시</c:v>
                </c:pt>
                <c:pt idx="11">
                  <c:v>군위군</c:v>
                </c:pt>
                <c:pt idx="12">
                  <c:v>의성군</c:v>
                </c:pt>
                <c:pt idx="13">
                  <c:v>청송군</c:v>
                </c:pt>
                <c:pt idx="14">
                  <c:v>영양군</c:v>
                </c:pt>
                <c:pt idx="15">
                  <c:v>영덕군</c:v>
                </c:pt>
                <c:pt idx="16">
                  <c:v>청도군</c:v>
                </c:pt>
                <c:pt idx="17">
                  <c:v>고령군</c:v>
                </c:pt>
                <c:pt idx="18">
                  <c:v>성주군</c:v>
                </c:pt>
                <c:pt idx="19">
                  <c:v>칠곡군</c:v>
                </c:pt>
                <c:pt idx="20">
                  <c:v>예천군</c:v>
                </c:pt>
                <c:pt idx="21">
                  <c:v>봉화군</c:v>
                </c:pt>
                <c:pt idx="22">
                  <c:v>울진군</c:v>
                </c:pt>
                <c:pt idx="23">
                  <c:v>울릉군</c:v>
                </c:pt>
              </c:strCache>
            </c:strRef>
          </c:cat>
          <c:val>
            <c:numRef>
              <c:f>'5.시군구별 지적공부등록지 현황'!$C$39:$C$62</c:f>
              <c:numCache>
                <c:formatCode>#,##0.0_ </c:formatCode>
                <c:ptCount val="24"/>
                <c:pt idx="0">
                  <c:v>252.608564</c:v>
                </c:pt>
                <c:pt idx="1">
                  <c:v>532.81604700000003</c:v>
                </c:pt>
                <c:pt idx="2">
                  <c:v>894.14703899999995</c:v>
                </c:pt>
                <c:pt idx="3">
                  <c:v>698.91004459999999</c:v>
                </c:pt>
                <c:pt idx="4">
                  <c:v>1082.2541519000001</c:v>
                </c:pt>
                <c:pt idx="5">
                  <c:v>340.84399199999996</c:v>
                </c:pt>
                <c:pt idx="6">
                  <c:v>425.69761599999998</c:v>
                </c:pt>
                <c:pt idx="7">
                  <c:v>626.85984099999996</c:v>
                </c:pt>
                <c:pt idx="8">
                  <c:v>826.93951699999991</c:v>
                </c:pt>
                <c:pt idx="9">
                  <c:v>696.98004199999991</c:v>
                </c:pt>
                <c:pt idx="10">
                  <c:v>221.89203899999998</c:v>
                </c:pt>
                <c:pt idx="11">
                  <c:v>458.90655499999997</c:v>
                </c:pt>
                <c:pt idx="12">
                  <c:v>828.95869099999993</c:v>
                </c:pt>
                <c:pt idx="13">
                  <c:v>688.42914499999995</c:v>
                </c:pt>
                <c:pt idx="14">
                  <c:v>693.22290699999996</c:v>
                </c:pt>
                <c:pt idx="15">
                  <c:v>602.372343</c:v>
                </c:pt>
                <c:pt idx="16">
                  <c:v>509.39180299999998</c:v>
                </c:pt>
                <c:pt idx="17">
                  <c:v>242.88334799999998</c:v>
                </c:pt>
                <c:pt idx="18">
                  <c:v>410.762291</c:v>
                </c:pt>
                <c:pt idx="19">
                  <c:v>297.031925</c:v>
                </c:pt>
                <c:pt idx="20">
                  <c:v>342.73881699999998</c:v>
                </c:pt>
                <c:pt idx="21">
                  <c:v>994.10470299999997</c:v>
                </c:pt>
                <c:pt idx="22">
                  <c:v>847.393914</c:v>
                </c:pt>
                <c:pt idx="23">
                  <c:v>47.034818999999999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8-D6DC-475A-B3B7-36F535ECB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04765440"/>
        <c:axId val="204783616"/>
        <c:axId val="0"/>
      </c:bar3DChart>
      <c:catAx>
        <c:axId val="20476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4783616"/>
        <c:crosses val="autoZero"/>
        <c:auto val="1"/>
        <c:lblAlgn val="ctr"/>
        <c:lblOffset val="100"/>
        <c:noMultiLvlLbl val="0"/>
      </c:catAx>
      <c:valAx>
        <c:axId val="204783616"/>
        <c:scaling>
          <c:orientation val="minMax"/>
        </c:scaling>
        <c:delete val="0"/>
        <c:axPos val="l"/>
        <c:numFmt formatCode="#,##0.0_ " sourceLinked="1"/>
        <c:majorTickMark val="out"/>
        <c:minorTickMark val="none"/>
        <c:tickLblPos val="nextTo"/>
        <c:crossAx val="204765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6805555555555557"/>
          <c:y val="0.2013888888888889"/>
          <c:w val="0.81388888888889133"/>
          <c:h val="0.77314814814815125"/>
        </c:manualLayout>
      </c:layout>
      <c:pie3DChart>
        <c:varyColors val="1"/>
        <c:ser>
          <c:idx val="0"/>
          <c:order val="0"/>
          <c:dLbls>
            <c:dLbl>
              <c:idx val="0"/>
              <c:tx>
                <c:strRef>
                  <c:f>'6.시군구별 지목별 면적 현황'!$M$6</c:f>
                  <c:strCache>
                    <c:ptCount val="1"/>
                    <c:pt idx="0">
                      <c:v>전
1,233.0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{9B514DC2-4DFB-49AE-8307-D94EF55674EA}</c15:txfldGUID>
                      <c15:f>'6.시군구별 지목별 면적 현황'!$M$6</c15:f>
                      <c15:dlblFieldTableCache>
                        <c:ptCount val="1"/>
                        <c:pt idx="0">
                          <c:v>전
1,239.3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6F86-4226-8B46-1FC401F35F08}"/>
                </c:ext>
              </c:extLst>
            </c:dLbl>
            <c:dLbl>
              <c:idx val="1"/>
              <c:tx>
                <c:strRef>
                  <c:f>'6.시군구별 지목별 면적 현황'!$N$6</c:f>
                  <c:strCache>
                    <c:ptCount val="1"/>
                    <c:pt idx="0">
                      <c:v>답
1,710.4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{D91DF20C-2892-4850-B934-D69F06EDC87F}</c15:txfldGUID>
                      <c15:f>'6.시군구별 지목별 면적 현황'!$N$6</c15:f>
                      <c15:dlblFieldTableCache>
                        <c:ptCount val="1"/>
                        <c:pt idx="0">
                          <c:v>답
1,723.1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6F86-4226-8B46-1FC401F35F08}"/>
                </c:ext>
              </c:extLst>
            </c:dLbl>
            <c:dLbl>
              <c:idx val="2"/>
              <c:layout>
                <c:manualLayout>
                  <c:x val="0.10006320638491656"/>
                  <c:y val="-0.31564850393701005"/>
                </c:manualLayout>
              </c:layout>
              <c:tx>
                <c:strRef>
                  <c:f>'6.시군구별 지목별 면적 현황'!$O$6</c:f>
                  <c:strCache>
                    <c:ptCount val="1"/>
                    <c:pt idx="0">
                      <c:v>임야
13,542.4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{EB04FF4D-ED85-464C-A98B-DBD7ED399C3B}</c15:txfldGUID>
                      <c15:f>'6.시군구별 지목별 면적 현황'!$O$6</c15:f>
                      <c15:dlblFieldTableCache>
                        <c:ptCount val="1"/>
                        <c:pt idx="0">
                          <c:v>임야
13,559.7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6F86-4226-8B46-1FC401F35F08}"/>
                </c:ext>
              </c:extLst>
            </c:dLbl>
            <c:dLbl>
              <c:idx val="3"/>
              <c:layout>
                <c:manualLayout>
                  <c:x val="-0.14064367816091955"/>
                  <c:y val="8.6175840923110508E-2"/>
                </c:manualLayout>
              </c:layout>
              <c:tx>
                <c:strRef>
                  <c:f>'6.시군구별 지목별 면적 현황'!$P$6</c:f>
                  <c:strCache>
                    <c:ptCount val="1"/>
                    <c:pt idx="0">
                      <c:v>대
344.3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{B7153D2A-5104-4189-9552-1B7A52774390}</c15:txfldGUID>
                      <c15:f>'6.시군구별 지목별 면적 현황'!$P$6</c15:f>
                      <c15:dlblFieldTableCache>
                        <c:ptCount val="1"/>
                        <c:pt idx="0">
                          <c:v>대
337.3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6F86-4226-8B46-1FC401F35F08}"/>
                </c:ext>
              </c:extLst>
            </c:dLbl>
            <c:dLbl>
              <c:idx val="4"/>
              <c:tx>
                <c:strRef>
                  <c:f>'6.시군구별 지목별 면적 현황'!$Q$6</c:f>
                  <c:strCache>
                    <c:ptCount val="1"/>
                    <c:pt idx="0">
                      <c:v>도로
442.4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{17989983-C71B-4A3E-9567-32F8B10F63C1}</c15:txfldGUID>
                      <c15:f>'6.시군구별 지목별 면적 현황'!$Q$6</c15:f>
                      <c15:dlblFieldTableCache>
                        <c:ptCount val="1"/>
                        <c:pt idx="0">
                          <c:v>도로
431.2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6F86-4226-8B46-1FC401F35F08}"/>
                </c:ext>
              </c:extLst>
            </c:dLbl>
            <c:dLbl>
              <c:idx val="5"/>
              <c:tx>
                <c:strRef>
                  <c:f>'6.시군구별 지목별 면적 현황'!$R$6</c:f>
                  <c:strCache>
                    <c:ptCount val="1"/>
                    <c:pt idx="0">
                      <c:v>하천
568.1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{03A39690-E8CF-4315-B6C4-7DA08DA78D0F}</c15:txfldGUID>
                      <c15:f>'6.시군구별 지목별 면적 현황'!$R$6</c15:f>
                      <c15:dlblFieldTableCache>
                        <c:ptCount val="1"/>
                        <c:pt idx="0">
                          <c:v>하천
566.7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6F86-4226-8B46-1FC401F35F08}"/>
                </c:ext>
              </c:extLst>
            </c:dLbl>
            <c:dLbl>
              <c:idx val="6"/>
              <c:tx>
                <c:strRef>
                  <c:f>'6.시군구별 지목별 면적 현황'!$S$6</c:f>
                  <c:strCache>
                    <c:ptCount val="1"/>
                    <c:pt idx="0">
                      <c:v>기타
1,195.9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{3696B71F-21A9-493B-8E4D-7E5B16DF7703}</c15:txfldGUID>
                      <c15:f>'6.시군구별 지목별 면적 현황'!$S$6</c15:f>
                      <c15:dlblFieldTableCache>
                        <c:ptCount val="1"/>
                        <c:pt idx="0">
                          <c:v>기타
1,176.8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6F86-4226-8B46-1FC401F35F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ko-K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'6.시군구별 지목별 면적 현황'!$C$2:$I$2</c:f>
              <c:strCache>
                <c:ptCount val="7"/>
                <c:pt idx="0">
                  <c:v>전</c:v>
                </c:pt>
                <c:pt idx="1">
                  <c:v>답</c:v>
                </c:pt>
                <c:pt idx="2">
                  <c:v>임야</c:v>
                </c:pt>
                <c:pt idx="3">
                  <c:v>대</c:v>
                </c:pt>
                <c:pt idx="4">
                  <c:v>도로</c:v>
                </c:pt>
                <c:pt idx="5">
                  <c:v>하천</c:v>
                </c:pt>
                <c:pt idx="6">
                  <c:v>기타</c:v>
                </c:pt>
              </c:strCache>
            </c:strRef>
          </c:cat>
          <c:val>
            <c:numRef>
              <c:f>'6.시군구별 지목별 면적 현황'!$C$4:$I$4</c:f>
              <c:numCache>
                <c:formatCode>#,##0.0_ </c:formatCode>
                <c:ptCount val="7"/>
                <c:pt idx="0">
                  <c:v>1232.9709108999998</c:v>
                </c:pt>
                <c:pt idx="1">
                  <c:v>1710.3759498000004</c:v>
                </c:pt>
                <c:pt idx="2">
                  <c:v>13542.400531900003</c:v>
                </c:pt>
                <c:pt idx="3">
                  <c:v>344.26010890000003</c:v>
                </c:pt>
                <c:pt idx="4">
                  <c:v>442.36914909999996</c:v>
                </c:pt>
                <c:pt idx="5">
                  <c:v>568.10904130000006</c:v>
                </c:pt>
                <c:pt idx="6">
                  <c:v>1195.8811310000001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6F86-4226-8B46-1FC401F35F08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211231154245255"/>
          <c:y val="0.31820731312695538"/>
          <c:w val="0.73856607458951362"/>
          <c:h val="0.67408765685111594"/>
        </c:manualLayout>
      </c:layout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8.2570957700054945E-2"/>
                  <c:y val="-5.959680571843413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7C8-48A4-AAC9-39FD2B17B6F7}"/>
                </c:ext>
              </c:extLst>
            </c:dLbl>
            <c:dLbl>
              <c:idx val="1"/>
              <c:layout>
                <c:manualLayout>
                  <c:x val="-2.3521943477995515E-2"/>
                  <c:y val="8.990897414418962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7C8-48A4-AAC9-39FD2B17B6F7}"/>
                </c:ext>
              </c:extLst>
            </c:dLbl>
            <c:dLbl>
              <c:idx val="2"/>
              <c:layout>
                <c:manualLayout>
                  <c:x val="0.19768003418177379"/>
                  <c:y val="-0.2037348522923999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7C8-48A4-AAC9-39FD2B17B6F7}"/>
                </c:ext>
              </c:extLst>
            </c:dLbl>
            <c:dLbl>
              <c:idx val="3"/>
              <c:layout>
                <c:manualLayout>
                  <c:x val="-5.0343160593297895E-2"/>
                  <c:y val="5.50741795573425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7C8-48A4-AAC9-39FD2B17B6F7}"/>
                </c:ext>
              </c:extLst>
            </c:dLbl>
            <c:dLbl>
              <c:idx val="4"/>
              <c:layout>
                <c:manualLayout>
                  <c:x val="-4.8169199780259929E-2"/>
                  <c:y val="-2.90515813182926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7C8-48A4-AAC9-39FD2B17B6F7}"/>
                </c:ext>
              </c:extLst>
            </c:dLbl>
            <c:dLbl>
              <c:idx val="5"/>
              <c:layout>
                <c:manualLayout>
                  <c:x val="2.8772019776597688E-2"/>
                  <c:y val="-4.66074719383481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7C8-48A4-AAC9-39FD2B17B6F7}"/>
                </c:ext>
              </c:extLst>
            </c:dLbl>
            <c:dLbl>
              <c:idx val="6"/>
              <c:layout>
                <c:manualLayout>
                  <c:x val="6.3401330647622531E-2"/>
                  <c:y val="-5.94598015673572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7C8-48A4-AAC9-39FD2B17B6F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현황'!$C$28:$I$28</c:f>
              <c:numCache>
                <c:formatCode>#,##0.0_ </c:formatCode>
                <c:ptCount val="7"/>
                <c:pt idx="0">
                  <c:v>12.267913199999999</c:v>
                </c:pt>
                <c:pt idx="1">
                  <c:v>0.36582199999999998</c:v>
                </c:pt>
                <c:pt idx="2">
                  <c:v>55.163475599999998</c:v>
                </c:pt>
                <c:pt idx="3">
                  <c:v>1.0762821</c:v>
                </c:pt>
                <c:pt idx="4">
                  <c:v>1.2551197999999999</c:v>
                </c:pt>
                <c:pt idx="5">
                  <c:v>0.65807799999999994</c:v>
                </c:pt>
                <c:pt idx="6">
                  <c:v>2.2422997999999996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E7C8-48A4-AAC9-39FD2B17B6F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771317046907641"/>
          <c:y val="0.31997103810299582"/>
          <c:w val="0.72457365906184801"/>
          <c:h val="0.67270160195493078"/>
        </c:manualLayout>
      </c:layout>
      <c:pie3DChart>
        <c:varyColors val="1"/>
        <c:ser>
          <c:idx val="0"/>
          <c:order val="0"/>
          <c:dLbls>
            <c:dLbl>
              <c:idx val="2"/>
              <c:layout>
                <c:manualLayout>
                  <c:x val="-0.26901927259092612"/>
                  <c:y val="-0.3024114399493182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0D8-40EB-835A-0D29EF98A666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현황'!$C$5:$I$5</c:f>
              <c:numCache>
                <c:formatCode>#,##0.0_ </c:formatCode>
                <c:ptCount val="7"/>
                <c:pt idx="0">
                  <c:v>22.518466399999998</c:v>
                </c:pt>
                <c:pt idx="1">
                  <c:v>31.338364699999996</c:v>
                </c:pt>
                <c:pt idx="2">
                  <c:v>250.8003879</c:v>
                </c:pt>
                <c:pt idx="3">
                  <c:v>17.6797951</c:v>
                </c:pt>
                <c:pt idx="4">
                  <c:v>14.618913699999998</c:v>
                </c:pt>
                <c:pt idx="5">
                  <c:v>10.597145199999998</c:v>
                </c:pt>
                <c:pt idx="6">
                  <c:v>46.502957700000003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0D8-40EB-835A-0D29EF98A66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3055555555556252E-2"/>
          <c:y val="0.22453703703703778"/>
          <c:w val="0.81388888888889133"/>
          <c:h val="0.77314814814815125"/>
        </c:manualLayout>
      </c:layout>
      <c:pie3DChart>
        <c:varyColors val="1"/>
        <c:ser>
          <c:idx val="0"/>
          <c:order val="0"/>
          <c:dLbls>
            <c:dLbl>
              <c:idx val="3"/>
              <c:layout>
                <c:manualLayout>
                  <c:x val="-6.5210883293053717E-2"/>
                  <c:y val="0.235473131648017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537-4753-A655-7E9D9431DBF0}"/>
                </c:ext>
              </c:extLst>
            </c:dLbl>
            <c:dLbl>
              <c:idx val="4"/>
              <c:layout>
                <c:manualLayout>
                  <c:x val="-6.5530001819079572E-2"/>
                  <c:y val="1.71363447990053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537-4753-A655-7E9D9431DBF0}"/>
                </c:ext>
              </c:extLst>
            </c:dLbl>
            <c:dLbl>
              <c:idx val="5"/>
              <c:layout>
                <c:manualLayout>
                  <c:x val="3.1782438086328316E-2"/>
                  <c:y val="4.385964912280701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537-4753-A655-7E9D9431DBF0}"/>
                </c:ext>
              </c:extLst>
            </c:dLbl>
            <c:dLbl>
              <c:idx val="6"/>
              <c:layout>
                <c:manualLayout>
                  <c:x val="0.11151581299862268"/>
                  <c:y val="4.385964912280701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537-4753-A655-7E9D9431DBF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현황'!$C$6:$I$6</c:f>
              <c:numCache>
                <c:formatCode>#,##0.0_ </c:formatCode>
                <c:ptCount val="7"/>
                <c:pt idx="0">
                  <c:v>38.161192</c:v>
                </c:pt>
                <c:pt idx="1">
                  <c:v>71.239155599999989</c:v>
                </c:pt>
                <c:pt idx="2">
                  <c:v>531.380628</c:v>
                </c:pt>
                <c:pt idx="3">
                  <c:v>19.099190199999999</c:v>
                </c:pt>
                <c:pt idx="4">
                  <c:v>17.534604699999999</c:v>
                </c:pt>
                <c:pt idx="5">
                  <c:v>18.116301699999998</c:v>
                </c:pt>
                <c:pt idx="6">
                  <c:v>41.192236500000007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537-4753-A655-7E9D9431DB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4170785582495271"/>
          <c:y val="0.31646758440909312"/>
          <c:w val="0.72978560848211116"/>
          <c:h val="0.67545485385755599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현황'!$C$7:$I$7</c:f>
              <c:numCache>
                <c:formatCode>#,##0.0_ </c:formatCode>
                <c:ptCount val="7"/>
                <c:pt idx="0">
                  <c:v>70.623292199999995</c:v>
                </c:pt>
                <c:pt idx="1">
                  <c:v>156.8772281</c:v>
                </c:pt>
                <c:pt idx="2">
                  <c:v>882.83830769999997</c:v>
                </c:pt>
                <c:pt idx="3">
                  <c:v>34.7280145</c:v>
                </c:pt>
                <c:pt idx="4">
                  <c:v>38.578025399999994</c:v>
                </c:pt>
                <c:pt idx="5">
                  <c:v>35.016956999999998</c:v>
                </c:pt>
                <c:pt idx="6">
                  <c:v>106.29047829999998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8E8-47B8-BDCD-B40C357528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7500000000000008E-2"/>
          <c:y val="0.22453703703703778"/>
          <c:w val="0.81388888888889133"/>
          <c:h val="0.77314814814815125"/>
        </c:manualLayout>
      </c:layout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5.3001260378842126E-2"/>
                  <c:y val="4.065040650406505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298-4E89-AC75-EA3190B06BCB}"/>
                </c:ext>
              </c:extLst>
            </c:dLbl>
            <c:dLbl>
              <c:idx val="1"/>
              <c:layout>
                <c:manualLayout>
                  <c:x val="-1.8151758611472845E-2"/>
                  <c:y val="-9.605018884834519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298-4E89-AC75-EA3190B06BCB}"/>
                </c:ext>
              </c:extLst>
            </c:dLbl>
            <c:dLbl>
              <c:idx val="2"/>
              <c:layout>
                <c:manualLayout>
                  <c:x val="0.15218204091383625"/>
                  <c:y val="-0.2527635874783941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298-4E89-AC75-EA3190B06BCB}"/>
                </c:ext>
              </c:extLst>
            </c:dLbl>
            <c:dLbl>
              <c:idx val="3"/>
              <c:layout>
                <c:manualLayout>
                  <c:x val="-7.4025964982572703E-2"/>
                  <c:y val="0.1692618910441074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298-4E89-AC75-EA3190B06BCB}"/>
                </c:ext>
              </c:extLst>
            </c:dLbl>
            <c:dLbl>
              <c:idx val="4"/>
              <c:layout>
                <c:manualLayout>
                  <c:x val="3.8116684405530227E-3"/>
                  <c:y val="5.57096216631458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298-4E89-AC75-EA3190B06BCB}"/>
                </c:ext>
              </c:extLst>
            </c:dLbl>
            <c:dLbl>
              <c:idx val="5"/>
              <c:layout>
                <c:manualLayout>
                  <c:x val="1.1904768281519273E-2"/>
                  <c:y val="-3.913961974265417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298-4E89-AC75-EA3190B06BCB}"/>
                </c:ext>
              </c:extLst>
            </c:dLbl>
            <c:dLbl>
              <c:idx val="6"/>
              <c:layout>
                <c:manualLayout>
                  <c:x val="8.0621394087200371E-2"/>
                  <c:y val="4.065040650406505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298-4E89-AC75-EA3190B06BC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현황'!$C$8:$I$8</c:f>
              <c:numCache>
                <c:formatCode>#,##0.0_ </c:formatCode>
                <c:ptCount val="7"/>
                <c:pt idx="0">
                  <c:v>65.366404399999993</c:v>
                </c:pt>
                <c:pt idx="1">
                  <c:v>111.7516342</c:v>
                </c:pt>
                <c:pt idx="2">
                  <c:v>693.18540010000004</c:v>
                </c:pt>
                <c:pt idx="3">
                  <c:v>20.059521</c:v>
                </c:pt>
                <c:pt idx="4">
                  <c:v>23.688306600000001</c:v>
                </c:pt>
                <c:pt idx="5">
                  <c:v>26.692275499999997</c:v>
                </c:pt>
                <c:pt idx="6">
                  <c:v>69.179026999999991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7298-4E89-AC75-EA3190B06BC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5833333333333368E-2"/>
          <c:y val="0.22453703703703778"/>
          <c:w val="0.81388888888889133"/>
          <c:h val="0.77314814814815125"/>
        </c:manualLayout>
      </c:layout>
      <c:pie3DChart>
        <c:varyColors val="1"/>
        <c:ser>
          <c:idx val="0"/>
          <c:order val="0"/>
          <c:dLbls>
            <c:dLbl>
              <c:idx val="3"/>
              <c:layout>
                <c:manualLayout>
                  <c:x val="-0.11638733027485981"/>
                  <c:y val="9.34473190851143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D4F-4E82-903D-14132200311A}"/>
                </c:ext>
              </c:extLst>
            </c:dLbl>
            <c:dLbl>
              <c:idx val="4"/>
              <c:layout>
                <c:manualLayout>
                  <c:x val="-7.3651904803940391E-2"/>
                  <c:y val="-3.64054493188351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D4F-4E82-903D-14132200311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현황'!$C$9:$I$9</c:f>
              <c:numCache>
                <c:formatCode>#,##0.0_ </c:formatCode>
                <c:ptCount val="7"/>
                <c:pt idx="0">
                  <c:v>124.78663659999999</c:v>
                </c:pt>
                <c:pt idx="1">
                  <c:v>88.681647900000002</c:v>
                </c:pt>
                <c:pt idx="2">
                  <c:v>1060.5594877000001</c:v>
                </c:pt>
                <c:pt idx="3">
                  <c:v>23.122493800000001</c:v>
                </c:pt>
                <c:pt idx="4">
                  <c:v>35.462051700000004</c:v>
                </c:pt>
                <c:pt idx="5">
                  <c:v>60.775417799999992</c:v>
                </c:pt>
                <c:pt idx="6">
                  <c:v>128.8179667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D4F-4E82-903D-14132200311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972222222222307"/>
          <c:y val="0.22453703703703778"/>
          <c:w val="0.81388888888889133"/>
          <c:h val="0.77314814814815125"/>
        </c:manualLayout>
      </c:layout>
      <c:pie3DChart>
        <c:varyColors val="1"/>
        <c:ser>
          <c:idx val="0"/>
          <c:order val="0"/>
          <c:dLbls>
            <c:dLbl>
              <c:idx val="1"/>
              <c:layout>
                <c:manualLayout>
                  <c:x val="-0.1314045181730861"/>
                  <c:y val="4.075867547833918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EF8-4CB9-B884-46314784A796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현황'!$C$10:$I$10</c:f>
              <c:numCache>
                <c:formatCode>#,##0.0_ </c:formatCode>
                <c:ptCount val="7"/>
                <c:pt idx="0">
                  <c:v>35.971673500000001</c:v>
                </c:pt>
                <c:pt idx="1">
                  <c:v>89.646989099999985</c:v>
                </c:pt>
                <c:pt idx="2">
                  <c:v>339.19276480000002</c:v>
                </c:pt>
                <c:pt idx="3">
                  <c:v>24.216007399999999</c:v>
                </c:pt>
                <c:pt idx="4">
                  <c:v>23.2441222</c:v>
                </c:pt>
                <c:pt idx="5">
                  <c:v>42.281036899999997</c:v>
                </c:pt>
                <c:pt idx="6">
                  <c:v>60.8315968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EF8-4CB9-B884-46314784A79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26111111111111113"/>
          <c:y val="4.6296296296296523E-2"/>
          <c:w val="0.15000000000000024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263-4AAE-85C5-EF3633E1B1EA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263-4AAE-85C5-EF3633E1B1EA}"/>
              </c:ext>
            </c:extLst>
          </c:dPt>
          <c:dLbls>
            <c:dLbl>
              <c:idx val="0"/>
              <c:tx>
                <c:strRef>
                  <c:f>'2.시군구별 면적 및 지번수 현황'!$H$8</c:f>
                  <c:strCache>
                    <c:ptCount val="1"/>
                    <c:pt idx="0">
                      <c:v>1,009.9
(5.3)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{064B2D07-C779-4684-AD5C-29BCCE438F95}</c15:txfldGUID>
                      <c15:f>'2.시군구별 면적 및 지번수 현황'!$H$8</c15:f>
                      <c15:dlblFieldTableCache>
                        <c:ptCount val="1"/>
                        <c:pt idx="0">
                          <c:v>1,009.8
(5.3)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8263-4AAE-85C5-EF3633E1B1EA}"/>
                </c:ext>
              </c:extLst>
            </c:dLbl>
            <c:dLbl>
              <c:idx val="1"/>
              <c:tx>
                <c:strRef>
                  <c:f>'2.시군구별 면적 및 지번수 현황'!$I$8</c:f>
                  <c:strCache>
                    <c:ptCount val="1"/>
                    <c:pt idx="0">
                      <c:v>354.6
(6.1)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{E9A9676F-27A9-47BC-A3E9-C09EFFCDD5FC}</c15:txfldGUID>
                      <c15:f>'2.시군구별 면적 및 지번수 현황'!$I$8</c15:f>
                      <c15:dlblFieldTableCache>
                        <c:ptCount val="1"/>
                        <c:pt idx="0">
                          <c:v>352.7
(6.1)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8263-4AAE-85C5-EF3633E1B1E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현황'!$D$8,'2.시군구별 면적 및 지번수 현황'!$F$8)</c:f>
              <c:numCache>
                <c:formatCode>#,##0.0_ </c:formatCode>
                <c:ptCount val="2"/>
                <c:pt idx="0">
                  <c:v>1009.9225687999999</c:v>
                </c:pt>
                <c:pt idx="1">
                  <c:v>354.56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263-4AAE-85C5-EF3633E1B1E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385346560"/>
        <c:axId val="179512064"/>
        <c:axId val="0"/>
      </c:bar3DChart>
      <c:catAx>
        <c:axId val="385346560"/>
        <c:scaling>
          <c:orientation val="minMax"/>
        </c:scaling>
        <c:delete val="1"/>
        <c:axPos val="b"/>
        <c:majorTickMark val="out"/>
        <c:minorTickMark val="none"/>
        <c:tickLblPos val="none"/>
        <c:crossAx val="179512064"/>
        <c:crosses val="autoZero"/>
        <c:auto val="1"/>
        <c:lblAlgn val="ctr"/>
        <c:lblOffset val="100"/>
        <c:noMultiLvlLbl val="0"/>
      </c:catAx>
      <c:valAx>
        <c:axId val="179512064"/>
        <c:scaling>
          <c:orientation val="minMax"/>
          <c:max val="1600"/>
        </c:scaling>
        <c:delete val="1"/>
        <c:axPos val="l"/>
        <c:numFmt formatCode="#,##0.0_ " sourceLinked="1"/>
        <c:majorTickMark val="out"/>
        <c:minorTickMark val="none"/>
        <c:tickLblPos val="none"/>
        <c:crossAx val="385346560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3055555555556252E-2"/>
          <c:y val="0.22453703703703778"/>
          <c:w val="0.81388888888889133"/>
          <c:h val="0.77314814814815125"/>
        </c:manualLayout>
      </c:layout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1.9057270907531686E-2"/>
                  <c:y val="4.939845866310295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8C1-49F6-8F07-581E3301D2B6}"/>
                </c:ext>
              </c:extLst>
            </c:dLbl>
            <c:dLbl>
              <c:idx val="1"/>
              <c:layout>
                <c:manualLayout>
                  <c:x val="4.2120650340484404E-3"/>
                  <c:y val="3.3162693391630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8C1-49F6-8F07-581E3301D2B6}"/>
                </c:ext>
              </c:extLst>
            </c:dLbl>
            <c:dLbl>
              <c:idx val="3"/>
              <c:layout>
                <c:manualLayout>
                  <c:x val="-0.10751117227016574"/>
                  <c:y val="8.81254504314848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8C1-49F6-8F07-581E3301D2B6}"/>
                </c:ext>
              </c:extLst>
            </c:dLbl>
            <c:dLbl>
              <c:idx val="4"/>
              <c:layout>
                <c:manualLayout>
                  <c:x val="-6.9386720974193142E-2"/>
                  <c:y val="1.624232694408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8C1-49F6-8F07-581E3301D2B6}"/>
                </c:ext>
              </c:extLst>
            </c:dLbl>
            <c:dLbl>
              <c:idx val="6"/>
              <c:layout>
                <c:manualLayout>
                  <c:x val="0.10565622457347727"/>
                  <c:y val="8.062108418516622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8C1-49F6-8F07-581E3301D2B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현황'!$C$11:$I$11</c:f>
              <c:numCache>
                <c:formatCode>#,##0.0_ </c:formatCode>
                <c:ptCount val="7"/>
                <c:pt idx="0">
                  <c:v>71.064863000000003</c:v>
                </c:pt>
                <c:pt idx="1">
                  <c:v>70.106227200000006</c:v>
                </c:pt>
                <c:pt idx="2">
                  <c:v>431.65198329999998</c:v>
                </c:pt>
                <c:pt idx="3">
                  <c:v>15.027605999999999</c:v>
                </c:pt>
                <c:pt idx="4">
                  <c:v>17.896356999999998</c:v>
                </c:pt>
                <c:pt idx="5">
                  <c:v>16.508535699999999</c:v>
                </c:pt>
                <c:pt idx="6">
                  <c:v>47.947032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88C1-49F6-8F07-581E3301D2B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0277777777777693E-2"/>
          <c:y val="0.22453703703703778"/>
          <c:w val="0.81388888888889133"/>
          <c:h val="0.77314814814815125"/>
        </c:manualLayout>
      </c:layout>
      <c:pie3DChart>
        <c:varyColors val="1"/>
        <c:ser>
          <c:idx val="0"/>
          <c:order val="0"/>
          <c:dLbls>
            <c:dLbl>
              <c:idx val="3"/>
              <c:layout>
                <c:manualLayout>
                  <c:x val="-5.3861212577858683E-2"/>
                  <c:y val="0.145958633134655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74A-4BE9-913E-656C412B302A}"/>
                </c:ext>
              </c:extLst>
            </c:dLbl>
            <c:dLbl>
              <c:idx val="4"/>
              <c:layout>
                <c:manualLayout>
                  <c:x val="-6.3370483507242323E-2"/>
                  <c:y val="2.03757486803891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74A-4BE9-913E-656C412B302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현황'!$C$12:$I$12</c:f>
              <c:numCache>
                <c:formatCode>#,##0.0_ </c:formatCode>
                <c:ptCount val="7"/>
                <c:pt idx="0">
                  <c:v>53.561005600000001</c:v>
                </c:pt>
                <c:pt idx="1">
                  <c:v>90.603440299999988</c:v>
                </c:pt>
                <c:pt idx="2">
                  <c:v>622.85772059999999</c:v>
                </c:pt>
                <c:pt idx="3">
                  <c:v>16.762045000000001</c:v>
                </c:pt>
                <c:pt idx="4">
                  <c:v>26.671910499999999</c:v>
                </c:pt>
                <c:pt idx="5">
                  <c:v>21.785160399999999</c:v>
                </c:pt>
                <c:pt idx="6">
                  <c:v>86.98920739999997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74A-4BE9-913E-656C412B30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623550824991097"/>
          <c:y val="0.21781803823194743"/>
          <c:w val="0.81388888888889133"/>
          <c:h val="0.77314814814815125"/>
        </c:manualLayout>
      </c:layout>
      <c:pie3DChart>
        <c:varyColors val="1"/>
        <c:ser>
          <c:idx val="0"/>
          <c:order val="0"/>
          <c:dLbls>
            <c:dLbl>
              <c:idx val="1"/>
              <c:layout>
                <c:manualLayout>
                  <c:x val="-0.14580487740539971"/>
                  <c:y val="6.596241841451243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F9B-4F19-B002-68361661CA9D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현황'!$C$13:$I$13</c:f>
              <c:numCache>
                <c:formatCode>#,##0.0_ </c:formatCode>
                <c:ptCount val="7"/>
                <c:pt idx="0">
                  <c:v>84.949213700000001</c:v>
                </c:pt>
                <c:pt idx="1">
                  <c:v>177.27254819999999</c:v>
                </c:pt>
                <c:pt idx="2">
                  <c:v>827.13068269999997</c:v>
                </c:pt>
                <c:pt idx="3">
                  <c:v>22.637832399999997</c:v>
                </c:pt>
                <c:pt idx="4">
                  <c:v>30.5229933</c:v>
                </c:pt>
                <c:pt idx="5">
                  <c:v>42.567357600000001</c:v>
                </c:pt>
                <c:pt idx="6">
                  <c:v>69.603303099999991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9B-4F19-B002-68361661CA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5833333333333368E-2"/>
          <c:y val="0.22453703703703778"/>
          <c:w val="0.81388888888889133"/>
          <c:h val="0.77314814814815125"/>
        </c:manualLayout>
      </c:layout>
      <c:pie3DChart>
        <c:varyColors val="1"/>
        <c:ser>
          <c:idx val="0"/>
          <c:order val="0"/>
          <c:dLbls>
            <c:dLbl>
              <c:idx val="1"/>
              <c:layout>
                <c:manualLayout>
                  <c:x val="4.3051800446353476E-2"/>
                  <c:y val="-1.84795823768113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A76-48BD-9B20-91BDD8CA5A76}"/>
                </c:ext>
              </c:extLst>
            </c:dLbl>
            <c:dLbl>
              <c:idx val="3"/>
              <c:layout>
                <c:manualLayout>
                  <c:x val="-7.0018860531223331E-2"/>
                  <c:y val="4.1059281082940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A76-48BD-9B20-91BDD8CA5A76}"/>
                </c:ext>
              </c:extLst>
            </c:dLbl>
            <c:dLbl>
              <c:idx val="5"/>
              <c:layout>
                <c:manualLayout>
                  <c:x val="6.8229310548694549E-2"/>
                  <c:y val="-5.42079623246740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A76-48BD-9B20-91BDD8CA5A7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현황'!$C$14:$I$14</c:f>
              <c:numCache>
                <c:formatCode>#,##0.0_ </c:formatCode>
                <c:ptCount val="7"/>
                <c:pt idx="0">
                  <c:v>56.082915200000002</c:v>
                </c:pt>
                <c:pt idx="1">
                  <c:v>64.83692889999999</c:v>
                </c:pt>
                <c:pt idx="2">
                  <c:v>700.63985220000006</c:v>
                </c:pt>
                <c:pt idx="3">
                  <c:v>14.691905199999999</c:v>
                </c:pt>
                <c:pt idx="4">
                  <c:v>20.30236</c:v>
                </c:pt>
                <c:pt idx="5">
                  <c:v>17.3023226</c:v>
                </c:pt>
                <c:pt idx="6">
                  <c:v>38.164712100000003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A76-48BD-9B20-91BDD8CA5A7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080078225515928"/>
          <c:y val="0.22453717700732789"/>
          <c:w val="0.81388888888889133"/>
          <c:h val="0.77314814814815125"/>
        </c:manualLayout>
      </c:layout>
      <c:pie3DChart>
        <c:varyColors val="1"/>
        <c:ser>
          <c:idx val="0"/>
          <c:order val="0"/>
          <c:explosion val="1"/>
          <c:dLbls>
            <c:dLbl>
              <c:idx val="1"/>
              <c:layout>
                <c:manualLayout>
                  <c:x val="-3.2974645655847575E-2"/>
                  <c:y val="4.23543865527447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4C4-4959-8DF7-72AFA5199353}"/>
                </c:ext>
              </c:extLst>
            </c:dLbl>
            <c:dLbl>
              <c:idx val="3"/>
              <c:layout>
                <c:manualLayout>
                  <c:x val="1.0413590187221392E-2"/>
                  <c:y val="5.26062433685150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4C4-4959-8DF7-72AFA5199353}"/>
                </c:ext>
              </c:extLst>
            </c:dLbl>
            <c:dLbl>
              <c:idx val="4"/>
              <c:layout>
                <c:manualLayout>
                  <c:x val="1.5424860375333601E-2"/>
                  <c:y val="-2.29150611492712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4C4-4959-8DF7-72AFA5199353}"/>
                </c:ext>
              </c:extLst>
            </c:dLbl>
            <c:dLbl>
              <c:idx val="5"/>
              <c:layout>
                <c:manualLayout>
                  <c:x val="5.9592544655237348E-2"/>
                  <c:y val="-6.10163623164125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4C4-4959-8DF7-72AFA5199353}"/>
                </c:ext>
              </c:extLst>
            </c:dLbl>
            <c:dLbl>
              <c:idx val="6"/>
              <c:layout>
                <c:manualLayout>
                  <c:x val="0.10181558462079295"/>
                  <c:y val="4.61908750767856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4C4-4959-8DF7-72AFA519935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현황'!$C$15:$I$15</c:f>
              <c:numCache>
                <c:formatCode>#,##0.0_ </c:formatCode>
                <c:ptCount val="7"/>
                <c:pt idx="0">
                  <c:v>27.505915899999998</c:v>
                </c:pt>
                <c:pt idx="1">
                  <c:v>53.315854099999996</c:v>
                </c:pt>
                <c:pt idx="2">
                  <c:v>224.1067056</c:v>
                </c:pt>
                <c:pt idx="3">
                  <c:v>18.702398600000002</c:v>
                </c:pt>
                <c:pt idx="4">
                  <c:v>17.159973699999998</c:v>
                </c:pt>
                <c:pt idx="5">
                  <c:v>11.837980099999999</c:v>
                </c:pt>
                <c:pt idx="6">
                  <c:v>59.242687899999986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4C4-4959-8DF7-72AFA519935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083333333333398"/>
          <c:y val="0.22453703703703778"/>
          <c:w val="0.81388888888889133"/>
          <c:h val="0.77314814814815125"/>
        </c:manualLayout>
      </c:layout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7.8531297086773411E-3"/>
                  <c:y val="-1.01619729966186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039-4B90-BC5B-8E151DBAC8CC}"/>
                </c:ext>
              </c:extLst>
            </c:dLbl>
            <c:dLbl>
              <c:idx val="1"/>
              <c:layout>
                <c:manualLayout>
                  <c:x val="2.2057968856376321E-2"/>
                  <c:y val="5.48012579508643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039-4B90-BC5B-8E151DBAC8CC}"/>
                </c:ext>
              </c:extLst>
            </c:dLbl>
            <c:dLbl>
              <c:idx val="3"/>
              <c:layout>
                <c:manualLayout>
                  <c:x val="-9.7065240272773204E-2"/>
                  <c:y val="2.7898134354827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039-4B90-BC5B-8E151DBAC8CC}"/>
                </c:ext>
              </c:extLst>
            </c:dLbl>
            <c:dLbl>
              <c:idx val="4"/>
              <c:layout>
                <c:manualLayout>
                  <c:x val="-3.3941043409418545E-2"/>
                  <c:y val="-2.82584947151875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039-4B90-BC5B-8E151DBAC8CC}"/>
                </c:ext>
              </c:extLst>
            </c:dLbl>
            <c:dLbl>
              <c:idx val="5"/>
              <c:layout>
                <c:manualLayout>
                  <c:x val="6.3950968959756313E-2"/>
                  <c:y val="-3.37849660684306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039-4B90-BC5B-8E151DBAC8CC}"/>
                </c:ext>
              </c:extLst>
            </c:dLbl>
            <c:dLbl>
              <c:idx val="6"/>
              <c:layout>
                <c:manualLayout>
                  <c:x val="0.11327420497841624"/>
                  <c:y val="-3.71890000236456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039-4B90-BC5B-8E151DBAC8C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현황'!$C$16:$I$16</c:f>
              <c:numCache>
                <c:formatCode>#,##0.0_ </c:formatCode>
                <c:ptCount val="7"/>
                <c:pt idx="0">
                  <c:v>35.4723671</c:v>
                </c:pt>
                <c:pt idx="1">
                  <c:v>41.329908199999998</c:v>
                </c:pt>
                <c:pt idx="2">
                  <c:v>460.45740139999998</c:v>
                </c:pt>
                <c:pt idx="3">
                  <c:v>7.1803065999999989</c:v>
                </c:pt>
                <c:pt idx="4">
                  <c:v>12.008096199999999</c:v>
                </c:pt>
                <c:pt idx="5">
                  <c:v>16.971366799999998</c:v>
                </c:pt>
                <c:pt idx="6">
                  <c:v>40.894480600000001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039-4B90-BC5B-8E151DBAC8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472222222222301"/>
          <c:y val="0.22453703703703778"/>
          <c:w val="0.81388888888889133"/>
          <c:h val="0.77314814814815125"/>
        </c:manualLayout>
      </c:layout>
      <c:pie3DChart>
        <c:varyColors val="1"/>
        <c:ser>
          <c:idx val="0"/>
          <c:order val="0"/>
          <c:dLbls>
            <c:dLbl>
              <c:idx val="1"/>
              <c:layout>
                <c:manualLayout>
                  <c:x val="-0.14457931220135942"/>
                  <c:y val="9.380030621172370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F87-4544-9EC1-583117D94078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현황'!$C$17:$I$17</c:f>
              <c:numCache>
                <c:formatCode>#,##0.0_ </c:formatCode>
                <c:ptCount val="7"/>
                <c:pt idx="0">
                  <c:v>77.544304400000001</c:v>
                </c:pt>
                <c:pt idx="1">
                  <c:v>132.426987</c:v>
                </c:pt>
                <c:pt idx="2">
                  <c:v>825.13092679999988</c:v>
                </c:pt>
                <c:pt idx="3">
                  <c:v>14.811894099999998</c:v>
                </c:pt>
                <c:pt idx="4">
                  <c:v>23.4326036</c:v>
                </c:pt>
                <c:pt idx="5">
                  <c:v>32.063551399999994</c:v>
                </c:pt>
                <c:pt idx="6">
                  <c:v>69.21604649999999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F87-4544-9EC1-583117D9407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385318024674228"/>
          <c:y val="0.22453693288338974"/>
          <c:w val="0.81388888888889133"/>
          <c:h val="0.77314814814815125"/>
        </c:manualLayout>
      </c:layout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1.0458525318469487E-2"/>
                  <c:y val="-2.12243739802795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D3C-4B5A-A9B6-A6C86DA4F48A}"/>
                </c:ext>
              </c:extLst>
            </c:dLbl>
            <c:dLbl>
              <c:idx val="1"/>
              <c:layout>
                <c:manualLayout>
                  <c:x val="6.2246035937689174E-2"/>
                  <c:y val="6.75207490955522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D3C-4B5A-A9B6-A6C86DA4F48A}"/>
                </c:ext>
              </c:extLst>
            </c:dLbl>
            <c:dLbl>
              <c:idx val="3"/>
              <c:layout>
                <c:manualLayout>
                  <c:x val="-8.3203260167400747E-2"/>
                  <c:y val="0.1005528363008676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D3C-4B5A-A9B6-A6C86DA4F48A}"/>
                </c:ext>
              </c:extLst>
            </c:dLbl>
            <c:dLbl>
              <c:idx val="4"/>
              <c:layout>
                <c:manualLayout>
                  <c:x val="-6.0227446812841486E-2"/>
                  <c:y val="-7.717954174647088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D3C-4B5A-A9B6-A6C86DA4F48A}"/>
                </c:ext>
              </c:extLst>
            </c:dLbl>
            <c:dLbl>
              <c:idx val="5"/>
              <c:layout>
                <c:manualLayout>
                  <c:x val="3.5069671722825817E-2"/>
                  <c:y val="-3.59074034664585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D3C-4B5A-A9B6-A6C86DA4F48A}"/>
                </c:ext>
              </c:extLst>
            </c:dLbl>
            <c:dLbl>
              <c:idx val="6"/>
              <c:layout>
                <c:manualLayout>
                  <c:x val="9.2783858571812705E-2"/>
                  <c:y val="-4.61980090326546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D3C-4B5A-A9B6-A6C86DA4F48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현황'!$C$18:$I$18</c:f>
              <c:numCache>
                <c:formatCode>#,##0.0_ </c:formatCode>
                <c:ptCount val="7"/>
                <c:pt idx="0">
                  <c:v>53.990626399999996</c:v>
                </c:pt>
                <c:pt idx="1">
                  <c:v>27.371057499999999</c:v>
                </c:pt>
                <c:pt idx="2">
                  <c:v>687.35980549999999</c:v>
                </c:pt>
                <c:pt idx="3">
                  <c:v>7.3208402999999995</c:v>
                </c:pt>
                <c:pt idx="4">
                  <c:v>10.004404599999999</c:v>
                </c:pt>
                <c:pt idx="5">
                  <c:v>17.587170199999999</c:v>
                </c:pt>
                <c:pt idx="6">
                  <c:v>42.436321500000005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D3C-4B5A-A9B6-A6C86DA4F48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6250000000000001"/>
          <c:y val="0.22453703703703778"/>
          <c:w val="0.81388888888889133"/>
          <c:h val="0.77314814814815125"/>
        </c:manualLayout>
      </c:layout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9.0555098523132631E-3"/>
                  <c:y val="-1.35433196695418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CA-4FCF-8044-4A0624EC3F31}"/>
                </c:ext>
              </c:extLst>
            </c:dLbl>
            <c:dLbl>
              <c:idx val="1"/>
              <c:layout>
                <c:manualLayout>
                  <c:x val="6.0690771862472424E-2"/>
                  <c:y val="5.38806158740305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DCA-4FCF-8044-4A0624EC3F31}"/>
                </c:ext>
              </c:extLst>
            </c:dLbl>
            <c:dLbl>
              <c:idx val="3"/>
              <c:layout>
                <c:manualLayout>
                  <c:x val="-0.18883221686841403"/>
                  <c:y val="0.1237043864115267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DCA-4FCF-8044-4A0624EC3F31}"/>
                </c:ext>
              </c:extLst>
            </c:dLbl>
            <c:dLbl>
              <c:idx val="4"/>
              <c:layout>
                <c:manualLayout>
                  <c:x val="-5.3605985818936872E-3"/>
                  <c:y val="-3.01424106495813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DCA-4FCF-8044-4A0624EC3F31}"/>
                </c:ext>
              </c:extLst>
            </c:dLbl>
            <c:dLbl>
              <c:idx val="5"/>
              <c:layout>
                <c:manualLayout>
                  <c:x val="-0.12930883639545071"/>
                  <c:y val="2.68673745080478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DCA-4FCF-8044-4A0624EC3F31}"/>
                </c:ext>
              </c:extLst>
            </c:dLbl>
            <c:dLbl>
              <c:idx val="6"/>
              <c:layout>
                <c:manualLayout>
                  <c:x val="1.9423094501247126E-2"/>
                  <c:y val="-4.16742542208479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DCA-4FCF-8044-4A0624EC3F3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현황'!$C$19:$I$19</c:f>
              <c:numCache>
                <c:formatCode>#,##0.0_ </c:formatCode>
                <c:ptCount val="7"/>
                <c:pt idx="0">
                  <c:v>53.361178899999999</c:v>
                </c:pt>
                <c:pt idx="1">
                  <c:v>19.960000300000001</c:v>
                </c:pt>
                <c:pt idx="2">
                  <c:v>696.32094710000001</c:v>
                </c:pt>
                <c:pt idx="3">
                  <c:v>4.8426596999999996</c:v>
                </c:pt>
                <c:pt idx="4">
                  <c:v>10.127657300000001</c:v>
                </c:pt>
                <c:pt idx="5">
                  <c:v>14.493915599999999</c:v>
                </c:pt>
                <c:pt idx="6">
                  <c:v>16.738111199999999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5DCA-4FCF-8044-4A0624EC3F3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034888760399094"/>
          <c:y val="0.22453681661885225"/>
          <c:w val="0.81388888888889133"/>
          <c:h val="0.77314814814815125"/>
        </c:manualLayout>
      </c:layout>
      <c:pie3DChart>
        <c:varyColors val="1"/>
        <c:ser>
          <c:idx val="0"/>
          <c:order val="0"/>
          <c:dLbls>
            <c:dLbl>
              <c:idx val="1"/>
              <c:layout>
                <c:manualLayout>
                  <c:x val="4.9872153845676517E-2"/>
                  <c:y val="6.36177178883567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93D-4B80-A968-1E0A4385FCD3}"/>
                </c:ext>
              </c:extLst>
            </c:dLbl>
            <c:dLbl>
              <c:idx val="3"/>
              <c:layout>
                <c:manualLayout>
                  <c:x val="-3.8668289912876359E-2"/>
                  <c:y val="-2.91982574343155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93D-4B80-A968-1E0A4385FCD3}"/>
                </c:ext>
              </c:extLst>
            </c:dLbl>
            <c:dLbl>
              <c:idx val="4"/>
              <c:layout>
                <c:manualLayout>
                  <c:x val="-7.7411053313708192E-2"/>
                  <c:y val="0.1437465162215547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93D-4B80-A968-1E0A4385FCD3}"/>
                </c:ext>
              </c:extLst>
            </c:dLbl>
            <c:dLbl>
              <c:idx val="6"/>
              <c:layout>
                <c:manualLayout>
                  <c:x val="5.8672954849413657E-2"/>
                  <c:y val="-1.41591579403090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93D-4B80-A968-1E0A4385FCD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현황'!$C$20:$I$20</c:f>
              <c:numCache>
                <c:formatCode>#,##0.0_ </c:formatCode>
                <c:ptCount val="7"/>
                <c:pt idx="0">
                  <c:v>32.216980599999999</c:v>
                </c:pt>
                <c:pt idx="1">
                  <c:v>43.6942387</c:v>
                </c:pt>
                <c:pt idx="2">
                  <c:v>599.25566360000005</c:v>
                </c:pt>
                <c:pt idx="3">
                  <c:v>8.1961204999999993</c:v>
                </c:pt>
                <c:pt idx="4">
                  <c:v>11.275979400000001</c:v>
                </c:pt>
                <c:pt idx="5">
                  <c:v>19.610700300000001</c:v>
                </c:pt>
                <c:pt idx="6">
                  <c:v>27.015705799999999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93D-4B80-A968-1E0A4385FC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35000000000000031"/>
          <c:y val="5.0925925925925923E-2"/>
          <c:w val="0.15555555555555556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E9C-48E6-8A8C-57028F8EC0A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E9C-48E6-8A8C-57028F8EC0A5}"/>
              </c:ext>
            </c:extLst>
          </c:dPt>
          <c:dLbls>
            <c:dLbl>
              <c:idx val="0"/>
              <c:tx>
                <c:strRef>
                  <c:f>'2.시군구별 면적 및 지번수 현황'!$H$9</c:f>
                  <c:strCache>
                    <c:ptCount val="1"/>
                    <c:pt idx="0">
                      <c:v>1,522.2
(8.0)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{D3EA502E-3026-4AF4-9190-90F06CD7A8FF}</c15:txfldGUID>
                      <c15:f>'2.시군구별 면적 및 지번수 현황'!$H$9</c15:f>
                      <c15:dlblFieldTableCache>
                        <c:ptCount val="1"/>
                        <c:pt idx="0">
                          <c:v>1,522.1
(8.0)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0E9C-48E6-8A8C-57028F8EC0A5}"/>
                </c:ext>
              </c:extLst>
            </c:dLbl>
            <c:dLbl>
              <c:idx val="1"/>
              <c:tx>
                <c:strRef>
                  <c:f>'2.시군구별 면적 및 지번수 현황'!$I$9</c:f>
                  <c:strCache>
                    <c:ptCount val="1"/>
                    <c:pt idx="0">
                      <c:v>388.9
(6.6)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{85412703-0EC1-4045-91F4-C2BBD6C8ABC4}</c15:txfldGUID>
                      <c15:f>'2.시군구별 면적 및 지번수 현황'!$I$9</c15:f>
                      <c15:dlblFieldTableCache>
                        <c:ptCount val="1"/>
                        <c:pt idx="0">
                          <c:v>390.7
(6.7)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0E9C-48E6-8A8C-57028F8EC0A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현황'!$D$9,'2.시군구별 면적 및 지번수 현황'!$F$9)</c:f>
              <c:numCache>
                <c:formatCode>#,##0.0_ </c:formatCode>
                <c:ptCount val="2"/>
                <c:pt idx="0">
                  <c:v>1522.2057021999999</c:v>
                </c:pt>
                <c:pt idx="1">
                  <c:v>388.88900000000001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E9C-48E6-8A8C-57028F8EC0A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79529600"/>
        <c:axId val="179533312"/>
        <c:axId val="0"/>
      </c:bar3DChart>
      <c:catAx>
        <c:axId val="179529600"/>
        <c:scaling>
          <c:orientation val="minMax"/>
        </c:scaling>
        <c:delete val="1"/>
        <c:axPos val="b"/>
        <c:majorTickMark val="out"/>
        <c:minorTickMark val="none"/>
        <c:tickLblPos val="none"/>
        <c:crossAx val="179533312"/>
        <c:crosses val="autoZero"/>
        <c:auto val="1"/>
        <c:lblAlgn val="ctr"/>
        <c:lblOffset val="100"/>
        <c:noMultiLvlLbl val="0"/>
      </c:catAx>
      <c:valAx>
        <c:axId val="179533312"/>
        <c:scaling>
          <c:orientation val="minMax"/>
        </c:scaling>
        <c:delete val="1"/>
        <c:axPos val="l"/>
        <c:numFmt formatCode="#,##0.0_ " sourceLinked="1"/>
        <c:majorTickMark val="out"/>
        <c:minorTickMark val="none"/>
        <c:tickLblPos val="none"/>
        <c:crossAx val="179529600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63888888888889"/>
          <c:y val="0.22453703703703778"/>
          <c:w val="0.81388888888889133"/>
          <c:h val="0.77314814814815125"/>
        </c:manualLayout>
      </c:layout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3.1333236123262422E-2"/>
                  <c:y val="6.243014123401076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75A-46B7-9C7D-56B20F423391}"/>
                </c:ext>
              </c:extLst>
            </c:dLbl>
            <c:dLbl>
              <c:idx val="1"/>
              <c:layout>
                <c:manualLayout>
                  <c:x val="2.6167492952269854E-2"/>
                  <c:y val="4.61041343663769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75A-46B7-9C7D-56B20F423391}"/>
                </c:ext>
              </c:extLst>
            </c:dLbl>
            <c:dLbl>
              <c:idx val="3"/>
              <c:layout>
                <c:manualLayout>
                  <c:x val="-3.9638864586371204E-2"/>
                  <c:y val="9.51988071781407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75A-46B7-9C7D-56B20F423391}"/>
                </c:ext>
              </c:extLst>
            </c:dLbl>
            <c:dLbl>
              <c:idx val="4"/>
              <c:layout>
                <c:manualLayout>
                  <c:x val="-3.2203266258384431E-3"/>
                  <c:y val="-1.33100170312224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75A-46B7-9C7D-56B20F423391}"/>
                </c:ext>
              </c:extLst>
            </c:dLbl>
            <c:dLbl>
              <c:idx val="5"/>
              <c:layout>
                <c:manualLayout>
                  <c:x val="5.7726013414989813E-2"/>
                  <c:y val="-3.5803744323809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75A-46B7-9C7D-56B20F42339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현황'!$C$21:$I$21</c:f>
              <c:numCache>
                <c:formatCode>#,##0.0_ </c:formatCode>
                <c:ptCount val="7"/>
                <c:pt idx="0">
                  <c:v>37.3850756</c:v>
                </c:pt>
                <c:pt idx="1">
                  <c:v>63.246971199999997</c:v>
                </c:pt>
                <c:pt idx="2">
                  <c:v>507.94393700000001</c:v>
                </c:pt>
                <c:pt idx="3">
                  <c:v>11.9976214</c:v>
                </c:pt>
                <c:pt idx="4">
                  <c:v>14.966151699999999</c:v>
                </c:pt>
                <c:pt idx="5">
                  <c:v>22.004820399999996</c:v>
                </c:pt>
                <c:pt idx="6">
                  <c:v>36.678272600000007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875A-46B7-9C7D-56B20F42339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472222222222301"/>
          <c:y val="0.22453703703703778"/>
          <c:w val="0.81388888888889133"/>
          <c:h val="0.77314814814815125"/>
        </c:manualLayout>
      </c:layout>
      <c:pie3DChart>
        <c:varyColors val="1"/>
        <c:ser>
          <c:idx val="0"/>
          <c:order val="0"/>
          <c:dLbls>
            <c:dLbl>
              <c:idx val="1"/>
              <c:layout>
                <c:manualLayout>
                  <c:x val="-1.8986840962030981E-2"/>
                  <c:y val="4.38382298986820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C3F-4528-AE49-8D469AC8C88B}"/>
                </c:ext>
              </c:extLst>
            </c:dLbl>
            <c:dLbl>
              <c:idx val="3"/>
              <c:layout>
                <c:manualLayout>
                  <c:x val="-9.1674958729318204E-2"/>
                  <c:y val="0.1070945164112552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C3F-4528-AE49-8D469AC8C88B}"/>
                </c:ext>
              </c:extLst>
            </c:dLbl>
            <c:dLbl>
              <c:idx val="4"/>
              <c:layout>
                <c:manualLayout>
                  <c:x val="-4.6952382528537798E-2"/>
                  <c:y val="2.882059097451529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C3F-4528-AE49-8D469AC8C88B}"/>
                </c:ext>
              </c:extLst>
            </c:dLbl>
            <c:dLbl>
              <c:idx val="5"/>
              <c:layout>
                <c:manualLayout>
                  <c:x val="4.5915185128487315E-2"/>
                  <c:y val="-1.29607992549318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C3F-4528-AE49-8D469AC8C88B}"/>
                </c:ext>
              </c:extLst>
            </c:dLbl>
            <c:dLbl>
              <c:idx val="6"/>
              <c:layout>
                <c:manualLayout>
                  <c:x val="4.9285624149244811E-2"/>
                  <c:y val="7.071374142748295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C3F-4528-AE49-8D469AC8C88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현황'!$C$22:$I$22</c:f>
              <c:numCache>
                <c:formatCode>#,##0.0_ </c:formatCode>
                <c:ptCount val="7"/>
                <c:pt idx="0">
                  <c:v>19.0728683</c:v>
                </c:pt>
                <c:pt idx="1">
                  <c:v>50.360458399999999</c:v>
                </c:pt>
                <c:pt idx="2">
                  <c:v>243.60294919999998</c:v>
                </c:pt>
                <c:pt idx="3">
                  <c:v>6.6917909</c:v>
                </c:pt>
                <c:pt idx="4">
                  <c:v>10.165464399999999</c:v>
                </c:pt>
                <c:pt idx="5">
                  <c:v>30.866954699999997</c:v>
                </c:pt>
                <c:pt idx="6">
                  <c:v>23.459486699999996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8C3F-4528-AE49-8D469AC8C8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472222222222301"/>
          <c:y val="0.22453703703703778"/>
          <c:w val="0.81388888888889133"/>
          <c:h val="0.77314814814815125"/>
        </c:manualLayout>
      </c:layout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9.1567130650574161E-2"/>
                  <c:y val="3.662863570625100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129-4BC6-B24E-8C78A3FE03D0}"/>
                </c:ext>
              </c:extLst>
            </c:dLbl>
            <c:dLbl>
              <c:idx val="1"/>
              <c:layout>
                <c:manualLayout>
                  <c:x val="-0.1324016429425367"/>
                  <c:y val="9.409386818773728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129-4BC6-B24E-8C78A3FE03D0}"/>
                </c:ext>
              </c:extLst>
            </c:dLbl>
            <c:dLbl>
              <c:idx val="3"/>
              <c:layout>
                <c:manualLayout>
                  <c:x val="-9.5325817161143231E-2"/>
                  <c:y val="0.1397278911564629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129-4BC6-B24E-8C78A3FE03D0}"/>
                </c:ext>
              </c:extLst>
            </c:dLbl>
            <c:dLbl>
              <c:idx val="4"/>
              <c:layout>
                <c:manualLayout>
                  <c:x val="-2.5515941287602975E-3"/>
                  <c:y val="2.218758369489528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129-4BC6-B24E-8C78A3FE03D0}"/>
                </c:ext>
              </c:extLst>
            </c:dLbl>
            <c:dLbl>
              <c:idx val="5"/>
              <c:layout>
                <c:manualLayout>
                  <c:x val="3.7711408425407086E-2"/>
                  <c:y val="-3.765814987412292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129-4BC6-B24E-8C78A3FE03D0}"/>
                </c:ext>
              </c:extLst>
            </c:dLbl>
            <c:dLbl>
              <c:idx val="6"/>
              <c:layout>
                <c:manualLayout>
                  <c:x val="0.102254954585433"/>
                  <c:y val="-1.856875033477958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129-4BC6-B24E-8C78A3FE03D0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현황'!$C$23:$I$23</c:f>
              <c:numCache>
                <c:formatCode>#,##0.0_ </c:formatCode>
                <c:ptCount val="7"/>
                <c:pt idx="0">
                  <c:v>36.215269799999994</c:v>
                </c:pt>
                <c:pt idx="1">
                  <c:v>86.698267900000005</c:v>
                </c:pt>
                <c:pt idx="2">
                  <c:v>411.87005199999999</c:v>
                </c:pt>
                <c:pt idx="3">
                  <c:v>10.9374828</c:v>
                </c:pt>
                <c:pt idx="4">
                  <c:v>14.634179399999999</c:v>
                </c:pt>
                <c:pt idx="5">
                  <c:v>20.746081100000001</c:v>
                </c:pt>
                <c:pt idx="6">
                  <c:v>35.013638099999994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9129-4BC6-B24E-8C78A3FE03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472222222222301"/>
          <c:y val="0.22453703703703778"/>
          <c:w val="0.81388888888889133"/>
          <c:h val="0.77314814814815125"/>
        </c:manualLayout>
      </c:layout>
      <c:pie3DChart>
        <c:varyColors val="1"/>
        <c:ser>
          <c:idx val="0"/>
          <c:order val="0"/>
          <c:dLbls>
            <c:dLbl>
              <c:idx val="3"/>
              <c:layout>
                <c:manualLayout>
                  <c:x val="-7.0837005466059866E-2"/>
                  <c:y val="4.60689336000145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816-4768-A89F-68C7920CEE18}"/>
                </c:ext>
              </c:extLst>
            </c:dLbl>
            <c:dLbl>
              <c:idx val="4"/>
              <c:layout>
                <c:manualLayout>
                  <c:x val="-1.3094464109417531E-2"/>
                  <c:y val="-5.02748409393550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816-4768-A89F-68C7920CEE18}"/>
                </c:ext>
              </c:extLst>
            </c:dLbl>
            <c:dLbl>
              <c:idx val="5"/>
              <c:layout>
                <c:manualLayout>
                  <c:x val="2.4904042957933012E-2"/>
                  <c:y val="-7.12047471259811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816-4768-A89F-68C7920CEE18}"/>
                </c:ext>
              </c:extLst>
            </c:dLbl>
            <c:dLbl>
              <c:idx val="6"/>
              <c:layout>
                <c:manualLayout>
                  <c:x val="8.0256928893062893E-2"/>
                  <c:y val="4.331248948790994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816-4768-A89F-68C7920CEE1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현황'!$C$24:$I$24</c:f>
              <c:numCache>
                <c:formatCode>#,##0.0_ </c:formatCode>
                <c:ptCount val="7"/>
                <c:pt idx="0">
                  <c:v>22.970699799999998</c:v>
                </c:pt>
                <c:pt idx="1">
                  <c:v>45.380226899999997</c:v>
                </c:pt>
                <c:pt idx="2">
                  <c:v>295.52221109999999</c:v>
                </c:pt>
                <c:pt idx="3">
                  <c:v>12.418546300000001</c:v>
                </c:pt>
                <c:pt idx="4">
                  <c:v>13.345303199999998</c:v>
                </c:pt>
                <c:pt idx="5">
                  <c:v>20.973029100000002</c:v>
                </c:pt>
                <c:pt idx="6">
                  <c:v>40.434840100000002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816-4768-A89F-68C7920CEE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91666666666667"/>
          <c:y val="0.21064814814814881"/>
          <c:w val="0.81388888888889133"/>
          <c:h val="0.77314814814815125"/>
        </c:manualLayout>
      </c:layout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6.6069490673834344E-2"/>
                  <c:y val="5.600309081040345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D1E-41BA-8877-AC6026A8BD4C}"/>
                </c:ext>
              </c:extLst>
            </c:dLbl>
            <c:dLbl>
              <c:idx val="1"/>
              <c:layout>
                <c:manualLayout>
                  <c:x val="-9.1654712790950679E-3"/>
                  <c:y val="1.369132420858352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D1E-41BA-8877-AC6026A8BD4C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현황'!$C$25:$I$25</c:f>
              <c:numCache>
                <c:formatCode>#,##0.0_ </c:formatCode>
                <c:ptCount val="7"/>
                <c:pt idx="0">
                  <c:v>79.139450699999998</c:v>
                </c:pt>
                <c:pt idx="1">
                  <c:v>108.8582005</c:v>
                </c:pt>
                <c:pt idx="2">
                  <c:v>359.72399719999999</c:v>
                </c:pt>
                <c:pt idx="3">
                  <c:v>14.121047099999998</c:v>
                </c:pt>
                <c:pt idx="4">
                  <c:v>22.318240100000001</c:v>
                </c:pt>
                <c:pt idx="5">
                  <c:v>30.097039699999996</c:v>
                </c:pt>
                <c:pt idx="6">
                  <c:v>47.303472499999998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D1E-41BA-8877-AC6026A8BD4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63888888888889"/>
          <c:y val="0.21064814814814881"/>
          <c:w val="0.81388888888889133"/>
          <c:h val="0.77314814814815125"/>
        </c:manualLayout>
      </c:layout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1.6398045938037651E-2"/>
                  <c:y val="-1.12994350282485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249-4741-93EA-14BA996125C8}"/>
                </c:ext>
              </c:extLst>
            </c:dLbl>
            <c:dLbl>
              <c:idx val="1"/>
              <c:layout>
                <c:manualLayout>
                  <c:x val="3.2646899998744192E-2"/>
                  <c:y val="8.61791004937941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49-4741-93EA-14BA996125C8}"/>
                </c:ext>
              </c:extLst>
            </c:dLbl>
            <c:dLbl>
              <c:idx val="3"/>
              <c:layout>
                <c:manualLayout>
                  <c:x val="-0.19175802785417373"/>
                  <c:y val="0.1359295342319498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249-4741-93EA-14BA996125C8}"/>
                </c:ext>
              </c:extLst>
            </c:dLbl>
            <c:dLbl>
              <c:idx val="4"/>
              <c:layout>
                <c:manualLayout>
                  <c:x val="-4.2674402541787483E-2"/>
                  <c:y val="2.10988033275501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249-4741-93EA-14BA996125C8}"/>
                </c:ext>
              </c:extLst>
            </c:dLbl>
            <c:dLbl>
              <c:idx val="5"/>
              <c:layout>
                <c:manualLayout>
                  <c:x val="2.4465960893644282E-2"/>
                  <c:y val="-4.51977401129943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249-4741-93EA-14BA996125C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현황'!$C$26:$I$26</c:f>
              <c:numCache>
                <c:formatCode>#,##0.0_ </c:formatCode>
                <c:ptCount val="7"/>
                <c:pt idx="0">
                  <c:v>88.082521099999994</c:v>
                </c:pt>
                <c:pt idx="1">
                  <c:v>42.204537500000001</c:v>
                </c:pt>
                <c:pt idx="2">
                  <c:v>989.93013069999995</c:v>
                </c:pt>
                <c:pt idx="3">
                  <c:v>9.1533762999999997</c:v>
                </c:pt>
                <c:pt idx="4">
                  <c:v>19.607080199999999</c:v>
                </c:pt>
                <c:pt idx="5">
                  <c:v>15.8797088</c:v>
                </c:pt>
                <c:pt idx="6">
                  <c:v>37.422257400000007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249-4741-93EA-14BA996125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229798917834278"/>
          <c:y val="0.21064821515038468"/>
          <c:w val="0.81388888888889133"/>
          <c:h val="0.77314814814815125"/>
        </c:manualLayout>
      </c:layout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2.7460448884756773E-2"/>
                  <c:y val="-0.129991939905356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4A6-4B0D-B68D-20F7770EB141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현황'!$C$27:$I$27</c:f>
              <c:numCache>
                <c:formatCode>#,##0.0_ </c:formatCode>
                <c:ptCount val="7"/>
                <c:pt idx="0">
                  <c:v>34.660076499999995</c:v>
                </c:pt>
                <c:pt idx="1">
                  <c:v>42.809255399999998</c:v>
                </c:pt>
                <c:pt idx="2">
                  <c:v>845.7751141</c:v>
                </c:pt>
                <c:pt idx="3">
                  <c:v>8.7853315999999992</c:v>
                </c:pt>
                <c:pt idx="4">
                  <c:v>13.5492504</c:v>
                </c:pt>
                <c:pt idx="5">
                  <c:v>22.676134699999999</c:v>
                </c:pt>
                <c:pt idx="6">
                  <c:v>22.264992700000001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4A6-4B0D-B68D-20F7770EB14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51388888888888884"/>
          <c:y val="5.0925925925925923E-2"/>
          <c:w val="0.15555555555555556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24A-46AC-856A-4C98F2D9D875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24A-46AC-856A-4C98F2D9D875}"/>
              </c:ext>
            </c:extLst>
          </c:dPt>
          <c:dLbls>
            <c:dLbl>
              <c:idx val="0"/>
              <c:tx>
                <c:strRef>
                  <c:f>'2.시군구별 면적 및 지번수 현황'!$H$6</c:f>
                  <c:strCache>
                    <c:ptCount val="1"/>
                    <c:pt idx="0">
                      <c:v>736.7
(3.9)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{A41D95F4-8278-41F8-B74F-DCFC0D436120}</c15:txfldGUID>
                      <c15:f>'2.시군구별 면적 및 지번수 현황'!$H$6</c15:f>
                      <c15:dlblFieldTableCache>
                        <c:ptCount val="1"/>
                        <c:pt idx="0">
                          <c:v>736.5
(3.9)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D24A-46AC-856A-4C98F2D9D875}"/>
                </c:ext>
              </c:extLst>
            </c:dLbl>
            <c:dLbl>
              <c:idx val="1"/>
              <c:tx>
                <c:strRef>
                  <c:f>'2.시군구별 면적 및 지번수 현황'!$I$6</c:f>
                  <c:strCache>
                    <c:ptCount val="1"/>
                    <c:pt idx="0">
                      <c:v>243.8
(4.2)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{A28A6F30-9478-4581-A1AE-0FDFDAD61FC2}</c15:txfldGUID>
                      <c15:f>'2.시군구별 면적 및 지번수 현황'!$I$6</c15:f>
                      <c15:dlblFieldTableCache>
                        <c:ptCount val="1"/>
                        <c:pt idx="0">
                          <c:v>240.5
(4.1)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D24A-46AC-856A-4C98F2D9D87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현황'!$D$6,'2.시군구별 면적 및 지번수 현황'!$F$6)</c:f>
              <c:numCache>
                <c:formatCode>#,##0.0_ </c:formatCode>
                <c:ptCount val="2"/>
                <c:pt idx="0">
                  <c:v>736.72330869999996</c:v>
                </c:pt>
                <c:pt idx="1">
                  <c:v>243.83199999999999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24A-46AC-856A-4C98F2D9D8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79546752"/>
        <c:axId val="179550464"/>
        <c:axId val="0"/>
      </c:bar3DChart>
      <c:catAx>
        <c:axId val="179546752"/>
        <c:scaling>
          <c:orientation val="minMax"/>
        </c:scaling>
        <c:delete val="1"/>
        <c:axPos val="b"/>
        <c:majorTickMark val="out"/>
        <c:minorTickMark val="none"/>
        <c:tickLblPos val="none"/>
        <c:crossAx val="179550464"/>
        <c:crosses val="autoZero"/>
        <c:auto val="1"/>
        <c:lblAlgn val="ctr"/>
        <c:lblOffset val="100"/>
        <c:noMultiLvlLbl val="0"/>
      </c:catAx>
      <c:valAx>
        <c:axId val="179550464"/>
        <c:scaling>
          <c:orientation val="minMax"/>
          <c:max val="1600"/>
        </c:scaling>
        <c:delete val="1"/>
        <c:axPos val="l"/>
        <c:numFmt formatCode="#,##0.0_ " sourceLinked="1"/>
        <c:majorTickMark val="out"/>
        <c:minorTickMark val="none"/>
        <c:tickLblPos val="none"/>
        <c:crossAx val="179546752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472222222222223"/>
          <c:y val="5.0925925925925923E-2"/>
          <c:w val="0.1444444444444459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03C-451A-A32E-A9D3A8523FC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03C-451A-A32E-A9D3A8523FCC}"/>
              </c:ext>
            </c:extLst>
          </c:dPt>
          <c:dLbls>
            <c:dLbl>
              <c:idx val="0"/>
              <c:tx>
                <c:strRef>
                  <c:f>'2.시군구별 면적 및 지번수 현황'!$H$10</c:f>
                  <c:strCache>
                    <c:ptCount val="1"/>
                    <c:pt idx="0">
                      <c:v>615.4
(3.2)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{1A0A14C6-D6AC-4A04-8900-D874BFF5E544}</c15:txfldGUID>
                      <c15:f>'2.시군구별 면적 및 지번수 현황'!$H$10</c15:f>
                      <c15:dlblFieldTableCache>
                        <c:ptCount val="1"/>
                        <c:pt idx="0">
                          <c:v>615.3
(3.2)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C03C-451A-A32E-A9D3A8523FCC}"/>
                </c:ext>
              </c:extLst>
            </c:dLbl>
            <c:dLbl>
              <c:idx val="1"/>
              <c:tx>
                <c:strRef>
                  <c:f>'2.시군구별 면적 및 지번수 현황'!$I$10</c:f>
                  <c:strCache>
                    <c:ptCount val="1"/>
                    <c:pt idx="0">
                      <c:v>257.4
(4.4)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{36FCF2B9-0F80-4932-818A-95ABB454C29C}</c15:txfldGUID>
                      <c15:f>'2.시군구별 면적 및 지번수 현황'!$I$10</c15:f>
                      <c15:dlblFieldTableCache>
                        <c:ptCount val="1"/>
                        <c:pt idx="0">
                          <c:v>255.4
(4.4)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C03C-451A-A32E-A9D3A8523FC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현황'!$D$10,'2.시군구별 면적 및 지번수 현황'!$F$10)</c:f>
              <c:numCache>
                <c:formatCode>#,##0.0_ </c:formatCode>
                <c:ptCount val="2"/>
                <c:pt idx="0">
                  <c:v>615.38419069999998</c:v>
                </c:pt>
                <c:pt idx="1">
                  <c:v>257.37900000000002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03C-451A-A32E-A9D3A8523F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79568000"/>
        <c:axId val="188681216"/>
        <c:axId val="0"/>
      </c:bar3DChart>
      <c:catAx>
        <c:axId val="179568000"/>
        <c:scaling>
          <c:orientation val="minMax"/>
        </c:scaling>
        <c:delete val="1"/>
        <c:axPos val="b"/>
        <c:majorTickMark val="out"/>
        <c:minorTickMark val="none"/>
        <c:tickLblPos val="none"/>
        <c:crossAx val="188681216"/>
        <c:crosses val="autoZero"/>
        <c:auto val="1"/>
        <c:lblAlgn val="ctr"/>
        <c:lblOffset val="100"/>
        <c:noMultiLvlLbl val="0"/>
      </c:catAx>
      <c:valAx>
        <c:axId val="188681216"/>
        <c:scaling>
          <c:orientation val="minMax"/>
          <c:max val="1600"/>
        </c:scaling>
        <c:delete val="1"/>
        <c:axPos val="l"/>
        <c:numFmt formatCode="#,##0.0_ " sourceLinked="1"/>
        <c:majorTickMark val="out"/>
        <c:minorTickMark val="none"/>
        <c:tickLblPos val="none"/>
        <c:crossAx val="179568000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1944444444444584"/>
          <c:y val="5.0925925925925923E-2"/>
          <c:w val="0.14166666666666666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B9A-49FE-A5C4-2CD2C0E55C9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B9A-49FE-A5C4-2CD2C0E55C9B}"/>
              </c:ext>
            </c:extLst>
          </c:dPt>
          <c:dLbls>
            <c:dLbl>
              <c:idx val="0"/>
              <c:tx>
                <c:strRef>
                  <c:f>'2.시군구별 면적 및 지번수 현황'!$H$11</c:f>
                  <c:strCache>
                    <c:ptCount val="1"/>
                    <c:pt idx="0">
                      <c:v>670.2
(3.5)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{EE6E403E-B4B1-4F5D-9DBF-5CC2575AC8B3}</c15:txfldGUID>
                      <c15:f>'2.시군구별 면적 및 지번수 현황'!$H$11</c15:f>
                      <c15:dlblFieldTableCache>
                        <c:ptCount val="1"/>
                        <c:pt idx="0">
                          <c:v>670.1
(3.5)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7B9A-49FE-A5C4-2CD2C0E55C9B}"/>
                </c:ext>
              </c:extLst>
            </c:dLbl>
            <c:dLbl>
              <c:idx val="1"/>
              <c:tx>
                <c:strRef>
                  <c:f>'2.시군구별 면적 및 지번수 현황'!$I$11</c:f>
                  <c:strCache>
                    <c:ptCount val="1"/>
                    <c:pt idx="0">
                      <c:v>228.3
(3.9)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{20514581-156B-4427-9E13-8880F97A77F4}</c15:txfldGUID>
                      <c15:f>'2.시군구별 면적 및 지번수 현황'!$I$11</c15:f>
                      <c15:dlblFieldTableCache>
                        <c:ptCount val="1"/>
                        <c:pt idx="0">
                          <c:v>226.8
(3.9)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7B9A-49FE-A5C4-2CD2C0E55C9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현황'!$D$11,'2.시군구별 면적 및 지번수 현황'!$F$11)</c:f>
              <c:numCache>
                <c:formatCode>#,##0.0_ </c:formatCode>
                <c:ptCount val="2"/>
                <c:pt idx="0">
                  <c:v>670.2026042</c:v>
                </c:pt>
                <c:pt idx="1">
                  <c:v>228.30700000000002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B9A-49FE-A5C4-2CD2C0E55C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88694528"/>
        <c:axId val="188697984"/>
        <c:axId val="0"/>
      </c:bar3DChart>
      <c:catAx>
        <c:axId val="188694528"/>
        <c:scaling>
          <c:orientation val="minMax"/>
        </c:scaling>
        <c:delete val="1"/>
        <c:axPos val="b"/>
        <c:majorTickMark val="out"/>
        <c:minorTickMark val="none"/>
        <c:tickLblPos val="none"/>
        <c:crossAx val="188697984"/>
        <c:crosses val="autoZero"/>
        <c:auto val="1"/>
        <c:lblAlgn val="ctr"/>
        <c:lblOffset val="100"/>
        <c:noMultiLvlLbl val="0"/>
      </c:catAx>
      <c:valAx>
        <c:axId val="188697984"/>
        <c:scaling>
          <c:orientation val="minMax"/>
          <c:max val="1600"/>
        </c:scaling>
        <c:delete val="1"/>
        <c:axPos val="l"/>
        <c:numFmt formatCode="#,##0.0_ " sourceLinked="1"/>
        <c:majorTickMark val="out"/>
        <c:minorTickMark val="none"/>
        <c:tickLblPos val="none"/>
        <c:crossAx val="188694528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6666666666666806"/>
          <c:y val="5.0925925925925923E-2"/>
          <c:w val="0.14166666666666666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3B5-4026-9D1C-53DC2AD5BAB5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3B5-4026-9D1C-53DC2AD5BAB5}"/>
              </c:ext>
            </c:extLst>
          </c:dPt>
          <c:dLbls>
            <c:dLbl>
              <c:idx val="0"/>
              <c:tx>
                <c:strRef>
                  <c:f>'2.시군구별 면적 및 지번수 현황'!$H$12</c:f>
                  <c:strCache>
                    <c:ptCount val="1"/>
                    <c:pt idx="0">
                      <c:v>919.2
(4.8)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{64A3B54A-A204-4859-85D6-CC64E7F26B11}</c15:txfldGUID>
                      <c15:f>'2.시군구별 면적 및 지번수 현황'!$H$12</c15:f>
                      <c15:dlblFieldTableCache>
                        <c:ptCount val="1"/>
                        <c:pt idx="0">
                          <c:v>919.2
(4.8)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23B5-4026-9D1C-53DC2AD5BAB5}"/>
                </c:ext>
              </c:extLst>
            </c:dLbl>
            <c:dLbl>
              <c:idx val="1"/>
              <c:tx>
                <c:strRef>
                  <c:f>'2.시군구별 면적 및 지번수 현황'!$I$12</c:f>
                  <c:strCache>
                    <c:ptCount val="1"/>
                    <c:pt idx="0">
                      <c:v>352.6
(6.0)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{8B1F14D2-C486-4000-858F-32B7CC0800B2}</c15:txfldGUID>
                      <c15:f>'2.시군구별 면적 및 지번수 현황'!$I$12</c15:f>
                      <c15:dlblFieldTableCache>
                        <c:ptCount val="1"/>
                        <c:pt idx="0">
                          <c:v>349.1
(6.0)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23B5-4026-9D1C-53DC2AD5BAB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현황'!$D$12,'2.시군구별 면적 및 지번수 현황'!$F$12)</c:f>
              <c:numCache>
                <c:formatCode>#,##0.0_ </c:formatCode>
                <c:ptCount val="2"/>
                <c:pt idx="0">
                  <c:v>919.23048979999987</c:v>
                </c:pt>
                <c:pt idx="1">
                  <c:v>352.64600000000002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3B5-4026-9D1C-53DC2AD5BA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88715776"/>
        <c:axId val="188719488"/>
        <c:axId val="0"/>
      </c:bar3DChart>
      <c:catAx>
        <c:axId val="188715776"/>
        <c:scaling>
          <c:orientation val="minMax"/>
        </c:scaling>
        <c:delete val="1"/>
        <c:axPos val="b"/>
        <c:majorTickMark val="out"/>
        <c:minorTickMark val="none"/>
        <c:tickLblPos val="none"/>
        <c:crossAx val="188719488"/>
        <c:crosses val="autoZero"/>
        <c:auto val="1"/>
        <c:lblAlgn val="ctr"/>
        <c:lblOffset val="100"/>
        <c:noMultiLvlLbl val="0"/>
      </c:catAx>
      <c:valAx>
        <c:axId val="188719488"/>
        <c:scaling>
          <c:orientation val="minMax"/>
          <c:max val="1600"/>
        </c:scaling>
        <c:delete val="1"/>
        <c:axPos val="l"/>
        <c:numFmt formatCode="#,##0.0_ " sourceLinked="1"/>
        <c:majorTickMark val="out"/>
        <c:minorTickMark val="none"/>
        <c:tickLblPos val="none"/>
        <c:crossAx val="188715776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18" Type="http://schemas.openxmlformats.org/officeDocument/2006/relationships/chart" Target="../charts/chart17.xml"/><Relationship Id="rId26" Type="http://schemas.openxmlformats.org/officeDocument/2006/relationships/chart" Target="../charts/chart25.xml"/><Relationship Id="rId3" Type="http://schemas.openxmlformats.org/officeDocument/2006/relationships/chart" Target="../charts/chart2.xml"/><Relationship Id="rId21" Type="http://schemas.openxmlformats.org/officeDocument/2006/relationships/chart" Target="../charts/chart20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17" Type="http://schemas.openxmlformats.org/officeDocument/2006/relationships/chart" Target="../charts/chart16.xml"/><Relationship Id="rId25" Type="http://schemas.openxmlformats.org/officeDocument/2006/relationships/chart" Target="../charts/chart24.xml"/><Relationship Id="rId2" Type="http://schemas.openxmlformats.org/officeDocument/2006/relationships/chart" Target="../charts/chart1.xml"/><Relationship Id="rId16" Type="http://schemas.openxmlformats.org/officeDocument/2006/relationships/chart" Target="../charts/chart15.xml"/><Relationship Id="rId20" Type="http://schemas.openxmlformats.org/officeDocument/2006/relationships/chart" Target="../charts/chart19.xml"/><Relationship Id="rId1" Type="http://schemas.openxmlformats.org/officeDocument/2006/relationships/image" Target="../media/image2.jpeg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24" Type="http://schemas.openxmlformats.org/officeDocument/2006/relationships/chart" Target="../charts/chart23.xml"/><Relationship Id="rId5" Type="http://schemas.openxmlformats.org/officeDocument/2006/relationships/chart" Target="../charts/chart4.xml"/><Relationship Id="rId15" Type="http://schemas.openxmlformats.org/officeDocument/2006/relationships/chart" Target="../charts/chart14.xml"/><Relationship Id="rId23" Type="http://schemas.openxmlformats.org/officeDocument/2006/relationships/chart" Target="../charts/chart22.xml"/><Relationship Id="rId10" Type="http://schemas.openxmlformats.org/officeDocument/2006/relationships/chart" Target="../charts/chart9.xml"/><Relationship Id="rId19" Type="http://schemas.openxmlformats.org/officeDocument/2006/relationships/chart" Target="../charts/chart18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Relationship Id="rId22" Type="http://schemas.openxmlformats.org/officeDocument/2006/relationships/chart" Target="../charts/chart21.xml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3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18" Type="http://schemas.openxmlformats.org/officeDocument/2006/relationships/chart" Target="../charts/chart48.xml"/><Relationship Id="rId26" Type="http://schemas.openxmlformats.org/officeDocument/2006/relationships/chart" Target="../charts/chart56.xml"/><Relationship Id="rId3" Type="http://schemas.openxmlformats.org/officeDocument/2006/relationships/chart" Target="../charts/chart33.xml"/><Relationship Id="rId21" Type="http://schemas.openxmlformats.org/officeDocument/2006/relationships/chart" Target="../charts/chart51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17" Type="http://schemas.openxmlformats.org/officeDocument/2006/relationships/chart" Target="../charts/chart47.xml"/><Relationship Id="rId25" Type="http://schemas.openxmlformats.org/officeDocument/2006/relationships/chart" Target="../charts/chart55.xml"/><Relationship Id="rId2" Type="http://schemas.openxmlformats.org/officeDocument/2006/relationships/chart" Target="../charts/chart32.xml"/><Relationship Id="rId16" Type="http://schemas.openxmlformats.org/officeDocument/2006/relationships/chart" Target="../charts/chart46.xml"/><Relationship Id="rId20" Type="http://schemas.openxmlformats.org/officeDocument/2006/relationships/chart" Target="../charts/chart50.xml"/><Relationship Id="rId1" Type="http://schemas.openxmlformats.org/officeDocument/2006/relationships/image" Target="../media/image2.jpeg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24" Type="http://schemas.openxmlformats.org/officeDocument/2006/relationships/chart" Target="../charts/chart54.xml"/><Relationship Id="rId5" Type="http://schemas.openxmlformats.org/officeDocument/2006/relationships/chart" Target="../charts/chart35.xml"/><Relationship Id="rId15" Type="http://schemas.openxmlformats.org/officeDocument/2006/relationships/chart" Target="../charts/chart45.xml"/><Relationship Id="rId23" Type="http://schemas.openxmlformats.org/officeDocument/2006/relationships/chart" Target="../charts/chart53.xml"/><Relationship Id="rId10" Type="http://schemas.openxmlformats.org/officeDocument/2006/relationships/chart" Target="../charts/chart40.xml"/><Relationship Id="rId19" Type="http://schemas.openxmlformats.org/officeDocument/2006/relationships/chart" Target="../charts/chart49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Relationship Id="rId22" Type="http://schemas.openxmlformats.org/officeDocument/2006/relationships/chart" Target="../charts/chart5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0</xdr:row>
      <xdr:rowOff>142875</xdr:rowOff>
    </xdr:from>
    <xdr:to>
      <xdr:col>29</xdr:col>
      <xdr:colOff>161925</xdr:colOff>
      <xdr:row>49</xdr:row>
      <xdr:rowOff>9525</xdr:rowOff>
    </xdr:to>
    <xdr:pic>
      <xdr:nvPicPr>
        <xdr:cNvPr id="2" name="그림 1" descr="47000_경북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29075" y="142875"/>
          <a:ext cx="14735175" cy="8362950"/>
        </a:xfrm>
        <a:prstGeom prst="rect">
          <a:avLst/>
        </a:prstGeom>
      </xdr:spPr>
    </xdr:pic>
    <xdr:clientData/>
  </xdr:twoCellAnchor>
  <xdr:twoCellAnchor>
    <xdr:from>
      <xdr:col>5</xdr:col>
      <xdr:colOff>104775</xdr:colOff>
      <xdr:row>0</xdr:row>
      <xdr:rowOff>123825</xdr:rowOff>
    </xdr:from>
    <xdr:to>
      <xdr:col>11</xdr:col>
      <xdr:colOff>380702</xdr:colOff>
      <xdr:row>2</xdr:row>
      <xdr:rowOff>115729</xdr:rowOff>
    </xdr:to>
    <xdr:sp macro="" textlink="">
      <xdr:nvSpPr>
        <xdr:cNvPr id="3" name="TextBox 1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971925" y="123825"/>
          <a:ext cx="3933527" cy="334804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300" b="1"/>
            <a:t>1.</a:t>
          </a:r>
          <a:r>
            <a:rPr lang="ko-KR" altLang="en-US" sz="1300" b="1"/>
            <a:t>시</a:t>
          </a:r>
          <a:r>
            <a:rPr lang="ko-KR" altLang="en-US" sz="1300" b="1">
              <a:latin typeface="맑은 고딕"/>
              <a:ea typeface="맑은 고딕"/>
            </a:rPr>
            <a:t>∙</a:t>
          </a:r>
          <a:r>
            <a:rPr lang="ko-KR" altLang="en-US" sz="1300" b="1"/>
            <a:t>군</a:t>
          </a:r>
          <a:r>
            <a:rPr lang="en-US" altLang="ko-KR" sz="1300" b="1"/>
            <a:t>·</a:t>
          </a:r>
          <a:r>
            <a:rPr lang="ko-KR" altLang="en-US" sz="1300" b="1"/>
            <a:t>구별 면적 및 지번수</a:t>
          </a:r>
        </a:p>
      </xdr:txBody>
    </xdr:sp>
    <xdr:clientData/>
  </xdr:twoCellAnchor>
  <xdr:twoCellAnchor>
    <xdr:from>
      <xdr:col>24</xdr:col>
      <xdr:colOff>495300</xdr:colOff>
      <xdr:row>1</xdr:row>
      <xdr:rowOff>0</xdr:rowOff>
    </xdr:from>
    <xdr:to>
      <xdr:col>27</xdr:col>
      <xdr:colOff>28575</xdr:colOff>
      <xdr:row>3</xdr:row>
      <xdr:rowOff>0</xdr:rowOff>
    </xdr:to>
    <xdr:sp macro="" textlink="">
      <xdr:nvSpPr>
        <xdr:cNvPr id="5" name="TextBox 1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5944850" y="171450"/>
          <a:ext cx="1362075" cy="34290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㎢</a:t>
          </a:r>
          <a:r>
            <a:rPr lang="en-US" altLang="ko-KR" sz="1000" b="0"/>
            <a:t>(</a:t>
          </a:r>
          <a:r>
            <a:rPr lang="ko-KR" altLang="en-US" sz="1000" b="0"/>
            <a:t>천필</a:t>
          </a:r>
          <a:r>
            <a:rPr lang="en-US" altLang="ko-KR" sz="1000" b="0"/>
            <a:t>)</a:t>
          </a:r>
          <a:endParaRPr lang="ko-KR" altLang="en-US" sz="1000" b="0"/>
        </a:p>
      </xdr:txBody>
    </xdr:sp>
    <xdr:clientData/>
  </xdr:twoCellAnchor>
  <xdr:twoCellAnchor>
    <xdr:from>
      <xdr:col>14</xdr:col>
      <xdr:colOff>476250</xdr:colOff>
      <xdr:row>38</xdr:row>
      <xdr:rowOff>57150</xdr:rowOff>
    </xdr:from>
    <xdr:to>
      <xdr:col>15</xdr:col>
      <xdr:colOff>428625</xdr:colOff>
      <xdr:row>40</xdr:row>
      <xdr:rowOff>133350</xdr:rowOff>
    </xdr:to>
    <xdr:sp macro="" textlink="$B$31">
      <xdr:nvSpPr>
        <xdr:cNvPr id="7" name="직사각형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/>
      </xdr:nvSpPr>
      <xdr:spPr>
        <a:xfrm>
          <a:off x="9829800" y="6572250"/>
          <a:ext cx="561975" cy="419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5B0037E4-D328-4D89-B29D-DBF8ABD60852}" type="TxLink">
            <a:rPr lang="en-US" altLang="ko-KR" sz="1000">
              <a:solidFill>
                <a:schemeClr val="tx1"/>
              </a:solidFill>
            </a:rPr>
            <a:pPr algn="ctr"/>
            <a:t>394.1
(178.4)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438150</xdr:colOff>
      <xdr:row>33</xdr:row>
      <xdr:rowOff>133350</xdr:rowOff>
    </xdr:from>
    <xdr:to>
      <xdr:col>14</xdr:col>
      <xdr:colOff>390525</xdr:colOff>
      <xdr:row>36</xdr:row>
      <xdr:rowOff>38100</xdr:rowOff>
    </xdr:to>
    <xdr:sp macro="" textlink="$B$32">
      <xdr:nvSpPr>
        <xdr:cNvPr id="8" name="직사각형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/>
      </xdr:nvSpPr>
      <xdr:spPr>
        <a:xfrm>
          <a:off x="9182100" y="5791200"/>
          <a:ext cx="561975" cy="419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087E9E44-4B3E-4929-B730-DB9C92D2C074}" type="TxLink">
            <a:rPr lang="en-US" altLang="ko-KR" sz="1000">
              <a:solidFill>
                <a:schemeClr val="tx1"/>
              </a:solidFill>
            </a:rPr>
            <a:pPr algn="ctr"/>
            <a:t>736.7
(243.8)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542925</xdr:colOff>
      <xdr:row>41</xdr:row>
      <xdr:rowOff>104775</xdr:rowOff>
    </xdr:from>
    <xdr:to>
      <xdr:col>15</xdr:col>
      <xdr:colOff>0</xdr:colOff>
      <xdr:row>44</xdr:row>
      <xdr:rowOff>9525</xdr:rowOff>
    </xdr:to>
    <xdr:sp macro="" textlink="$B$33">
      <xdr:nvSpPr>
        <xdr:cNvPr id="9" name="직사각형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/>
      </xdr:nvSpPr>
      <xdr:spPr>
        <a:xfrm>
          <a:off x="9286875" y="7134225"/>
          <a:ext cx="676275" cy="419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5BF9635F-C15D-4D89-B627-92C1D6ED8DA8}" type="TxLink">
            <a:rPr lang="en-US" altLang="ko-KR" sz="1000">
              <a:solidFill>
                <a:schemeClr val="tx1"/>
              </a:solidFill>
            </a:rPr>
            <a:pPr algn="ctr"/>
            <a:t>1,325.0
(530.3)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142875</xdr:colOff>
      <xdr:row>22</xdr:row>
      <xdr:rowOff>85725</xdr:rowOff>
    </xdr:from>
    <xdr:to>
      <xdr:col>12</xdr:col>
      <xdr:colOff>228600</xdr:colOff>
      <xdr:row>24</xdr:row>
      <xdr:rowOff>161925</xdr:rowOff>
    </xdr:to>
    <xdr:sp macro="" textlink="$B$35">
      <xdr:nvSpPr>
        <xdr:cNvPr id="10" name="직사각형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/>
      </xdr:nvSpPr>
      <xdr:spPr>
        <a:xfrm>
          <a:off x="7667625" y="3857625"/>
          <a:ext cx="695325" cy="419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B9C1ED6B-AD79-4C5B-A8F5-E883C988EFDC}" type="TxLink">
            <a:rPr lang="en-US" altLang="ko-KR" sz="1000">
              <a:solidFill>
                <a:schemeClr val="tx1"/>
              </a:solidFill>
            </a:rPr>
            <a:pPr algn="ctr"/>
            <a:t>1,522.2
(388.9)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485775</xdr:colOff>
      <xdr:row>36</xdr:row>
      <xdr:rowOff>19050</xdr:rowOff>
    </xdr:from>
    <xdr:to>
      <xdr:col>8</xdr:col>
      <xdr:colOff>542925</xdr:colOff>
      <xdr:row>38</xdr:row>
      <xdr:rowOff>95250</xdr:rowOff>
    </xdr:to>
    <xdr:sp macro="" textlink="$B$34">
      <xdr:nvSpPr>
        <xdr:cNvPr id="11" name="직사각형 10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/>
      </xdr:nvSpPr>
      <xdr:spPr>
        <a:xfrm>
          <a:off x="5572125" y="6191250"/>
          <a:ext cx="666750" cy="419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ECC6E10A-7713-4F56-8CB2-A8D8A4579980}" type="TxLink">
            <a:rPr lang="en-US" altLang="ko-KR" sz="1000">
              <a:solidFill>
                <a:schemeClr val="tx1"/>
              </a:solidFill>
            </a:rPr>
            <a:pPr algn="ctr"/>
            <a:t>1,009.9
(354.6)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314325</xdr:colOff>
      <xdr:row>33</xdr:row>
      <xdr:rowOff>76200</xdr:rowOff>
    </xdr:from>
    <xdr:to>
      <xdr:col>10</xdr:col>
      <xdr:colOff>266700</xdr:colOff>
      <xdr:row>35</xdr:row>
      <xdr:rowOff>152400</xdr:rowOff>
    </xdr:to>
    <xdr:sp macro="" textlink="$B$36">
      <xdr:nvSpPr>
        <xdr:cNvPr id="12" name="직사각형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/>
      </xdr:nvSpPr>
      <xdr:spPr>
        <a:xfrm>
          <a:off x="6619875" y="5734050"/>
          <a:ext cx="561975" cy="419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0FE93074-1B65-41E6-9357-4C15A0354401}" type="TxLink">
            <a:rPr lang="en-US" altLang="ko-KR" sz="1000">
              <a:solidFill>
                <a:schemeClr val="tx1"/>
              </a:solidFill>
            </a:rPr>
            <a:pPr algn="ctr"/>
            <a:t>615.4
(257.4)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381000</xdr:colOff>
      <xdr:row>18</xdr:row>
      <xdr:rowOff>161925</xdr:rowOff>
    </xdr:from>
    <xdr:to>
      <xdr:col>11</xdr:col>
      <xdr:colOff>333375</xdr:colOff>
      <xdr:row>21</xdr:row>
      <xdr:rowOff>66675</xdr:rowOff>
    </xdr:to>
    <xdr:sp macro="" textlink="$B$37">
      <xdr:nvSpPr>
        <xdr:cNvPr id="14" name="직사각형 1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SpPr/>
      </xdr:nvSpPr>
      <xdr:spPr>
        <a:xfrm>
          <a:off x="7296150" y="3248025"/>
          <a:ext cx="561975" cy="419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2B41D689-BD2E-4DC0-8FF5-AB36AE82A5FF}" type="TxLink">
            <a:rPr lang="en-US" altLang="ko-KR" sz="1000">
              <a:solidFill>
                <a:schemeClr val="tx1"/>
              </a:solidFill>
            </a:rPr>
            <a:pPr algn="ctr"/>
            <a:t>670.2
(228.3)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219075</xdr:colOff>
      <xdr:row>34</xdr:row>
      <xdr:rowOff>104775</xdr:rowOff>
    </xdr:from>
    <xdr:to>
      <xdr:col>13</xdr:col>
      <xdr:colOff>171450</xdr:colOff>
      <xdr:row>37</xdr:row>
      <xdr:rowOff>9525</xdr:rowOff>
    </xdr:to>
    <xdr:sp macro="" textlink="$B$38">
      <xdr:nvSpPr>
        <xdr:cNvPr id="15" name="직사각형 14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SpPr/>
      </xdr:nvSpPr>
      <xdr:spPr>
        <a:xfrm>
          <a:off x="8458200" y="6029325"/>
          <a:ext cx="561975" cy="419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6176F46A-C4E1-4D92-80A5-27B10650D43B}" type="TxLink">
            <a:rPr lang="en-US" altLang="ko-KR" sz="1000">
              <a:solidFill>
                <a:schemeClr val="tx1"/>
              </a:solidFill>
            </a:rPr>
            <a:pPr algn="ctr"/>
            <a:t>919.2
(352.6)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47625</xdr:colOff>
      <xdr:row>28</xdr:row>
      <xdr:rowOff>152400</xdr:rowOff>
    </xdr:from>
    <xdr:to>
      <xdr:col>9</xdr:col>
      <xdr:colOff>114300</xdr:colOff>
      <xdr:row>31</xdr:row>
      <xdr:rowOff>57150</xdr:rowOff>
    </xdr:to>
    <xdr:sp macro="" textlink="$B$39">
      <xdr:nvSpPr>
        <xdr:cNvPr id="16" name="직사각형 15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SpPr/>
      </xdr:nvSpPr>
      <xdr:spPr>
        <a:xfrm>
          <a:off x="5743575" y="4953000"/>
          <a:ext cx="676275" cy="419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413AF415-4FDA-4072-818F-A8863FB441EA}" type="TxLink">
            <a:rPr lang="en-US" altLang="ko-KR" sz="1000">
              <a:solidFill>
                <a:schemeClr val="tx1"/>
              </a:solidFill>
            </a:rPr>
            <a:pPr algn="ctr"/>
            <a:t>1,254.7
(398.5)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342900</xdr:colOff>
      <xdr:row>22</xdr:row>
      <xdr:rowOff>76200</xdr:rowOff>
    </xdr:from>
    <xdr:to>
      <xdr:col>9</xdr:col>
      <xdr:colOff>295275</xdr:colOff>
      <xdr:row>24</xdr:row>
      <xdr:rowOff>152400</xdr:rowOff>
    </xdr:to>
    <xdr:sp macro="" textlink="$B$40">
      <xdr:nvSpPr>
        <xdr:cNvPr id="17" name="직사각형 16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SpPr/>
      </xdr:nvSpPr>
      <xdr:spPr>
        <a:xfrm>
          <a:off x="6143625" y="3848100"/>
          <a:ext cx="561975" cy="419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AC6234ED-CA90-4EEC-9A27-8EC99431AAD1}" type="TxLink">
            <a:rPr lang="en-US" altLang="ko-KR" sz="1000">
              <a:solidFill>
                <a:schemeClr val="tx1"/>
              </a:solidFill>
            </a:rPr>
            <a:pPr algn="ctr"/>
            <a:t>912.0
(198.1)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400050</xdr:colOff>
      <xdr:row>38</xdr:row>
      <xdr:rowOff>76200</xdr:rowOff>
    </xdr:from>
    <xdr:to>
      <xdr:col>12</xdr:col>
      <xdr:colOff>352425</xdr:colOff>
      <xdr:row>40</xdr:row>
      <xdr:rowOff>152400</xdr:rowOff>
    </xdr:to>
    <xdr:sp macro="" textlink="$B$41">
      <xdr:nvSpPr>
        <xdr:cNvPr id="18" name="직사각형 17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SpPr/>
      </xdr:nvSpPr>
      <xdr:spPr>
        <a:xfrm>
          <a:off x="8029575" y="6686550"/>
          <a:ext cx="561975" cy="419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766DFF9F-0598-4B74-8296-C5428C8430E5}" type="TxLink">
            <a:rPr lang="en-US" altLang="ko-KR" sz="1000">
              <a:solidFill>
                <a:schemeClr val="tx1"/>
              </a:solidFill>
            </a:rPr>
            <a:pPr algn="ctr"/>
            <a:t>411.9
(237.3)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514350</xdr:colOff>
      <xdr:row>32</xdr:row>
      <xdr:rowOff>66675</xdr:rowOff>
    </xdr:from>
    <xdr:to>
      <xdr:col>11</xdr:col>
      <xdr:colOff>466725</xdr:colOff>
      <xdr:row>34</xdr:row>
      <xdr:rowOff>142875</xdr:rowOff>
    </xdr:to>
    <xdr:sp macro="" textlink="$B$42">
      <xdr:nvSpPr>
        <xdr:cNvPr id="19" name="직사각형 18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SpPr/>
      </xdr:nvSpPr>
      <xdr:spPr>
        <a:xfrm>
          <a:off x="7534275" y="5648325"/>
          <a:ext cx="561975" cy="419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46EB01CE-2195-4490-9ABD-295D6EA0C4EA}" type="TxLink">
            <a:rPr lang="en-US" altLang="ko-KR" sz="1000">
              <a:solidFill>
                <a:schemeClr val="tx1"/>
              </a:solidFill>
            </a:rPr>
            <a:pPr algn="ctr"/>
            <a:t>614.3
(193.7)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161925</xdr:colOff>
      <xdr:row>28</xdr:row>
      <xdr:rowOff>114300</xdr:rowOff>
    </xdr:from>
    <xdr:to>
      <xdr:col>12</xdr:col>
      <xdr:colOff>228600</xdr:colOff>
      <xdr:row>31</xdr:row>
      <xdr:rowOff>19050</xdr:rowOff>
    </xdr:to>
    <xdr:sp macro="" textlink="$B$43">
      <xdr:nvSpPr>
        <xdr:cNvPr id="20" name="직사각형 19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SpPr/>
      </xdr:nvSpPr>
      <xdr:spPr>
        <a:xfrm>
          <a:off x="7686675" y="4914900"/>
          <a:ext cx="676275" cy="419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A6A95C17-4353-4091-9FAC-880C7B275FB7}" type="TxLink">
            <a:rPr lang="en-US" altLang="ko-KR" sz="1000">
              <a:solidFill>
                <a:schemeClr val="tx1"/>
              </a:solidFill>
            </a:rPr>
            <a:pPr algn="ctr"/>
            <a:t>1,174.6
(378.9)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47625</xdr:colOff>
      <xdr:row>27</xdr:row>
      <xdr:rowOff>0</xdr:rowOff>
    </xdr:from>
    <xdr:to>
      <xdr:col>14</xdr:col>
      <xdr:colOff>0</xdr:colOff>
      <xdr:row>29</xdr:row>
      <xdr:rowOff>76200</xdr:rowOff>
    </xdr:to>
    <xdr:sp macro="" textlink="$B$44">
      <xdr:nvSpPr>
        <xdr:cNvPr id="21" name="직사각형 20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SpPr/>
      </xdr:nvSpPr>
      <xdr:spPr>
        <a:xfrm>
          <a:off x="8791575" y="4629150"/>
          <a:ext cx="561975" cy="419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FB216FFE-F850-462E-AD67-8AF00BEF9E0E}" type="TxLink">
            <a:rPr lang="en-US" altLang="ko-KR" sz="1000">
              <a:solidFill>
                <a:schemeClr val="tx1"/>
              </a:solidFill>
            </a:rPr>
            <a:pPr algn="ctr"/>
            <a:t>846.1
(155.0)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180975</xdr:colOff>
      <xdr:row>21</xdr:row>
      <xdr:rowOff>95250</xdr:rowOff>
    </xdr:from>
    <xdr:to>
      <xdr:col>14</xdr:col>
      <xdr:colOff>133350</xdr:colOff>
      <xdr:row>24</xdr:row>
      <xdr:rowOff>0</xdr:rowOff>
    </xdr:to>
    <xdr:sp macro="" textlink="$B$45">
      <xdr:nvSpPr>
        <xdr:cNvPr id="22" name="직사각형 21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SpPr/>
      </xdr:nvSpPr>
      <xdr:spPr>
        <a:xfrm>
          <a:off x="8924925" y="3695700"/>
          <a:ext cx="561975" cy="419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D77C2934-FECA-4FE4-A9C4-39B7519724AD}" type="TxLink">
            <a:rPr lang="en-US" altLang="ko-KR" sz="1000">
              <a:solidFill>
                <a:schemeClr val="tx1"/>
              </a:solidFill>
            </a:rPr>
            <a:pPr algn="ctr"/>
            <a:t>815.8
(118.3)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95250</xdr:colOff>
      <xdr:row>27</xdr:row>
      <xdr:rowOff>133350</xdr:rowOff>
    </xdr:from>
    <xdr:to>
      <xdr:col>15</xdr:col>
      <xdr:colOff>47625</xdr:colOff>
      <xdr:row>30</xdr:row>
      <xdr:rowOff>38100</xdr:rowOff>
    </xdr:to>
    <xdr:sp macro="" textlink="$B$46">
      <xdr:nvSpPr>
        <xdr:cNvPr id="23" name="직사각형 22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SpPr/>
      </xdr:nvSpPr>
      <xdr:spPr>
        <a:xfrm>
          <a:off x="9448800" y="4762500"/>
          <a:ext cx="561975" cy="419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3B4C4500-E332-4FE6-85EA-C9E7268DE180}" type="TxLink">
            <a:rPr lang="en-US" altLang="ko-KR" sz="1000">
              <a:solidFill>
                <a:schemeClr val="tx1"/>
              </a:solidFill>
            </a:rPr>
            <a:pPr algn="ctr"/>
            <a:t>741.3
(174.8)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342900</xdr:colOff>
      <xdr:row>45</xdr:row>
      <xdr:rowOff>9525</xdr:rowOff>
    </xdr:from>
    <xdr:to>
      <xdr:col>12</xdr:col>
      <xdr:colOff>295275</xdr:colOff>
      <xdr:row>47</xdr:row>
      <xdr:rowOff>85725</xdr:rowOff>
    </xdr:to>
    <xdr:sp macro="" textlink="$B$47">
      <xdr:nvSpPr>
        <xdr:cNvPr id="24" name="직사각형 23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SpPr/>
      </xdr:nvSpPr>
      <xdr:spPr>
        <a:xfrm>
          <a:off x="7867650" y="7724775"/>
          <a:ext cx="561975" cy="419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0D8A1736-02AC-496E-99EA-8DA92DA03102}" type="TxLink">
            <a:rPr lang="en-US" altLang="ko-KR" sz="1000">
              <a:solidFill>
                <a:schemeClr val="tx1"/>
              </a:solidFill>
            </a:rPr>
            <a:pPr algn="ctr"/>
            <a:t>694.2
(260.4)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104775</xdr:colOff>
      <xdr:row>43</xdr:row>
      <xdr:rowOff>161925</xdr:rowOff>
    </xdr:from>
    <xdr:to>
      <xdr:col>10</xdr:col>
      <xdr:colOff>57150</xdr:colOff>
      <xdr:row>46</xdr:row>
      <xdr:rowOff>66675</xdr:rowOff>
    </xdr:to>
    <xdr:sp macro="" textlink="$B$48">
      <xdr:nvSpPr>
        <xdr:cNvPr id="25" name="직사각형 24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SpPr/>
      </xdr:nvSpPr>
      <xdr:spPr>
        <a:xfrm>
          <a:off x="6410325" y="7534275"/>
          <a:ext cx="561975" cy="419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81CD4FE8-368E-42C2-B9C2-DF99EC804E60}" type="TxLink">
            <a:rPr lang="en-US" altLang="ko-KR" sz="1000">
              <a:solidFill>
                <a:schemeClr val="tx1"/>
              </a:solidFill>
            </a:rPr>
            <a:pPr algn="ctr"/>
            <a:t>384.2
(159.4)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542925</xdr:colOff>
      <xdr:row>39</xdr:row>
      <xdr:rowOff>161925</xdr:rowOff>
    </xdr:from>
    <xdr:to>
      <xdr:col>9</xdr:col>
      <xdr:colOff>495300</xdr:colOff>
      <xdr:row>42</xdr:row>
      <xdr:rowOff>66675</xdr:rowOff>
    </xdr:to>
    <xdr:sp macro="" textlink="$B$49">
      <xdr:nvSpPr>
        <xdr:cNvPr id="26" name="직사각형 25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SpPr/>
      </xdr:nvSpPr>
      <xdr:spPr>
        <a:xfrm>
          <a:off x="6238875" y="6848475"/>
          <a:ext cx="561975" cy="419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11FE8092-0796-460A-B57E-1F716FCECBEC}" type="TxLink">
            <a:rPr lang="en-US" altLang="ko-KR" sz="1000">
              <a:solidFill>
                <a:schemeClr val="tx1"/>
              </a:solidFill>
            </a:rPr>
            <a:pPr algn="ctr"/>
            <a:t>616.1
(230.9)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581025</xdr:colOff>
      <xdr:row>37</xdr:row>
      <xdr:rowOff>104775</xdr:rowOff>
    </xdr:from>
    <xdr:to>
      <xdr:col>10</xdr:col>
      <xdr:colOff>533400</xdr:colOff>
      <xdr:row>40</xdr:row>
      <xdr:rowOff>9525</xdr:rowOff>
    </xdr:to>
    <xdr:sp macro="" textlink="$B$50">
      <xdr:nvSpPr>
        <xdr:cNvPr id="27" name="직사각형 26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SpPr/>
      </xdr:nvSpPr>
      <xdr:spPr>
        <a:xfrm>
          <a:off x="6886575" y="6448425"/>
          <a:ext cx="561975" cy="419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9321BB67-7239-4C3D-9670-28CBC2B2BAA0}" type="TxLink">
            <a:rPr lang="en-US" altLang="ko-KR" sz="1000">
              <a:solidFill>
                <a:schemeClr val="tx1"/>
              </a:solidFill>
            </a:rPr>
            <a:pPr algn="ctr"/>
            <a:t>451.0
(194.7)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390525</xdr:colOff>
      <xdr:row>23</xdr:row>
      <xdr:rowOff>85725</xdr:rowOff>
    </xdr:from>
    <xdr:to>
      <xdr:col>10</xdr:col>
      <xdr:colOff>342900</xdr:colOff>
      <xdr:row>25</xdr:row>
      <xdr:rowOff>161925</xdr:rowOff>
    </xdr:to>
    <xdr:sp macro="" textlink="$B$51">
      <xdr:nvSpPr>
        <xdr:cNvPr id="28" name="직사각형 27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SpPr/>
      </xdr:nvSpPr>
      <xdr:spPr>
        <a:xfrm>
          <a:off x="6696075" y="4029075"/>
          <a:ext cx="561975" cy="419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77BBACCA-BE7D-49D6-93FF-CA5A85F16590}" type="TxLink">
            <a:rPr lang="en-US" altLang="ko-KR" sz="1000">
              <a:solidFill>
                <a:schemeClr val="tx1"/>
              </a:solidFill>
            </a:rPr>
            <a:pPr algn="ctr"/>
            <a:t>661.6
(247.3)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571500</xdr:colOff>
      <xdr:row>16</xdr:row>
      <xdr:rowOff>19050</xdr:rowOff>
    </xdr:from>
    <xdr:to>
      <xdr:col>12</xdr:col>
      <xdr:colOff>590550</xdr:colOff>
      <xdr:row>18</xdr:row>
      <xdr:rowOff>95250</xdr:rowOff>
    </xdr:to>
    <xdr:sp macro="" textlink="$B$52">
      <xdr:nvSpPr>
        <xdr:cNvPr id="29" name="직사각형 28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SpPr/>
      </xdr:nvSpPr>
      <xdr:spPr>
        <a:xfrm>
          <a:off x="8201025" y="2762250"/>
          <a:ext cx="628650" cy="419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41058A4B-64A7-49E6-935D-908BCA0BDE93}" type="TxLink">
            <a:rPr lang="en-US" altLang="ko-KR" sz="1000">
              <a:solidFill>
                <a:schemeClr val="tx1"/>
              </a:solidFill>
            </a:rPr>
            <a:pPr algn="ctr"/>
            <a:t>1,202.3
(173.0)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590550</xdr:colOff>
      <xdr:row>17</xdr:row>
      <xdr:rowOff>28575</xdr:rowOff>
    </xdr:from>
    <xdr:to>
      <xdr:col>14</xdr:col>
      <xdr:colOff>542925</xdr:colOff>
      <xdr:row>19</xdr:row>
      <xdr:rowOff>104775</xdr:rowOff>
    </xdr:to>
    <xdr:sp macro="" textlink="$B$53">
      <xdr:nvSpPr>
        <xdr:cNvPr id="30" name="직사각형 29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SpPr/>
      </xdr:nvSpPr>
      <xdr:spPr>
        <a:xfrm>
          <a:off x="9334500" y="2943225"/>
          <a:ext cx="561975" cy="419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D4224B93-5625-4801-89A1-3BF343A6F5F8}" type="TxLink">
            <a:rPr lang="en-US" altLang="ko-KR" sz="1000">
              <a:solidFill>
                <a:schemeClr val="tx1"/>
              </a:solidFill>
            </a:rPr>
            <a:pPr algn="ctr"/>
            <a:t>990.5
(182.4)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171450</xdr:colOff>
      <xdr:row>3</xdr:row>
      <xdr:rowOff>19050</xdr:rowOff>
    </xdr:from>
    <xdr:to>
      <xdr:col>22</xdr:col>
      <xdr:colOff>123825</xdr:colOff>
      <xdr:row>5</xdr:row>
      <xdr:rowOff>95250</xdr:rowOff>
    </xdr:to>
    <xdr:sp macro="" textlink="$B$54">
      <xdr:nvSpPr>
        <xdr:cNvPr id="31" name="직사각형 30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SpPr/>
      </xdr:nvSpPr>
      <xdr:spPr>
        <a:xfrm>
          <a:off x="13792200" y="533400"/>
          <a:ext cx="561975" cy="419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3E621DDF-F7CE-4D9B-A0FB-76767956C40E}" type="TxLink">
            <a:rPr lang="en-US" altLang="ko-KR" sz="1000">
              <a:solidFill>
                <a:schemeClr val="tx1"/>
              </a:solidFill>
            </a:rPr>
            <a:pPr algn="ctr"/>
            <a:t>73.0
(19.1)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0.3625</cdr:x>
      <cdr:y>0.30903</cdr:y>
    </cdr:from>
    <cdr:to>
      <cdr:x>0.55833</cdr:x>
      <cdr:y>0.45833</cdr:y>
    </cdr:to>
    <cdr:sp macro="" textlink="">
      <cdr:nvSpPr>
        <cdr:cNvPr id="2" name="직사각형 1"/>
        <cdr:cNvSpPr/>
      </cdr:nvSpPr>
      <cdr:spPr>
        <a:xfrm xmlns:a="http://schemas.openxmlformats.org/drawingml/2006/main">
          <a:off x="1657350" y="847725"/>
          <a:ext cx="895350" cy="4095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1">
              <a:solidFill>
                <a:sysClr val="windowText" lastClr="000000"/>
              </a:solidFill>
            </a:rPr>
            <a:t>영주시</a:t>
          </a:r>
          <a:endParaRPr lang="en-US" altLang="ko-KR" sz="1000" b="1">
            <a:solidFill>
              <a:sysClr val="windowText" lastClr="000000"/>
            </a:solidFill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0.35</cdr:x>
      <cdr:y>0.52778</cdr:y>
    </cdr:from>
    <cdr:to>
      <cdr:x>0.54583</cdr:x>
      <cdr:y>0.67708</cdr:y>
    </cdr:to>
    <cdr:sp macro="" textlink="">
      <cdr:nvSpPr>
        <cdr:cNvPr id="2" name="직사각형 1"/>
        <cdr:cNvSpPr/>
      </cdr:nvSpPr>
      <cdr:spPr>
        <a:xfrm xmlns:a="http://schemas.openxmlformats.org/drawingml/2006/main">
          <a:off x="1600200" y="1447800"/>
          <a:ext cx="895350" cy="4095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1">
              <a:solidFill>
                <a:sysClr val="windowText" lastClr="000000"/>
              </a:solidFill>
            </a:rPr>
            <a:t>영천시</a:t>
          </a:r>
          <a:endParaRPr lang="en-US" altLang="ko-KR" sz="1000" b="1">
            <a:solidFill>
              <a:sysClr val="windowText" lastClr="000000"/>
            </a:solidFill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0.33125</cdr:x>
      <cdr:y>0.63194</cdr:y>
    </cdr:from>
    <cdr:to>
      <cdr:x>0.52708</cdr:x>
      <cdr:y>0.78125</cdr:y>
    </cdr:to>
    <cdr:sp macro="" textlink="">
      <cdr:nvSpPr>
        <cdr:cNvPr id="2" name="직사각형 1"/>
        <cdr:cNvSpPr/>
      </cdr:nvSpPr>
      <cdr:spPr>
        <a:xfrm xmlns:a="http://schemas.openxmlformats.org/drawingml/2006/main">
          <a:off x="1514475" y="1733550"/>
          <a:ext cx="895350" cy="4095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1">
              <a:solidFill>
                <a:sysClr val="windowText" lastClr="000000"/>
              </a:solidFill>
            </a:rPr>
            <a:t>상주시</a:t>
          </a:r>
          <a:endParaRPr lang="en-US" altLang="ko-KR" sz="1000" b="1">
            <a:solidFill>
              <a:sysClr val="windowText" lastClr="000000"/>
            </a:solidFill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0.50208</cdr:x>
      <cdr:y>0.51736</cdr:y>
    </cdr:from>
    <cdr:to>
      <cdr:x>0.69792</cdr:x>
      <cdr:y>0.66667</cdr:y>
    </cdr:to>
    <cdr:sp macro="" textlink="">
      <cdr:nvSpPr>
        <cdr:cNvPr id="2" name="직사각형 1"/>
        <cdr:cNvSpPr/>
      </cdr:nvSpPr>
      <cdr:spPr>
        <a:xfrm xmlns:a="http://schemas.openxmlformats.org/drawingml/2006/main">
          <a:off x="2295525" y="1419225"/>
          <a:ext cx="895350" cy="4095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1">
              <a:solidFill>
                <a:sysClr val="windowText" lastClr="000000"/>
              </a:solidFill>
            </a:rPr>
            <a:t>문경시</a:t>
          </a:r>
          <a:endParaRPr lang="en-US" altLang="ko-KR" sz="1000" b="1">
            <a:solidFill>
              <a:sysClr val="windowText" lastClr="000000"/>
            </a:solidFill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0.27917</cdr:x>
      <cdr:y>0.61111</cdr:y>
    </cdr:from>
    <cdr:to>
      <cdr:x>0.47501</cdr:x>
      <cdr:y>0.76041</cdr:y>
    </cdr:to>
    <cdr:sp macro="" textlink="">
      <cdr:nvSpPr>
        <cdr:cNvPr id="2" name="직사각형 1"/>
        <cdr:cNvSpPr/>
      </cdr:nvSpPr>
      <cdr:spPr>
        <a:xfrm xmlns:a="http://schemas.openxmlformats.org/drawingml/2006/main">
          <a:off x="1279033" y="1676409"/>
          <a:ext cx="897246" cy="409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1">
              <a:solidFill>
                <a:sysClr val="windowText" lastClr="000000"/>
              </a:solidFill>
            </a:rPr>
            <a:t>경산시</a:t>
          </a:r>
          <a:endParaRPr lang="en-US" altLang="ko-KR" sz="1000" b="1">
            <a:solidFill>
              <a:sysClr val="windowText" lastClr="000000"/>
            </a:solidFill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0.51042</cdr:x>
      <cdr:y>0.71528</cdr:y>
    </cdr:from>
    <cdr:to>
      <cdr:x>0.70625</cdr:x>
      <cdr:y>0.86458</cdr:y>
    </cdr:to>
    <cdr:sp macro="" textlink="">
      <cdr:nvSpPr>
        <cdr:cNvPr id="2" name="직사각형 1"/>
        <cdr:cNvSpPr/>
      </cdr:nvSpPr>
      <cdr:spPr>
        <a:xfrm xmlns:a="http://schemas.openxmlformats.org/drawingml/2006/main">
          <a:off x="2333625" y="1962150"/>
          <a:ext cx="895350" cy="4095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1">
              <a:solidFill>
                <a:sysClr val="windowText" lastClr="000000"/>
              </a:solidFill>
            </a:rPr>
            <a:t>의성군</a:t>
          </a:r>
          <a:endParaRPr lang="en-US" altLang="ko-KR" sz="1000" b="1">
            <a:solidFill>
              <a:sysClr val="windowText" lastClr="000000"/>
            </a:solidFill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0.32917</cdr:x>
      <cdr:y>0.70833</cdr:y>
    </cdr:from>
    <cdr:to>
      <cdr:x>0.525</cdr:x>
      <cdr:y>0.85764</cdr:y>
    </cdr:to>
    <cdr:sp macro="" textlink="">
      <cdr:nvSpPr>
        <cdr:cNvPr id="2" name="직사각형 1"/>
        <cdr:cNvSpPr/>
      </cdr:nvSpPr>
      <cdr:spPr>
        <a:xfrm xmlns:a="http://schemas.openxmlformats.org/drawingml/2006/main">
          <a:off x="1504950" y="1943100"/>
          <a:ext cx="895350" cy="4095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1">
              <a:solidFill>
                <a:sysClr val="windowText" lastClr="000000"/>
              </a:solidFill>
            </a:rPr>
            <a:t>청송군</a:t>
          </a:r>
          <a:endParaRPr lang="en-US" altLang="ko-KR" sz="1000" b="1">
            <a:solidFill>
              <a:sysClr val="windowText" lastClr="000000"/>
            </a:solidFill>
          </a:endParaRP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0.33542</cdr:x>
      <cdr:y>0.49653</cdr:y>
    </cdr:from>
    <cdr:to>
      <cdr:x>0.53125</cdr:x>
      <cdr:y>0.64583</cdr:y>
    </cdr:to>
    <cdr:sp macro="" textlink="">
      <cdr:nvSpPr>
        <cdr:cNvPr id="2" name="직사각형 1"/>
        <cdr:cNvSpPr/>
      </cdr:nvSpPr>
      <cdr:spPr>
        <a:xfrm xmlns:a="http://schemas.openxmlformats.org/drawingml/2006/main">
          <a:off x="1533525" y="1362075"/>
          <a:ext cx="895350" cy="4095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1">
              <a:solidFill>
                <a:sysClr val="windowText" lastClr="000000"/>
              </a:solidFill>
            </a:rPr>
            <a:t>영양군</a:t>
          </a:r>
          <a:endParaRPr lang="en-US" altLang="ko-KR" sz="1000" b="1">
            <a:solidFill>
              <a:sysClr val="windowText" lastClr="000000"/>
            </a:solidFill>
          </a:endParaRP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0.39971</cdr:x>
      <cdr:y>0.5129</cdr:y>
    </cdr:from>
    <cdr:to>
      <cdr:x>0.59555</cdr:x>
      <cdr:y>0.6622</cdr:y>
    </cdr:to>
    <cdr:sp macro="" textlink="">
      <cdr:nvSpPr>
        <cdr:cNvPr id="2" name="직사각형 1"/>
        <cdr:cNvSpPr/>
      </cdr:nvSpPr>
      <cdr:spPr>
        <a:xfrm xmlns:a="http://schemas.openxmlformats.org/drawingml/2006/main">
          <a:off x="1827474" y="1406996"/>
          <a:ext cx="895381" cy="409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1">
              <a:solidFill>
                <a:sysClr val="windowText" lastClr="000000"/>
              </a:solidFill>
            </a:rPr>
            <a:t>영덕군</a:t>
          </a:r>
          <a:endParaRPr lang="en-US" altLang="ko-KR" sz="1000" b="1">
            <a:solidFill>
              <a:sysClr val="windowText" lastClr="000000"/>
            </a:solidFill>
          </a:endParaRP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0.33125</cdr:x>
      <cdr:y>0.58333</cdr:y>
    </cdr:from>
    <cdr:to>
      <cdr:x>0.52708</cdr:x>
      <cdr:y>0.73264</cdr:y>
    </cdr:to>
    <cdr:sp macro="" textlink="">
      <cdr:nvSpPr>
        <cdr:cNvPr id="2" name="직사각형 1"/>
        <cdr:cNvSpPr/>
      </cdr:nvSpPr>
      <cdr:spPr>
        <a:xfrm xmlns:a="http://schemas.openxmlformats.org/drawingml/2006/main">
          <a:off x="1514475" y="1600200"/>
          <a:ext cx="895350" cy="4095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1">
              <a:solidFill>
                <a:sysClr val="windowText" lastClr="000000"/>
              </a:solidFill>
            </a:rPr>
            <a:t>청도군</a:t>
          </a:r>
          <a:endParaRPr lang="en-US" altLang="ko-KR" sz="1000" b="1">
            <a:solidFill>
              <a:sysClr val="windowText" lastClr="000000"/>
            </a:solidFill>
          </a:endParaRP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28</xdr:row>
      <xdr:rowOff>161925</xdr:rowOff>
    </xdr:from>
    <xdr:to>
      <xdr:col>24</xdr:col>
      <xdr:colOff>209550</xdr:colOff>
      <xdr:row>77</xdr:row>
      <xdr:rowOff>123825</xdr:rowOff>
    </xdr:to>
    <xdr:pic>
      <xdr:nvPicPr>
        <xdr:cNvPr id="4" name="그림 3" descr="47000_경북.jpg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1450" y="4962525"/>
          <a:ext cx="15544800" cy="8362950"/>
        </a:xfrm>
        <a:prstGeom prst="rect">
          <a:avLst/>
        </a:prstGeom>
      </xdr:spPr>
    </xdr:pic>
    <xdr:clientData/>
  </xdr:twoCellAnchor>
  <xdr:twoCellAnchor>
    <xdr:from>
      <xdr:col>12</xdr:col>
      <xdr:colOff>190500</xdr:colOff>
      <xdr:row>18</xdr:row>
      <xdr:rowOff>95250</xdr:rowOff>
    </xdr:from>
    <xdr:to>
      <xdr:col>19</xdr:col>
      <xdr:colOff>495300</xdr:colOff>
      <xdr:row>34</xdr:row>
      <xdr:rowOff>95250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1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171450</xdr:colOff>
      <xdr:row>28</xdr:row>
      <xdr:rowOff>161925</xdr:rowOff>
    </xdr:from>
    <xdr:to>
      <xdr:col>3</xdr:col>
      <xdr:colOff>438150</xdr:colOff>
      <xdr:row>31</xdr:row>
      <xdr:rowOff>114300</xdr:rowOff>
    </xdr:to>
    <xdr:sp macro="" textlink="">
      <xdr:nvSpPr>
        <xdr:cNvPr id="28" name="TextBox 1">
          <a:extLst>
            <a:ext uri="{FF2B5EF4-FFF2-40B4-BE49-F238E27FC236}">
              <a16:creationId xmlns="" xmlns:a16="http://schemas.microsoft.com/office/drawing/2014/main" id="{00000000-0008-0000-0100-00001C000000}"/>
            </a:ext>
          </a:extLst>
        </xdr:cNvPr>
        <xdr:cNvSpPr txBox="1"/>
      </xdr:nvSpPr>
      <xdr:spPr>
        <a:xfrm>
          <a:off x="171450" y="4962525"/>
          <a:ext cx="2819400" cy="46672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300" b="1"/>
            <a:t>2. </a:t>
          </a:r>
          <a:r>
            <a:rPr lang="ko-KR" altLang="en-US" sz="1300" b="1"/>
            <a:t>시ㆍ군</a:t>
          </a:r>
          <a:r>
            <a:rPr kumimoji="0" lang="ko-KR" altLang="en-US" sz="13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ㆍ구</a:t>
          </a:r>
          <a:r>
            <a:rPr lang="ko-KR" altLang="en-US" sz="1300" b="1"/>
            <a:t>별 면적 및 지번수 현황</a:t>
          </a:r>
        </a:p>
      </xdr:txBody>
    </xdr:sp>
    <xdr:clientData/>
  </xdr:twoCellAnchor>
  <xdr:twoCellAnchor>
    <xdr:from>
      <xdr:col>20</xdr:col>
      <xdr:colOff>238125</xdr:colOff>
      <xdr:row>29</xdr:row>
      <xdr:rowOff>133350</xdr:rowOff>
    </xdr:from>
    <xdr:to>
      <xdr:col>22</xdr:col>
      <xdr:colOff>419096</xdr:colOff>
      <xdr:row>31</xdr:row>
      <xdr:rowOff>152400</xdr:rowOff>
    </xdr:to>
    <xdr:sp macro="" textlink="">
      <xdr:nvSpPr>
        <xdr:cNvPr id="30" name="TextBox 1">
          <a:extLst>
            <a:ext uri="{FF2B5EF4-FFF2-40B4-BE49-F238E27FC236}">
              <a16:creationId xmlns="" xmlns:a16="http://schemas.microsoft.com/office/drawing/2014/main" id="{00000000-0008-0000-0100-00001E000000}"/>
            </a:ext>
          </a:extLst>
        </xdr:cNvPr>
        <xdr:cNvSpPr txBox="1"/>
      </xdr:nvSpPr>
      <xdr:spPr>
        <a:xfrm>
          <a:off x="13192125" y="5105400"/>
          <a:ext cx="1400171" cy="3619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㎢</a:t>
          </a:r>
          <a:r>
            <a:rPr lang="en-US" altLang="ko-KR" sz="1000" b="0"/>
            <a:t>(%), </a:t>
          </a:r>
          <a:r>
            <a:rPr lang="ko-KR" altLang="en-US" sz="1000" b="0"/>
            <a:t>천필</a:t>
          </a:r>
          <a:r>
            <a:rPr lang="en-US" altLang="ko-KR" sz="1000" b="0"/>
            <a:t>(%)</a:t>
          </a:r>
          <a:endParaRPr lang="ko-KR" altLang="en-US" sz="1000" b="0"/>
        </a:p>
      </xdr:txBody>
    </xdr:sp>
    <xdr:clientData/>
  </xdr:twoCellAnchor>
  <xdr:twoCellAnchor>
    <xdr:from>
      <xdr:col>0</xdr:col>
      <xdr:colOff>523875</xdr:colOff>
      <xdr:row>31</xdr:row>
      <xdr:rowOff>95250</xdr:rowOff>
    </xdr:from>
    <xdr:to>
      <xdr:col>2</xdr:col>
      <xdr:colOff>180975</xdr:colOff>
      <xdr:row>40</xdr:row>
      <xdr:rowOff>76200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1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95250</xdr:colOff>
      <xdr:row>62</xdr:row>
      <xdr:rowOff>142875</xdr:rowOff>
    </xdr:from>
    <xdr:to>
      <xdr:col>12</xdr:col>
      <xdr:colOff>381000</xdr:colOff>
      <xdr:row>78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371475</xdr:colOff>
      <xdr:row>55</xdr:row>
      <xdr:rowOff>123825</xdr:rowOff>
    </xdr:from>
    <xdr:to>
      <xdr:col>6</xdr:col>
      <xdr:colOff>533400</xdr:colOff>
      <xdr:row>71</xdr:row>
      <xdr:rowOff>123825</xdr:rowOff>
    </xdr:to>
    <xdr:graphicFrame macro="">
      <xdr:nvGraphicFramePr>
        <xdr:cNvPr id="7" name="차트 6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40</xdr:row>
      <xdr:rowOff>133350</xdr:rowOff>
    </xdr:from>
    <xdr:to>
      <xdr:col>10</xdr:col>
      <xdr:colOff>276225</xdr:colOff>
      <xdr:row>56</xdr:row>
      <xdr:rowOff>152400</xdr:rowOff>
    </xdr:to>
    <xdr:graphicFrame macro="">
      <xdr:nvGraphicFramePr>
        <xdr:cNvPr id="8" name="차트 7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209550</xdr:colOff>
      <xdr:row>51</xdr:row>
      <xdr:rowOff>133350</xdr:rowOff>
    </xdr:from>
    <xdr:to>
      <xdr:col>11</xdr:col>
      <xdr:colOff>485775</xdr:colOff>
      <xdr:row>67</xdr:row>
      <xdr:rowOff>133350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257175</xdr:colOff>
      <xdr:row>50</xdr:row>
      <xdr:rowOff>38100</xdr:rowOff>
    </xdr:from>
    <xdr:to>
      <xdr:col>7</xdr:col>
      <xdr:colOff>409575</xdr:colOff>
      <xdr:row>66</xdr:row>
      <xdr:rowOff>38100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952500</xdr:colOff>
      <xdr:row>34</xdr:row>
      <xdr:rowOff>161925</xdr:rowOff>
    </xdr:from>
    <xdr:to>
      <xdr:col>8</xdr:col>
      <xdr:colOff>495300</xdr:colOff>
      <xdr:row>50</xdr:row>
      <xdr:rowOff>161925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104775</xdr:colOff>
      <xdr:row>55</xdr:row>
      <xdr:rowOff>9525</xdr:rowOff>
    </xdr:from>
    <xdr:to>
      <xdr:col>10</xdr:col>
      <xdr:colOff>381000</xdr:colOff>
      <xdr:row>71</xdr:row>
      <xdr:rowOff>9525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38100</xdr:colOff>
      <xdr:row>45</xdr:row>
      <xdr:rowOff>161925</xdr:rowOff>
    </xdr:from>
    <xdr:to>
      <xdr:col>7</xdr:col>
      <xdr:colOff>190500</xdr:colOff>
      <xdr:row>61</xdr:row>
      <xdr:rowOff>161925</xdr:rowOff>
    </xdr:to>
    <xdr:graphicFrame macro="">
      <xdr:nvGraphicFramePr>
        <xdr:cNvPr id="12" name="차트 11">
          <a:extLst>
            <a:ext uri="{FF2B5EF4-FFF2-40B4-BE49-F238E27FC236}">
              <a16:creationId xmlns=""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38</xdr:row>
      <xdr:rowOff>114300</xdr:rowOff>
    </xdr:from>
    <xdr:to>
      <xdr:col>6</xdr:col>
      <xdr:colOff>104775</xdr:colOff>
      <xdr:row>54</xdr:row>
      <xdr:rowOff>113886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628650</xdr:colOff>
      <xdr:row>58</xdr:row>
      <xdr:rowOff>0</xdr:rowOff>
    </xdr:from>
    <xdr:to>
      <xdr:col>10</xdr:col>
      <xdr:colOff>161925</xdr:colOff>
      <xdr:row>74</xdr:row>
      <xdr:rowOff>0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990600</xdr:colOff>
      <xdr:row>45</xdr:row>
      <xdr:rowOff>76200</xdr:rowOff>
    </xdr:from>
    <xdr:to>
      <xdr:col>8</xdr:col>
      <xdr:colOff>533400</xdr:colOff>
      <xdr:row>61</xdr:row>
      <xdr:rowOff>76200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504825</xdr:colOff>
      <xdr:row>46</xdr:row>
      <xdr:rowOff>133350</xdr:rowOff>
    </xdr:from>
    <xdr:to>
      <xdr:col>11</xdr:col>
      <xdr:colOff>161925</xdr:colOff>
      <xdr:row>62</xdr:row>
      <xdr:rowOff>133350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190500</xdr:colOff>
      <xdr:row>39</xdr:row>
      <xdr:rowOff>133350</xdr:rowOff>
    </xdr:from>
    <xdr:to>
      <xdr:col>11</xdr:col>
      <xdr:colOff>466725</xdr:colOff>
      <xdr:row>55</xdr:row>
      <xdr:rowOff>133350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371475</xdr:colOff>
      <xdr:row>44</xdr:row>
      <xdr:rowOff>142875</xdr:rowOff>
    </xdr:from>
    <xdr:to>
      <xdr:col>13</xdr:col>
      <xdr:colOff>47625</xdr:colOff>
      <xdr:row>60</xdr:row>
      <xdr:rowOff>142875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123825</xdr:colOff>
      <xdr:row>63</xdr:row>
      <xdr:rowOff>66675</xdr:rowOff>
    </xdr:from>
    <xdr:to>
      <xdr:col>9</xdr:col>
      <xdr:colOff>266700</xdr:colOff>
      <xdr:row>79</xdr:row>
      <xdr:rowOff>66675</xdr:rowOff>
    </xdr:to>
    <xdr:graphicFrame macro="">
      <xdr:nvGraphicFramePr>
        <xdr:cNvPr id="20" name="차트 19">
          <a:extLst>
            <a:ext uri="{FF2B5EF4-FFF2-40B4-BE49-F238E27FC236}">
              <a16:creationId xmlns=""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390525</xdr:colOff>
      <xdr:row>56</xdr:row>
      <xdr:rowOff>95250</xdr:rowOff>
    </xdr:from>
    <xdr:to>
      <xdr:col>6</xdr:col>
      <xdr:colOff>552450</xdr:colOff>
      <xdr:row>72</xdr:row>
      <xdr:rowOff>95250</xdr:rowOff>
    </xdr:to>
    <xdr:graphicFrame macro="">
      <xdr:nvGraphicFramePr>
        <xdr:cNvPr id="22" name="차트 21">
          <a:extLst>
            <a:ext uri="{FF2B5EF4-FFF2-40B4-BE49-F238E27FC236}">
              <a16:creationId xmlns=""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123825</xdr:colOff>
      <xdr:row>55</xdr:row>
      <xdr:rowOff>38100</xdr:rowOff>
    </xdr:from>
    <xdr:to>
      <xdr:col>7</xdr:col>
      <xdr:colOff>276225</xdr:colOff>
      <xdr:row>71</xdr:row>
      <xdr:rowOff>38100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1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342900</xdr:colOff>
      <xdr:row>39</xdr:row>
      <xdr:rowOff>123825</xdr:rowOff>
    </xdr:from>
    <xdr:to>
      <xdr:col>6</xdr:col>
      <xdr:colOff>504825</xdr:colOff>
      <xdr:row>55</xdr:row>
      <xdr:rowOff>123825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501098</xdr:colOff>
      <xdr:row>33</xdr:row>
      <xdr:rowOff>128794</xdr:rowOff>
    </xdr:from>
    <xdr:to>
      <xdr:col>10</xdr:col>
      <xdr:colOff>34373</xdr:colOff>
      <xdr:row>49</xdr:row>
      <xdr:rowOff>128794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1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</xdr:col>
      <xdr:colOff>276225</xdr:colOff>
      <xdr:row>36</xdr:row>
      <xdr:rowOff>114300</xdr:rowOff>
    </xdr:from>
    <xdr:to>
      <xdr:col>11</xdr:col>
      <xdr:colOff>552450</xdr:colOff>
      <xdr:row>52</xdr:row>
      <xdr:rowOff>114300</xdr:rowOff>
    </xdr:to>
    <xdr:graphicFrame macro="">
      <xdr:nvGraphicFramePr>
        <xdr:cNvPr id="26" name="차트 25">
          <a:extLst>
            <a:ext uri="{FF2B5EF4-FFF2-40B4-BE49-F238E27FC236}">
              <a16:creationId xmlns="" xmlns:a16="http://schemas.microsoft.com/office/drawing/2014/main" id="{00000000-0008-0000-01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390525</xdr:colOff>
      <xdr:row>62</xdr:row>
      <xdr:rowOff>47625</xdr:rowOff>
    </xdr:from>
    <xdr:to>
      <xdr:col>6</xdr:col>
      <xdr:colOff>552450</xdr:colOff>
      <xdr:row>78</xdr:row>
      <xdr:rowOff>47625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514350</xdr:colOff>
      <xdr:row>53</xdr:row>
      <xdr:rowOff>38100</xdr:rowOff>
    </xdr:from>
    <xdr:to>
      <xdr:col>10</xdr:col>
      <xdr:colOff>95250</xdr:colOff>
      <xdr:row>68</xdr:row>
      <xdr:rowOff>161925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</xdr:col>
      <xdr:colOff>523875</xdr:colOff>
      <xdr:row>54</xdr:row>
      <xdr:rowOff>85725</xdr:rowOff>
    </xdr:from>
    <xdr:to>
      <xdr:col>12</xdr:col>
      <xdr:colOff>190500</xdr:colOff>
      <xdr:row>70</xdr:row>
      <xdr:rowOff>85725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0.35417</cdr:x>
      <cdr:y>0.68403</cdr:y>
    </cdr:from>
    <cdr:to>
      <cdr:x>0.55</cdr:x>
      <cdr:y>0.83333</cdr:y>
    </cdr:to>
    <cdr:sp macro="" textlink="">
      <cdr:nvSpPr>
        <cdr:cNvPr id="2" name="직사각형 1"/>
        <cdr:cNvSpPr/>
      </cdr:nvSpPr>
      <cdr:spPr>
        <a:xfrm xmlns:a="http://schemas.openxmlformats.org/drawingml/2006/main">
          <a:off x="1619250" y="1876425"/>
          <a:ext cx="895350" cy="4095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1">
              <a:solidFill>
                <a:sysClr val="windowText" lastClr="000000"/>
              </a:solidFill>
            </a:rPr>
            <a:t>성주군</a:t>
          </a:r>
          <a:endParaRPr lang="en-US" altLang="ko-KR" sz="1000" b="1">
            <a:solidFill>
              <a:sysClr val="windowText" lastClr="000000"/>
            </a:solidFill>
          </a:endParaRP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0.4625</cdr:x>
      <cdr:y>0.625</cdr:y>
    </cdr:from>
    <cdr:to>
      <cdr:x>0.65833</cdr:x>
      <cdr:y>0.77431</cdr:y>
    </cdr:to>
    <cdr:sp macro="" textlink="">
      <cdr:nvSpPr>
        <cdr:cNvPr id="2" name="직사각형 1"/>
        <cdr:cNvSpPr/>
      </cdr:nvSpPr>
      <cdr:spPr>
        <a:xfrm xmlns:a="http://schemas.openxmlformats.org/drawingml/2006/main">
          <a:off x="2114550" y="1714500"/>
          <a:ext cx="895350" cy="4095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1">
              <a:solidFill>
                <a:sysClr val="windowText" lastClr="000000"/>
              </a:solidFill>
            </a:rPr>
            <a:t>칠곡군</a:t>
          </a:r>
          <a:endParaRPr lang="en-US" altLang="ko-KR" sz="1000" b="1">
            <a:solidFill>
              <a:sysClr val="windowText" lastClr="000000"/>
            </a:solidFill>
          </a:endParaRP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0.50833</cdr:x>
      <cdr:y>0.78472</cdr:y>
    </cdr:from>
    <cdr:to>
      <cdr:x>0.70417</cdr:x>
      <cdr:y>0.93403</cdr:y>
    </cdr:to>
    <cdr:sp macro="" textlink="">
      <cdr:nvSpPr>
        <cdr:cNvPr id="2" name="직사각형 1"/>
        <cdr:cNvSpPr/>
      </cdr:nvSpPr>
      <cdr:spPr>
        <a:xfrm xmlns:a="http://schemas.openxmlformats.org/drawingml/2006/main">
          <a:off x="2324100" y="2152650"/>
          <a:ext cx="895350" cy="4095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1">
              <a:solidFill>
                <a:sysClr val="windowText" lastClr="000000"/>
              </a:solidFill>
            </a:rPr>
            <a:t>예천군</a:t>
          </a:r>
          <a:endParaRPr lang="en-US" altLang="ko-KR" sz="1000" b="1">
            <a:solidFill>
              <a:sysClr val="windowText" lastClr="000000"/>
            </a:solidFill>
          </a:endParaRP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0.49792</cdr:x>
      <cdr:y>0.51389</cdr:y>
    </cdr:from>
    <cdr:to>
      <cdr:x>0.69375</cdr:x>
      <cdr:y>0.66319</cdr:y>
    </cdr:to>
    <cdr:sp macro="" textlink="">
      <cdr:nvSpPr>
        <cdr:cNvPr id="2" name="직사각형 1"/>
        <cdr:cNvSpPr/>
      </cdr:nvSpPr>
      <cdr:spPr>
        <a:xfrm xmlns:a="http://schemas.openxmlformats.org/drawingml/2006/main">
          <a:off x="2276475" y="1409700"/>
          <a:ext cx="895350" cy="4095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1">
              <a:solidFill>
                <a:sysClr val="windowText" lastClr="000000"/>
              </a:solidFill>
            </a:rPr>
            <a:t>봉화군</a:t>
          </a:r>
          <a:endParaRPr lang="en-US" altLang="ko-KR" sz="1000" b="1">
            <a:solidFill>
              <a:sysClr val="windowText" lastClr="000000"/>
            </a:solidFill>
          </a:endParaRP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0.4125</cdr:x>
      <cdr:y>0.4375</cdr:y>
    </cdr:from>
    <cdr:to>
      <cdr:x>0.60833</cdr:x>
      <cdr:y>0.58681</cdr:y>
    </cdr:to>
    <cdr:sp macro="" textlink="">
      <cdr:nvSpPr>
        <cdr:cNvPr id="2" name="직사각형 1"/>
        <cdr:cNvSpPr/>
      </cdr:nvSpPr>
      <cdr:spPr>
        <a:xfrm xmlns:a="http://schemas.openxmlformats.org/drawingml/2006/main">
          <a:off x="1885950" y="1200150"/>
          <a:ext cx="895350" cy="4095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1">
              <a:solidFill>
                <a:sysClr val="windowText" lastClr="000000"/>
              </a:solidFill>
            </a:rPr>
            <a:t>울진군</a:t>
          </a:r>
          <a:endParaRPr lang="en-US" altLang="ko-KR" sz="1000" b="1">
            <a:solidFill>
              <a:sysClr val="windowText" lastClr="000000"/>
            </a:solidFill>
          </a:endParaRP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0.45839</cdr:x>
      <cdr:y>0.82292</cdr:y>
    </cdr:from>
    <cdr:to>
      <cdr:x>0.65422</cdr:x>
      <cdr:y>0.97223</cdr:y>
    </cdr:to>
    <cdr:sp macro="" textlink="">
      <cdr:nvSpPr>
        <cdr:cNvPr id="2" name="직사각형 1"/>
        <cdr:cNvSpPr/>
      </cdr:nvSpPr>
      <cdr:spPr>
        <a:xfrm xmlns:a="http://schemas.openxmlformats.org/drawingml/2006/main">
          <a:off x="2148141" y="2257422"/>
          <a:ext cx="917718" cy="4095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1">
              <a:solidFill>
                <a:sysClr val="windowText" lastClr="000000"/>
              </a:solidFill>
            </a:rPr>
            <a:t>고령군</a:t>
          </a:r>
          <a:endParaRPr lang="en-US" altLang="ko-KR" sz="1000" b="1">
            <a:solidFill>
              <a:sysClr val="windowText" lastClr="000000"/>
            </a:solidFill>
          </a:endParaRP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0.3583</cdr:x>
      <cdr:y>0.51042</cdr:y>
    </cdr:from>
    <cdr:to>
      <cdr:x>0.55413</cdr:x>
      <cdr:y>0.65972</cdr:y>
    </cdr:to>
    <cdr:sp macro="" textlink="">
      <cdr:nvSpPr>
        <cdr:cNvPr id="2" name="직사각형 1"/>
        <cdr:cNvSpPr/>
      </cdr:nvSpPr>
      <cdr:spPr>
        <a:xfrm xmlns:a="http://schemas.openxmlformats.org/drawingml/2006/main">
          <a:off x="1641570" y="1400190"/>
          <a:ext cx="897200" cy="409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1">
              <a:solidFill>
                <a:sysClr val="windowText" lastClr="000000"/>
              </a:solidFill>
            </a:rPr>
            <a:t>군위군</a:t>
          </a:r>
          <a:endParaRPr lang="en-US" altLang="ko-KR" sz="1000" b="1">
            <a:solidFill>
              <a:sysClr val="windowText" lastClr="000000"/>
            </a:solidFill>
          </a:endParaRP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0.68958</cdr:x>
      <cdr:y>0.71528</cdr:y>
    </cdr:from>
    <cdr:to>
      <cdr:x>0.88542</cdr:x>
      <cdr:y>0.86458</cdr:y>
    </cdr:to>
    <cdr:sp macro="" textlink="">
      <cdr:nvSpPr>
        <cdr:cNvPr id="2" name="직사각형 1"/>
        <cdr:cNvSpPr/>
      </cdr:nvSpPr>
      <cdr:spPr>
        <a:xfrm xmlns:a="http://schemas.openxmlformats.org/drawingml/2006/main">
          <a:off x="3152775" y="1962150"/>
          <a:ext cx="895350" cy="4095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1">
              <a:solidFill>
                <a:sysClr val="windowText" lastClr="000000"/>
              </a:solidFill>
            </a:rPr>
            <a:t>포항시 남구</a:t>
          </a:r>
          <a:endParaRPr lang="en-US" altLang="ko-KR" sz="1000" b="1">
            <a:solidFill>
              <a:sysClr val="windowText" lastClr="000000"/>
            </a:solidFill>
          </a:endParaRP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</xdr:colOff>
      <xdr:row>16</xdr:row>
      <xdr:rowOff>9525</xdr:rowOff>
    </xdr:from>
    <xdr:to>
      <xdr:col>9</xdr:col>
      <xdr:colOff>171449</xdr:colOff>
      <xdr:row>42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400048</xdr:colOff>
      <xdr:row>16</xdr:row>
      <xdr:rowOff>47624</xdr:rowOff>
    </xdr:from>
    <xdr:to>
      <xdr:col>21</xdr:col>
      <xdr:colOff>457199</xdr:colOff>
      <xdr:row>46</xdr:row>
      <xdr:rowOff>38100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0.81279</cdr:x>
      <cdr:y>0.01452</cdr:y>
    </cdr:from>
    <cdr:to>
      <cdr:x>0.98782</cdr:x>
      <cdr:y>0.08091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6350" y="66675"/>
          <a:ext cx="1095380" cy="3048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㎡</a:t>
          </a:r>
          <a:r>
            <a:rPr lang="en-US" altLang="ko-KR" sz="1000" b="0"/>
            <a:t>(%), </a:t>
          </a:r>
          <a:r>
            <a:rPr lang="ko-KR" altLang="en-US" sz="1000" b="0"/>
            <a:t>필</a:t>
          </a:r>
        </a:p>
      </cdr:txBody>
    </cdr:sp>
  </cdr:relSizeAnchor>
  <cdr:relSizeAnchor xmlns:cdr="http://schemas.openxmlformats.org/drawingml/2006/chartDrawing">
    <cdr:from>
      <cdr:x>0.01065</cdr:x>
      <cdr:y>0.79253</cdr:y>
    </cdr:from>
    <cdr:to>
      <cdr:x>0.24201</cdr:x>
      <cdr:y>0.9917</cdr:y>
    </cdr:to>
    <cdr:sp macro="" textlink="'3.지적통계체계표'!$G$15">
      <cdr:nvSpPr>
        <cdr:cNvPr id="3" name="TextBox 1"/>
        <cdr:cNvSpPr txBox="1"/>
      </cdr:nvSpPr>
      <cdr:spPr>
        <a:xfrm xmlns:a="http://schemas.openxmlformats.org/drawingml/2006/main">
          <a:off x="66675" y="3638550"/>
          <a:ext cx="1447825" cy="9144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fld id="{40C8E247-6457-4C7D-815E-E082F8F66174}" type="TxLink">
            <a:rPr lang="ko-KR" altLang="en-US" sz="1000" b="1"/>
            <a:pPr algn="ctr"/>
            <a:t>총계
19,036,366,822.9㎡(100.0%)
5,856,002필</a:t>
          </a:fld>
          <a:endParaRPr lang="ko-KR" altLang="en-US" sz="10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0.48958</cdr:x>
      <cdr:y>0.84722</cdr:y>
    </cdr:from>
    <cdr:to>
      <cdr:x>0.68542</cdr:x>
      <cdr:y>0.99653</cdr:y>
    </cdr:to>
    <cdr:sp macro="" textlink="">
      <cdr:nvSpPr>
        <cdr:cNvPr id="2" name="직사각형 1"/>
        <cdr:cNvSpPr/>
      </cdr:nvSpPr>
      <cdr:spPr>
        <a:xfrm xmlns:a="http://schemas.openxmlformats.org/drawingml/2006/main">
          <a:off x="2238375" y="2324100"/>
          <a:ext cx="895350" cy="4095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1">
              <a:solidFill>
                <a:sysClr val="windowText" lastClr="000000"/>
              </a:solidFill>
            </a:rPr>
            <a:t>울릉군</a:t>
          </a:r>
          <a:endParaRPr lang="en-US" altLang="ko-KR" sz="1000" b="1">
            <a:solidFill>
              <a:sysClr val="windowText" lastClr="000000"/>
            </a:solidFill>
          </a:endParaRP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0.79777</cdr:x>
      <cdr:y>0.01677</cdr:y>
    </cdr:from>
    <cdr:to>
      <cdr:x>0.98089</cdr:x>
      <cdr:y>0.08386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772025" y="76200"/>
          <a:ext cx="1095380" cy="3048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㎡</a:t>
          </a:r>
          <a:r>
            <a:rPr lang="en-US" altLang="ko-KR" sz="1000" b="0"/>
            <a:t>(%), </a:t>
          </a:r>
          <a:r>
            <a:rPr lang="ko-KR" altLang="en-US" sz="1000" b="0"/>
            <a:t>필</a:t>
          </a: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5</xdr:row>
      <xdr:rowOff>28575</xdr:rowOff>
    </xdr:from>
    <xdr:to>
      <xdr:col>6</xdr:col>
      <xdr:colOff>19050</xdr:colOff>
      <xdr:row>30</xdr:row>
      <xdr:rowOff>66675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85724</xdr:colOff>
      <xdr:row>40</xdr:row>
      <xdr:rowOff>114300</xdr:rowOff>
    </xdr:from>
    <xdr:to>
      <xdr:col>8</xdr:col>
      <xdr:colOff>704849</xdr:colOff>
      <xdr:row>58</xdr:row>
      <xdr:rowOff>114300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0.71037</cdr:x>
      <cdr:y>0.0099</cdr:y>
    </cdr:from>
    <cdr:to>
      <cdr:x>0.99243</cdr:x>
      <cdr:y>0.08661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38650" y="38100"/>
          <a:ext cx="1762426" cy="2951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㎢</a:t>
          </a:r>
          <a:r>
            <a:rPr lang="en-US" altLang="ko-KR" sz="1000" b="0"/>
            <a:t>(%)</a:t>
          </a:r>
          <a:endParaRPr lang="ko-KR" altLang="en-US" sz="1000" b="0"/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0</xdr:row>
      <xdr:rowOff>95249</xdr:rowOff>
    </xdr:from>
    <xdr:to>
      <xdr:col>23</xdr:col>
      <xdr:colOff>419100</xdr:colOff>
      <xdr:row>27</xdr:row>
      <xdr:rowOff>133350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57149</xdr:colOff>
      <xdr:row>34</xdr:row>
      <xdr:rowOff>0</xdr:rowOff>
    </xdr:from>
    <xdr:to>
      <xdr:col>23</xdr:col>
      <xdr:colOff>485774</xdr:colOff>
      <xdr:row>61</xdr:row>
      <xdr:rowOff>133350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0.89866</cdr:x>
      <cdr:y>0.01006</cdr:y>
    </cdr:from>
    <cdr:to>
      <cdr:x>0.99498</cdr:x>
      <cdr:y>0.07445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20325" y="47625"/>
          <a:ext cx="1095473" cy="3048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㎢</a:t>
          </a:r>
          <a:r>
            <a:rPr lang="en-US" altLang="ko-KR" sz="1000" b="0"/>
            <a:t>(%)</a:t>
          </a:r>
          <a:endParaRPr lang="ko-KR" altLang="en-US" sz="1000" b="0"/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0.89975</cdr:x>
      <cdr:y>0.0157</cdr:y>
    </cdr:from>
    <cdr:to>
      <cdr:x>0.99582</cdr:x>
      <cdr:y>0.08744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58425" y="66675"/>
          <a:ext cx="1095360" cy="3047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㎢</a:t>
          </a:r>
          <a:r>
            <a:rPr lang="en-US" altLang="ko-KR" sz="1000" b="0"/>
            <a:t>(%)</a:t>
          </a:r>
          <a:endParaRPr lang="ko-KR" altLang="en-US" sz="1000" b="0"/>
        </a:p>
      </cdr:txBody>
    </cdr:sp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29</xdr:row>
      <xdr:rowOff>0</xdr:rowOff>
    </xdr:from>
    <xdr:to>
      <xdr:col>24</xdr:col>
      <xdr:colOff>219075</xdr:colOff>
      <xdr:row>77</xdr:row>
      <xdr:rowOff>133350</xdr:rowOff>
    </xdr:to>
    <xdr:pic>
      <xdr:nvPicPr>
        <xdr:cNvPr id="2" name="그림 1" descr="47000_경북.jpg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00" y="4914900"/>
          <a:ext cx="14735175" cy="8362950"/>
        </a:xfrm>
        <a:prstGeom prst="rect">
          <a:avLst/>
        </a:prstGeom>
      </xdr:spPr>
    </xdr:pic>
    <xdr:clientData/>
  </xdr:twoCellAnchor>
  <xdr:twoCellAnchor>
    <xdr:from>
      <xdr:col>0</xdr:col>
      <xdr:colOff>152400</xdr:colOff>
      <xdr:row>28</xdr:row>
      <xdr:rowOff>161925</xdr:rowOff>
    </xdr:from>
    <xdr:to>
      <xdr:col>6</xdr:col>
      <xdr:colOff>47626</xdr:colOff>
      <xdr:row>31</xdr:row>
      <xdr:rowOff>90934</xdr:rowOff>
    </xdr:to>
    <xdr:sp macro="" textlink="">
      <xdr:nvSpPr>
        <xdr:cNvPr id="3" name="TextBox 1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152400" y="4905375"/>
          <a:ext cx="3600451" cy="4433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800" b="1">
              <a:solidFill>
                <a:schemeClr val="tx1"/>
              </a:solidFill>
              <a:latin typeface="+mn-ea"/>
              <a:ea typeface="+mn-ea"/>
            </a:rPr>
            <a:t>6. </a:t>
          </a:r>
          <a:r>
            <a:rPr lang="ko-KR" altLang="en-US" sz="1800" b="1">
              <a:solidFill>
                <a:schemeClr val="tx1"/>
              </a:solidFill>
              <a:latin typeface="+mn-ea"/>
              <a:ea typeface="+mn-ea"/>
            </a:rPr>
            <a:t>시</a:t>
          </a:r>
          <a:r>
            <a:rPr lang="ko-KR" altLang="en-US" sz="1800" b="1">
              <a:solidFill>
                <a:schemeClr val="tx1"/>
              </a:solidFill>
              <a:latin typeface="맑은 고딕"/>
              <a:ea typeface="맑은 고딕"/>
            </a:rPr>
            <a:t>∙</a:t>
          </a:r>
          <a:r>
            <a:rPr lang="ko-KR" altLang="en-US" sz="1800" b="1">
              <a:solidFill>
                <a:schemeClr val="tx1"/>
              </a:solidFill>
              <a:latin typeface="+mn-ea"/>
              <a:ea typeface="+mn-ea"/>
            </a:rPr>
            <a:t>군</a:t>
          </a:r>
          <a:r>
            <a:rPr lang="en-US" altLang="ko-KR" sz="1800" b="1">
              <a:solidFill>
                <a:schemeClr val="tx1"/>
              </a:solidFill>
              <a:latin typeface="+mn-ea"/>
              <a:ea typeface="+mn-ea"/>
            </a:rPr>
            <a:t>·</a:t>
          </a:r>
          <a:r>
            <a:rPr lang="ko-KR" altLang="en-US" sz="1800" b="1">
              <a:solidFill>
                <a:schemeClr val="tx1"/>
              </a:solidFill>
              <a:latin typeface="+mn-ea"/>
              <a:ea typeface="+mn-ea"/>
            </a:rPr>
            <a:t>구별 지목별 면적 현황</a:t>
          </a:r>
        </a:p>
      </xdr:txBody>
    </xdr:sp>
    <xdr:clientData/>
  </xdr:twoCellAnchor>
  <xdr:twoCellAnchor>
    <xdr:from>
      <xdr:col>22</xdr:col>
      <xdr:colOff>333375</xdr:colOff>
      <xdr:row>29</xdr:row>
      <xdr:rowOff>95250</xdr:rowOff>
    </xdr:from>
    <xdr:to>
      <xdr:col>24</xdr:col>
      <xdr:colOff>57146</xdr:colOff>
      <xdr:row>31</xdr:row>
      <xdr:rowOff>19047</xdr:rowOff>
    </xdr:to>
    <xdr:sp macro="" textlink="">
      <xdr:nvSpPr>
        <xdr:cNvPr id="4" name="TextBox 1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SpPr txBox="1"/>
      </xdr:nvSpPr>
      <xdr:spPr>
        <a:xfrm>
          <a:off x="13820775" y="5010150"/>
          <a:ext cx="942971" cy="266697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㎢</a:t>
          </a:r>
        </a:p>
      </xdr:txBody>
    </xdr:sp>
    <xdr:clientData/>
  </xdr:twoCellAnchor>
  <xdr:twoCellAnchor>
    <xdr:from>
      <xdr:col>0</xdr:col>
      <xdr:colOff>228601</xdr:colOff>
      <xdr:row>31</xdr:row>
      <xdr:rowOff>133350</xdr:rowOff>
    </xdr:from>
    <xdr:to>
      <xdr:col>4</xdr:col>
      <xdr:colOff>523876</xdr:colOff>
      <xdr:row>43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285750</xdr:colOff>
      <xdr:row>30</xdr:row>
      <xdr:rowOff>104774</xdr:rowOff>
    </xdr:from>
    <xdr:to>
      <xdr:col>19</xdr:col>
      <xdr:colOff>504825</xdr:colOff>
      <xdr:row>38</xdr:row>
      <xdr:rowOff>76199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161925</xdr:colOff>
      <xdr:row>62</xdr:row>
      <xdr:rowOff>38100</xdr:rowOff>
    </xdr:from>
    <xdr:to>
      <xdr:col>12</xdr:col>
      <xdr:colOff>190500</xdr:colOff>
      <xdr:row>67</xdr:row>
      <xdr:rowOff>123825</xdr:rowOff>
    </xdr:to>
    <xdr:graphicFrame macro="">
      <xdr:nvGraphicFramePr>
        <xdr:cNvPr id="7" name="차트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314325</xdr:colOff>
      <xdr:row>64</xdr:row>
      <xdr:rowOff>95250</xdr:rowOff>
    </xdr:from>
    <xdr:to>
      <xdr:col>13</xdr:col>
      <xdr:colOff>66675</xdr:colOff>
      <xdr:row>67</xdr:row>
      <xdr:rowOff>100459</xdr:rowOff>
    </xdr:to>
    <xdr:sp macro="" textlink="$J$5">
      <xdr:nvSpPr>
        <xdr:cNvPr id="8" name="TextBox 1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SpPr txBox="1"/>
      </xdr:nvSpPr>
      <xdr:spPr>
        <a:xfrm>
          <a:off x="7096125" y="11182350"/>
          <a:ext cx="971550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4FC9FFF6-1C0B-4407-B2B6-A3801BB8CB59}" type="TxLink">
            <a:rPr lang="ko-KR" altLang="en-US" sz="1050" b="1">
              <a:solidFill>
                <a:srgbClr val="FF0000"/>
              </a:solidFill>
            </a:rPr>
            <a:pPr algn="ctr"/>
            <a:t>포항시남구
394.1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419100</xdr:colOff>
      <xdr:row>58</xdr:row>
      <xdr:rowOff>133350</xdr:rowOff>
    </xdr:from>
    <xdr:to>
      <xdr:col>11</xdr:col>
      <xdr:colOff>504825</xdr:colOff>
      <xdr:row>63</xdr:row>
      <xdr:rowOff>0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171450</xdr:colOff>
      <xdr:row>60</xdr:row>
      <xdr:rowOff>28575</xdr:rowOff>
    </xdr:from>
    <xdr:to>
      <xdr:col>12</xdr:col>
      <xdr:colOff>0</xdr:colOff>
      <xdr:row>62</xdr:row>
      <xdr:rowOff>33784</xdr:rowOff>
    </xdr:to>
    <xdr:sp macro="" textlink="$J$6">
      <xdr:nvSpPr>
        <xdr:cNvPr id="11" name="TextBox 1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SpPr txBox="1"/>
      </xdr:nvSpPr>
      <xdr:spPr>
        <a:xfrm>
          <a:off x="6343650" y="10258425"/>
          <a:ext cx="1047750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77E968A6-900A-4745-8DEA-2ADC76DA18BB}" type="TxLink">
            <a:rPr lang="ko-KR" altLang="en-US" sz="1050" b="1">
              <a:solidFill>
                <a:srgbClr val="FF0000"/>
              </a:solidFill>
            </a:rPr>
            <a:pPr algn="ctr"/>
            <a:t>포항시북구
736.7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114300</xdr:colOff>
      <xdr:row>66</xdr:row>
      <xdr:rowOff>76200</xdr:rowOff>
    </xdr:from>
    <xdr:to>
      <xdr:col>11</xdr:col>
      <xdr:colOff>200025</xdr:colOff>
      <xdr:row>72</xdr:row>
      <xdr:rowOff>19050</xdr:rowOff>
    </xdr:to>
    <xdr:graphicFrame macro="">
      <xdr:nvGraphicFramePr>
        <xdr:cNvPr id="12" name="차트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609600</xdr:colOff>
      <xdr:row>68</xdr:row>
      <xdr:rowOff>133350</xdr:rowOff>
    </xdr:from>
    <xdr:to>
      <xdr:col>9</xdr:col>
      <xdr:colOff>47624</xdr:colOff>
      <xdr:row>71</xdr:row>
      <xdr:rowOff>138559</xdr:rowOff>
    </xdr:to>
    <xdr:sp macro="" textlink="$J$7">
      <xdr:nvSpPr>
        <xdr:cNvPr id="13" name="TextBox 1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SpPr txBox="1"/>
      </xdr:nvSpPr>
      <xdr:spPr>
        <a:xfrm>
          <a:off x="4933950" y="11906250"/>
          <a:ext cx="676274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81543F06-AF7B-4277-987C-FAF5F7C1C308}" type="TxLink">
            <a:rPr lang="ko-KR" altLang="en-US" sz="1050" b="1">
              <a:solidFill>
                <a:srgbClr val="FF0000"/>
              </a:solidFill>
            </a:rPr>
            <a:pPr algn="ctr"/>
            <a:t>경주시
1,325.0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238126</xdr:colOff>
      <xdr:row>61</xdr:row>
      <xdr:rowOff>47625</xdr:rowOff>
    </xdr:from>
    <xdr:to>
      <xdr:col>4</xdr:col>
      <xdr:colOff>247650</xdr:colOff>
      <xdr:row>65</xdr:row>
      <xdr:rowOff>142875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438150</xdr:colOff>
      <xdr:row>64</xdr:row>
      <xdr:rowOff>28575</xdr:rowOff>
    </xdr:from>
    <xdr:to>
      <xdr:col>2</xdr:col>
      <xdr:colOff>495299</xdr:colOff>
      <xdr:row>67</xdr:row>
      <xdr:rowOff>33784</xdr:rowOff>
    </xdr:to>
    <xdr:sp macro="" textlink="$J$8">
      <xdr:nvSpPr>
        <xdr:cNvPr id="15" name="TextBox 1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SpPr txBox="1"/>
      </xdr:nvSpPr>
      <xdr:spPr>
        <a:xfrm>
          <a:off x="1047750" y="10944225"/>
          <a:ext cx="676274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EB69E74B-899A-4DA8-A658-9821145CE42B}" type="TxLink">
            <a:rPr lang="ko-KR" altLang="en-US" sz="1050" b="1">
              <a:solidFill>
                <a:srgbClr val="FF0000"/>
              </a:solidFill>
            </a:rPr>
            <a:pPr algn="ctr"/>
            <a:t>김천시
1,009.9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104774</xdr:colOff>
      <xdr:row>48</xdr:row>
      <xdr:rowOff>142874</xdr:rowOff>
    </xdr:from>
    <xdr:to>
      <xdr:col>8</xdr:col>
      <xdr:colOff>581025</xdr:colOff>
      <xdr:row>54</xdr:row>
      <xdr:rowOff>114299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304800</xdr:colOff>
      <xdr:row>52</xdr:row>
      <xdr:rowOff>95250</xdr:rowOff>
    </xdr:from>
    <xdr:to>
      <xdr:col>6</xdr:col>
      <xdr:colOff>361949</xdr:colOff>
      <xdr:row>55</xdr:row>
      <xdr:rowOff>100459</xdr:rowOff>
    </xdr:to>
    <xdr:sp macro="" textlink="$J$9">
      <xdr:nvSpPr>
        <xdr:cNvPr id="17" name="TextBox 1">
          <a:extLst>
            <a:ext uri="{FF2B5EF4-FFF2-40B4-BE49-F238E27FC236}">
              <a16:creationId xmlns="" xmlns:a16="http://schemas.microsoft.com/office/drawing/2014/main" id="{00000000-0008-0000-0500-000011000000}"/>
            </a:ext>
          </a:extLst>
        </xdr:cNvPr>
        <xdr:cNvSpPr txBox="1"/>
      </xdr:nvSpPr>
      <xdr:spPr>
        <a:xfrm>
          <a:off x="3390900" y="8953500"/>
          <a:ext cx="676274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65C7EBEE-7F64-4150-9560-05AA33FB7FE0}" type="TxLink">
            <a:rPr lang="ko-KR" altLang="en-US" sz="1050" b="1">
              <a:solidFill>
                <a:srgbClr val="FF0000"/>
              </a:solidFill>
            </a:rPr>
            <a:pPr algn="ctr"/>
            <a:t>안동시
1,522.2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266701</xdr:colOff>
      <xdr:row>58</xdr:row>
      <xdr:rowOff>85724</xdr:rowOff>
    </xdr:from>
    <xdr:to>
      <xdr:col>6</xdr:col>
      <xdr:colOff>390525</xdr:colOff>
      <xdr:row>62</xdr:row>
      <xdr:rowOff>152400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5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104775</xdr:colOff>
      <xdr:row>59</xdr:row>
      <xdr:rowOff>152400</xdr:rowOff>
    </xdr:from>
    <xdr:to>
      <xdr:col>6</xdr:col>
      <xdr:colOff>161924</xdr:colOff>
      <xdr:row>62</xdr:row>
      <xdr:rowOff>157609</xdr:rowOff>
    </xdr:to>
    <xdr:sp macro="" textlink="$J$10">
      <xdr:nvSpPr>
        <xdr:cNvPr id="20" name="TextBox 1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SpPr txBox="1"/>
      </xdr:nvSpPr>
      <xdr:spPr>
        <a:xfrm>
          <a:off x="3190875" y="10210800"/>
          <a:ext cx="676274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982747AC-D499-4EDC-8CB1-24645770BC33}" type="TxLink">
            <a:rPr lang="ko-KR" altLang="en-US" sz="1050" b="1">
              <a:solidFill>
                <a:srgbClr val="FF0000"/>
              </a:solidFill>
            </a:rPr>
            <a:pPr algn="ctr"/>
            <a:t>구미시
615.4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28576</xdr:colOff>
      <xdr:row>41</xdr:row>
      <xdr:rowOff>95249</xdr:rowOff>
    </xdr:from>
    <xdr:to>
      <xdr:col>7</xdr:col>
      <xdr:colOff>38100</xdr:colOff>
      <xdr:row>46</xdr:row>
      <xdr:rowOff>152400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247650</xdr:colOff>
      <xdr:row>46</xdr:row>
      <xdr:rowOff>76200</xdr:rowOff>
    </xdr:from>
    <xdr:to>
      <xdr:col>6</xdr:col>
      <xdr:colOff>304799</xdr:colOff>
      <xdr:row>49</xdr:row>
      <xdr:rowOff>81409</xdr:rowOff>
    </xdr:to>
    <xdr:sp macro="" textlink="$J$11">
      <xdr:nvSpPr>
        <xdr:cNvPr id="22" name="TextBox 1">
          <a:extLst>
            <a:ext uri="{FF2B5EF4-FFF2-40B4-BE49-F238E27FC236}">
              <a16:creationId xmlns="" xmlns:a16="http://schemas.microsoft.com/office/drawing/2014/main" id="{00000000-0008-0000-0500-000016000000}"/>
            </a:ext>
          </a:extLst>
        </xdr:cNvPr>
        <xdr:cNvSpPr txBox="1"/>
      </xdr:nvSpPr>
      <xdr:spPr>
        <a:xfrm>
          <a:off x="3333750" y="7905750"/>
          <a:ext cx="676274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65059412-F54A-4D79-AB1F-0446378072CA}" type="TxLink">
            <a:rPr lang="ko-KR" altLang="en-US" sz="1050" b="1">
              <a:solidFill>
                <a:srgbClr val="FF0000"/>
              </a:solidFill>
            </a:rPr>
            <a:pPr algn="ctr"/>
            <a:t>영주시
670.2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180976</xdr:colOff>
      <xdr:row>61</xdr:row>
      <xdr:rowOff>66675</xdr:rowOff>
    </xdr:from>
    <xdr:to>
      <xdr:col>9</xdr:col>
      <xdr:colOff>209550</xdr:colOff>
      <xdr:row>67</xdr:row>
      <xdr:rowOff>1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5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609600</xdr:colOff>
      <xdr:row>63</xdr:row>
      <xdr:rowOff>66675</xdr:rowOff>
    </xdr:from>
    <xdr:to>
      <xdr:col>9</xdr:col>
      <xdr:colOff>47624</xdr:colOff>
      <xdr:row>66</xdr:row>
      <xdr:rowOff>71884</xdr:rowOff>
    </xdr:to>
    <xdr:sp macro="" textlink="$J$12">
      <xdr:nvSpPr>
        <xdr:cNvPr id="24" name="TextBox 1">
          <a:extLst>
            <a:ext uri="{FF2B5EF4-FFF2-40B4-BE49-F238E27FC236}">
              <a16:creationId xmlns="" xmlns:a16="http://schemas.microsoft.com/office/drawing/2014/main" id="{00000000-0008-0000-0500-000018000000}"/>
            </a:ext>
          </a:extLst>
        </xdr:cNvPr>
        <xdr:cNvSpPr txBox="1"/>
      </xdr:nvSpPr>
      <xdr:spPr>
        <a:xfrm>
          <a:off x="4933950" y="10810875"/>
          <a:ext cx="676274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56E7CDB2-10DD-49AE-A866-8B4E86CE2FFF}" type="TxLink">
            <a:rPr lang="ko-KR" altLang="en-US" sz="1050" b="1">
              <a:solidFill>
                <a:srgbClr val="FF0000"/>
              </a:solidFill>
            </a:rPr>
            <a:pPr algn="ctr"/>
            <a:t>영천시
919.2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466725</xdr:colOff>
      <xdr:row>52</xdr:row>
      <xdr:rowOff>152400</xdr:rowOff>
    </xdr:from>
    <xdr:to>
      <xdr:col>4</xdr:col>
      <xdr:colOff>504825</xdr:colOff>
      <xdr:row>58</xdr:row>
      <xdr:rowOff>104775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5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76200</xdr:colOff>
      <xdr:row>56</xdr:row>
      <xdr:rowOff>142875</xdr:rowOff>
    </xdr:from>
    <xdr:to>
      <xdr:col>3</xdr:col>
      <xdr:colOff>133349</xdr:colOff>
      <xdr:row>59</xdr:row>
      <xdr:rowOff>148084</xdr:rowOff>
    </xdr:to>
    <xdr:sp macro="" textlink="$J$13">
      <xdr:nvSpPr>
        <xdr:cNvPr id="26" name="TextBox 1">
          <a:extLst>
            <a:ext uri="{FF2B5EF4-FFF2-40B4-BE49-F238E27FC236}">
              <a16:creationId xmlns="" xmlns:a16="http://schemas.microsoft.com/office/drawing/2014/main" id="{00000000-0008-0000-0500-00001A000000}"/>
            </a:ext>
          </a:extLst>
        </xdr:cNvPr>
        <xdr:cNvSpPr txBox="1"/>
      </xdr:nvSpPr>
      <xdr:spPr>
        <a:xfrm>
          <a:off x="1304925" y="9686925"/>
          <a:ext cx="676274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4B473975-C793-4571-BFBE-962840B8BC1D}" type="TxLink">
            <a:rPr lang="ko-KR" altLang="en-US" sz="1050" b="1">
              <a:solidFill>
                <a:srgbClr val="FF0000"/>
              </a:solidFill>
            </a:rPr>
            <a:pPr algn="ctr"/>
            <a:t>상주시
1,254.7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76201</xdr:colOff>
      <xdr:row>46</xdr:row>
      <xdr:rowOff>152400</xdr:rowOff>
    </xdr:from>
    <xdr:to>
      <xdr:col>5</xdr:col>
      <xdr:colOff>104775</xdr:colOff>
      <xdr:row>53</xdr:row>
      <xdr:rowOff>19049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5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552450</xdr:colOff>
      <xdr:row>49</xdr:row>
      <xdr:rowOff>85725</xdr:rowOff>
    </xdr:from>
    <xdr:to>
      <xdr:col>4</xdr:col>
      <xdr:colOff>609599</xdr:colOff>
      <xdr:row>52</xdr:row>
      <xdr:rowOff>90934</xdr:rowOff>
    </xdr:to>
    <xdr:sp macro="" textlink="$J$14">
      <xdr:nvSpPr>
        <xdr:cNvPr id="28" name="TextBox 1">
          <a:extLst>
            <a:ext uri="{FF2B5EF4-FFF2-40B4-BE49-F238E27FC236}">
              <a16:creationId xmlns="" xmlns:a16="http://schemas.microsoft.com/office/drawing/2014/main" id="{00000000-0008-0000-0500-00001C000000}"/>
            </a:ext>
          </a:extLst>
        </xdr:cNvPr>
        <xdr:cNvSpPr txBox="1"/>
      </xdr:nvSpPr>
      <xdr:spPr>
        <a:xfrm>
          <a:off x="2400300" y="8429625"/>
          <a:ext cx="676274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AD2BFD86-AB8F-4E88-B402-12EF20F8D89C}" type="TxLink">
            <a:rPr lang="ko-KR" altLang="en-US" sz="1050" b="1">
              <a:solidFill>
                <a:srgbClr val="FF0000"/>
              </a:solidFill>
            </a:rPr>
            <a:pPr algn="ctr"/>
            <a:t>문경시
912.0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514351</xdr:colOff>
      <xdr:row>66</xdr:row>
      <xdr:rowOff>38100</xdr:rowOff>
    </xdr:from>
    <xdr:to>
      <xdr:col>7</xdr:col>
      <xdr:colOff>542925</xdr:colOff>
      <xdr:row>71</xdr:row>
      <xdr:rowOff>76200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5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609600</xdr:colOff>
      <xdr:row>67</xdr:row>
      <xdr:rowOff>142875</xdr:rowOff>
    </xdr:from>
    <xdr:to>
      <xdr:col>8</xdr:col>
      <xdr:colOff>47624</xdr:colOff>
      <xdr:row>70</xdr:row>
      <xdr:rowOff>148084</xdr:rowOff>
    </xdr:to>
    <xdr:sp macro="" textlink="$J$15">
      <xdr:nvSpPr>
        <xdr:cNvPr id="30" name="TextBox 1">
          <a:extLst>
            <a:ext uri="{FF2B5EF4-FFF2-40B4-BE49-F238E27FC236}">
              <a16:creationId xmlns="" xmlns:a16="http://schemas.microsoft.com/office/drawing/2014/main" id="{00000000-0008-0000-0500-00001E000000}"/>
            </a:ext>
          </a:extLst>
        </xdr:cNvPr>
        <xdr:cNvSpPr txBox="1"/>
      </xdr:nvSpPr>
      <xdr:spPr>
        <a:xfrm>
          <a:off x="4314825" y="11572875"/>
          <a:ext cx="676274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53044127-F625-48CE-B9A7-6183BD195DA3}" type="TxLink">
            <a:rPr lang="ko-KR" altLang="en-US" sz="1050" b="1">
              <a:solidFill>
                <a:srgbClr val="FF0000"/>
              </a:solidFill>
            </a:rPr>
            <a:pPr algn="ctr"/>
            <a:t>경산시
411.9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219076</xdr:colOff>
      <xdr:row>49</xdr:row>
      <xdr:rowOff>9525</xdr:rowOff>
    </xdr:from>
    <xdr:to>
      <xdr:col>17</xdr:col>
      <xdr:colOff>257175</xdr:colOff>
      <xdr:row>55</xdr:row>
      <xdr:rowOff>38100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5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390525</xdr:colOff>
      <xdr:row>54</xdr:row>
      <xdr:rowOff>85725</xdr:rowOff>
    </xdr:from>
    <xdr:to>
      <xdr:col>16</xdr:col>
      <xdr:colOff>457199</xdr:colOff>
      <xdr:row>57</xdr:row>
      <xdr:rowOff>90934</xdr:rowOff>
    </xdr:to>
    <xdr:sp macro="" textlink="$J$16">
      <xdr:nvSpPr>
        <xdr:cNvPr id="32" name="TextBox 1">
          <a:extLst>
            <a:ext uri="{FF2B5EF4-FFF2-40B4-BE49-F238E27FC236}">
              <a16:creationId xmlns="" xmlns:a16="http://schemas.microsoft.com/office/drawing/2014/main" id="{00000000-0008-0000-0500-000020000000}"/>
            </a:ext>
          </a:extLst>
        </xdr:cNvPr>
        <xdr:cNvSpPr txBox="1"/>
      </xdr:nvSpPr>
      <xdr:spPr>
        <a:xfrm>
          <a:off x="9610725" y="9286875"/>
          <a:ext cx="676274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5C24D0D6-16F2-4A94-A0EC-CBA7AEA9CFE8}" type="TxLink">
            <a:rPr lang="ko-KR" altLang="en-US" sz="1050" b="1">
              <a:solidFill>
                <a:srgbClr val="FF0000"/>
              </a:solidFill>
            </a:rPr>
            <a:pPr algn="ctr"/>
            <a:t>군위군
614.3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600075</xdr:colOff>
      <xdr:row>55</xdr:row>
      <xdr:rowOff>38100</xdr:rowOff>
    </xdr:from>
    <xdr:to>
      <xdr:col>7</xdr:col>
      <xdr:colOff>600075</xdr:colOff>
      <xdr:row>60</xdr:row>
      <xdr:rowOff>95250</xdr:rowOff>
    </xdr:to>
    <xdr:graphicFrame macro="">
      <xdr:nvGraphicFramePr>
        <xdr:cNvPr id="33" name="차트 32">
          <a:extLst>
            <a:ext uri="{FF2B5EF4-FFF2-40B4-BE49-F238E27FC236}">
              <a16:creationId xmlns="" xmlns:a16="http://schemas.microsoft.com/office/drawing/2014/main" id="{00000000-0008-0000-05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381000</xdr:colOff>
      <xdr:row>55</xdr:row>
      <xdr:rowOff>66675</xdr:rowOff>
    </xdr:from>
    <xdr:to>
      <xdr:col>5</xdr:col>
      <xdr:colOff>438149</xdr:colOff>
      <xdr:row>58</xdr:row>
      <xdr:rowOff>71884</xdr:rowOff>
    </xdr:to>
    <xdr:sp macro="" textlink="$J$17">
      <xdr:nvSpPr>
        <xdr:cNvPr id="34" name="TextBox 1">
          <a:extLst>
            <a:ext uri="{FF2B5EF4-FFF2-40B4-BE49-F238E27FC236}">
              <a16:creationId xmlns="" xmlns:a16="http://schemas.microsoft.com/office/drawing/2014/main" id="{00000000-0008-0000-0500-000022000000}"/>
            </a:ext>
          </a:extLst>
        </xdr:cNvPr>
        <xdr:cNvSpPr txBox="1"/>
      </xdr:nvSpPr>
      <xdr:spPr>
        <a:xfrm>
          <a:off x="2847975" y="9439275"/>
          <a:ext cx="676274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9865BF34-2EEF-4CEF-B117-D75DB2930A57}" type="TxLink">
            <a:rPr lang="ko-KR" altLang="en-US" sz="1050" b="1">
              <a:solidFill>
                <a:srgbClr val="FF0000"/>
              </a:solidFill>
            </a:rPr>
            <a:pPr algn="ctr"/>
            <a:t>의성군
1,174.6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133352</xdr:colOff>
      <xdr:row>52</xdr:row>
      <xdr:rowOff>142875</xdr:rowOff>
    </xdr:from>
    <xdr:to>
      <xdr:col>10</xdr:col>
      <xdr:colOff>152400</xdr:colOff>
      <xdr:row>59</xdr:row>
      <xdr:rowOff>0</xdr:rowOff>
    </xdr:to>
    <xdr:graphicFrame macro="">
      <xdr:nvGraphicFramePr>
        <xdr:cNvPr id="35" name="차트 34">
          <a:extLst>
            <a:ext uri="{FF2B5EF4-FFF2-40B4-BE49-F238E27FC236}">
              <a16:creationId xmlns="" xmlns:a16="http://schemas.microsoft.com/office/drawing/2014/main" id="{00000000-0008-0000-05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590550</xdr:colOff>
      <xdr:row>55</xdr:row>
      <xdr:rowOff>38100</xdr:rowOff>
    </xdr:from>
    <xdr:to>
      <xdr:col>10</xdr:col>
      <xdr:colOff>38099</xdr:colOff>
      <xdr:row>58</xdr:row>
      <xdr:rowOff>43309</xdr:rowOff>
    </xdr:to>
    <xdr:sp macro="" textlink="$J$18">
      <xdr:nvSpPr>
        <xdr:cNvPr id="36" name="TextBox 1">
          <a:extLst>
            <a:ext uri="{FF2B5EF4-FFF2-40B4-BE49-F238E27FC236}">
              <a16:creationId xmlns="" xmlns:a16="http://schemas.microsoft.com/office/drawing/2014/main" id="{00000000-0008-0000-0500-000024000000}"/>
            </a:ext>
          </a:extLst>
        </xdr:cNvPr>
        <xdr:cNvSpPr txBox="1"/>
      </xdr:nvSpPr>
      <xdr:spPr>
        <a:xfrm>
          <a:off x="5534025" y="9410700"/>
          <a:ext cx="676274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58CADD79-1516-4517-B947-7017F378DAEB}" type="TxLink">
            <a:rPr lang="ko-KR" altLang="en-US" sz="1050" b="1">
              <a:solidFill>
                <a:srgbClr val="FF0000"/>
              </a:solidFill>
            </a:rPr>
            <a:pPr algn="ctr"/>
            <a:t>청송군
846.1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285750</xdr:colOff>
      <xdr:row>48</xdr:row>
      <xdr:rowOff>76200</xdr:rowOff>
    </xdr:from>
    <xdr:to>
      <xdr:col>20</xdr:col>
      <xdr:colOff>371475</xdr:colOff>
      <xdr:row>54</xdr:row>
      <xdr:rowOff>123824</xdr:rowOff>
    </xdr:to>
    <xdr:graphicFrame macro="">
      <xdr:nvGraphicFramePr>
        <xdr:cNvPr id="37" name="차트 36">
          <a:extLst>
            <a:ext uri="{FF2B5EF4-FFF2-40B4-BE49-F238E27FC236}">
              <a16:creationId xmlns="" xmlns:a16="http://schemas.microsoft.com/office/drawing/2014/main" id="{00000000-0008-0000-05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18</xdr:col>
      <xdr:colOff>476250</xdr:colOff>
      <xdr:row>54</xdr:row>
      <xdr:rowOff>9525</xdr:rowOff>
    </xdr:from>
    <xdr:to>
      <xdr:col>19</xdr:col>
      <xdr:colOff>542924</xdr:colOff>
      <xdr:row>57</xdr:row>
      <xdr:rowOff>14734</xdr:rowOff>
    </xdr:to>
    <xdr:sp macro="" textlink="$J$19">
      <xdr:nvSpPr>
        <xdr:cNvPr id="38" name="TextBox 1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 txBox="1"/>
      </xdr:nvSpPr>
      <xdr:spPr>
        <a:xfrm>
          <a:off x="11525250" y="9210675"/>
          <a:ext cx="676274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536A4CD1-AA83-4999-A008-3838CAA1136D}" type="TxLink">
            <a:rPr lang="ko-KR" altLang="en-US" sz="1050" b="1">
              <a:solidFill>
                <a:srgbClr val="FF0000"/>
              </a:solidFill>
            </a:rPr>
            <a:pPr algn="ctr"/>
            <a:t>영양군
815.8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161926</xdr:colOff>
      <xdr:row>50</xdr:row>
      <xdr:rowOff>123825</xdr:rowOff>
    </xdr:from>
    <xdr:to>
      <xdr:col>12</xdr:col>
      <xdr:colOff>266700</xdr:colOff>
      <xdr:row>56</xdr:row>
      <xdr:rowOff>19050</xdr:rowOff>
    </xdr:to>
    <xdr:graphicFrame macro="">
      <xdr:nvGraphicFramePr>
        <xdr:cNvPr id="39" name="차트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38100</xdr:colOff>
      <xdr:row>54</xdr:row>
      <xdr:rowOff>104775</xdr:rowOff>
    </xdr:from>
    <xdr:to>
      <xdr:col>12</xdr:col>
      <xdr:colOff>104774</xdr:colOff>
      <xdr:row>57</xdr:row>
      <xdr:rowOff>109984</xdr:rowOff>
    </xdr:to>
    <xdr:sp macro="" textlink="$J$20">
      <xdr:nvSpPr>
        <xdr:cNvPr id="40" name="TextBox 1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SpPr txBox="1"/>
      </xdr:nvSpPr>
      <xdr:spPr>
        <a:xfrm>
          <a:off x="6819900" y="9305925"/>
          <a:ext cx="676274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49F25859-5E9B-45CC-B731-F5D7BBDE24A5}" type="TxLink">
            <a:rPr lang="ko-KR" altLang="en-US" sz="1050" b="1">
              <a:solidFill>
                <a:srgbClr val="FF0000"/>
              </a:solidFill>
            </a:rPr>
            <a:pPr algn="ctr"/>
            <a:t>영덕군
741.3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114300</xdr:colOff>
      <xdr:row>71</xdr:row>
      <xdr:rowOff>66676</xdr:rowOff>
    </xdr:from>
    <xdr:to>
      <xdr:col>8</xdr:col>
      <xdr:colOff>314325</xdr:colOff>
      <xdr:row>76</xdr:row>
      <xdr:rowOff>152400</xdr:rowOff>
    </xdr:to>
    <xdr:graphicFrame macro="">
      <xdr:nvGraphicFramePr>
        <xdr:cNvPr id="41" name="차트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552450</xdr:colOff>
      <xdr:row>73</xdr:row>
      <xdr:rowOff>95250</xdr:rowOff>
    </xdr:from>
    <xdr:to>
      <xdr:col>8</xdr:col>
      <xdr:colOff>609599</xdr:colOff>
      <xdr:row>76</xdr:row>
      <xdr:rowOff>100459</xdr:rowOff>
    </xdr:to>
    <xdr:sp macro="" textlink="$J$21">
      <xdr:nvSpPr>
        <xdr:cNvPr id="42" name="TextBox 1">
          <a:extLst>
            <a:ext uri="{FF2B5EF4-FFF2-40B4-BE49-F238E27FC236}">
              <a16:creationId xmlns="" xmlns:a16="http://schemas.microsoft.com/office/drawing/2014/main" id="{00000000-0008-0000-0500-00002A000000}"/>
            </a:ext>
          </a:extLst>
        </xdr:cNvPr>
        <xdr:cNvSpPr txBox="1"/>
      </xdr:nvSpPr>
      <xdr:spPr>
        <a:xfrm>
          <a:off x="4876800" y="12725400"/>
          <a:ext cx="676274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1E43427C-723B-4435-A1D7-65F963B1CAB3}" type="TxLink">
            <a:rPr lang="ko-KR" altLang="en-US" sz="1050" b="1">
              <a:solidFill>
                <a:srgbClr val="FF0000"/>
              </a:solidFill>
            </a:rPr>
            <a:pPr algn="ctr"/>
            <a:t>청도군
694.2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171449</xdr:colOff>
      <xdr:row>70</xdr:row>
      <xdr:rowOff>9524</xdr:rowOff>
    </xdr:from>
    <xdr:to>
      <xdr:col>5</xdr:col>
      <xdr:colOff>247650</xdr:colOff>
      <xdr:row>75</xdr:row>
      <xdr:rowOff>38099</xdr:rowOff>
    </xdr:to>
    <xdr:graphicFrame macro="">
      <xdr:nvGraphicFramePr>
        <xdr:cNvPr id="43" name="차트 42">
          <a:extLst>
            <a:ext uri="{FF2B5EF4-FFF2-40B4-BE49-F238E27FC236}">
              <a16:creationId xmlns="" xmlns:a16="http://schemas.microsoft.com/office/drawing/2014/main" id="{00000000-0008-0000-0500-00002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</xdr:col>
      <xdr:colOff>495300</xdr:colOff>
      <xdr:row>69</xdr:row>
      <xdr:rowOff>95250</xdr:rowOff>
    </xdr:from>
    <xdr:to>
      <xdr:col>5</xdr:col>
      <xdr:colOff>552449</xdr:colOff>
      <xdr:row>72</xdr:row>
      <xdr:rowOff>100459</xdr:rowOff>
    </xdr:to>
    <xdr:sp macro="" textlink="$J$22">
      <xdr:nvSpPr>
        <xdr:cNvPr id="44" name="TextBox 1">
          <a:extLst>
            <a:ext uri="{FF2B5EF4-FFF2-40B4-BE49-F238E27FC236}">
              <a16:creationId xmlns="" xmlns:a16="http://schemas.microsoft.com/office/drawing/2014/main" id="{00000000-0008-0000-0500-00002C000000}"/>
            </a:ext>
          </a:extLst>
        </xdr:cNvPr>
        <xdr:cNvSpPr txBox="1"/>
      </xdr:nvSpPr>
      <xdr:spPr>
        <a:xfrm>
          <a:off x="2962275" y="11868150"/>
          <a:ext cx="676274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CDC01F23-CA87-43BB-A5C9-524A2BCAE910}" type="TxLink">
            <a:rPr lang="ko-KR" altLang="en-US" sz="1050" b="1">
              <a:solidFill>
                <a:srgbClr val="FF0000"/>
              </a:solidFill>
            </a:rPr>
            <a:pPr algn="ctr"/>
            <a:t>고령군
384.2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542926</xdr:colOff>
      <xdr:row>62</xdr:row>
      <xdr:rowOff>161925</xdr:rowOff>
    </xdr:from>
    <xdr:to>
      <xdr:col>6</xdr:col>
      <xdr:colOff>9525</xdr:colOff>
      <xdr:row>68</xdr:row>
      <xdr:rowOff>66675</xdr:rowOff>
    </xdr:to>
    <xdr:graphicFrame macro="">
      <xdr:nvGraphicFramePr>
        <xdr:cNvPr id="45" name="차트 44">
          <a:extLst>
            <a:ext uri="{FF2B5EF4-FFF2-40B4-BE49-F238E27FC236}">
              <a16:creationId xmlns="" xmlns:a16="http://schemas.microsoft.com/office/drawing/2014/main" id="{00000000-0008-0000-0500-00002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</xdr:col>
      <xdr:colOff>57150</xdr:colOff>
      <xdr:row>66</xdr:row>
      <xdr:rowOff>95250</xdr:rowOff>
    </xdr:from>
    <xdr:to>
      <xdr:col>4</xdr:col>
      <xdr:colOff>114299</xdr:colOff>
      <xdr:row>69</xdr:row>
      <xdr:rowOff>100459</xdr:rowOff>
    </xdr:to>
    <xdr:sp macro="" textlink="$J$23">
      <xdr:nvSpPr>
        <xdr:cNvPr id="46" name="TextBox 1">
          <a:extLst>
            <a:ext uri="{FF2B5EF4-FFF2-40B4-BE49-F238E27FC236}">
              <a16:creationId xmlns="" xmlns:a16="http://schemas.microsoft.com/office/drawing/2014/main" id="{00000000-0008-0000-0500-00002E000000}"/>
            </a:ext>
          </a:extLst>
        </xdr:cNvPr>
        <xdr:cNvSpPr txBox="1"/>
      </xdr:nvSpPr>
      <xdr:spPr>
        <a:xfrm>
          <a:off x="1905000" y="11353800"/>
          <a:ext cx="676274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1BEEF965-2791-4F41-B641-B3BE7AF974EB}" type="TxLink">
            <a:rPr lang="ko-KR" altLang="en-US" sz="1050" b="1">
              <a:solidFill>
                <a:srgbClr val="FF0000"/>
              </a:solidFill>
            </a:rPr>
            <a:pPr algn="ctr"/>
            <a:t>성주군
616.1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16</xdr:col>
      <xdr:colOff>161926</xdr:colOff>
      <xdr:row>56</xdr:row>
      <xdr:rowOff>95251</xdr:rowOff>
    </xdr:from>
    <xdr:to>
      <xdr:col>19</xdr:col>
      <xdr:colOff>409576</xdr:colOff>
      <xdr:row>62</xdr:row>
      <xdr:rowOff>0</xdr:rowOff>
    </xdr:to>
    <xdr:graphicFrame macro="">
      <xdr:nvGraphicFramePr>
        <xdr:cNvPr id="47" name="차트 46">
          <a:extLst>
            <a:ext uri="{FF2B5EF4-FFF2-40B4-BE49-F238E27FC236}">
              <a16:creationId xmlns="" xmlns:a16="http://schemas.microsoft.com/office/drawing/2014/main" id="{00000000-0008-0000-0500-00002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17</xdr:col>
      <xdr:colOff>581025</xdr:colOff>
      <xdr:row>61</xdr:row>
      <xdr:rowOff>161925</xdr:rowOff>
    </xdr:from>
    <xdr:to>
      <xdr:col>19</xdr:col>
      <xdr:colOff>38099</xdr:colOff>
      <xdr:row>63</xdr:row>
      <xdr:rowOff>167134</xdr:rowOff>
    </xdr:to>
    <xdr:sp macro="" textlink="$J$24">
      <xdr:nvSpPr>
        <xdr:cNvPr id="48" name="TextBox 1">
          <a:extLst>
            <a:ext uri="{FF2B5EF4-FFF2-40B4-BE49-F238E27FC236}">
              <a16:creationId xmlns="" xmlns:a16="http://schemas.microsoft.com/office/drawing/2014/main" id="{00000000-0008-0000-0500-000030000000}"/>
            </a:ext>
          </a:extLst>
        </xdr:cNvPr>
        <xdr:cNvSpPr txBox="1"/>
      </xdr:nvSpPr>
      <xdr:spPr>
        <a:xfrm>
          <a:off x="11020425" y="10563225"/>
          <a:ext cx="676274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BF99B51A-A1A1-42EF-95EA-A46D969CCFFC}" type="TxLink">
            <a:rPr lang="ko-KR" altLang="en-US" sz="1050" b="1">
              <a:solidFill>
                <a:srgbClr val="FF0000"/>
              </a:solidFill>
            </a:rPr>
            <a:pPr algn="ctr"/>
            <a:t>칠곡군
451.0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19</xdr:col>
      <xdr:colOff>342902</xdr:colOff>
      <xdr:row>56</xdr:row>
      <xdr:rowOff>76199</xdr:rowOff>
    </xdr:from>
    <xdr:to>
      <xdr:col>22</xdr:col>
      <xdr:colOff>381000</xdr:colOff>
      <xdr:row>62</xdr:row>
      <xdr:rowOff>0</xdr:rowOff>
    </xdr:to>
    <xdr:graphicFrame macro="">
      <xdr:nvGraphicFramePr>
        <xdr:cNvPr id="49" name="차트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20</xdr:col>
      <xdr:colOff>561975</xdr:colOff>
      <xdr:row>61</xdr:row>
      <xdr:rowOff>85725</xdr:rowOff>
    </xdr:from>
    <xdr:to>
      <xdr:col>22</xdr:col>
      <xdr:colOff>19049</xdr:colOff>
      <xdr:row>63</xdr:row>
      <xdr:rowOff>90934</xdr:rowOff>
    </xdr:to>
    <xdr:sp macro="" textlink="$J$25">
      <xdr:nvSpPr>
        <xdr:cNvPr id="50" name="TextBox 1">
          <a:extLst>
            <a:ext uri="{FF2B5EF4-FFF2-40B4-BE49-F238E27FC236}">
              <a16:creationId xmlns="" xmlns:a16="http://schemas.microsoft.com/office/drawing/2014/main" id="{00000000-0008-0000-0500-000032000000}"/>
            </a:ext>
          </a:extLst>
        </xdr:cNvPr>
        <xdr:cNvSpPr txBox="1"/>
      </xdr:nvSpPr>
      <xdr:spPr>
        <a:xfrm>
          <a:off x="12830175" y="10487025"/>
          <a:ext cx="676274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4342BB31-BD14-4233-BD71-F1497BC33D32}" type="TxLink">
            <a:rPr lang="ko-KR" altLang="en-US" sz="1050" b="1">
              <a:solidFill>
                <a:srgbClr val="FF0000"/>
              </a:solidFill>
            </a:rPr>
            <a:pPr algn="ctr"/>
            <a:t>예천군
661.6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28575</xdr:colOff>
      <xdr:row>37</xdr:row>
      <xdr:rowOff>133351</xdr:rowOff>
    </xdr:from>
    <xdr:to>
      <xdr:col>9</xdr:col>
      <xdr:colOff>161925</xdr:colOff>
      <xdr:row>44</xdr:row>
      <xdr:rowOff>57151</xdr:rowOff>
    </xdr:to>
    <xdr:graphicFrame macro="">
      <xdr:nvGraphicFramePr>
        <xdr:cNvPr id="51" name="차트 50">
          <a:extLst>
            <a:ext uri="{FF2B5EF4-FFF2-40B4-BE49-F238E27FC236}">
              <a16:creationId xmlns="" xmlns:a16="http://schemas.microsoft.com/office/drawing/2014/main" id="{00000000-0008-0000-0500-00003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57150</xdr:colOff>
      <xdr:row>43</xdr:row>
      <xdr:rowOff>152400</xdr:rowOff>
    </xdr:from>
    <xdr:to>
      <xdr:col>8</xdr:col>
      <xdr:colOff>114299</xdr:colOff>
      <xdr:row>46</xdr:row>
      <xdr:rowOff>157609</xdr:rowOff>
    </xdr:to>
    <xdr:sp macro="" textlink="$J$26">
      <xdr:nvSpPr>
        <xdr:cNvPr id="52" name="TextBox 1">
          <a:extLst>
            <a:ext uri="{FF2B5EF4-FFF2-40B4-BE49-F238E27FC236}">
              <a16:creationId xmlns="" xmlns:a16="http://schemas.microsoft.com/office/drawing/2014/main" id="{00000000-0008-0000-0500-000034000000}"/>
            </a:ext>
          </a:extLst>
        </xdr:cNvPr>
        <xdr:cNvSpPr txBox="1"/>
      </xdr:nvSpPr>
      <xdr:spPr>
        <a:xfrm>
          <a:off x="4381500" y="7467600"/>
          <a:ext cx="676274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F04EE388-F24E-48C5-BB1B-426756F4AF22}" type="TxLink">
            <a:rPr lang="ko-KR" altLang="en-US" sz="1050" b="1">
              <a:solidFill>
                <a:srgbClr val="FF0000"/>
              </a:solidFill>
            </a:rPr>
            <a:pPr algn="ctr"/>
            <a:t>봉화군
1,202.3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66672</xdr:colOff>
      <xdr:row>41</xdr:row>
      <xdr:rowOff>85724</xdr:rowOff>
    </xdr:from>
    <xdr:to>
      <xdr:col>12</xdr:col>
      <xdr:colOff>323849</xdr:colOff>
      <xdr:row>48</xdr:row>
      <xdr:rowOff>152400</xdr:rowOff>
    </xdr:to>
    <xdr:graphicFrame macro="">
      <xdr:nvGraphicFramePr>
        <xdr:cNvPr id="53" name="차트 52">
          <a:extLst>
            <a:ext uri="{FF2B5EF4-FFF2-40B4-BE49-F238E27FC236}">
              <a16:creationId xmlns="" xmlns:a16="http://schemas.microsoft.com/office/drawing/2014/main" id="{00000000-0008-0000-0500-00003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10</xdr:col>
      <xdr:colOff>581025</xdr:colOff>
      <xdr:row>45</xdr:row>
      <xdr:rowOff>66675</xdr:rowOff>
    </xdr:from>
    <xdr:to>
      <xdr:col>12</xdr:col>
      <xdr:colOff>38099</xdr:colOff>
      <xdr:row>48</xdr:row>
      <xdr:rowOff>71884</xdr:rowOff>
    </xdr:to>
    <xdr:sp macro="" textlink="$J$27">
      <xdr:nvSpPr>
        <xdr:cNvPr id="54" name="TextBox 1">
          <a:extLst>
            <a:ext uri="{FF2B5EF4-FFF2-40B4-BE49-F238E27FC236}">
              <a16:creationId xmlns="" xmlns:a16="http://schemas.microsoft.com/office/drawing/2014/main" id="{00000000-0008-0000-0500-000036000000}"/>
            </a:ext>
          </a:extLst>
        </xdr:cNvPr>
        <xdr:cNvSpPr txBox="1"/>
      </xdr:nvSpPr>
      <xdr:spPr>
        <a:xfrm>
          <a:off x="6753225" y="7724775"/>
          <a:ext cx="676274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BD2848F7-BE3B-41D2-B89F-04791E5C8629}" type="TxLink">
            <a:rPr lang="ko-KR" altLang="en-US" sz="1050" b="1">
              <a:solidFill>
                <a:srgbClr val="FF0000"/>
              </a:solidFill>
            </a:rPr>
            <a:pPr algn="ctr"/>
            <a:t>울진군
990.5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0.01034</cdr:x>
      <cdr:y>0.7235</cdr:y>
    </cdr:from>
    <cdr:to>
      <cdr:x>0.25517</cdr:x>
      <cdr:y>0.97487</cdr:y>
    </cdr:to>
    <cdr:sp macro="" textlink="'6.시군구별 지목별 면적 현황'!$L$6">
      <cdr:nvSpPr>
        <cdr:cNvPr id="2" name="TextBox 1"/>
        <cdr:cNvSpPr txBox="1"/>
      </cdr:nvSpPr>
      <cdr:spPr>
        <a:xfrm xmlns:a="http://schemas.openxmlformats.org/drawingml/2006/main">
          <a:off x="28575" y="1495425"/>
          <a:ext cx="676274" cy="519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fld id="{B7E6D6CA-B399-4A70-B712-FC25566BCA14}" type="TxLink">
            <a:rPr lang="ko-KR" altLang="en-US" sz="1050" b="1">
              <a:solidFill>
                <a:srgbClr val="FF0000"/>
              </a:solidFill>
            </a:rPr>
            <a:pPr algn="ctr"/>
            <a:t>총계
19,036.4</a:t>
          </a:fld>
          <a:endParaRPr lang="ko-KR" altLang="en-US" sz="1050" b="1">
            <a:solidFill>
              <a:srgbClr val="FF0000"/>
            </a:solidFill>
          </a:endParaRPr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0.66977</cdr:x>
      <cdr:y>0</cdr:y>
    </cdr:from>
    <cdr:to>
      <cdr:x>1</cdr:x>
      <cdr:y>0.38686</cdr:y>
    </cdr:to>
    <cdr:sp macro="" textlink="'6.시군구별 지목별 면적 현황'!$J$28">
      <cdr:nvSpPr>
        <cdr:cNvPr id="2" name="TextBox 1"/>
        <cdr:cNvSpPr txBox="1"/>
      </cdr:nvSpPr>
      <cdr:spPr>
        <a:xfrm xmlns:a="http://schemas.openxmlformats.org/drawingml/2006/main">
          <a:off x="1409700" y="0"/>
          <a:ext cx="676274" cy="519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fld id="{C77EFBC5-9BE9-49B7-94B2-107A081BDEE9}" type="TxLink">
            <a:rPr lang="ko-KR" altLang="en-US" sz="1050" b="1">
              <a:solidFill>
                <a:srgbClr val="FF0000"/>
              </a:solidFill>
            </a:rPr>
            <a:pPr algn="ctr"/>
            <a:t>울릉군
73.0</a:t>
          </a:fld>
          <a:endParaRPr lang="ko-KR" altLang="en-US" sz="1050" b="1">
            <a:solidFill>
              <a:srgbClr val="FF0000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0.7</cdr:y>
    </cdr:from>
    <cdr:to>
      <cdr:x>0.60644</cdr:x>
      <cdr:y>0.96876</cdr:y>
    </cdr:to>
    <cdr:sp macro="" textlink="">
      <cdr:nvSpPr>
        <cdr:cNvPr id="3" name="직사각형 2"/>
        <cdr:cNvSpPr/>
      </cdr:nvSpPr>
      <cdr:spPr>
        <a:xfrm xmlns:a="http://schemas.openxmlformats.org/drawingml/2006/main">
          <a:off x="0" y="1066800"/>
          <a:ext cx="895335" cy="4095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1">
              <a:solidFill>
                <a:sysClr val="windowText" lastClr="000000"/>
              </a:solidFill>
            </a:rPr>
            <a:t>면적</a:t>
          </a:r>
          <a:endParaRPr lang="en-US" altLang="ko-KR" sz="10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0.38711</cdr:x>
      <cdr:y>0.70624</cdr:y>
    </cdr:from>
    <cdr:to>
      <cdr:x>0.99355</cdr:x>
      <cdr:y>0.975</cdr:y>
    </cdr:to>
    <cdr:sp macro="" textlink="">
      <cdr:nvSpPr>
        <cdr:cNvPr id="4" name="직사각형 3"/>
        <cdr:cNvSpPr/>
      </cdr:nvSpPr>
      <cdr:spPr>
        <a:xfrm xmlns:a="http://schemas.openxmlformats.org/drawingml/2006/main">
          <a:off x="571515" y="1076313"/>
          <a:ext cx="895335" cy="4095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ko-KR" altLang="en-US" sz="1000" b="1">
              <a:solidFill>
                <a:sysClr val="windowText" lastClr="000000"/>
              </a:solidFill>
            </a:rPr>
            <a:t>지번수</a:t>
          </a:r>
          <a:endParaRPr lang="en-US" altLang="ko-KR" sz="1000" b="1">
            <a:solidFill>
              <a:sysClr val="windowText" lastClr="000000"/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0.36875</cdr:x>
      <cdr:y>0.34375</cdr:y>
    </cdr:from>
    <cdr:to>
      <cdr:x>0.56458</cdr:x>
      <cdr:y>0.49305</cdr:y>
    </cdr:to>
    <cdr:sp macro="" textlink="">
      <cdr:nvSpPr>
        <cdr:cNvPr id="2" name="직사각형 1"/>
        <cdr:cNvSpPr/>
      </cdr:nvSpPr>
      <cdr:spPr>
        <a:xfrm xmlns:a="http://schemas.openxmlformats.org/drawingml/2006/main">
          <a:off x="1685940" y="942987"/>
          <a:ext cx="895335" cy="409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1">
              <a:solidFill>
                <a:sysClr val="windowText" lastClr="000000"/>
              </a:solidFill>
            </a:rPr>
            <a:t>경주시</a:t>
          </a:r>
          <a:endParaRPr lang="en-US" altLang="ko-KR" sz="1000" b="1">
            <a:solidFill>
              <a:sysClr val="windowText" lastClr="000000"/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0.31875</cdr:x>
      <cdr:y>0.43056</cdr:y>
    </cdr:from>
    <cdr:to>
      <cdr:x>0.51458</cdr:x>
      <cdr:y>0.57986</cdr:y>
    </cdr:to>
    <cdr:sp macro="" textlink="">
      <cdr:nvSpPr>
        <cdr:cNvPr id="2" name="직사각형 1"/>
        <cdr:cNvSpPr/>
      </cdr:nvSpPr>
      <cdr:spPr>
        <a:xfrm xmlns:a="http://schemas.openxmlformats.org/drawingml/2006/main">
          <a:off x="1457325" y="1181100"/>
          <a:ext cx="895350" cy="4095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1">
              <a:solidFill>
                <a:sysClr val="windowText" lastClr="000000"/>
              </a:solidFill>
            </a:rPr>
            <a:t>김천시</a:t>
          </a:r>
          <a:endParaRPr lang="en-US" altLang="ko-KR" sz="1000" b="1">
            <a:solidFill>
              <a:sysClr val="windowText" lastClr="000000"/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0.22917</cdr:x>
      <cdr:y>0.70345</cdr:y>
    </cdr:from>
    <cdr:to>
      <cdr:x>0.425</cdr:x>
      <cdr:y>0.85275</cdr:y>
    </cdr:to>
    <cdr:sp macro="" textlink="">
      <cdr:nvSpPr>
        <cdr:cNvPr id="2" name="직사각형 1"/>
        <cdr:cNvSpPr/>
      </cdr:nvSpPr>
      <cdr:spPr>
        <a:xfrm xmlns:a="http://schemas.openxmlformats.org/drawingml/2006/main">
          <a:off x="1047750" y="1943100"/>
          <a:ext cx="895350" cy="4124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1">
              <a:solidFill>
                <a:sysClr val="windowText" lastClr="000000"/>
              </a:solidFill>
            </a:rPr>
            <a:t>안동시</a:t>
          </a:r>
          <a:endParaRPr lang="en-US" altLang="ko-KR" sz="1000" b="1">
            <a:solidFill>
              <a:sysClr val="windowText" lastClr="000000"/>
            </a:solidFill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0.36458</cdr:x>
      <cdr:y>0.65972</cdr:y>
    </cdr:from>
    <cdr:to>
      <cdr:x>0.56042</cdr:x>
      <cdr:y>0.80903</cdr:y>
    </cdr:to>
    <cdr:sp macro="" textlink="">
      <cdr:nvSpPr>
        <cdr:cNvPr id="2" name="직사각형 1"/>
        <cdr:cNvSpPr/>
      </cdr:nvSpPr>
      <cdr:spPr>
        <a:xfrm xmlns:a="http://schemas.openxmlformats.org/drawingml/2006/main">
          <a:off x="1666875" y="1809750"/>
          <a:ext cx="895350" cy="4095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1">
              <a:solidFill>
                <a:sysClr val="windowText" lastClr="000000"/>
              </a:solidFill>
            </a:rPr>
            <a:t>포항시 북구</a:t>
          </a:r>
          <a:endParaRPr lang="en-US" altLang="ko-KR" sz="1000" b="1">
            <a:solidFill>
              <a:sysClr val="windowText" lastClr="000000"/>
            </a:solidFill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0.32917</cdr:x>
      <cdr:y>0.54861</cdr:y>
    </cdr:from>
    <cdr:to>
      <cdr:x>0.525</cdr:x>
      <cdr:y>0.69792</cdr:y>
    </cdr:to>
    <cdr:sp macro="" textlink="">
      <cdr:nvSpPr>
        <cdr:cNvPr id="2" name="직사각형 1"/>
        <cdr:cNvSpPr/>
      </cdr:nvSpPr>
      <cdr:spPr>
        <a:xfrm xmlns:a="http://schemas.openxmlformats.org/drawingml/2006/main">
          <a:off x="1504950" y="1504950"/>
          <a:ext cx="895350" cy="4095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1">
              <a:solidFill>
                <a:sysClr val="windowText" lastClr="000000"/>
              </a:solidFill>
            </a:rPr>
            <a:t>구미시</a:t>
          </a:r>
          <a:endParaRPr lang="en-US" altLang="ko-KR" sz="1000" b="1">
            <a:solidFill>
              <a:sysClr val="windowText" lastClr="000000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abSelected="1" zoomScaleNormal="100" workbookViewId="0">
      <selection activeCell="C9" sqref="C9"/>
    </sheetView>
  </sheetViews>
  <sheetFormatPr defaultRowHeight="13.5" x14ac:dyDescent="0.25"/>
  <cols>
    <col min="2" max="2" width="19.7109375" bestFit="1" customWidth="1"/>
    <col min="3" max="3" width="11.85546875" bestFit="1" customWidth="1"/>
    <col min="4" max="4" width="9.42578125" style="1" bestFit="1" customWidth="1"/>
    <col min="5" max="5" width="9.42578125" style="1" customWidth="1"/>
  </cols>
  <sheetData>
    <row r="1" spans="1:6" x14ac:dyDescent="0.25">
      <c r="A1" s="115" t="s">
        <v>0</v>
      </c>
      <c r="B1" s="115"/>
      <c r="C1" s="115"/>
      <c r="D1" s="7"/>
      <c r="E1" s="63"/>
    </row>
    <row r="2" spans="1:6" x14ac:dyDescent="0.25">
      <c r="A2" s="111"/>
      <c r="B2" s="113" t="s">
        <v>2</v>
      </c>
      <c r="C2" s="114"/>
      <c r="D2" s="7"/>
      <c r="E2" s="7"/>
    </row>
    <row r="3" spans="1:6" x14ac:dyDescent="0.25">
      <c r="A3" s="112"/>
      <c r="B3" s="9" t="s">
        <v>3</v>
      </c>
      <c r="C3" s="10" t="s">
        <v>4</v>
      </c>
      <c r="D3" s="7"/>
      <c r="E3" s="7"/>
    </row>
    <row r="4" spans="1:6" x14ac:dyDescent="0.15">
      <c r="A4" s="11" t="s">
        <v>5</v>
      </c>
      <c r="B4" s="67">
        <f>SUM(B5:B28)</f>
        <v>19036366822.900002</v>
      </c>
      <c r="C4" s="86">
        <f>SUM(C5:C28)</f>
        <v>5856002</v>
      </c>
      <c r="D4" s="55">
        <f>B4*0.000001</f>
        <v>19036.3668229</v>
      </c>
      <c r="E4" s="89">
        <f>C4*0.001</f>
        <v>5856.0020000000004</v>
      </c>
    </row>
    <row r="5" spans="1:6" x14ac:dyDescent="0.15">
      <c r="A5" s="8" t="s">
        <v>6</v>
      </c>
      <c r="B5" s="85">
        <v>394056030.69999999</v>
      </c>
      <c r="C5" s="84">
        <v>178433</v>
      </c>
      <c r="D5" s="55">
        <f t="shared" ref="D5:D28" si="0">B5*0.000001</f>
        <v>394.05603069999995</v>
      </c>
      <c r="E5" s="90">
        <f t="shared" ref="E5:E28" si="1">C5*0.001</f>
        <v>178.43299999999999</v>
      </c>
      <c r="F5" t="s">
        <v>92</v>
      </c>
    </row>
    <row r="6" spans="1:6" x14ac:dyDescent="0.15">
      <c r="A6" s="8" t="s">
        <v>7</v>
      </c>
      <c r="B6" s="85">
        <v>736723308.70000005</v>
      </c>
      <c r="C6" s="84">
        <v>243832</v>
      </c>
      <c r="D6" s="55">
        <f t="shared" si="0"/>
        <v>736.72330869999996</v>
      </c>
      <c r="E6" s="90">
        <f t="shared" si="1"/>
        <v>243.83199999999999</v>
      </c>
      <c r="F6" t="s">
        <v>93</v>
      </c>
    </row>
    <row r="7" spans="1:6" x14ac:dyDescent="0.15">
      <c r="A7" s="8" t="s">
        <v>8</v>
      </c>
      <c r="B7" s="85">
        <v>1324952303.2</v>
      </c>
      <c r="C7" s="84">
        <v>530339</v>
      </c>
      <c r="D7" s="55">
        <f t="shared" si="0"/>
        <v>1324.9523032</v>
      </c>
      <c r="E7" s="90">
        <f t="shared" si="1"/>
        <v>530.33900000000006</v>
      </c>
      <c r="F7" t="s">
        <v>93</v>
      </c>
    </row>
    <row r="8" spans="1:6" x14ac:dyDescent="0.15">
      <c r="A8" s="8" t="s">
        <v>9</v>
      </c>
      <c r="B8" s="85">
        <v>1009922568.8</v>
      </c>
      <c r="C8" s="84">
        <v>354560</v>
      </c>
      <c r="D8" s="55">
        <f t="shared" si="0"/>
        <v>1009.9225687999999</v>
      </c>
      <c r="E8" s="90">
        <f t="shared" si="1"/>
        <v>354.56</v>
      </c>
      <c r="F8" t="s">
        <v>93</v>
      </c>
    </row>
    <row r="9" spans="1:6" x14ac:dyDescent="0.15">
      <c r="A9" s="8" t="s">
        <v>10</v>
      </c>
      <c r="B9" s="85">
        <v>1522205702.2</v>
      </c>
      <c r="C9" s="84">
        <v>388889</v>
      </c>
      <c r="D9" s="55">
        <f t="shared" si="0"/>
        <v>1522.2057021999999</v>
      </c>
      <c r="E9" s="90">
        <f t="shared" si="1"/>
        <v>388.88900000000001</v>
      </c>
      <c r="F9" t="s">
        <v>92</v>
      </c>
    </row>
    <row r="10" spans="1:6" x14ac:dyDescent="0.15">
      <c r="A10" s="8" t="s">
        <v>11</v>
      </c>
      <c r="B10" s="85">
        <v>615384190.70000005</v>
      </c>
      <c r="C10" s="84">
        <v>257379</v>
      </c>
      <c r="D10" s="55">
        <f t="shared" si="0"/>
        <v>615.38419069999998</v>
      </c>
      <c r="E10" s="90">
        <f t="shared" si="1"/>
        <v>257.37900000000002</v>
      </c>
      <c r="F10" t="s">
        <v>93</v>
      </c>
    </row>
    <row r="11" spans="1:6" x14ac:dyDescent="0.15">
      <c r="A11" s="8" t="s">
        <v>12</v>
      </c>
      <c r="B11" s="85">
        <v>670202604.20000005</v>
      </c>
      <c r="C11" s="84">
        <v>228307</v>
      </c>
      <c r="D11" s="55">
        <f t="shared" si="0"/>
        <v>670.2026042</v>
      </c>
      <c r="E11" s="90">
        <f t="shared" si="1"/>
        <v>228.30700000000002</v>
      </c>
      <c r="F11" t="s">
        <v>93</v>
      </c>
    </row>
    <row r="12" spans="1:6" x14ac:dyDescent="0.15">
      <c r="A12" s="8" t="s">
        <v>13</v>
      </c>
      <c r="B12" s="85">
        <v>919230489.79999995</v>
      </c>
      <c r="C12" s="84">
        <v>352646</v>
      </c>
      <c r="D12" s="55">
        <f t="shared" si="0"/>
        <v>919.23048979999987</v>
      </c>
      <c r="E12" s="90">
        <f t="shared" si="1"/>
        <v>352.64600000000002</v>
      </c>
      <c r="F12" t="s">
        <v>93</v>
      </c>
    </row>
    <row r="13" spans="1:6" x14ac:dyDescent="0.15">
      <c r="A13" s="8" t="s">
        <v>14</v>
      </c>
      <c r="B13" s="85">
        <v>1254683931</v>
      </c>
      <c r="C13" s="84">
        <v>398496</v>
      </c>
      <c r="D13" s="55">
        <f t="shared" si="0"/>
        <v>1254.683931</v>
      </c>
      <c r="E13" s="90">
        <f t="shared" si="1"/>
        <v>398.49599999999998</v>
      </c>
      <c r="F13" t="s">
        <v>93</v>
      </c>
    </row>
    <row r="14" spans="1:6" x14ac:dyDescent="0.15">
      <c r="A14" s="8" t="s">
        <v>15</v>
      </c>
      <c r="B14" s="85">
        <v>912020996.20000005</v>
      </c>
      <c r="C14" s="84">
        <v>198065</v>
      </c>
      <c r="D14" s="55">
        <f t="shared" si="0"/>
        <v>912.02099620000001</v>
      </c>
      <c r="E14" s="90">
        <f t="shared" si="1"/>
        <v>198.065</v>
      </c>
      <c r="F14" t="s">
        <v>94</v>
      </c>
    </row>
    <row r="15" spans="1:6" x14ac:dyDescent="0.15">
      <c r="A15" s="8" t="s">
        <v>16</v>
      </c>
      <c r="B15" s="85">
        <v>411871515.89999998</v>
      </c>
      <c r="C15" s="84">
        <v>237302</v>
      </c>
      <c r="D15" s="55">
        <f t="shared" si="0"/>
        <v>411.87151589999996</v>
      </c>
      <c r="E15" s="90">
        <f t="shared" si="1"/>
        <v>237.30199999999999</v>
      </c>
      <c r="F15" t="s">
        <v>92</v>
      </c>
    </row>
    <row r="16" spans="1:6" x14ac:dyDescent="0.15">
      <c r="A16" s="8" t="s">
        <v>17</v>
      </c>
      <c r="B16" s="85">
        <v>614313926.89999998</v>
      </c>
      <c r="C16" s="84">
        <v>193661</v>
      </c>
      <c r="D16" s="55">
        <f t="shared" si="0"/>
        <v>614.31392689999996</v>
      </c>
      <c r="E16" s="90">
        <f t="shared" si="1"/>
        <v>193.661</v>
      </c>
      <c r="F16" t="s">
        <v>93</v>
      </c>
    </row>
    <row r="17" spans="1:6" x14ac:dyDescent="0.15">
      <c r="A17" s="8" t="s">
        <v>18</v>
      </c>
      <c r="B17" s="85">
        <v>1174626313.8</v>
      </c>
      <c r="C17" s="84">
        <v>378921</v>
      </c>
      <c r="D17" s="55">
        <f t="shared" si="0"/>
        <v>1174.6263137999999</v>
      </c>
      <c r="E17" s="90">
        <f t="shared" si="1"/>
        <v>378.92099999999999</v>
      </c>
      <c r="F17" t="s">
        <v>95</v>
      </c>
    </row>
    <row r="18" spans="1:6" x14ac:dyDescent="0.15">
      <c r="A18" s="8" t="s">
        <v>19</v>
      </c>
      <c r="B18" s="85">
        <v>846070226</v>
      </c>
      <c r="C18" s="84">
        <v>154987</v>
      </c>
      <c r="D18" s="55">
        <f t="shared" si="0"/>
        <v>846.07022599999993</v>
      </c>
      <c r="E18" s="90">
        <f t="shared" si="1"/>
        <v>154.98699999999999</v>
      </c>
      <c r="F18" t="s">
        <v>96</v>
      </c>
    </row>
    <row r="19" spans="1:6" x14ac:dyDescent="0.15">
      <c r="A19" s="8" t="s">
        <v>20</v>
      </c>
      <c r="B19" s="85">
        <v>815844470.10000002</v>
      </c>
      <c r="C19" s="84">
        <v>118274</v>
      </c>
      <c r="D19" s="55">
        <f t="shared" si="0"/>
        <v>815.84447009999997</v>
      </c>
      <c r="E19" s="90">
        <f t="shared" si="1"/>
        <v>118.274</v>
      </c>
      <c r="F19" t="s">
        <v>93</v>
      </c>
    </row>
    <row r="20" spans="1:6" x14ac:dyDescent="0.15">
      <c r="A20" s="8" t="s">
        <v>21</v>
      </c>
      <c r="B20" s="85">
        <v>741265388.89999998</v>
      </c>
      <c r="C20" s="84">
        <v>174845</v>
      </c>
      <c r="D20" s="55">
        <f t="shared" si="0"/>
        <v>741.26538889999995</v>
      </c>
      <c r="E20" s="90">
        <f t="shared" si="1"/>
        <v>174.845</v>
      </c>
      <c r="F20" t="s">
        <v>92</v>
      </c>
    </row>
    <row r="21" spans="1:6" x14ac:dyDescent="0.15">
      <c r="A21" s="8" t="s">
        <v>22</v>
      </c>
      <c r="B21" s="85">
        <v>694222849.89999998</v>
      </c>
      <c r="C21" s="84">
        <v>260417</v>
      </c>
      <c r="D21" s="55">
        <f t="shared" si="0"/>
        <v>694.22284989999991</v>
      </c>
      <c r="E21" s="90">
        <f t="shared" si="1"/>
        <v>260.41700000000003</v>
      </c>
      <c r="F21" t="s">
        <v>93</v>
      </c>
    </row>
    <row r="22" spans="1:6" x14ac:dyDescent="0.15">
      <c r="A22" s="8" t="s">
        <v>23</v>
      </c>
      <c r="B22" s="85">
        <v>384219972.60000002</v>
      </c>
      <c r="C22" s="84">
        <v>159356</v>
      </c>
      <c r="D22" s="55">
        <f t="shared" si="0"/>
        <v>384.21997260000001</v>
      </c>
      <c r="E22" s="90">
        <f t="shared" si="1"/>
        <v>159.35599999999999</v>
      </c>
      <c r="F22" t="s">
        <v>93</v>
      </c>
    </row>
    <row r="23" spans="1:6" x14ac:dyDescent="0.15">
      <c r="A23" s="8" t="s">
        <v>24</v>
      </c>
      <c r="B23" s="85">
        <v>616114971.10000002</v>
      </c>
      <c r="C23" s="84">
        <v>230877</v>
      </c>
      <c r="D23" s="55">
        <f t="shared" si="0"/>
        <v>616.11497110000005</v>
      </c>
      <c r="E23" s="90">
        <f t="shared" si="1"/>
        <v>230.87700000000001</v>
      </c>
      <c r="F23" t="s">
        <v>92</v>
      </c>
    </row>
    <row r="24" spans="1:6" x14ac:dyDescent="0.15">
      <c r="A24" s="8" t="s">
        <v>25</v>
      </c>
      <c r="B24" s="85">
        <v>451044856.5</v>
      </c>
      <c r="C24" s="84">
        <v>194656</v>
      </c>
      <c r="D24" s="55">
        <f t="shared" si="0"/>
        <v>451.04485649999998</v>
      </c>
      <c r="E24" s="90">
        <f t="shared" si="1"/>
        <v>194.65600000000001</v>
      </c>
      <c r="F24" t="s">
        <v>92</v>
      </c>
    </row>
    <row r="25" spans="1:6" x14ac:dyDescent="0.15">
      <c r="A25" s="8" t="s">
        <v>26</v>
      </c>
      <c r="B25" s="85">
        <v>661561447.79999995</v>
      </c>
      <c r="C25" s="84">
        <v>247292</v>
      </c>
      <c r="D25" s="55">
        <f t="shared" si="0"/>
        <v>661.56144779999988</v>
      </c>
      <c r="E25" s="90">
        <f t="shared" si="1"/>
        <v>247.292</v>
      </c>
      <c r="F25" t="s">
        <v>93</v>
      </c>
    </row>
    <row r="26" spans="1:6" x14ac:dyDescent="0.15">
      <c r="A26" s="8" t="s">
        <v>27</v>
      </c>
      <c r="B26" s="85">
        <v>1202279612</v>
      </c>
      <c r="C26" s="84">
        <v>173006</v>
      </c>
      <c r="D26" s="55">
        <f t="shared" si="0"/>
        <v>1202.279612</v>
      </c>
      <c r="E26" s="90">
        <f t="shared" si="1"/>
        <v>173.006</v>
      </c>
      <c r="F26" t="s">
        <v>97</v>
      </c>
    </row>
    <row r="27" spans="1:6" x14ac:dyDescent="0.15">
      <c r="A27" s="8" t="s">
        <v>28</v>
      </c>
      <c r="B27" s="85">
        <v>990520155.39999998</v>
      </c>
      <c r="C27" s="84">
        <v>182408</v>
      </c>
      <c r="D27" s="55">
        <f t="shared" si="0"/>
        <v>990.52015539999991</v>
      </c>
      <c r="E27" s="90">
        <f t="shared" si="1"/>
        <v>182.40800000000002</v>
      </c>
      <c r="F27" t="s">
        <v>92</v>
      </c>
    </row>
    <row r="28" spans="1:6" x14ac:dyDescent="0.15">
      <c r="A28" s="8" t="s">
        <v>29</v>
      </c>
      <c r="B28" s="85">
        <v>73028990.5</v>
      </c>
      <c r="C28" s="84">
        <v>19054</v>
      </c>
      <c r="D28" s="55">
        <f t="shared" si="0"/>
        <v>73.028990499999992</v>
      </c>
      <c r="E28" s="90">
        <f t="shared" si="1"/>
        <v>19.054000000000002</v>
      </c>
    </row>
    <row r="29" spans="1:6" x14ac:dyDescent="0.25">
      <c r="D29" s="62"/>
      <c r="E29" s="62"/>
    </row>
    <row r="30" spans="1:6" ht="21" customHeight="1" x14ac:dyDescent="0.25">
      <c r="A30" s="116" t="s">
        <v>98</v>
      </c>
      <c r="B30" s="117"/>
    </row>
    <row r="31" spans="1:6" x14ac:dyDescent="0.15">
      <c r="A31" s="8" t="s">
        <v>6</v>
      </c>
      <c r="B31" s="101" t="str">
        <f>FIXED(D5,1)&amp;CHAR(10)&amp;"("&amp;FIXED(E5,1)&amp;")"</f>
        <v>394.1
(178.4)</v>
      </c>
    </row>
    <row r="32" spans="1:6" x14ac:dyDescent="0.15">
      <c r="A32" s="8" t="s">
        <v>7</v>
      </c>
      <c r="B32" s="101" t="str">
        <f t="shared" ref="B32:B54" si="2">FIXED(D6,1)&amp;CHAR(10)&amp;"("&amp;FIXED(E6,1)&amp;")"</f>
        <v>736.7
(243.8)</v>
      </c>
    </row>
    <row r="33" spans="1:3" x14ac:dyDescent="0.15">
      <c r="A33" s="8" t="s">
        <v>8</v>
      </c>
      <c r="B33" s="101" t="str">
        <f t="shared" si="2"/>
        <v>1,325.0
(530.3)</v>
      </c>
    </row>
    <row r="34" spans="1:3" x14ac:dyDescent="0.15">
      <c r="A34" s="8" t="s">
        <v>9</v>
      </c>
      <c r="B34" s="101" t="str">
        <f t="shared" si="2"/>
        <v>1,009.9
(354.6)</v>
      </c>
    </row>
    <row r="35" spans="1:3" x14ac:dyDescent="0.15">
      <c r="A35" s="8" t="s">
        <v>10</v>
      </c>
      <c r="B35" s="101" t="str">
        <f t="shared" si="2"/>
        <v>1,522.2
(388.9)</v>
      </c>
      <c r="C35" s="95"/>
    </row>
    <row r="36" spans="1:3" x14ac:dyDescent="0.15">
      <c r="A36" s="8" t="s">
        <v>11</v>
      </c>
      <c r="B36" s="101" t="str">
        <f t="shared" si="2"/>
        <v>615.4
(257.4)</v>
      </c>
    </row>
    <row r="37" spans="1:3" x14ac:dyDescent="0.15">
      <c r="A37" s="8" t="s">
        <v>12</v>
      </c>
      <c r="B37" s="101" t="str">
        <f t="shared" si="2"/>
        <v>670.2
(228.3)</v>
      </c>
    </row>
    <row r="38" spans="1:3" x14ac:dyDescent="0.15">
      <c r="A38" s="8" t="s">
        <v>13</v>
      </c>
      <c r="B38" s="101" t="str">
        <f t="shared" si="2"/>
        <v>919.2
(352.6)</v>
      </c>
    </row>
    <row r="39" spans="1:3" x14ac:dyDescent="0.15">
      <c r="A39" s="8" t="s">
        <v>14</v>
      </c>
      <c r="B39" s="101" t="str">
        <f t="shared" si="2"/>
        <v>1,254.7
(398.5)</v>
      </c>
    </row>
    <row r="40" spans="1:3" x14ac:dyDescent="0.15">
      <c r="A40" s="8" t="s">
        <v>15</v>
      </c>
      <c r="B40" s="101" t="str">
        <f t="shared" si="2"/>
        <v>912.0
(198.1)</v>
      </c>
    </row>
    <row r="41" spans="1:3" x14ac:dyDescent="0.15">
      <c r="A41" s="8" t="s">
        <v>16</v>
      </c>
      <c r="B41" s="101" t="str">
        <f t="shared" si="2"/>
        <v>411.9
(237.3)</v>
      </c>
    </row>
    <row r="42" spans="1:3" x14ac:dyDescent="0.15">
      <c r="A42" s="8" t="s">
        <v>17</v>
      </c>
      <c r="B42" s="101" t="str">
        <f t="shared" si="2"/>
        <v>614.3
(193.7)</v>
      </c>
    </row>
    <row r="43" spans="1:3" x14ac:dyDescent="0.15">
      <c r="A43" s="8" t="s">
        <v>18</v>
      </c>
      <c r="B43" s="101" t="str">
        <f t="shared" si="2"/>
        <v>1,174.6
(378.9)</v>
      </c>
    </row>
    <row r="44" spans="1:3" x14ac:dyDescent="0.15">
      <c r="A44" s="8" t="s">
        <v>19</v>
      </c>
      <c r="B44" s="101" t="str">
        <f t="shared" si="2"/>
        <v>846.1
(155.0)</v>
      </c>
    </row>
    <row r="45" spans="1:3" x14ac:dyDescent="0.15">
      <c r="A45" s="8" t="s">
        <v>20</v>
      </c>
      <c r="B45" s="101" t="str">
        <f t="shared" si="2"/>
        <v>815.8
(118.3)</v>
      </c>
    </row>
    <row r="46" spans="1:3" x14ac:dyDescent="0.15">
      <c r="A46" s="8" t="s">
        <v>21</v>
      </c>
      <c r="B46" s="101" t="str">
        <f t="shared" si="2"/>
        <v>741.3
(174.8)</v>
      </c>
    </row>
    <row r="47" spans="1:3" x14ac:dyDescent="0.15">
      <c r="A47" s="8" t="s">
        <v>22</v>
      </c>
      <c r="B47" s="101" t="str">
        <f t="shared" si="2"/>
        <v>694.2
(260.4)</v>
      </c>
    </row>
    <row r="48" spans="1:3" x14ac:dyDescent="0.15">
      <c r="A48" s="8" t="s">
        <v>23</v>
      </c>
      <c r="B48" s="101" t="str">
        <f t="shared" si="2"/>
        <v>384.2
(159.4)</v>
      </c>
    </row>
    <row r="49" spans="1:2" x14ac:dyDescent="0.15">
      <c r="A49" s="8" t="s">
        <v>24</v>
      </c>
      <c r="B49" s="101" t="str">
        <f t="shared" si="2"/>
        <v>616.1
(230.9)</v>
      </c>
    </row>
    <row r="50" spans="1:2" x14ac:dyDescent="0.15">
      <c r="A50" s="8" t="s">
        <v>25</v>
      </c>
      <c r="B50" s="101" t="str">
        <f t="shared" si="2"/>
        <v>451.0
(194.7)</v>
      </c>
    </row>
    <row r="51" spans="1:2" x14ac:dyDescent="0.15">
      <c r="A51" s="8" t="s">
        <v>26</v>
      </c>
      <c r="B51" s="101" t="str">
        <f t="shared" si="2"/>
        <v>661.6
(247.3)</v>
      </c>
    </row>
    <row r="52" spans="1:2" x14ac:dyDescent="0.15">
      <c r="A52" s="8" t="s">
        <v>27</v>
      </c>
      <c r="B52" s="101" t="str">
        <f t="shared" si="2"/>
        <v>1,202.3
(173.0)</v>
      </c>
    </row>
    <row r="53" spans="1:2" x14ac:dyDescent="0.15">
      <c r="A53" s="8" t="s">
        <v>28</v>
      </c>
      <c r="B53" s="101" t="str">
        <f t="shared" si="2"/>
        <v>990.5
(182.4)</v>
      </c>
    </row>
    <row r="54" spans="1:2" x14ac:dyDescent="0.15">
      <c r="A54" s="8" t="s">
        <v>29</v>
      </c>
      <c r="B54" s="101" t="str">
        <f t="shared" si="2"/>
        <v>73.0
(19.1)</v>
      </c>
    </row>
  </sheetData>
  <mergeCells count="4">
    <mergeCell ref="A2:A3"/>
    <mergeCell ref="B2:C2"/>
    <mergeCell ref="A1:C1"/>
    <mergeCell ref="A30:B30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zoomScaleNormal="100" workbookViewId="0">
      <selection activeCell="C18" sqref="C18"/>
    </sheetView>
  </sheetViews>
  <sheetFormatPr defaultRowHeight="13.5" x14ac:dyDescent="0.25"/>
  <cols>
    <col min="2" max="2" width="19.7109375" bestFit="1" customWidth="1"/>
    <col min="3" max="3" width="11.140625" bestFit="1" customWidth="1"/>
    <col min="4" max="7" width="9.28515625" style="1" bestFit="1" customWidth="1"/>
    <col min="27" max="28" width="0" hidden="1" customWidth="1"/>
  </cols>
  <sheetData>
    <row r="1" spans="1:13" x14ac:dyDescent="0.25">
      <c r="A1" s="115" t="s">
        <v>69</v>
      </c>
      <c r="B1" s="115"/>
      <c r="C1" s="115"/>
      <c r="D1" s="7"/>
      <c r="E1" s="7"/>
      <c r="F1" s="7"/>
      <c r="G1" s="7"/>
      <c r="J1" s="63"/>
    </row>
    <row r="2" spans="1:13" x14ac:dyDescent="0.25">
      <c r="A2" s="111"/>
      <c r="B2" s="113" t="s">
        <v>2</v>
      </c>
      <c r="C2" s="114"/>
      <c r="D2" s="7"/>
      <c r="E2" s="7"/>
      <c r="F2" s="7"/>
      <c r="G2" s="7"/>
    </row>
    <row r="3" spans="1:13" x14ac:dyDescent="0.25">
      <c r="A3" s="112"/>
      <c r="B3" s="9" t="s">
        <v>3</v>
      </c>
      <c r="C3" s="10" t="s">
        <v>4</v>
      </c>
      <c r="D3" s="9" t="s">
        <v>3</v>
      </c>
      <c r="E3" s="10" t="s">
        <v>70</v>
      </c>
      <c r="F3" s="10" t="s">
        <v>4</v>
      </c>
      <c r="G3" s="10" t="s">
        <v>70</v>
      </c>
      <c r="H3" s="118" t="s">
        <v>99</v>
      </c>
      <c r="I3" s="118"/>
      <c r="M3" s="83"/>
    </row>
    <row r="4" spans="1:13" ht="12.75" customHeight="1" x14ac:dyDescent="0.15">
      <c r="A4" s="11" t="s">
        <v>5</v>
      </c>
      <c r="B4" s="67">
        <f>SUM(B5:B28)</f>
        <v>19036366822.900002</v>
      </c>
      <c r="C4" s="86">
        <f>SUM(C5:C28)</f>
        <v>5856002</v>
      </c>
      <c r="D4" s="7">
        <f>B4*0.000001</f>
        <v>19036.3668229</v>
      </c>
      <c r="E4" s="7">
        <v>99.999999999999972</v>
      </c>
      <c r="F4" s="7">
        <f>C4*0.001</f>
        <v>5856.0020000000004</v>
      </c>
      <c r="G4" s="7">
        <v>100</v>
      </c>
      <c r="H4" s="102" t="str">
        <f>FIXED(D4,1)&amp;CHAR(10)&amp;"("&amp;FIXED(E4,1)&amp;")"</f>
        <v>19,036.4
(100.0)</v>
      </c>
      <c r="I4" s="102" t="str">
        <f>FIXED(F4,1)&amp;CHAR(10)&amp;"("&amp;FIXED(G4,1)&amp;")"</f>
        <v>5,856.0
(100.0)</v>
      </c>
    </row>
    <row r="5" spans="1:13" x14ac:dyDescent="0.15">
      <c r="A5" s="8" t="s">
        <v>6</v>
      </c>
      <c r="B5" s="85">
        <v>394056030.69999999</v>
      </c>
      <c r="C5" s="84">
        <v>178433</v>
      </c>
      <c r="D5" s="74">
        <f t="shared" ref="D5:D28" si="0">B5*0.000001</f>
        <v>394.05603069999995</v>
      </c>
      <c r="E5" s="74">
        <f>B5/B4*100</f>
        <v>2.070017006742936</v>
      </c>
      <c r="F5" s="74">
        <f t="shared" ref="F5:F28" si="1">C5*0.001</f>
        <v>178.43299999999999</v>
      </c>
      <c r="G5" s="74">
        <f>C5/C4*100</f>
        <v>3.047010571376171</v>
      </c>
      <c r="H5" s="102" t="str">
        <f t="shared" ref="H5:H26" si="2">FIXED(D5,1)&amp;CHAR(10)&amp;"("&amp;FIXED(E5,1)&amp;")"</f>
        <v>394.1
(2.1)</v>
      </c>
      <c r="I5" s="102" t="str">
        <f t="shared" ref="I5:I26" si="3">FIXED(F5,1)&amp;CHAR(10)&amp;"("&amp;FIXED(G5,1)&amp;")"</f>
        <v>178.4
(3.0)</v>
      </c>
      <c r="J5" s="106"/>
    </row>
    <row r="6" spans="1:13" x14ac:dyDescent="0.15">
      <c r="A6" s="8" t="s">
        <v>7</v>
      </c>
      <c r="B6" s="85">
        <v>736723308.70000005</v>
      </c>
      <c r="C6" s="84">
        <v>243832</v>
      </c>
      <c r="D6" s="74">
        <f t="shared" si="0"/>
        <v>736.72330869999996</v>
      </c>
      <c r="E6" s="74">
        <f>B6/B4*100</f>
        <v>3.8700835908128797</v>
      </c>
      <c r="F6" s="74">
        <f t="shared" si="1"/>
        <v>243.83199999999999</v>
      </c>
      <c r="G6" s="74">
        <f>C6/C4*100</f>
        <v>4.1637963921460406</v>
      </c>
      <c r="H6" s="102" t="str">
        <f t="shared" si="2"/>
        <v>736.7
(3.9)</v>
      </c>
      <c r="I6" s="102" t="str">
        <f t="shared" si="3"/>
        <v>243.8
(4.2)</v>
      </c>
      <c r="J6" s="106"/>
    </row>
    <row r="7" spans="1:13" x14ac:dyDescent="0.15">
      <c r="A7" s="8" t="s">
        <v>8</v>
      </c>
      <c r="B7" s="85">
        <v>1324952303.2</v>
      </c>
      <c r="C7" s="84">
        <v>530339</v>
      </c>
      <c r="D7" s="74">
        <f t="shared" si="0"/>
        <v>1324.9523032</v>
      </c>
      <c r="E7" s="74">
        <f>B7/B4*100</f>
        <v>6.9601112204148867</v>
      </c>
      <c r="F7" s="74">
        <f t="shared" si="1"/>
        <v>530.33900000000006</v>
      </c>
      <c r="G7" s="74">
        <f>C7/C4*100</f>
        <v>9.0563322895039988</v>
      </c>
      <c r="H7" s="102" t="str">
        <f t="shared" si="2"/>
        <v>1,325.0
(7.0)</v>
      </c>
      <c r="I7" s="102" t="str">
        <f t="shared" si="3"/>
        <v>530.3
(9.1)</v>
      </c>
      <c r="J7" s="106"/>
    </row>
    <row r="8" spans="1:13" x14ac:dyDescent="0.15">
      <c r="A8" s="8" t="s">
        <v>9</v>
      </c>
      <c r="B8" s="85">
        <v>1009922568.8</v>
      </c>
      <c r="C8" s="84">
        <v>354560</v>
      </c>
      <c r="D8" s="74">
        <f t="shared" si="0"/>
        <v>1009.9225687999999</v>
      </c>
      <c r="E8" s="74">
        <f>B8/B4*100</f>
        <v>5.3052275058342691</v>
      </c>
      <c r="F8" s="74">
        <f t="shared" si="1"/>
        <v>354.56</v>
      </c>
      <c r="G8" s="74">
        <f>C8/C4*100</f>
        <v>6.0546427409007029</v>
      </c>
      <c r="H8" s="102" t="str">
        <f t="shared" si="2"/>
        <v>1,009.9
(5.3)</v>
      </c>
      <c r="I8" s="102" t="str">
        <f t="shared" si="3"/>
        <v>354.6
(6.1)</v>
      </c>
      <c r="J8" s="106"/>
    </row>
    <row r="9" spans="1:13" x14ac:dyDescent="0.15">
      <c r="A9" s="8" t="s">
        <v>10</v>
      </c>
      <c r="B9" s="85">
        <v>1522205702.2</v>
      </c>
      <c r="C9" s="84">
        <v>388889</v>
      </c>
      <c r="D9" s="74">
        <f t="shared" si="0"/>
        <v>1522.2057021999999</v>
      </c>
      <c r="E9" s="74">
        <f>B9/B4*100</f>
        <v>7.9963036873656286</v>
      </c>
      <c r="F9" s="74">
        <f t="shared" si="1"/>
        <v>388.88900000000001</v>
      </c>
      <c r="G9" s="74">
        <f>C9/C4*100</f>
        <v>6.6408618029843574</v>
      </c>
      <c r="H9" s="102" t="str">
        <f t="shared" si="2"/>
        <v>1,522.2
(8.0)</v>
      </c>
      <c r="I9" s="102" t="str">
        <f t="shared" si="3"/>
        <v>388.9
(6.6)</v>
      </c>
      <c r="J9" s="106"/>
    </row>
    <row r="10" spans="1:13" x14ac:dyDescent="0.15">
      <c r="A10" s="8" t="s">
        <v>11</v>
      </c>
      <c r="B10" s="85">
        <v>615384190.70000005</v>
      </c>
      <c r="C10" s="84">
        <v>257379</v>
      </c>
      <c r="D10" s="74">
        <f t="shared" si="0"/>
        <v>615.38419069999998</v>
      </c>
      <c r="E10" s="74">
        <f>B10/B4*100</f>
        <v>3.2326766784075471</v>
      </c>
      <c r="F10" s="74">
        <f t="shared" si="1"/>
        <v>257.37900000000002</v>
      </c>
      <c r="G10" s="74">
        <f>C10/C4*100</f>
        <v>4.3951316956517434</v>
      </c>
      <c r="H10" s="102" t="str">
        <f t="shared" si="2"/>
        <v>615.4
(3.2)</v>
      </c>
      <c r="I10" s="102" t="str">
        <f t="shared" si="3"/>
        <v>257.4
(4.4)</v>
      </c>
      <c r="J10" s="106"/>
    </row>
    <row r="11" spans="1:13" x14ac:dyDescent="0.15">
      <c r="A11" s="8" t="s">
        <v>12</v>
      </c>
      <c r="B11" s="85">
        <v>670202604.20000005</v>
      </c>
      <c r="C11" s="84">
        <v>228307</v>
      </c>
      <c r="D11" s="74">
        <f t="shared" si="0"/>
        <v>670.2026042</v>
      </c>
      <c r="E11" s="74">
        <f>B11/B4*100</f>
        <v>3.5206434632987458</v>
      </c>
      <c r="F11" s="74">
        <f t="shared" si="1"/>
        <v>228.30700000000002</v>
      </c>
      <c r="G11" s="74">
        <f>C11/C4*100</f>
        <v>3.8986837777719336</v>
      </c>
      <c r="H11" s="102" t="str">
        <f t="shared" si="2"/>
        <v>670.2
(3.5)</v>
      </c>
      <c r="I11" s="102" t="str">
        <f t="shared" si="3"/>
        <v>228.3
(3.9)</v>
      </c>
      <c r="J11" s="106"/>
    </row>
    <row r="12" spans="1:13" x14ac:dyDescent="0.15">
      <c r="A12" s="8" t="s">
        <v>13</v>
      </c>
      <c r="B12" s="85">
        <v>919230489.79999995</v>
      </c>
      <c r="C12" s="84">
        <v>352646</v>
      </c>
      <c r="D12" s="74">
        <f t="shared" si="0"/>
        <v>919.23048979999987</v>
      </c>
      <c r="E12" s="74">
        <f>B12/B4*100</f>
        <v>4.8288126529175823</v>
      </c>
      <c r="F12" s="74">
        <f t="shared" si="1"/>
        <v>352.64600000000002</v>
      </c>
      <c r="G12" s="74">
        <f>C12/C4*100</f>
        <v>6.0219583258339053</v>
      </c>
      <c r="H12" s="102" t="str">
        <f t="shared" si="2"/>
        <v>919.2
(4.8)</v>
      </c>
      <c r="I12" s="102" t="str">
        <f t="shared" si="3"/>
        <v>352.6
(6.0)</v>
      </c>
      <c r="J12" s="106"/>
    </row>
    <row r="13" spans="1:13" x14ac:dyDescent="0.15">
      <c r="A13" s="8" t="s">
        <v>14</v>
      </c>
      <c r="B13" s="85">
        <v>1254683931</v>
      </c>
      <c r="C13" s="84">
        <v>398496</v>
      </c>
      <c r="D13" s="74">
        <f t="shared" si="0"/>
        <v>1254.683931</v>
      </c>
      <c r="E13" s="74">
        <f>B13/B4*100</f>
        <v>6.5909842076097442</v>
      </c>
      <c r="F13" s="74">
        <f t="shared" si="1"/>
        <v>398.49599999999998</v>
      </c>
      <c r="G13" s="74">
        <f>C13/C4*100</f>
        <v>6.8049157087036516</v>
      </c>
      <c r="H13" s="102" t="str">
        <f t="shared" si="2"/>
        <v>1,254.7
(6.6)</v>
      </c>
      <c r="I13" s="102" t="str">
        <f t="shared" si="3"/>
        <v>398.5
(6.8)</v>
      </c>
      <c r="J13" s="106"/>
    </row>
    <row r="14" spans="1:13" x14ac:dyDescent="0.15">
      <c r="A14" s="8" t="s">
        <v>15</v>
      </c>
      <c r="B14" s="85">
        <v>912020996.20000005</v>
      </c>
      <c r="C14" s="84">
        <v>198065</v>
      </c>
      <c r="D14" s="74">
        <f t="shared" si="0"/>
        <v>912.02099620000001</v>
      </c>
      <c r="E14" s="74">
        <f>B14/B4*100</f>
        <v>4.7909404388177403</v>
      </c>
      <c r="F14" s="74">
        <f t="shared" si="1"/>
        <v>198.065</v>
      </c>
      <c r="G14" s="74">
        <f>C14/C4*100</f>
        <v>3.3822563585190037</v>
      </c>
      <c r="H14" s="102" t="str">
        <f t="shared" si="2"/>
        <v>912.0
(4.8)</v>
      </c>
      <c r="I14" s="102" t="str">
        <f t="shared" si="3"/>
        <v>198.1
(3.4)</v>
      </c>
      <c r="J14" s="106"/>
    </row>
    <row r="15" spans="1:13" x14ac:dyDescent="0.15">
      <c r="A15" s="8" t="s">
        <v>16</v>
      </c>
      <c r="B15" s="85">
        <v>411871515.89999998</v>
      </c>
      <c r="C15" s="84">
        <v>237302</v>
      </c>
      <c r="D15" s="74">
        <f t="shared" si="0"/>
        <v>411.87151589999996</v>
      </c>
      <c r="E15" s="74">
        <f>B15/B4*100</f>
        <v>2.1636035895491084</v>
      </c>
      <c r="F15" s="74">
        <f t="shared" si="1"/>
        <v>237.30199999999999</v>
      </c>
      <c r="G15" s="74">
        <f>C15/C4*100</f>
        <v>4.0522868673883643</v>
      </c>
      <c r="H15" s="102" t="str">
        <f t="shared" si="2"/>
        <v>411.9
(2.2)</v>
      </c>
      <c r="I15" s="102" t="str">
        <f t="shared" si="3"/>
        <v>237.3
(4.1)</v>
      </c>
      <c r="J15" s="106"/>
    </row>
    <row r="16" spans="1:13" x14ac:dyDescent="0.15">
      <c r="A16" s="8" t="s">
        <v>17</v>
      </c>
      <c r="B16" s="85">
        <v>614313926.89999998</v>
      </c>
      <c r="C16" s="84">
        <v>193661</v>
      </c>
      <c r="D16" s="74">
        <f t="shared" si="0"/>
        <v>614.31392689999996</v>
      </c>
      <c r="E16" s="74">
        <f>B16/B4*100</f>
        <v>3.2270544721853351</v>
      </c>
      <c r="F16" s="74">
        <f t="shared" si="1"/>
        <v>193.661</v>
      </c>
      <c r="G16" s="74">
        <f>C16/C4*100</f>
        <v>3.3070514661709476</v>
      </c>
      <c r="H16" s="102" t="str">
        <f t="shared" si="2"/>
        <v>614.3
(3.2)</v>
      </c>
      <c r="I16" s="102" t="str">
        <f t="shared" si="3"/>
        <v>193.7
(3.3)</v>
      </c>
      <c r="J16" s="106"/>
    </row>
    <row r="17" spans="1:10" ht="14.25" customHeight="1" x14ac:dyDescent="0.15">
      <c r="A17" s="8" t="s">
        <v>18</v>
      </c>
      <c r="B17" s="85">
        <v>1174626313.8</v>
      </c>
      <c r="C17" s="84">
        <v>378921</v>
      </c>
      <c r="D17" s="74">
        <f t="shared" si="0"/>
        <v>1174.6263137999999</v>
      </c>
      <c r="E17" s="74">
        <f>B17/B4*100</f>
        <v>6.1704332802988997</v>
      </c>
      <c r="F17" s="74">
        <f t="shared" si="1"/>
        <v>378.92099999999999</v>
      </c>
      <c r="G17" s="74">
        <f>C17/C4*100</f>
        <v>6.4706432818841257</v>
      </c>
      <c r="H17" s="102" t="str">
        <f t="shared" si="2"/>
        <v>1,174.6
(6.2)</v>
      </c>
      <c r="I17" s="102" t="str">
        <f t="shared" si="3"/>
        <v>378.9
(6.5)</v>
      </c>
      <c r="J17" s="106"/>
    </row>
    <row r="18" spans="1:10" x14ac:dyDescent="0.15">
      <c r="A18" s="8" t="s">
        <v>19</v>
      </c>
      <c r="B18" s="85">
        <v>846070226</v>
      </c>
      <c r="C18" s="84">
        <v>154987</v>
      </c>
      <c r="D18" s="74">
        <f t="shared" si="0"/>
        <v>846.07022599999993</v>
      </c>
      <c r="E18" s="74">
        <f>B18/B4*100</f>
        <v>4.4444942350144814</v>
      </c>
      <c r="F18" s="74">
        <f t="shared" si="1"/>
        <v>154.98699999999999</v>
      </c>
      <c r="G18" s="74">
        <f>C18/C4*100</f>
        <v>2.646635025056344</v>
      </c>
      <c r="H18" s="102" t="str">
        <f t="shared" si="2"/>
        <v>846.1
(4.4)</v>
      </c>
      <c r="I18" s="102" t="str">
        <f t="shared" si="3"/>
        <v>155.0
(2.6)</v>
      </c>
      <c r="J18" s="106"/>
    </row>
    <row r="19" spans="1:10" x14ac:dyDescent="0.15">
      <c r="A19" s="8" t="s">
        <v>20</v>
      </c>
      <c r="B19" s="85">
        <v>815844470.10000002</v>
      </c>
      <c r="C19" s="84">
        <v>118274</v>
      </c>
      <c r="D19" s="74">
        <f t="shared" si="0"/>
        <v>815.84447009999997</v>
      </c>
      <c r="E19" s="74">
        <f>B19/B4*100</f>
        <v>4.285715219138198</v>
      </c>
      <c r="F19" s="74">
        <f t="shared" si="1"/>
        <v>118.274</v>
      </c>
      <c r="G19" s="74">
        <f>C19/C4*100</f>
        <v>2.0197055943628435</v>
      </c>
      <c r="H19" s="102" t="str">
        <f t="shared" si="2"/>
        <v>815.8
(4.3)</v>
      </c>
      <c r="I19" s="102" t="str">
        <f t="shared" si="3"/>
        <v>118.3
(2.0)</v>
      </c>
      <c r="J19" s="106"/>
    </row>
    <row r="20" spans="1:10" x14ac:dyDescent="0.15">
      <c r="A20" s="8" t="s">
        <v>21</v>
      </c>
      <c r="B20" s="85">
        <v>741265388.89999998</v>
      </c>
      <c r="C20" s="84">
        <v>174845</v>
      </c>
      <c r="D20" s="74">
        <f t="shared" si="0"/>
        <v>741.26538889999995</v>
      </c>
      <c r="E20" s="74">
        <f>B20/B4*100</f>
        <v>3.8939436069717193</v>
      </c>
      <c r="F20" s="74">
        <f t="shared" si="1"/>
        <v>174.845</v>
      </c>
      <c r="G20" s="74">
        <f>C20/C4*100</f>
        <v>2.9857401004985995</v>
      </c>
      <c r="H20" s="102" t="str">
        <f t="shared" si="2"/>
        <v>741.3
(3.9)</v>
      </c>
      <c r="I20" s="102" t="str">
        <f t="shared" si="3"/>
        <v>174.8
(3.0)</v>
      </c>
      <c r="J20" s="106"/>
    </row>
    <row r="21" spans="1:10" x14ac:dyDescent="0.15">
      <c r="A21" s="8" t="s">
        <v>22</v>
      </c>
      <c r="B21" s="85">
        <v>694222849.89999998</v>
      </c>
      <c r="C21" s="84">
        <v>260417</v>
      </c>
      <c r="D21" s="74">
        <f t="shared" si="0"/>
        <v>694.22284989999991</v>
      </c>
      <c r="E21" s="74">
        <f>B21/B4*100</f>
        <v>3.646824293514229</v>
      </c>
      <c r="F21" s="74">
        <f t="shared" si="1"/>
        <v>260.41700000000003</v>
      </c>
      <c r="G21" s="74">
        <f>C21/C4*100</f>
        <v>4.4470100932342573</v>
      </c>
      <c r="H21" s="102" t="str">
        <f t="shared" si="2"/>
        <v>694.2
(3.6)</v>
      </c>
      <c r="I21" s="102" t="str">
        <f t="shared" si="3"/>
        <v>260.4
(4.4)</v>
      </c>
      <c r="J21" s="106"/>
    </row>
    <row r="22" spans="1:10" x14ac:dyDescent="0.15">
      <c r="A22" s="8" t="s">
        <v>23</v>
      </c>
      <c r="B22" s="85">
        <v>384219972.60000002</v>
      </c>
      <c r="C22" s="84">
        <v>159356</v>
      </c>
      <c r="D22" s="74">
        <f t="shared" si="0"/>
        <v>384.21997260000001</v>
      </c>
      <c r="E22" s="74">
        <f>B22/B4*100</f>
        <v>2.018347178190528</v>
      </c>
      <c r="F22" s="74">
        <f t="shared" si="1"/>
        <v>159.35599999999999</v>
      </c>
      <c r="G22" s="74">
        <f>C22/C4*100</f>
        <v>2.7212422400128959</v>
      </c>
      <c r="H22" s="102" t="str">
        <f t="shared" si="2"/>
        <v>384.2
(2.0)</v>
      </c>
      <c r="I22" s="102" t="str">
        <f t="shared" si="3"/>
        <v>159.4
(2.7)</v>
      </c>
      <c r="J22" s="106"/>
    </row>
    <row r="23" spans="1:10" x14ac:dyDescent="0.15">
      <c r="A23" s="8" t="s">
        <v>24</v>
      </c>
      <c r="B23" s="85">
        <v>616114971.10000002</v>
      </c>
      <c r="C23" s="84">
        <v>230877</v>
      </c>
      <c r="D23" s="74">
        <f t="shared" si="0"/>
        <v>616.11497110000005</v>
      </c>
      <c r="E23" s="74">
        <f>B23/B4*100</f>
        <v>3.2365155432854862</v>
      </c>
      <c r="F23" s="74">
        <f t="shared" si="1"/>
        <v>230.87700000000001</v>
      </c>
      <c r="G23" s="74">
        <f>C23/C4*100</f>
        <v>3.9425703748052001</v>
      </c>
      <c r="H23" s="102" t="str">
        <f t="shared" si="2"/>
        <v>616.1
(3.2)</v>
      </c>
      <c r="I23" s="102" t="str">
        <f t="shared" si="3"/>
        <v>230.9
(3.9)</v>
      </c>
      <c r="J23" s="106"/>
    </row>
    <row r="24" spans="1:10" x14ac:dyDescent="0.15">
      <c r="A24" s="8" t="s">
        <v>25</v>
      </c>
      <c r="B24" s="85">
        <v>451044856.5</v>
      </c>
      <c r="C24" s="84">
        <v>194656</v>
      </c>
      <c r="D24" s="74">
        <f t="shared" si="0"/>
        <v>451.04485649999998</v>
      </c>
      <c r="E24" s="74">
        <f>B24/B4*100</f>
        <v>2.3693851914925848</v>
      </c>
      <c r="F24" s="74">
        <f t="shared" si="1"/>
        <v>194.65600000000001</v>
      </c>
      <c r="G24" s="74">
        <f>C24/C4*100</f>
        <v>3.3240425805865503</v>
      </c>
      <c r="H24" s="102" t="str">
        <f t="shared" si="2"/>
        <v>451.0
(2.4)</v>
      </c>
      <c r="I24" s="102" t="str">
        <f t="shared" si="3"/>
        <v>194.7
(3.3)</v>
      </c>
      <c r="J24" s="106"/>
    </row>
    <row r="25" spans="1:10" x14ac:dyDescent="0.15">
      <c r="A25" s="8" t="s">
        <v>26</v>
      </c>
      <c r="B25" s="85">
        <v>661561447.79999995</v>
      </c>
      <c r="C25" s="84">
        <v>247292</v>
      </c>
      <c r="D25" s="74">
        <f t="shared" si="0"/>
        <v>661.56144779999988</v>
      </c>
      <c r="E25" s="74">
        <f>B25/B4*100</f>
        <v>3.4752505767233246</v>
      </c>
      <c r="F25" s="74">
        <f t="shared" si="1"/>
        <v>247.292</v>
      </c>
      <c r="G25" s="74">
        <f>C25/C4*100</f>
        <v>4.2228810714203995</v>
      </c>
      <c r="H25" s="102" t="str">
        <f t="shared" si="2"/>
        <v>661.6
(3.5)</v>
      </c>
      <c r="I25" s="102" t="str">
        <f t="shared" si="3"/>
        <v>247.3
(4.2)</v>
      </c>
      <c r="J25" s="106"/>
    </row>
    <row r="26" spans="1:10" x14ac:dyDescent="0.15">
      <c r="A26" s="8" t="s">
        <v>27</v>
      </c>
      <c r="B26" s="85">
        <v>1202279612</v>
      </c>
      <c r="C26" s="84">
        <v>173006</v>
      </c>
      <c r="D26" s="74">
        <f t="shared" si="0"/>
        <v>1202.279612</v>
      </c>
      <c r="E26" s="74">
        <f>B26/B4*100</f>
        <v>6.3156989103283347</v>
      </c>
      <c r="F26" s="74">
        <f t="shared" si="1"/>
        <v>173.006</v>
      </c>
      <c r="G26" s="74">
        <f>C26/C4*100</f>
        <v>2.9543364226993094</v>
      </c>
      <c r="H26" s="102" t="str">
        <f t="shared" si="2"/>
        <v>1,202.3
(6.3)</v>
      </c>
      <c r="I26" s="102" t="str">
        <f t="shared" si="3"/>
        <v>173.0
(3.0)</v>
      </c>
      <c r="J26" s="106"/>
    </row>
    <row r="27" spans="1:10" x14ac:dyDescent="0.15">
      <c r="A27" s="8" t="s">
        <v>28</v>
      </c>
      <c r="B27" s="85">
        <v>990520155.39999998</v>
      </c>
      <c r="C27" s="84">
        <v>182408</v>
      </c>
      <c r="D27" s="74">
        <f t="shared" si="0"/>
        <v>990.52015539999991</v>
      </c>
      <c r="E27" s="74">
        <f>B27/B4*100</f>
        <v>5.203304625378637</v>
      </c>
      <c r="F27" s="74">
        <f t="shared" si="1"/>
        <v>182.40800000000002</v>
      </c>
      <c r="G27" s="74">
        <f>C27/C4*100</f>
        <v>3.1148896465540825</v>
      </c>
      <c r="H27" s="102" t="str">
        <f t="shared" ref="H27:H28" si="4">FIXED(D27,1)&amp;CHAR(10)&amp;"("&amp;FIXED(E27,1)&amp;")"</f>
        <v>990.5
(5.2)</v>
      </c>
      <c r="I27" s="102" t="str">
        <f t="shared" ref="I27:I28" si="5">FIXED(F27,1)&amp;CHAR(10)&amp;"("&amp;FIXED(G27,1)&amp;")"</f>
        <v>182.4
(3.1)</v>
      </c>
      <c r="J27" s="106"/>
    </row>
    <row r="28" spans="1:10" x14ac:dyDescent="0.15">
      <c r="A28" s="8" t="s">
        <v>29</v>
      </c>
      <c r="B28" s="85">
        <v>73028990.5</v>
      </c>
      <c r="C28" s="84">
        <v>19054</v>
      </c>
      <c r="D28" s="74">
        <f t="shared" si="0"/>
        <v>73.028990499999992</v>
      </c>
      <c r="E28" s="74">
        <f>B28/B4*100</f>
        <v>0.38362882570716694</v>
      </c>
      <c r="F28" s="74">
        <f t="shared" si="1"/>
        <v>19.054000000000002</v>
      </c>
      <c r="G28" s="74">
        <f>C28/C4*100</f>
        <v>0.32537557193457239</v>
      </c>
      <c r="H28" s="102" t="str">
        <f t="shared" si="4"/>
        <v>73.0
(0.4)</v>
      </c>
      <c r="I28" s="102" t="str">
        <f t="shared" si="5"/>
        <v>19.1
(0.3)</v>
      </c>
      <c r="J28" s="106"/>
    </row>
  </sheetData>
  <mergeCells count="4">
    <mergeCell ref="A1:C1"/>
    <mergeCell ref="A2:A3"/>
    <mergeCell ref="B2:C2"/>
    <mergeCell ref="H3:I3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zoomScaleNormal="100" workbookViewId="0">
      <selection activeCell="D8" sqref="D8"/>
    </sheetView>
  </sheetViews>
  <sheetFormatPr defaultRowHeight="13.5" x14ac:dyDescent="0.25"/>
  <cols>
    <col min="4" max="4" width="18.140625" bestFit="1" customWidth="1"/>
    <col min="5" max="5" width="13.5703125" customWidth="1"/>
    <col min="6" max="6" width="9.140625" style="1"/>
  </cols>
  <sheetData>
    <row r="1" spans="1:11" x14ac:dyDescent="0.25">
      <c r="A1" s="15" t="s">
        <v>71</v>
      </c>
      <c r="B1" s="15"/>
      <c r="C1" s="15"/>
      <c r="D1" s="15"/>
      <c r="E1" s="15"/>
      <c r="F1" s="7"/>
      <c r="K1" s="64"/>
    </row>
    <row r="2" spans="1:11" x14ac:dyDescent="0.25">
      <c r="A2" s="119"/>
      <c r="B2" s="120"/>
      <c r="C2" s="121"/>
      <c r="D2" s="113" t="s">
        <v>5</v>
      </c>
      <c r="E2" s="114"/>
      <c r="F2" s="7"/>
      <c r="J2" s="83"/>
    </row>
    <row r="3" spans="1:11" x14ac:dyDescent="0.25">
      <c r="A3" s="122"/>
      <c r="B3" s="123"/>
      <c r="C3" s="124"/>
      <c r="D3" s="9" t="s">
        <v>3</v>
      </c>
      <c r="E3" s="10" t="s">
        <v>4</v>
      </c>
      <c r="F3" s="7"/>
    </row>
    <row r="4" spans="1:11" ht="21" x14ac:dyDescent="0.15">
      <c r="A4" s="125"/>
      <c r="B4" s="13" t="s">
        <v>72</v>
      </c>
      <c r="C4" s="14" t="s">
        <v>73</v>
      </c>
      <c r="D4" s="66">
        <v>5473186668.3999987</v>
      </c>
      <c r="E4" s="65">
        <v>5182474</v>
      </c>
      <c r="F4" s="74">
        <f>D4/(D4+D5)*100</f>
        <v>28.751214553272693</v>
      </c>
      <c r="G4" s="103" t="str">
        <f>B4&amp;CHAR(10)&amp;FIXED(D4,1)&amp;"㎡"&amp;CHAR(10)&amp;"("&amp;FIXED(F4,1)&amp;"%)"&amp;CHAR(10)&amp;FIXED(E4,0)&amp;"필"</f>
        <v>토지대장등록지
5,473,186,668.4㎡
(28.8%)
5,182,474필</v>
      </c>
    </row>
    <row r="5" spans="1:11" ht="21" x14ac:dyDescent="0.15">
      <c r="A5" s="125"/>
      <c r="B5" s="13" t="s">
        <v>74</v>
      </c>
      <c r="C5" s="14" t="s">
        <v>35</v>
      </c>
      <c r="D5" s="66">
        <v>13563180154.5</v>
      </c>
      <c r="E5" s="65">
        <v>673528</v>
      </c>
      <c r="F5" s="74">
        <f>D5/(D4+D5)*100</f>
        <v>71.248785446727311</v>
      </c>
      <c r="G5" s="103" t="str">
        <f t="shared" ref="G5" si="0">B5&amp;CHAR(10)&amp;FIXED(D5,1)&amp;"㎡"&amp;CHAR(10)&amp;"("&amp;FIXED(F5,1)&amp;"%)"&amp;CHAR(10)&amp;FIXED(E5,0)&amp;"필"</f>
        <v>임야대장등록지
13,563,180,154.5㎡
(71.2%)
673,528필</v>
      </c>
    </row>
    <row r="6" spans="1:11" x14ac:dyDescent="0.15">
      <c r="A6" s="125"/>
      <c r="B6" s="125" t="s">
        <v>91</v>
      </c>
      <c r="C6" s="61" t="s">
        <v>87</v>
      </c>
      <c r="D6" s="66">
        <v>10134174834</v>
      </c>
      <c r="E6" s="65">
        <v>3747988</v>
      </c>
      <c r="F6" s="74">
        <f>D6/D15*100</f>
        <v>53.235866529998709</v>
      </c>
      <c r="G6" s="103" t="str">
        <f>C6&amp;CHAR(10)&amp;FIXED(D6,1)&amp;"㎡"&amp;CHAR(10)&amp;"("&amp;FIXED(F6,1)&amp;"%)"&amp;CHAR(10)&amp;FIXED(E6,0)&amp;"필"</f>
        <v>개인
10,134,174,834.0㎡
(53.2%)
3,747,988필</v>
      </c>
    </row>
    <row r="7" spans="1:11" x14ac:dyDescent="0.15">
      <c r="A7" s="125"/>
      <c r="B7" s="125"/>
      <c r="C7" s="61" t="s">
        <v>30</v>
      </c>
      <c r="D7" s="66">
        <v>4228813025.5</v>
      </c>
      <c r="E7" s="65">
        <v>930585</v>
      </c>
      <c r="F7" s="74">
        <f>D7/D15*100</f>
        <v>22.214391353359002</v>
      </c>
      <c r="G7" s="103" t="str">
        <f t="shared" ref="G7:G14" si="1">C7&amp;CHAR(10)&amp;FIXED(D7,1)&amp;"㎡"&amp;CHAR(10)&amp;"("&amp;FIXED(F7,1)&amp;"%)"&amp;CHAR(10)&amp;FIXED(E7,0)&amp;"필"</f>
        <v>국유지
4,228,813,025.5㎡
(22.2%)
930,585필</v>
      </c>
      <c r="H7" s="95"/>
    </row>
    <row r="8" spans="1:11" x14ac:dyDescent="0.15">
      <c r="A8" s="125"/>
      <c r="B8" s="125"/>
      <c r="C8" s="61" t="s">
        <v>31</v>
      </c>
      <c r="D8" s="66">
        <v>240790207.90000001</v>
      </c>
      <c r="E8" s="65">
        <v>125938</v>
      </c>
      <c r="F8" s="74">
        <f>D8/D15*100</f>
        <v>1.2648958183046717</v>
      </c>
      <c r="G8" s="103" t="str">
        <f t="shared" si="1"/>
        <v>도유지
240,790,207.9㎡
(1.3%)
125,938필</v>
      </c>
    </row>
    <row r="9" spans="1:11" x14ac:dyDescent="0.15">
      <c r="A9" s="125"/>
      <c r="B9" s="125"/>
      <c r="C9" s="61" t="s">
        <v>32</v>
      </c>
      <c r="D9" s="66">
        <v>1334415734.5</v>
      </c>
      <c r="E9" s="65">
        <v>679530</v>
      </c>
      <c r="F9" s="74">
        <f>D9/D15*100</f>
        <v>7.0098236019215099</v>
      </c>
      <c r="G9" s="103" t="str">
        <f t="shared" si="1"/>
        <v>군유지
1,334,415,734.5㎡
(7.0%)
679,530필</v>
      </c>
    </row>
    <row r="10" spans="1:11" x14ac:dyDescent="0.15">
      <c r="A10" s="125"/>
      <c r="B10" s="125"/>
      <c r="C10" s="61" t="s">
        <v>33</v>
      </c>
      <c r="D10" s="66">
        <v>1087768306.5</v>
      </c>
      <c r="E10" s="65">
        <v>233428</v>
      </c>
      <c r="F10" s="74">
        <f>D10/D15*100</f>
        <v>5.7141592018045033</v>
      </c>
      <c r="G10" s="103" t="str">
        <f t="shared" si="1"/>
        <v>법인
1,087,768,306.5㎡
(5.7%)
233,428필</v>
      </c>
    </row>
    <row r="11" spans="1:11" x14ac:dyDescent="0.15">
      <c r="A11" s="125"/>
      <c r="B11" s="125"/>
      <c r="C11" s="61" t="s">
        <v>88</v>
      </c>
      <c r="D11" s="66">
        <v>1529812112.9000001</v>
      </c>
      <c r="E11" s="65">
        <v>90604</v>
      </c>
      <c r="F11" s="74">
        <f>D11/D15*100</f>
        <v>8.0362609479645872</v>
      </c>
      <c r="G11" s="103" t="str">
        <f t="shared" si="1"/>
        <v>종중
1,529,812,112.9㎡
(8.0%)
90,604필</v>
      </c>
    </row>
    <row r="12" spans="1:11" x14ac:dyDescent="0.15">
      <c r="A12" s="125"/>
      <c r="B12" s="125"/>
      <c r="C12" s="61" t="s">
        <v>89</v>
      </c>
      <c r="D12" s="66">
        <v>237482487.80000001</v>
      </c>
      <c r="E12" s="65">
        <v>14122</v>
      </c>
      <c r="F12" s="74">
        <f>D12/D15*100</f>
        <v>1.2475200231712174</v>
      </c>
      <c r="G12" s="103" t="str">
        <f t="shared" si="1"/>
        <v>종교단체
237,482,487.8㎡
(1.2%)
14,122필</v>
      </c>
    </row>
    <row r="13" spans="1:11" x14ac:dyDescent="0.15">
      <c r="A13" s="125"/>
      <c r="B13" s="125"/>
      <c r="C13" s="61" t="s">
        <v>90</v>
      </c>
      <c r="D13" s="66">
        <v>205893918.40000001</v>
      </c>
      <c r="E13" s="65">
        <v>18987</v>
      </c>
      <c r="F13" s="74">
        <f>D13/D15*100</f>
        <v>1.081582007299406</v>
      </c>
      <c r="G13" s="103" t="str">
        <f t="shared" si="1"/>
        <v>기타단체
205,893,918.4㎡
(1.1%)
18,987필</v>
      </c>
    </row>
    <row r="14" spans="1:11" x14ac:dyDescent="0.15">
      <c r="A14" s="126"/>
      <c r="B14" s="126"/>
      <c r="C14" s="87" t="s">
        <v>34</v>
      </c>
      <c r="D14" s="66">
        <v>37216195.399999999</v>
      </c>
      <c r="E14" s="65">
        <v>14820</v>
      </c>
      <c r="F14" s="74">
        <f>D14/D15*100</f>
        <v>0.19550051617638706</v>
      </c>
      <c r="G14" s="103" t="str">
        <f t="shared" si="1"/>
        <v>기타
37,216,195.4㎡
(0.2%)
14,820필</v>
      </c>
    </row>
    <row r="15" spans="1:11" x14ac:dyDescent="0.15">
      <c r="A15" s="127" t="s">
        <v>36</v>
      </c>
      <c r="B15" s="128"/>
      <c r="C15" s="129"/>
      <c r="D15" s="88">
        <f>SUM(D6:D14)</f>
        <v>19036366822.900002</v>
      </c>
      <c r="E15" s="143">
        <f>SUM(E6:E14)</f>
        <v>5856002</v>
      </c>
      <c r="F15" s="74">
        <v>100</v>
      </c>
      <c r="G15" s="103" t="str">
        <f>"총계"&amp;CHAR(10)&amp;FIXED(D15,1)&amp;"㎡"&amp;"("&amp;FIXED(F15,1)&amp;"%)"&amp;CHAR(10)&amp;FIXED(E15,0)&amp;"필"</f>
        <v>총계
19,036,366,822.9㎡(100.0%)
5,856,002필</v>
      </c>
    </row>
  </sheetData>
  <mergeCells count="5">
    <mergeCell ref="A2:C3"/>
    <mergeCell ref="A4:A14"/>
    <mergeCell ref="A15:C15"/>
    <mergeCell ref="D2:E2"/>
    <mergeCell ref="B6:B14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"/>
  <sheetViews>
    <sheetView zoomScaleNormal="100" workbookViewId="0">
      <selection activeCell="H7" sqref="H7"/>
    </sheetView>
  </sheetViews>
  <sheetFormatPr defaultRowHeight="12" x14ac:dyDescent="0.25"/>
  <cols>
    <col min="1" max="1" width="9.140625" style="2"/>
    <col min="2" max="5" width="17" style="2" customWidth="1"/>
    <col min="6" max="7" width="18.140625" style="2" customWidth="1"/>
    <col min="8" max="13" width="15.140625" style="2" customWidth="1"/>
    <col min="14" max="14" width="15.5703125" style="4" customWidth="1"/>
    <col min="15" max="15" width="17" style="2" customWidth="1"/>
    <col min="16" max="16" width="9.140625" style="2"/>
    <col min="17" max="17" width="18.140625" style="2" bestFit="1" customWidth="1"/>
    <col min="18" max="19" width="17" style="2" bestFit="1" customWidth="1"/>
    <col min="20" max="20" width="18.140625" style="2" bestFit="1" customWidth="1"/>
    <col min="21" max="23" width="15.140625" style="2" bestFit="1" customWidth="1"/>
    <col min="24" max="24" width="16.140625" style="2" bestFit="1" customWidth="1"/>
    <col min="25" max="16384" width="9.140625" style="2"/>
  </cols>
  <sheetData>
    <row r="1" spans="1:24" s="19" customFormat="1" ht="10.5" x14ac:dyDescent="0.15">
      <c r="A1" s="115" t="s">
        <v>84</v>
      </c>
      <c r="B1" s="115"/>
      <c r="C1" s="115"/>
      <c r="D1" s="16"/>
      <c r="E1" s="16"/>
      <c r="F1" s="17"/>
      <c r="G1" s="17"/>
      <c r="H1" s="17"/>
      <c r="I1" s="17"/>
      <c r="J1" s="17"/>
      <c r="K1" s="17"/>
      <c r="L1" s="17"/>
      <c r="M1" s="17"/>
      <c r="N1" s="18"/>
    </row>
    <row r="2" spans="1:24" s="19" customFormat="1" ht="10.5" x14ac:dyDescent="0.25">
      <c r="A2" s="111" t="s">
        <v>1</v>
      </c>
      <c r="B2" s="20" t="s">
        <v>37</v>
      </c>
      <c r="C2" s="20"/>
      <c r="D2" s="20" t="s">
        <v>38</v>
      </c>
      <c r="E2" s="20"/>
      <c r="F2" s="20" t="s">
        <v>39</v>
      </c>
      <c r="G2" s="20"/>
      <c r="H2" s="20" t="s">
        <v>40</v>
      </c>
      <c r="I2" s="20"/>
      <c r="J2" s="20" t="s">
        <v>41</v>
      </c>
      <c r="K2" s="20"/>
      <c r="L2" s="20" t="s">
        <v>42</v>
      </c>
      <c r="M2" s="20"/>
      <c r="N2" s="20" t="s">
        <v>75</v>
      </c>
      <c r="O2" s="20"/>
      <c r="Q2" s="21" t="s">
        <v>2</v>
      </c>
      <c r="R2" s="21" t="s">
        <v>37</v>
      </c>
      <c r="S2" s="21" t="s">
        <v>38</v>
      </c>
      <c r="T2" s="21" t="s">
        <v>39</v>
      </c>
      <c r="U2" s="21" t="s">
        <v>40</v>
      </c>
      <c r="V2" s="21" t="s">
        <v>41</v>
      </c>
      <c r="W2" s="21" t="s">
        <v>42</v>
      </c>
      <c r="X2" s="21" t="s">
        <v>75</v>
      </c>
    </row>
    <row r="3" spans="1:24" s="19" customFormat="1" ht="10.5" x14ac:dyDescent="0.25">
      <c r="A3" s="112"/>
      <c r="B3" s="9" t="s">
        <v>3</v>
      </c>
      <c r="C3" s="9" t="s">
        <v>76</v>
      </c>
      <c r="D3" s="9" t="s">
        <v>3</v>
      </c>
      <c r="E3" s="9" t="s">
        <v>76</v>
      </c>
      <c r="F3" s="9" t="s">
        <v>3</v>
      </c>
      <c r="G3" s="9" t="s">
        <v>76</v>
      </c>
      <c r="H3" s="9" t="s">
        <v>3</v>
      </c>
      <c r="I3" s="9" t="s">
        <v>76</v>
      </c>
      <c r="J3" s="9" t="s">
        <v>3</v>
      </c>
      <c r="K3" s="9" t="s">
        <v>76</v>
      </c>
      <c r="L3" s="9" t="s">
        <v>3</v>
      </c>
      <c r="M3" s="9" t="s">
        <v>76</v>
      </c>
      <c r="N3" s="9" t="s">
        <v>3</v>
      </c>
      <c r="O3" s="9" t="s">
        <v>76</v>
      </c>
      <c r="Q3" s="22" t="s">
        <v>3</v>
      </c>
      <c r="R3" s="22" t="s">
        <v>3</v>
      </c>
      <c r="S3" s="22" t="s">
        <v>3</v>
      </c>
      <c r="T3" s="22" t="s">
        <v>3</v>
      </c>
      <c r="U3" s="22" t="s">
        <v>3</v>
      </c>
      <c r="V3" s="22" t="s">
        <v>3</v>
      </c>
      <c r="W3" s="22" t="s">
        <v>3</v>
      </c>
      <c r="X3" s="22" t="s">
        <v>3</v>
      </c>
    </row>
    <row r="4" spans="1:24" s="18" customFormat="1" x14ac:dyDescent="0.15">
      <c r="A4" s="11" t="s">
        <v>5</v>
      </c>
      <c r="B4" s="23">
        <f>R4*0.000001</f>
        <v>1232.9709108999998</v>
      </c>
      <c r="C4" s="23">
        <f>R4/Q4*100</f>
        <v>6.4769234716405251</v>
      </c>
      <c r="D4" s="23">
        <f>S4*0.000001</f>
        <v>1710.3759498000004</v>
      </c>
      <c r="E4" s="23">
        <f>S4/Q4*100</f>
        <v>8.9847814223798483</v>
      </c>
      <c r="F4" s="23">
        <f>T4*0.000001</f>
        <v>13542.400531900003</v>
      </c>
      <c r="G4" s="23">
        <f>T4/Q4*100</f>
        <v>71.139627944178017</v>
      </c>
      <c r="H4" s="23">
        <f>U4*0.000001</f>
        <v>344.26010890000003</v>
      </c>
      <c r="I4" s="23">
        <f>U4/Q4*100</f>
        <v>1.808433889211825</v>
      </c>
      <c r="J4" s="23">
        <f>V4*0.000001</f>
        <v>442.36914909999996</v>
      </c>
      <c r="K4" s="23">
        <f>V4/Q4*100</f>
        <v>2.323810804947545</v>
      </c>
      <c r="L4" s="23">
        <f>W4*0.000001</f>
        <v>568.10904130000006</v>
      </c>
      <c r="M4" s="23">
        <f>W4/Q4*100</f>
        <v>2.9843354385070331</v>
      </c>
      <c r="N4" s="23">
        <f>X4*0.000001</f>
        <v>1195.8811310000001</v>
      </c>
      <c r="O4" s="23">
        <f>X4/Q4*100</f>
        <v>6.282087029135214</v>
      </c>
      <c r="Q4" s="79">
        <v>19036366822.900002</v>
      </c>
      <c r="R4" s="79">
        <v>1232970910.8999999</v>
      </c>
      <c r="S4" s="79">
        <v>1710375949.8000004</v>
      </c>
      <c r="T4" s="79">
        <v>13542400531.900003</v>
      </c>
      <c r="U4" s="79">
        <v>344260108.90000004</v>
      </c>
      <c r="V4" s="79">
        <v>442369149.09999996</v>
      </c>
      <c r="W4" s="79">
        <v>568109041.30000007</v>
      </c>
      <c r="X4" s="28">
        <v>1195881131.0000002</v>
      </c>
    </row>
    <row r="6" spans="1:24" x14ac:dyDescent="0.25">
      <c r="J6" s="73"/>
    </row>
    <row r="8" spans="1:24" x14ac:dyDescent="0.25">
      <c r="J8" s="130" t="s">
        <v>99</v>
      </c>
      <c r="K8" s="130"/>
    </row>
    <row r="9" spans="1:24" x14ac:dyDescent="0.25">
      <c r="J9" s="103" t="s">
        <v>100</v>
      </c>
      <c r="K9" s="103" t="str">
        <f>J9&amp;CHAR(10)&amp;FIXED(B4,1)&amp;"㎢"&amp;CHAR(10)&amp;"("&amp;FIXED(C4,1)&amp;"%)"</f>
        <v>전
1,233.0㎢
(6.5%)</v>
      </c>
    </row>
    <row r="10" spans="1:24" x14ac:dyDescent="0.25">
      <c r="J10" s="103" t="s">
        <v>101</v>
      </c>
      <c r="K10" s="103" t="str">
        <f>J10&amp;CHAR(10)&amp;FIXED(D4,1)&amp;"㎢"&amp;CHAR(10)&amp;"("&amp;FIXED(E4,1)&amp;"%)"</f>
        <v>답
1,710.4㎢
(9.0%)</v>
      </c>
    </row>
    <row r="11" spans="1:24" x14ac:dyDescent="0.25">
      <c r="J11" s="103" t="s">
        <v>102</v>
      </c>
      <c r="K11" s="103" t="str">
        <f>J11&amp;CHAR(10)&amp;FIXED(F4,1)&amp;"㎢"&amp;CHAR(10)&amp;"("&amp;FIXED(G4,1)&amp;"%)"</f>
        <v>임야
13,542.4㎢
(71.1%)</v>
      </c>
    </row>
    <row r="12" spans="1:24" x14ac:dyDescent="0.25">
      <c r="H12" s="73"/>
      <c r="J12" s="103" t="s">
        <v>103</v>
      </c>
      <c r="K12" s="103" t="str">
        <f>J12&amp;CHAR(10)&amp;FIXED(H4,1)&amp;"㎢"&amp;CHAR(10)&amp;"("&amp;FIXED(I4,1)&amp;"%)"</f>
        <v>대
344.3㎢
(1.8%)</v>
      </c>
    </row>
    <row r="13" spans="1:24" x14ac:dyDescent="0.25">
      <c r="J13" s="103" t="s">
        <v>104</v>
      </c>
      <c r="K13" s="103" t="str">
        <f>J13&amp;CHAR(10)&amp;FIXED(J4,1)&amp;"㎢"&amp;CHAR(10)&amp;"("&amp;FIXED(K4,1)&amp;"%)"</f>
        <v>도로
442.4㎢
(2.3%)</v>
      </c>
    </row>
    <row r="14" spans="1:24" x14ac:dyDescent="0.25">
      <c r="J14" s="103" t="s">
        <v>105</v>
      </c>
      <c r="K14" s="103" t="str">
        <f>J14&amp;CHAR(10)&amp;FIXED(L4,1)&amp;"㎢"&amp;CHAR(10)&amp;"("&amp;FIXED(M4,1)&amp;"%)"</f>
        <v>하천
568.1㎢
(3.0%)</v>
      </c>
    </row>
    <row r="15" spans="1:24" x14ac:dyDescent="0.25">
      <c r="J15" s="103" t="s">
        <v>106</v>
      </c>
      <c r="K15" s="103" t="str">
        <f>J15&amp;CHAR(10)&amp;FIXED(N4,1)&amp;"㎢"&amp;CHAR(10)&amp;"("&amp;FIXED(O4,1)&amp;"%)"</f>
        <v>기타
1,195.9㎢
(6.3%)</v>
      </c>
    </row>
    <row r="19" spans="1:8" x14ac:dyDescent="0.25">
      <c r="H19" s="96"/>
    </row>
    <row r="32" spans="1:8" x14ac:dyDescent="0.25">
      <c r="A32" s="19" t="s">
        <v>85</v>
      </c>
    </row>
    <row r="33" spans="1:23" customFormat="1" ht="13.5" x14ac:dyDescent="0.25">
      <c r="A33" s="26" t="s">
        <v>46</v>
      </c>
      <c r="B33" s="29">
        <v>2012</v>
      </c>
      <c r="C33" s="29">
        <v>2013</v>
      </c>
      <c r="D33" s="29">
        <v>2014</v>
      </c>
      <c r="E33" s="29">
        <v>2015</v>
      </c>
      <c r="F33" s="29">
        <v>2016</v>
      </c>
      <c r="G33" s="29">
        <v>2017</v>
      </c>
      <c r="H33" s="29">
        <v>2018</v>
      </c>
      <c r="I33" s="29">
        <v>2019</v>
      </c>
      <c r="J33" s="29">
        <v>2020</v>
      </c>
      <c r="K33" s="29">
        <v>2021</v>
      </c>
      <c r="L33" s="29">
        <v>2022</v>
      </c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spans="1:23" customFormat="1" ht="13.5" x14ac:dyDescent="0.25">
      <c r="A34" s="30" t="s">
        <v>37</v>
      </c>
      <c r="B34" s="60">
        <v>100</v>
      </c>
      <c r="C34" s="60">
        <v>99.637388476918602</v>
      </c>
      <c r="D34" s="60">
        <v>99.475430143793758</v>
      </c>
      <c r="E34" s="60">
        <v>99.160333075209508</v>
      </c>
      <c r="F34" s="60">
        <v>98.747967781779252</v>
      </c>
      <c r="G34" s="60">
        <v>98.494321521143007</v>
      </c>
      <c r="H34" s="60">
        <v>98.478452767601425</v>
      </c>
      <c r="I34" s="60">
        <v>98.190820283007</v>
      </c>
      <c r="J34" s="60">
        <v>97.907446272370109</v>
      </c>
      <c r="K34" s="60">
        <v>97.673674960007517</v>
      </c>
      <c r="L34" s="60">
        <v>97.404943446072124</v>
      </c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pans="1:23" customFormat="1" ht="13.5" x14ac:dyDescent="0.25">
      <c r="A35" s="30" t="s">
        <v>38</v>
      </c>
      <c r="B35" s="60">
        <v>100</v>
      </c>
      <c r="C35" s="60">
        <v>99.590359151072519</v>
      </c>
      <c r="D35" s="60">
        <v>99.038729006353407</v>
      </c>
      <c r="E35" s="60">
        <v>98.56357973569915</v>
      </c>
      <c r="F35" s="60">
        <v>98.01010177272228</v>
      </c>
      <c r="G35" s="60">
        <v>97.578005956207932</v>
      </c>
      <c r="H35" s="60">
        <v>97.205092546826322</v>
      </c>
      <c r="I35" s="60">
        <v>96.85019215469039</v>
      </c>
      <c r="J35" s="60">
        <v>96.428414874036847</v>
      </c>
      <c r="K35" s="60">
        <v>96.081540806927222</v>
      </c>
      <c r="L35" s="60">
        <v>95.714494911773258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customFormat="1" ht="13.5" x14ac:dyDescent="0.25">
      <c r="A36" s="30" t="s">
        <v>39</v>
      </c>
      <c r="B36" s="60">
        <v>100</v>
      </c>
      <c r="C36" s="60">
        <v>99.927055000634752</v>
      </c>
      <c r="D36" s="60">
        <v>99.868943625534996</v>
      </c>
      <c r="E36" s="60">
        <v>99.813309790734209</v>
      </c>
      <c r="F36" s="60">
        <v>99.760046723558858</v>
      </c>
      <c r="G36" s="60">
        <v>99.687887540128287</v>
      </c>
      <c r="H36" s="60">
        <v>99.556719642405014</v>
      </c>
      <c r="I36" s="60">
        <v>99.500650857438416</v>
      </c>
      <c r="J36" s="60">
        <v>99.423276585599012</v>
      </c>
      <c r="K36" s="60">
        <v>99.363052426975287</v>
      </c>
      <c r="L36" s="60">
        <v>99.296683857340724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customFormat="1" ht="13.5" x14ac:dyDescent="0.25">
      <c r="A37" s="30" t="s">
        <v>45</v>
      </c>
      <c r="B37" s="60">
        <v>100</v>
      </c>
      <c r="C37" s="60">
        <v>100.99302445115912</v>
      </c>
      <c r="D37" s="60">
        <v>102.3063630353481</v>
      </c>
      <c r="E37" s="60">
        <v>103.95760251582742</v>
      </c>
      <c r="F37" s="60">
        <v>106.11196051605549</v>
      </c>
      <c r="G37" s="60">
        <v>107.7290794137632</v>
      </c>
      <c r="H37" s="60">
        <v>109.33120241128225</v>
      </c>
      <c r="I37" s="60">
        <v>110.7327021783077</v>
      </c>
      <c r="J37" s="60">
        <v>111.95885215337296</v>
      </c>
      <c r="K37" s="60">
        <v>113.09809051542537</v>
      </c>
      <c r="L37" s="60">
        <v>114.28416980286254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customFormat="1" ht="13.5" x14ac:dyDescent="0.25">
      <c r="A38" s="30" t="s">
        <v>41</v>
      </c>
      <c r="B38" s="60">
        <v>100</v>
      </c>
      <c r="C38" s="60">
        <v>102.14699570807018</v>
      </c>
      <c r="D38" s="60">
        <v>103.23473512871185</v>
      </c>
      <c r="E38" s="60">
        <v>104.07440940996437</v>
      </c>
      <c r="F38" s="60">
        <v>105.10896366414183</v>
      </c>
      <c r="G38" s="60">
        <v>106.71650708593204</v>
      </c>
      <c r="H38" s="60">
        <v>108.42406664939253</v>
      </c>
      <c r="I38" s="60">
        <v>109.38009110974545</v>
      </c>
      <c r="J38" s="60">
        <v>111.49035656462996</v>
      </c>
      <c r="K38" s="60">
        <v>113.01049120866931</v>
      </c>
      <c r="L38" s="60">
        <v>114.37806677670233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customFormat="1" ht="13.5" x14ac:dyDescent="0.25">
      <c r="A39" s="30" t="s">
        <v>42</v>
      </c>
      <c r="B39" s="60">
        <v>100</v>
      </c>
      <c r="C39" s="60">
        <v>99.702840622838778</v>
      </c>
      <c r="D39" s="60">
        <v>99.75043236030487</v>
      </c>
      <c r="E39" s="60">
        <v>99.762311570753425</v>
      </c>
      <c r="F39" s="60">
        <v>99.760484767624575</v>
      </c>
      <c r="G39" s="60">
        <v>99.760674550265023</v>
      </c>
      <c r="H39" s="60">
        <v>99.733637195089869</v>
      </c>
      <c r="I39" s="60">
        <v>99.742463179180746</v>
      </c>
      <c r="J39" s="60">
        <v>99.74240065757634</v>
      </c>
      <c r="K39" s="60">
        <v>99.833782336671078</v>
      </c>
      <c r="L39" s="60">
        <v>99.997434519604695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customFormat="1" ht="13.5" x14ac:dyDescent="0.25">
      <c r="A40" s="31" t="s">
        <v>34</v>
      </c>
      <c r="B40" s="60">
        <v>100</v>
      </c>
      <c r="C40" s="60">
        <v>101.14792885905197</v>
      </c>
      <c r="D40" s="60">
        <v>102.23161882645269</v>
      </c>
      <c r="E40" s="60">
        <v>103.45337915933574</v>
      </c>
      <c r="F40" s="60">
        <v>104.61582557110454</v>
      </c>
      <c r="G40" s="60">
        <v>105.61494731899313</v>
      </c>
      <c r="H40" s="60">
        <v>106.89128126365446</v>
      </c>
      <c r="I40" s="60">
        <v>107.82838917040813</v>
      </c>
      <c r="J40" s="60">
        <v>108.7999106007169</v>
      </c>
      <c r="K40" s="60">
        <v>109.5679065506401</v>
      </c>
      <c r="L40" s="60">
        <v>110.56568665026023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</sheetData>
  <mergeCells count="3">
    <mergeCell ref="A1:C1"/>
    <mergeCell ref="A2:A3"/>
    <mergeCell ref="J8:K8"/>
  </mergeCells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2"/>
  <sheetViews>
    <sheetView zoomScaleNormal="100" workbookViewId="0">
      <selection activeCell="B7" sqref="B7"/>
    </sheetView>
  </sheetViews>
  <sheetFormatPr defaultRowHeight="12" x14ac:dyDescent="0.25"/>
  <cols>
    <col min="1" max="1" width="9.140625" style="2"/>
    <col min="2" max="2" width="19.7109375" style="2" bestFit="1" customWidth="1"/>
    <col min="3" max="4" width="9.140625" style="3"/>
    <col min="5" max="24" width="9.140625" style="2"/>
    <col min="25" max="25" width="9.140625" style="97"/>
    <col min="26" max="16384" width="9.140625" style="2"/>
  </cols>
  <sheetData>
    <row r="1" spans="1:25" x14ac:dyDescent="0.25">
      <c r="A1" s="34" t="s">
        <v>78</v>
      </c>
      <c r="B1" s="34"/>
      <c r="C1" s="12"/>
      <c r="D1" s="63"/>
    </row>
    <row r="2" spans="1:25" x14ac:dyDescent="0.25">
      <c r="A2" s="131"/>
      <c r="B2" s="35" t="s">
        <v>2</v>
      </c>
      <c r="C2" s="12"/>
      <c r="D2" s="12"/>
      <c r="Y2" s="98"/>
    </row>
    <row r="3" spans="1:25" x14ac:dyDescent="0.25">
      <c r="A3" s="132"/>
      <c r="B3" s="36" t="s">
        <v>3</v>
      </c>
      <c r="C3" s="12"/>
      <c r="D3" s="12"/>
    </row>
    <row r="4" spans="1:25" x14ac:dyDescent="0.15">
      <c r="A4" s="37" t="s">
        <v>5</v>
      </c>
      <c r="B4" s="67">
        <f>SUM(B5:B28)</f>
        <v>5473186668.4000006</v>
      </c>
      <c r="C4" s="12">
        <f>B4*0.000001</f>
        <v>5473.1866684000006</v>
      </c>
      <c r="D4" s="12">
        <f>SUM(D5:D28)</f>
        <v>99.999999999999986</v>
      </c>
      <c r="E4" s="2" t="str">
        <f>FIXED(C4,1)&amp;CHAR(10)&amp;"("&amp;FIXED(D4,1)&amp;")"</f>
        <v>5,473.2
(100.0)</v>
      </c>
    </row>
    <row r="5" spans="1:25" x14ac:dyDescent="0.15">
      <c r="A5" s="33" t="s">
        <v>6</v>
      </c>
      <c r="B5" s="91">
        <v>141447466.69999999</v>
      </c>
      <c r="C5" s="75">
        <f t="shared" ref="C5:C28" si="0">B5*0.000001</f>
        <v>141.44746669999998</v>
      </c>
      <c r="D5" s="75">
        <f>B5/B4*100</f>
        <v>2.5843713227736469</v>
      </c>
      <c r="E5" s="2" t="str">
        <f t="shared" ref="E5:E28" si="1">FIXED(C5,1)&amp;CHAR(10)&amp;"("&amp;FIXED(D5,1)&amp;")"</f>
        <v>141.4
(2.6)</v>
      </c>
    </row>
    <row r="6" spans="1:25" x14ac:dyDescent="0.15">
      <c r="A6" s="33" t="s">
        <v>7</v>
      </c>
      <c r="B6" s="91">
        <v>203907261.69999999</v>
      </c>
      <c r="C6" s="75">
        <f t="shared" si="0"/>
        <v>203.90726169999999</v>
      </c>
      <c r="D6" s="75">
        <f>B6/B4*100</f>
        <v>3.7255674628691047</v>
      </c>
      <c r="E6" s="2" t="str">
        <f t="shared" si="1"/>
        <v>203.9
(3.7)</v>
      </c>
    </row>
    <row r="7" spans="1:25" x14ac:dyDescent="0.15">
      <c r="A7" s="33" t="s">
        <v>8</v>
      </c>
      <c r="B7" s="91">
        <v>430805264.19999999</v>
      </c>
      <c r="C7" s="75">
        <f t="shared" si="0"/>
        <v>430.80526419999995</v>
      </c>
      <c r="D7" s="75">
        <f>B7/B4*100</f>
        <v>7.8711962573339216</v>
      </c>
      <c r="E7" s="2" t="str">
        <f t="shared" si="1"/>
        <v>430.8
(7.9)</v>
      </c>
    </row>
    <row r="8" spans="1:25" x14ac:dyDescent="0.15">
      <c r="A8" s="33" t="s">
        <v>9</v>
      </c>
      <c r="B8" s="91">
        <v>311012524.19999999</v>
      </c>
      <c r="C8" s="75">
        <f t="shared" si="0"/>
        <v>311.01252419999997</v>
      </c>
      <c r="D8" s="75">
        <f>B8/B4*100</f>
        <v>5.6824760974381228</v>
      </c>
      <c r="E8" s="2" t="str">
        <f t="shared" si="1"/>
        <v>311.0
(5.7)</v>
      </c>
    </row>
    <row r="9" spans="1:25" x14ac:dyDescent="0.15">
      <c r="A9" s="33" t="s">
        <v>10</v>
      </c>
      <c r="B9" s="91">
        <v>439951550.30000001</v>
      </c>
      <c r="C9" s="75">
        <f t="shared" si="0"/>
        <v>439.95155030000001</v>
      </c>
      <c r="D9" s="75">
        <f>B9/B4*100</f>
        <v>8.0383070586666641</v>
      </c>
      <c r="E9" s="2" t="str">
        <f t="shared" si="1"/>
        <v>440.0
(8.0)</v>
      </c>
    </row>
    <row r="10" spans="1:25" x14ac:dyDescent="0.15">
      <c r="A10" s="33" t="s">
        <v>11</v>
      </c>
      <c r="B10" s="91">
        <v>274540198.69999999</v>
      </c>
      <c r="C10" s="75">
        <f t="shared" si="0"/>
        <v>274.54019869999996</v>
      </c>
      <c r="D10" s="75">
        <f>B10/B4*100</f>
        <v>5.0160941939927923</v>
      </c>
      <c r="E10" s="2" t="str">
        <f t="shared" si="1"/>
        <v>274.5
(5.0)</v>
      </c>
    </row>
    <row r="11" spans="1:25" x14ac:dyDescent="0.15">
      <c r="A11" s="33" t="s">
        <v>12</v>
      </c>
      <c r="B11" s="91">
        <v>244504988.19999999</v>
      </c>
      <c r="C11" s="75">
        <f t="shared" si="0"/>
        <v>244.50498819999999</v>
      </c>
      <c r="D11" s="75">
        <f>B11/B4*100</f>
        <v>4.4673241205470733</v>
      </c>
      <c r="E11" s="2" t="str">
        <f t="shared" si="1"/>
        <v>244.5
(4.5)</v>
      </c>
    </row>
    <row r="12" spans="1:25" x14ac:dyDescent="0.15">
      <c r="A12" s="33" t="s">
        <v>13</v>
      </c>
      <c r="B12" s="91">
        <v>292370648.80000001</v>
      </c>
      <c r="C12" s="75">
        <f t="shared" si="0"/>
        <v>292.37064880000003</v>
      </c>
      <c r="D12" s="75">
        <f>B12/B4*100</f>
        <v>5.3418724138906439</v>
      </c>
      <c r="E12" s="2" t="str">
        <f t="shared" si="1"/>
        <v>292.4
(5.3)</v>
      </c>
    </row>
    <row r="13" spans="1:25" x14ac:dyDescent="0.15">
      <c r="A13" s="33" t="s">
        <v>14</v>
      </c>
      <c r="B13" s="91">
        <v>427744414</v>
      </c>
      <c r="C13" s="75">
        <f t="shared" si="0"/>
        <v>427.74441400000001</v>
      </c>
      <c r="D13" s="75">
        <f>B13/B4*100</f>
        <v>7.8152717953075825</v>
      </c>
      <c r="E13" s="2" t="str">
        <f t="shared" si="1"/>
        <v>427.7
(7.8)</v>
      </c>
    </row>
    <row r="14" spans="1:25" x14ac:dyDescent="0.15">
      <c r="A14" s="33" t="s">
        <v>15</v>
      </c>
      <c r="B14" s="91">
        <v>215040954.19999999</v>
      </c>
      <c r="C14" s="75">
        <f t="shared" si="0"/>
        <v>215.04095419999999</v>
      </c>
      <c r="D14" s="75">
        <f>B14/B4*100</f>
        <v>3.9289899509834152</v>
      </c>
      <c r="E14" s="2" t="str">
        <f t="shared" si="1"/>
        <v>215.0
(3.9)</v>
      </c>
    </row>
    <row r="15" spans="1:25" x14ac:dyDescent="0.15">
      <c r="A15" s="33" t="s">
        <v>16</v>
      </c>
      <c r="B15" s="91">
        <v>189979476.90000001</v>
      </c>
      <c r="C15" s="75">
        <f t="shared" si="0"/>
        <v>189.97947690000001</v>
      </c>
      <c r="D15" s="75">
        <f>B15/B4*100</f>
        <v>3.471094417386964</v>
      </c>
      <c r="E15" s="2" t="str">
        <f t="shared" si="1"/>
        <v>190.0
(3.5)</v>
      </c>
      <c r="Y15" s="96"/>
    </row>
    <row r="16" spans="1:25" x14ac:dyDescent="0.15">
      <c r="A16" s="33" t="s">
        <v>17</v>
      </c>
      <c r="B16" s="91">
        <v>155407371.90000001</v>
      </c>
      <c r="C16" s="75">
        <f t="shared" si="0"/>
        <v>155.40737189999999</v>
      </c>
      <c r="D16" s="75">
        <f>B16/B4*100</f>
        <v>2.8394312366004297</v>
      </c>
      <c r="E16" s="2" t="str">
        <f t="shared" si="1"/>
        <v>155.4
(2.8)</v>
      </c>
    </row>
    <row r="17" spans="1:5" x14ac:dyDescent="0.15">
      <c r="A17" s="33" t="s">
        <v>18</v>
      </c>
      <c r="B17" s="91">
        <v>345667622.80000001</v>
      </c>
      <c r="C17" s="75">
        <f t="shared" si="0"/>
        <v>345.6676228</v>
      </c>
      <c r="D17" s="75">
        <f>B17/B4*100</f>
        <v>6.3156556452888255</v>
      </c>
      <c r="E17" s="2" t="str">
        <f t="shared" si="1"/>
        <v>345.7
(6.3)</v>
      </c>
    </row>
    <row r="18" spans="1:5" x14ac:dyDescent="0.15">
      <c r="A18" s="33" t="s">
        <v>19</v>
      </c>
      <c r="B18" s="91">
        <v>157641081</v>
      </c>
      <c r="C18" s="75">
        <f t="shared" si="0"/>
        <v>157.64108099999999</v>
      </c>
      <c r="D18" s="75">
        <f>B18/B4*100</f>
        <v>2.8802430932998653</v>
      </c>
      <c r="E18" s="2" t="str">
        <f t="shared" si="1"/>
        <v>157.6
(2.9)</v>
      </c>
    </row>
    <row r="19" spans="1:5" x14ac:dyDescent="0.15">
      <c r="A19" s="33" t="s">
        <v>20</v>
      </c>
      <c r="B19" s="91">
        <v>122621563.09999999</v>
      </c>
      <c r="C19" s="75">
        <f t="shared" si="0"/>
        <v>122.62156309999999</v>
      </c>
      <c r="D19" s="75">
        <f>B19/B4*100</f>
        <v>2.2404052799435483</v>
      </c>
      <c r="E19" s="2" t="str">
        <f t="shared" si="1"/>
        <v>122.6
(2.2)</v>
      </c>
    </row>
    <row r="20" spans="1:5" x14ac:dyDescent="0.15">
      <c r="A20" s="33" t="s">
        <v>21</v>
      </c>
      <c r="B20" s="91">
        <v>138893045.90000001</v>
      </c>
      <c r="C20" s="75">
        <f t="shared" si="0"/>
        <v>138.8930459</v>
      </c>
      <c r="D20" s="75">
        <f>B20/B4*100</f>
        <v>2.5376997773876986</v>
      </c>
      <c r="E20" s="2" t="str">
        <f t="shared" si="1"/>
        <v>138.9
(2.5)</v>
      </c>
    </row>
    <row r="21" spans="1:5" x14ac:dyDescent="0.15">
      <c r="A21" s="33" t="s">
        <v>22</v>
      </c>
      <c r="B21" s="91">
        <v>184831046.90000001</v>
      </c>
      <c r="C21" s="75">
        <f t="shared" si="0"/>
        <v>184.83104689999999</v>
      </c>
      <c r="D21" s="75">
        <f>B21/B4*100</f>
        <v>3.3770280112523996</v>
      </c>
      <c r="E21" s="2" t="str">
        <f t="shared" si="1"/>
        <v>184.8
(3.4)</v>
      </c>
    </row>
    <row r="22" spans="1:5" x14ac:dyDescent="0.15">
      <c r="A22" s="33" t="s">
        <v>23</v>
      </c>
      <c r="B22" s="91">
        <v>141336624.59999999</v>
      </c>
      <c r="C22" s="75">
        <f t="shared" si="0"/>
        <v>141.33662459999999</v>
      </c>
      <c r="D22" s="75">
        <f>B22/B4*100</f>
        <v>2.5823461387864106</v>
      </c>
      <c r="E22" s="2" t="str">
        <f t="shared" si="1"/>
        <v>141.3
(2.6)</v>
      </c>
    </row>
    <row r="23" spans="1:5" x14ac:dyDescent="0.15">
      <c r="A23" s="33" t="s">
        <v>24</v>
      </c>
      <c r="B23" s="91">
        <v>205352680.09999999</v>
      </c>
      <c r="C23" s="75">
        <f t="shared" si="0"/>
        <v>205.35268009999999</v>
      </c>
      <c r="D23" s="75">
        <f>B23/B4*100</f>
        <v>3.7519765456863468</v>
      </c>
      <c r="E23" s="2" t="str">
        <f t="shared" si="1"/>
        <v>205.4
(3.8)</v>
      </c>
    </row>
    <row r="24" spans="1:5" x14ac:dyDescent="0.15">
      <c r="A24" s="33" t="s">
        <v>25</v>
      </c>
      <c r="B24" s="91">
        <v>154012931.5</v>
      </c>
      <c r="C24" s="75">
        <f t="shared" si="0"/>
        <v>154.01293149999998</v>
      </c>
      <c r="D24" s="75">
        <f>B24/B4*100</f>
        <v>2.8139535672921467</v>
      </c>
      <c r="E24" s="2" t="str">
        <f t="shared" si="1"/>
        <v>154.0
(2.8)</v>
      </c>
    </row>
    <row r="25" spans="1:5" x14ac:dyDescent="0.15">
      <c r="A25" s="33" t="s">
        <v>26</v>
      </c>
      <c r="B25" s="91">
        <v>318822630.80000001</v>
      </c>
      <c r="C25" s="75">
        <f t="shared" si="0"/>
        <v>318.82263080000001</v>
      </c>
      <c r="D25" s="75">
        <f>B25/B4*100</f>
        <v>5.8251737080475419</v>
      </c>
      <c r="E25" s="2" t="str">
        <f t="shared" si="1"/>
        <v>318.8
(5.8)</v>
      </c>
    </row>
    <row r="26" spans="1:5" x14ac:dyDescent="0.15">
      <c r="A26" s="33" t="s">
        <v>27</v>
      </c>
      <c r="B26" s="91">
        <v>208174909</v>
      </c>
      <c r="C26" s="75">
        <f t="shared" si="0"/>
        <v>208.17490899999999</v>
      </c>
      <c r="D26" s="75">
        <f>B26/B4*100</f>
        <v>3.8035411838210997</v>
      </c>
      <c r="E26" s="2" t="str">
        <f t="shared" si="1"/>
        <v>208.2
(3.8)</v>
      </c>
    </row>
    <row r="27" spans="1:5" x14ac:dyDescent="0.15">
      <c r="A27" s="33" t="s">
        <v>28</v>
      </c>
      <c r="B27" s="91">
        <v>143126241.40000001</v>
      </c>
      <c r="C27" s="75">
        <f t="shared" si="0"/>
        <v>143.1262414</v>
      </c>
      <c r="D27" s="75">
        <f>B27/B4*100</f>
        <v>2.6150440332385139</v>
      </c>
      <c r="E27" s="2" t="str">
        <f>FIXED(C27,1)&amp;CHAR(10)&amp;"("&amp;FIXED(D27,1)&amp;")"</f>
        <v>143.1
(2.6)</v>
      </c>
    </row>
    <row r="28" spans="1:5" x14ac:dyDescent="0.15">
      <c r="A28" s="33" t="s">
        <v>29</v>
      </c>
      <c r="B28" s="91">
        <v>25994171.5</v>
      </c>
      <c r="C28" s="75">
        <f t="shared" si="0"/>
        <v>25.9941715</v>
      </c>
      <c r="D28" s="75">
        <f>B28/B4*100</f>
        <v>0.47493668816523271</v>
      </c>
      <c r="E28" s="2" t="str">
        <f t="shared" si="1"/>
        <v>26.0
(0.5)</v>
      </c>
    </row>
    <row r="29" spans="1:5" x14ac:dyDescent="0.25">
      <c r="C29" s="76"/>
      <c r="D29" s="76"/>
    </row>
    <row r="30" spans="1:5" x14ac:dyDescent="0.25">
      <c r="C30" s="76"/>
      <c r="D30" s="76"/>
    </row>
    <row r="31" spans="1:5" x14ac:dyDescent="0.25">
      <c r="B31" s="3"/>
      <c r="C31" s="76"/>
      <c r="D31" s="76"/>
    </row>
    <row r="32" spans="1:5" x14ac:dyDescent="0.25">
      <c r="B32" s="3"/>
      <c r="C32" s="76"/>
      <c r="D32" s="76"/>
    </row>
    <row r="33" spans="1:25" x14ac:dyDescent="0.25">
      <c r="C33" s="76"/>
      <c r="D33" s="76"/>
    </row>
    <row r="34" spans="1:25" x14ac:dyDescent="0.25">
      <c r="B34" s="5"/>
      <c r="C34" s="76"/>
      <c r="D34" s="76"/>
    </row>
    <row r="35" spans="1:25" x14ac:dyDescent="0.25">
      <c r="A35" s="16" t="s">
        <v>77</v>
      </c>
      <c r="B35" s="32"/>
      <c r="C35" s="74"/>
      <c r="D35" s="74"/>
    </row>
    <row r="36" spans="1:25" x14ac:dyDescent="0.25">
      <c r="A36" s="111"/>
      <c r="B36" s="20" t="s">
        <v>2</v>
      </c>
      <c r="C36" s="74"/>
      <c r="D36" s="74"/>
    </row>
    <row r="37" spans="1:25" x14ac:dyDescent="0.25">
      <c r="A37" s="112"/>
      <c r="B37" s="9" t="s">
        <v>3</v>
      </c>
      <c r="C37" s="74"/>
      <c r="D37" s="74"/>
    </row>
    <row r="38" spans="1:25" x14ac:dyDescent="0.15">
      <c r="A38" s="11" t="s">
        <v>5</v>
      </c>
      <c r="B38" s="67">
        <f>SUM(B39:B62)</f>
        <v>13563180154.5</v>
      </c>
      <c r="C38" s="74">
        <f>B38*0.000001</f>
        <v>13563.1801545</v>
      </c>
      <c r="D38" s="74">
        <f>SUM(D39:D62)</f>
        <v>100.00000000000001</v>
      </c>
      <c r="E38" s="2" t="str">
        <f>FIXED(C38,1)&amp;CHAR(10)&amp;"("&amp;FIXED(D38,1)&amp;")"</f>
        <v>13,563.2
(100.0)</v>
      </c>
    </row>
    <row r="39" spans="1:25" x14ac:dyDescent="0.15">
      <c r="A39" s="8" t="s">
        <v>6</v>
      </c>
      <c r="B39" s="92">
        <v>252608564</v>
      </c>
      <c r="C39" s="74">
        <f t="shared" ref="C39:C62" si="2">B39*0.000001</f>
        <v>252.608564</v>
      </c>
      <c r="D39" s="74">
        <f>B39/B38*100</f>
        <v>1.8624582223527377</v>
      </c>
      <c r="E39" s="2" t="str">
        <f t="shared" ref="E39:E62" si="3">FIXED(C39,1)&amp;CHAR(10)&amp;"("&amp;FIXED(D39,1)&amp;")"</f>
        <v>252.6
(1.9)</v>
      </c>
    </row>
    <row r="40" spans="1:25" x14ac:dyDescent="0.15">
      <c r="A40" s="8" t="s">
        <v>7</v>
      </c>
      <c r="B40" s="92">
        <v>532816047</v>
      </c>
      <c r="C40" s="74">
        <f t="shared" si="2"/>
        <v>532.81604700000003</v>
      </c>
      <c r="D40" s="74">
        <f>B40/B38*100</f>
        <v>3.9284005736901015</v>
      </c>
      <c r="E40" s="2" t="str">
        <f t="shared" si="3"/>
        <v>532.8
(3.9)</v>
      </c>
    </row>
    <row r="41" spans="1:25" x14ac:dyDescent="0.15">
      <c r="A41" s="8" t="s">
        <v>8</v>
      </c>
      <c r="B41" s="92">
        <v>894147039</v>
      </c>
      <c r="C41" s="74">
        <f t="shared" si="2"/>
        <v>894.14703899999995</v>
      </c>
      <c r="D41" s="74">
        <f>B41/B38*100</f>
        <v>6.5924586182197054</v>
      </c>
      <c r="E41" s="2" t="str">
        <f t="shared" si="3"/>
        <v>894.1
(6.6)</v>
      </c>
    </row>
    <row r="42" spans="1:25" x14ac:dyDescent="0.15">
      <c r="A42" s="8" t="s">
        <v>9</v>
      </c>
      <c r="B42" s="92">
        <v>698910044.60000002</v>
      </c>
      <c r="C42" s="74">
        <f t="shared" si="2"/>
        <v>698.91004459999999</v>
      </c>
      <c r="D42" s="74">
        <f>B42/B38*100</f>
        <v>5.1529953642038384</v>
      </c>
      <c r="E42" s="2" t="str">
        <f t="shared" si="3"/>
        <v>698.9
(5.2)</v>
      </c>
    </row>
    <row r="43" spans="1:25" x14ac:dyDescent="0.15">
      <c r="A43" s="8" t="s">
        <v>10</v>
      </c>
      <c r="B43" s="92">
        <v>1082254151.9000001</v>
      </c>
      <c r="C43" s="74">
        <f t="shared" si="2"/>
        <v>1082.2541519000001</v>
      </c>
      <c r="D43" s="74">
        <f>B43/B38*100</f>
        <v>7.9793539536590856</v>
      </c>
      <c r="E43" s="2" t="str">
        <f t="shared" si="3"/>
        <v>1,082.3
(8.0)</v>
      </c>
    </row>
    <row r="44" spans="1:25" x14ac:dyDescent="0.15">
      <c r="A44" s="8" t="s">
        <v>11</v>
      </c>
      <c r="B44" s="92">
        <v>340843992</v>
      </c>
      <c r="C44" s="74">
        <f t="shared" si="2"/>
        <v>340.84399199999996</v>
      </c>
      <c r="D44" s="74">
        <f>B44/B38*100</f>
        <v>2.5130093983667585</v>
      </c>
      <c r="E44" s="2" t="str">
        <f t="shared" si="3"/>
        <v>340.8
(2.5)</v>
      </c>
    </row>
    <row r="45" spans="1:25" x14ac:dyDescent="0.15">
      <c r="A45" s="8" t="s">
        <v>12</v>
      </c>
      <c r="B45" s="92">
        <v>425697616</v>
      </c>
      <c r="C45" s="74">
        <f t="shared" si="2"/>
        <v>425.69761599999998</v>
      </c>
      <c r="D45" s="74">
        <f>B45/B38*100</f>
        <v>3.1386268644287072</v>
      </c>
      <c r="E45" s="2" t="str">
        <f t="shared" si="3"/>
        <v>425.7
(3.1)</v>
      </c>
    </row>
    <row r="46" spans="1:25" x14ac:dyDescent="0.15">
      <c r="A46" s="8" t="s">
        <v>13</v>
      </c>
      <c r="B46" s="92">
        <v>626859841</v>
      </c>
      <c r="C46" s="74">
        <f t="shared" si="2"/>
        <v>626.85984099999996</v>
      </c>
      <c r="D46" s="74">
        <f>B46/B38*100</f>
        <v>4.6217762638212845</v>
      </c>
      <c r="E46" s="2" t="str">
        <f t="shared" si="3"/>
        <v>626.9
(4.6)</v>
      </c>
    </row>
    <row r="47" spans="1:25" x14ac:dyDescent="0.15">
      <c r="A47" s="8" t="s">
        <v>14</v>
      </c>
      <c r="B47" s="92">
        <v>826939517</v>
      </c>
      <c r="C47" s="74">
        <f t="shared" si="2"/>
        <v>826.93951699999991</v>
      </c>
      <c r="D47" s="74">
        <f>B47/B38*100</f>
        <v>6.0969441353740148</v>
      </c>
      <c r="E47" s="2" t="str">
        <f t="shared" si="3"/>
        <v>826.9
(6.1)</v>
      </c>
    </row>
    <row r="48" spans="1:25" x14ac:dyDescent="0.15">
      <c r="A48" s="8" t="s">
        <v>15</v>
      </c>
      <c r="B48" s="92">
        <v>696980042</v>
      </c>
      <c r="C48" s="74">
        <f t="shared" si="2"/>
        <v>696.98004199999991</v>
      </c>
      <c r="D48" s="74">
        <f>B48/B38*100</f>
        <v>5.1387656439021461</v>
      </c>
      <c r="E48" s="2" t="str">
        <f t="shared" si="3"/>
        <v>697.0
(5.1)</v>
      </c>
      <c r="Y48" s="96"/>
    </row>
    <row r="49" spans="1:5" x14ac:dyDescent="0.15">
      <c r="A49" s="8" t="s">
        <v>16</v>
      </c>
      <c r="B49" s="92">
        <v>221892039</v>
      </c>
      <c r="C49" s="74">
        <f t="shared" si="2"/>
        <v>221.89203899999998</v>
      </c>
      <c r="D49" s="74">
        <f>B49/B38*100</f>
        <v>1.6359882894158899</v>
      </c>
      <c r="E49" s="2" t="str">
        <f t="shared" si="3"/>
        <v>221.9
(1.6)</v>
      </c>
    </row>
    <row r="50" spans="1:5" x14ac:dyDescent="0.15">
      <c r="A50" s="8" t="s">
        <v>17</v>
      </c>
      <c r="B50" s="92">
        <v>458906555</v>
      </c>
      <c r="C50" s="74">
        <f t="shared" si="2"/>
        <v>458.90655499999997</v>
      </c>
      <c r="D50" s="74">
        <f>B50/B38*100</f>
        <v>3.3834731218824348</v>
      </c>
      <c r="E50" s="2" t="str">
        <f t="shared" si="3"/>
        <v>458.9
(3.4)</v>
      </c>
    </row>
    <row r="51" spans="1:5" x14ac:dyDescent="0.15">
      <c r="A51" s="8" t="s">
        <v>18</v>
      </c>
      <c r="B51" s="92">
        <v>828958691</v>
      </c>
      <c r="C51" s="74">
        <f t="shared" si="2"/>
        <v>828.95869099999993</v>
      </c>
      <c r="D51" s="74">
        <f>B51/B38*100</f>
        <v>6.1118313076816841</v>
      </c>
      <c r="E51" s="2" t="str">
        <f t="shared" si="3"/>
        <v>829.0
(6.1)</v>
      </c>
    </row>
    <row r="52" spans="1:5" x14ac:dyDescent="0.15">
      <c r="A52" s="8" t="s">
        <v>19</v>
      </c>
      <c r="B52" s="92">
        <v>688429145</v>
      </c>
      <c r="C52" s="74">
        <f t="shared" si="2"/>
        <v>688.42914499999995</v>
      </c>
      <c r="D52" s="74">
        <f>B52/B38*100</f>
        <v>5.0757207171033016</v>
      </c>
      <c r="E52" s="2" t="str">
        <f t="shared" si="3"/>
        <v>688.4
(5.1)</v>
      </c>
    </row>
    <row r="53" spans="1:5" x14ac:dyDescent="0.15">
      <c r="A53" s="8" t="s">
        <v>20</v>
      </c>
      <c r="B53" s="92">
        <v>693222907</v>
      </c>
      <c r="C53" s="74">
        <f t="shared" si="2"/>
        <v>693.22290699999996</v>
      </c>
      <c r="D53" s="74">
        <f>B53/B38*100</f>
        <v>5.1110646552165875</v>
      </c>
      <c r="E53" s="2" t="str">
        <f t="shared" si="3"/>
        <v>693.2
(5.1)</v>
      </c>
    </row>
    <row r="54" spans="1:5" x14ac:dyDescent="0.15">
      <c r="A54" s="8" t="s">
        <v>21</v>
      </c>
      <c r="B54" s="92">
        <v>602372343</v>
      </c>
      <c r="C54" s="74">
        <f t="shared" si="2"/>
        <v>602.372343</v>
      </c>
      <c r="D54" s="74">
        <f>B54/B38*100</f>
        <v>4.4412323373891383</v>
      </c>
      <c r="E54" s="2" t="str">
        <f t="shared" si="3"/>
        <v>602.4
(4.4)</v>
      </c>
    </row>
    <row r="55" spans="1:5" x14ac:dyDescent="0.15">
      <c r="A55" s="8" t="s">
        <v>22</v>
      </c>
      <c r="B55" s="92">
        <v>509391803</v>
      </c>
      <c r="C55" s="74">
        <f t="shared" si="2"/>
        <v>509.39180299999998</v>
      </c>
      <c r="D55" s="74">
        <f>B55/B38*100</f>
        <v>3.7556959149509912</v>
      </c>
      <c r="E55" s="2" t="str">
        <f t="shared" si="3"/>
        <v>509.4
(3.8)</v>
      </c>
    </row>
    <row r="56" spans="1:5" x14ac:dyDescent="0.15">
      <c r="A56" s="8" t="s">
        <v>23</v>
      </c>
      <c r="B56" s="92">
        <v>242883348</v>
      </c>
      <c r="C56" s="74">
        <f t="shared" si="2"/>
        <v>242.88334799999998</v>
      </c>
      <c r="D56" s="74">
        <f>B56/B38*100</f>
        <v>1.7907551564845654</v>
      </c>
      <c r="E56" s="2" t="str">
        <f t="shared" si="3"/>
        <v>242.9
(1.8)</v>
      </c>
    </row>
    <row r="57" spans="1:5" x14ac:dyDescent="0.15">
      <c r="A57" s="8" t="s">
        <v>24</v>
      </c>
      <c r="B57" s="92">
        <v>410762291</v>
      </c>
      <c r="C57" s="74">
        <f t="shared" si="2"/>
        <v>410.762291</v>
      </c>
      <c r="D57" s="74">
        <f>B57/B38*100</f>
        <v>3.0285101747595458</v>
      </c>
      <c r="E57" s="2" t="str">
        <f t="shared" si="3"/>
        <v>410.8
(3.0)</v>
      </c>
    </row>
    <row r="58" spans="1:5" x14ac:dyDescent="0.15">
      <c r="A58" s="8" t="s">
        <v>25</v>
      </c>
      <c r="B58" s="92">
        <v>297031925</v>
      </c>
      <c r="C58" s="74">
        <f t="shared" si="2"/>
        <v>297.031925</v>
      </c>
      <c r="D58" s="74">
        <f>B58/B38*100</f>
        <v>2.1899873157804408</v>
      </c>
      <c r="E58" s="2" t="str">
        <f t="shared" si="3"/>
        <v>297.0
(2.2)</v>
      </c>
    </row>
    <row r="59" spans="1:5" x14ac:dyDescent="0.15">
      <c r="A59" s="8" t="s">
        <v>26</v>
      </c>
      <c r="B59" s="92">
        <v>342738817</v>
      </c>
      <c r="C59" s="74">
        <f t="shared" si="2"/>
        <v>342.73881699999998</v>
      </c>
      <c r="D59" s="74">
        <f>B59/B38*100</f>
        <v>2.5269797576660951</v>
      </c>
      <c r="E59" s="2" t="str">
        <f t="shared" si="3"/>
        <v>342.7
(2.5)</v>
      </c>
    </row>
    <row r="60" spans="1:5" x14ac:dyDescent="0.15">
      <c r="A60" s="8" t="s">
        <v>27</v>
      </c>
      <c r="B60" s="92">
        <v>994104703</v>
      </c>
      <c r="C60" s="74">
        <f t="shared" si="2"/>
        <v>994.10470299999997</v>
      </c>
      <c r="D60" s="74">
        <f>B60/B38*100</f>
        <v>7.329436693135535</v>
      </c>
      <c r="E60" s="2" t="str">
        <f t="shared" si="3"/>
        <v>994.1
(7.3)</v>
      </c>
    </row>
    <row r="61" spans="1:5" x14ac:dyDescent="0.15">
      <c r="A61" s="8" t="s">
        <v>28</v>
      </c>
      <c r="B61" s="92">
        <v>847393914</v>
      </c>
      <c r="C61" s="74">
        <f t="shared" si="2"/>
        <v>847.393914</v>
      </c>
      <c r="D61" s="74">
        <f>B61/B38*100</f>
        <v>6.2477524028083566</v>
      </c>
      <c r="E61" s="2" t="str">
        <f t="shared" si="3"/>
        <v>847.4
(6.2)</v>
      </c>
    </row>
    <row r="62" spans="1:5" x14ac:dyDescent="0.15">
      <c r="A62" s="8" t="s">
        <v>29</v>
      </c>
      <c r="B62" s="92">
        <v>47034819</v>
      </c>
      <c r="C62" s="74">
        <f t="shared" si="2"/>
        <v>47.034818999999999</v>
      </c>
      <c r="D62" s="74">
        <f>B62/B38*100</f>
        <v>0.3467831177070575</v>
      </c>
      <c r="E62" s="2" t="str">
        <f t="shared" si="3"/>
        <v>47.0
(0.3)</v>
      </c>
    </row>
  </sheetData>
  <mergeCells count="2">
    <mergeCell ref="A2:A3"/>
    <mergeCell ref="A36:A37"/>
  </mergeCells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6"/>
  <sheetViews>
    <sheetView zoomScaleNormal="100" workbookViewId="0">
      <selection activeCell="K9" sqref="K9"/>
    </sheetView>
  </sheetViews>
  <sheetFormatPr defaultRowHeight="13.5" x14ac:dyDescent="0.25"/>
  <cols>
    <col min="2" max="9" width="9.28515625" bestFit="1" customWidth="1"/>
    <col min="27" max="27" width="18.140625" bestFit="1" customWidth="1"/>
    <col min="28" max="29" width="17" bestFit="1" customWidth="1"/>
    <col min="30" max="30" width="18.140625" bestFit="1" customWidth="1"/>
    <col min="31" max="31" width="15.140625" bestFit="1" customWidth="1"/>
    <col min="32" max="32" width="18.140625" bestFit="1" customWidth="1"/>
    <col min="33" max="33" width="15.140625" bestFit="1" customWidth="1"/>
    <col min="34" max="34" width="14.140625" bestFit="1" customWidth="1"/>
    <col min="35" max="36" width="14.85546875" bestFit="1" customWidth="1"/>
    <col min="37" max="37" width="11.42578125" bestFit="1" customWidth="1"/>
    <col min="38" max="38" width="15.140625" bestFit="1" customWidth="1"/>
    <col min="39" max="39" width="12.42578125" bestFit="1" customWidth="1"/>
    <col min="40" max="42" width="10.42578125" bestFit="1" customWidth="1"/>
    <col min="43" max="43" width="11.42578125" bestFit="1" customWidth="1"/>
    <col min="44" max="46" width="10.42578125" bestFit="1" customWidth="1"/>
    <col min="47" max="48" width="11.42578125" bestFit="1" customWidth="1"/>
    <col min="49" max="49" width="15.7109375" bestFit="1" customWidth="1"/>
    <col min="50" max="50" width="16.140625" bestFit="1" customWidth="1"/>
  </cols>
  <sheetData>
    <row r="1" spans="1:49" s="2" customFormat="1" ht="12" x14ac:dyDescent="0.15">
      <c r="A1" s="115" t="s">
        <v>79</v>
      </c>
      <c r="B1" s="115"/>
      <c r="C1" s="115"/>
      <c r="D1" s="16"/>
      <c r="E1" s="17"/>
      <c r="F1" s="17"/>
      <c r="G1" s="17"/>
      <c r="H1" s="17"/>
      <c r="I1" s="18"/>
      <c r="N1" s="73"/>
    </row>
    <row r="2" spans="1:49" s="2" customFormat="1" ht="12" x14ac:dyDescent="0.25">
      <c r="A2" s="111"/>
      <c r="B2" s="20" t="s">
        <v>107</v>
      </c>
      <c r="C2" s="20" t="s">
        <v>37</v>
      </c>
      <c r="D2" s="20" t="s">
        <v>38</v>
      </c>
      <c r="E2" s="20" t="s">
        <v>39</v>
      </c>
      <c r="F2" s="20" t="s">
        <v>40</v>
      </c>
      <c r="G2" s="20" t="s">
        <v>41</v>
      </c>
      <c r="H2" s="20" t="s">
        <v>42</v>
      </c>
      <c r="I2" s="20" t="s">
        <v>75</v>
      </c>
      <c r="AA2" s="21" t="s">
        <v>2</v>
      </c>
      <c r="AB2" s="21" t="s">
        <v>37</v>
      </c>
      <c r="AC2" s="21" t="s">
        <v>38</v>
      </c>
      <c r="AD2" s="21" t="s">
        <v>39</v>
      </c>
      <c r="AE2" s="21" t="s">
        <v>40</v>
      </c>
      <c r="AF2" s="21" t="s">
        <v>41</v>
      </c>
      <c r="AG2" s="21" t="s">
        <v>42</v>
      </c>
      <c r="AH2" s="21" t="s">
        <v>81</v>
      </c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</row>
    <row r="3" spans="1:49" s="2" customFormat="1" ht="12" x14ac:dyDescent="0.25">
      <c r="A3" s="112"/>
      <c r="B3" s="9" t="s">
        <v>3</v>
      </c>
      <c r="C3" s="9" t="s">
        <v>3</v>
      </c>
      <c r="D3" s="9" t="s">
        <v>3</v>
      </c>
      <c r="E3" s="9" t="s">
        <v>3</v>
      </c>
      <c r="F3" s="9" t="s">
        <v>3</v>
      </c>
      <c r="G3" s="9" t="s">
        <v>3</v>
      </c>
      <c r="H3" s="9" t="s">
        <v>3</v>
      </c>
      <c r="I3" s="9" t="s">
        <v>3</v>
      </c>
      <c r="J3" s="104" t="s">
        <v>99</v>
      </c>
      <c r="AA3" s="22" t="s">
        <v>3</v>
      </c>
      <c r="AB3" s="22" t="s">
        <v>3</v>
      </c>
      <c r="AC3" s="22" t="s">
        <v>3</v>
      </c>
      <c r="AD3" s="22" t="s">
        <v>3</v>
      </c>
      <c r="AE3" s="22" t="s">
        <v>3</v>
      </c>
      <c r="AF3" s="22" t="s">
        <v>3</v>
      </c>
      <c r="AG3" s="22" t="s">
        <v>3</v>
      </c>
      <c r="AH3" s="22" t="s">
        <v>3</v>
      </c>
      <c r="AI3" s="19"/>
      <c r="AJ3" s="19" t="s">
        <v>108</v>
      </c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</row>
    <row r="4" spans="1:49" s="1" customFormat="1" x14ac:dyDescent="0.15">
      <c r="A4" s="11" t="s">
        <v>5</v>
      </c>
      <c r="B4" s="28">
        <f>AA4*0.000001</f>
        <v>19036.3668229</v>
      </c>
      <c r="C4" s="28">
        <f t="shared" ref="C4:H19" si="0">AB4*0.000001</f>
        <v>1232.9709108999998</v>
      </c>
      <c r="D4" s="28">
        <f t="shared" si="0"/>
        <v>1710.3759498000004</v>
      </c>
      <c r="E4" s="28">
        <f t="shared" si="0"/>
        <v>13542.400531900003</v>
      </c>
      <c r="F4" s="28">
        <f t="shared" si="0"/>
        <v>344.26010890000003</v>
      </c>
      <c r="G4" s="28">
        <f t="shared" si="0"/>
        <v>442.36914909999996</v>
      </c>
      <c r="H4" s="28">
        <f t="shared" si="0"/>
        <v>568.10904130000006</v>
      </c>
      <c r="I4" s="28">
        <f>AW33*0.000001</f>
        <v>1195.8811310000001</v>
      </c>
      <c r="J4" s="102"/>
      <c r="K4" s="94"/>
      <c r="AA4" s="82">
        <f>AA62</f>
        <v>19036366822.900002</v>
      </c>
      <c r="AB4" s="82">
        <f t="shared" ref="AB4:AC4" si="1">AB62</f>
        <v>1232970910.8999999</v>
      </c>
      <c r="AC4" s="82">
        <f t="shared" si="1"/>
        <v>1710375949.8000004</v>
      </c>
      <c r="AD4" s="82">
        <f>AF62</f>
        <v>13542400531.900003</v>
      </c>
      <c r="AE4" s="82">
        <f>AI62</f>
        <v>344260108.90000004</v>
      </c>
      <c r="AF4" s="82">
        <f>AO62</f>
        <v>442369149.09999996</v>
      </c>
      <c r="AG4" s="82">
        <f>AR62</f>
        <v>568109041.30000007</v>
      </c>
      <c r="AH4" s="28">
        <f>AW33</f>
        <v>1195881131.0000002</v>
      </c>
      <c r="AI4" s="7">
        <f>SUM(AB4:AH4)</f>
        <v>19036366822.900002</v>
      </c>
      <c r="AJ4" s="7">
        <f>'1.시군구별 면적 및 지번수'!B4</f>
        <v>19036366822.900002</v>
      </c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</row>
    <row r="5" spans="1:49" s="1" customFormat="1" x14ac:dyDescent="0.15">
      <c r="A5" s="8" t="s">
        <v>6</v>
      </c>
      <c r="B5" s="28">
        <f t="shared" ref="B5:H28" si="2">AA5*0.000001</f>
        <v>394.05603069999995</v>
      </c>
      <c r="C5" s="28">
        <f t="shared" si="0"/>
        <v>22.518466399999998</v>
      </c>
      <c r="D5" s="28">
        <f t="shared" si="0"/>
        <v>31.338364699999996</v>
      </c>
      <c r="E5" s="28">
        <f t="shared" si="0"/>
        <v>250.8003879</v>
      </c>
      <c r="F5" s="28">
        <f t="shared" si="0"/>
        <v>17.6797951</v>
      </c>
      <c r="G5" s="28">
        <f t="shared" si="0"/>
        <v>14.618913699999998</v>
      </c>
      <c r="H5" s="28">
        <f t="shared" si="0"/>
        <v>10.597145199999998</v>
      </c>
      <c r="I5" s="28">
        <f t="shared" ref="I5:I28" si="3">AW34*0.000001</f>
        <v>46.502957700000003</v>
      </c>
      <c r="J5" s="102" t="str">
        <f>A5&amp;CHAR(10)&amp;FIXED(B5,1)</f>
        <v>포항시남구
394.1</v>
      </c>
      <c r="K5" s="94"/>
      <c r="L5" s="135" t="s">
        <v>99</v>
      </c>
      <c r="M5" s="135"/>
      <c r="N5" s="136"/>
      <c r="O5" s="4"/>
      <c r="P5" s="4"/>
      <c r="Q5" s="4"/>
      <c r="R5" s="4"/>
      <c r="S5" s="4"/>
      <c r="AA5" s="79">
        <f t="shared" ref="AA5:AC5" si="4">AA63</f>
        <v>394056030.69999999</v>
      </c>
      <c r="AB5" s="79">
        <f t="shared" si="4"/>
        <v>22518466.399999999</v>
      </c>
      <c r="AC5" s="79">
        <f t="shared" si="4"/>
        <v>31338364.699999999</v>
      </c>
      <c r="AD5" s="79">
        <f t="shared" ref="AD5:AD28" si="5">AF63</f>
        <v>250800387.90000001</v>
      </c>
      <c r="AE5" s="79">
        <f t="shared" ref="AE5:AE28" si="6">AI63</f>
        <v>17679795.100000001</v>
      </c>
      <c r="AF5" s="79">
        <f t="shared" ref="AF5:AF28" si="7">AO63</f>
        <v>14618913.699999999</v>
      </c>
      <c r="AG5" s="79">
        <f t="shared" ref="AG5:AG28" si="8">AR63</f>
        <v>10597145.199999999</v>
      </c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</row>
    <row r="6" spans="1:49" s="1" customFormat="1" x14ac:dyDescent="0.15">
      <c r="A6" s="8" t="s">
        <v>7</v>
      </c>
      <c r="B6" s="28">
        <f t="shared" si="2"/>
        <v>736.72330869999996</v>
      </c>
      <c r="C6" s="28">
        <f t="shared" si="0"/>
        <v>38.161192</v>
      </c>
      <c r="D6" s="28">
        <f t="shared" si="0"/>
        <v>71.239155599999989</v>
      </c>
      <c r="E6" s="28">
        <f t="shared" si="0"/>
        <v>531.380628</v>
      </c>
      <c r="F6" s="28">
        <f t="shared" si="0"/>
        <v>19.099190199999999</v>
      </c>
      <c r="G6" s="28">
        <f t="shared" si="0"/>
        <v>17.534604699999999</v>
      </c>
      <c r="H6" s="28">
        <f t="shared" si="0"/>
        <v>18.116301699999998</v>
      </c>
      <c r="I6" s="28">
        <f t="shared" si="3"/>
        <v>41.192236500000007</v>
      </c>
      <c r="J6" s="102" t="str">
        <f t="shared" ref="J6:J28" si="9">A6&amp;CHAR(10)&amp;FIXED(B6,1)</f>
        <v>포항시북구
736.7</v>
      </c>
      <c r="K6" s="94"/>
      <c r="L6" s="103" t="str">
        <f t="shared" ref="L6:S6" si="10">B2&amp;CHAR(10)&amp;FIXED(B4,1)</f>
        <v>총계
19,036.4</v>
      </c>
      <c r="M6" s="103" t="str">
        <f t="shared" si="10"/>
        <v>전
1,233.0</v>
      </c>
      <c r="N6" s="103" t="str">
        <f t="shared" si="10"/>
        <v>답
1,710.4</v>
      </c>
      <c r="O6" s="103" t="str">
        <f t="shared" si="10"/>
        <v>임야
13,542.4</v>
      </c>
      <c r="P6" s="103" t="str">
        <f t="shared" si="10"/>
        <v>대
344.3</v>
      </c>
      <c r="Q6" s="103" t="str">
        <f t="shared" si="10"/>
        <v>도로
442.4</v>
      </c>
      <c r="R6" s="103" t="str">
        <f t="shared" si="10"/>
        <v>하천
568.1</v>
      </c>
      <c r="S6" s="105" t="str">
        <f t="shared" si="10"/>
        <v>기타
1,195.9</v>
      </c>
      <c r="AA6" s="79">
        <f t="shared" ref="AA6:AC6" si="11">AA64</f>
        <v>736723308.70000005</v>
      </c>
      <c r="AB6" s="79">
        <f t="shared" si="11"/>
        <v>38161192</v>
      </c>
      <c r="AC6" s="79">
        <f t="shared" si="11"/>
        <v>71239155.599999994</v>
      </c>
      <c r="AD6" s="79">
        <f t="shared" si="5"/>
        <v>531380628</v>
      </c>
      <c r="AE6" s="79">
        <f t="shared" si="6"/>
        <v>19099190.199999999</v>
      </c>
      <c r="AF6" s="79">
        <f t="shared" si="7"/>
        <v>17534604.699999999</v>
      </c>
      <c r="AG6" s="79">
        <f t="shared" si="8"/>
        <v>18116301.699999999</v>
      </c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</row>
    <row r="7" spans="1:49" s="1" customFormat="1" x14ac:dyDescent="0.15">
      <c r="A7" s="8" t="s">
        <v>8</v>
      </c>
      <c r="B7" s="28">
        <f t="shared" si="2"/>
        <v>1324.9523032</v>
      </c>
      <c r="C7" s="28">
        <f t="shared" si="0"/>
        <v>70.623292199999995</v>
      </c>
      <c r="D7" s="28">
        <f t="shared" si="0"/>
        <v>156.8772281</v>
      </c>
      <c r="E7" s="28">
        <f t="shared" si="0"/>
        <v>882.83830769999997</v>
      </c>
      <c r="F7" s="28">
        <f t="shared" si="0"/>
        <v>34.7280145</v>
      </c>
      <c r="G7" s="28">
        <f t="shared" si="0"/>
        <v>38.578025399999994</v>
      </c>
      <c r="H7" s="28">
        <f t="shared" si="0"/>
        <v>35.016956999999998</v>
      </c>
      <c r="I7" s="28">
        <f t="shared" si="3"/>
        <v>106.29047829999998</v>
      </c>
      <c r="J7" s="102" t="str">
        <f t="shared" si="9"/>
        <v>경주시
1,325.0</v>
      </c>
      <c r="K7" s="94"/>
      <c r="AA7" s="79">
        <f t="shared" ref="AA7:AC7" si="12">AA65</f>
        <v>1324952303.2</v>
      </c>
      <c r="AB7" s="79">
        <f t="shared" si="12"/>
        <v>70623292.200000003</v>
      </c>
      <c r="AC7" s="79">
        <f t="shared" si="12"/>
        <v>156877228.09999999</v>
      </c>
      <c r="AD7" s="79">
        <f t="shared" si="5"/>
        <v>882838307.70000005</v>
      </c>
      <c r="AE7" s="79">
        <f t="shared" si="6"/>
        <v>34728014.5</v>
      </c>
      <c r="AF7" s="79">
        <f t="shared" si="7"/>
        <v>38578025.399999999</v>
      </c>
      <c r="AG7" s="79">
        <f t="shared" si="8"/>
        <v>35016957</v>
      </c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</row>
    <row r="8" spans="1:49" s="1" customFormat="1" x14ac:dyDescent="0.15">
      <c r="A8" s="8" t="s">
        <v>9</v>
      </c>
      <c r="B8" s="28">
        <f t="shared" si="2"/>
        <v>1009.9225687999999</v>
      </c>
      <c r="C8" s="28">
        <f t="shared" si="0"/>
        <v>65.366404399999993</v>
      </c>
      <c r="D8" s="28">
        <f t="shared" si="0"/>
        <v>111.7516342</v>
      </c>
      <c r="E8" s="28">
        <f t="shared" si="0"/>
        <v>693.18540010000004</v>
      </c>
      <c r="F8" s="28">
        <f t="shared" si="0"/>
        <v>20.059521</v>
      </c>
      <c r="G8" s="28">
        <f t="shared" si="0"/>
        <v>23.688306600000001</v>
      </c>
      <c r="H8" s="28">
        <f t="shared" si="0"/>
        <v>26.692275499999997</v>
      </c>
      <c r="I8" s="28">
        <f t="shared" si="3"/>
        <v>69.179026999999991</v>
      </c>
      <c r="J8" s="102" t="str">
        <f t="shared" si="9"/>
        <v>김천시
1,009.9</v>
      </c>
      <c r="K8" s="94"/>
      <c r="AA8" s="79">
        <f t="shared" ref="AA8:AC8" si="13">AA66</f>
        <v>1009922568.8</v>
      </c>
      <c r="AB8" s="79">
        <f t="shared" si="13"/>
        <v>65366404.399999999</v>
      </c>
      <c r="AC8" s="79">
        <f t="shared" si="13"/>
        <v>111751634.2</v>
      </c>
      <c r="AD8" s="79">
        <f t="shared" si="5"/>
        <v>693185400.10000002</v>
      </c>
      <c r="AE8" s="79">
        <f t="shared" si="6"/>
        <v>20059521</v>
      </c>
      <c r="AF8" s="79">
        <f t="shared" si="7"/>
        <v>23688306.600000001</v>
      </c>
      <c r="AG8" s="79">
        <f t="shared" si="8"/>
        <v>26692275.5</v>
      </c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s="1" customFormat="1" x14ac:dyDescent="0.15">
      <c r="A9" s="8" t="s">
        <v>10</v>
      </c>
      <c r="B9" s="28">
        <f t="shared" si="2"/>
        <v>1522.2057021999999</v>
      </c>
      <c r="C9" s="28">
        <f t="shared" si="0"/>
        <v>124.78663659999999</v>
      </c>
      <c r="D9" s="28">
        <f t="shared" si="0"/>
        <v>88.681647900000002</v>
      </c>
      <c r="E9" s="28">
        <f t="shared" si="0"/>
        <v>1060.5594877000001</v>
      </c>
      <c r="F9" s="28">
        <f t="shared" si="0"/>
        <v>23.122493800000001</v>
      </c>
      <c r="G9" s="28">
        <f t="shared" si="0"/>
        <v>35.462051700000004</v>
      </c>
      <c r="H9" s="28">
        <f t="shared" si="0"/>
        <v>60.775417799999992</v>
      </c>
      <c r="I9" s="28">
        <f t="shared" si="3"/>
        <v>128.8179667</v>
      </c>
      <c r="J9" s="102" t="str">
        <f t="shared" si="9"/>
        <v>안동시
1,522.2</v>
      </c>
      <c r="K9" s="94"/>
      <c r="AA9" s="79">
        <f t="shared" ref="AA9:AC9" si="14">AA67</f>
        <v>1522205702.2</v>
      </c>
      <c r="AB9" s="79">
        <f t="shared" si="14"/>
        <v>124786636.59999999</v>
      </c>
      <c r="AC9" s="79">
        <f t="shared" si="14"/>
        <v>88681647.900000006</v>
      </c>
      <c r="AD9" s="79">
        <f t="shared" si="5"/>
        <v>1060559487.7</v>
      </c>
      <c r="AE9" s="79">
        <f t="shared" si="6"/>
        <v>23122493.800000001</v>
      </c>
      <c r="AF9" s="79">
        <f t="shared" si="7"/>
        <v>35462051.700000003</v>
      </c>
      <c r="AG9" s="79">
        <f t="shared" si="8"/>
        <v>60775417.799999997</v>
      </c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s="1" customFormat="1" x14ac:dyDescent="0.15">
      <c r="A10" s="8" t="s">
        <v>11</v>
      </c>
      <c r="B10" s="28">
        <f t="shared" si="2"/>
        <v>615.38419069999998</v>
      </c>
      <c r="C10" s="28">
        <f t="shared" si="0"/>
        <v>35.971673500000001</v>
      </c>
      <c r="D10" s="28">
        <f t="shared" si="0"/>
        <v>89.646989099999985</v>
      </c>
      <c r="E10" s="28">
        <f t="shared" si="0"/>
        <v>339.19276480000002</v>
      </c>
      <c r="F10" s="28">
        <f t="shared" si="0"/>
        <v>24.216007399999999</v>
      </c>
      <c r="G10" s="28">
        <f t="shared" si="0"/>
        <v>23.2441222</v>
      </c>
      <c r="H10" s="28">
        <f t="shared" si="0"/>
        <v>42.281036899999997</v>
      </c>
      <c r="I10" s="28">
        <f t="shared" si="3"/>
        <v>60.8315968</v>
      </c>
      <c r="J10" s="102" t="str">
        <f t="shared" si="9"/>
        <v>구미시
615.4</v>
      </c>
      <c r="K10" s="94"/>
      <c r="L10" s="99"/>
      <c r="AA10" s="79">
        <f t="shared" ref="AA10:AC10" si="15">AA68</f>
        <v>615384190.70000005</v>
      </c>
      <c r="AB10" s="79">
        <f t="shared" si="15"/>
        <v>35971673.5</v>
      </c>
      <c r="AC10" s="79">
        <f t="shared" si="15"/>
        <v>89646989.099999994</v>
      </c>
      <c r="AD10" s="79">
        <f t="shared" si="5"/>
        <v>339192764.80000001</v>
      </c>
      <c r="AE10" s="79">
        <f t="shared" si="6"/>
        <v>24216007.399999999</v>
      </c>
      <c r="AF10" s="79">
        <f t="shared" si="7"/>
        <v>23244122.199999999</v>
      </c>
      <c r="AG10" s="79">
        <f t="shared" si="8"/>
        <v>42281036.899999999</v>
      </c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s="1" customFormat="1" x14ac:dyDescent="0.15">
      <c r="A11" s="8" t="s">
        <v>12</v>
      </c>
      <c r="B11" s="28">
        <f t="shared" si="2"/>
        <v>670.2026042</v>
      </c>
      <c r="C11" s="28">
        <f t="shared" si="0"/>
        <v>71.064863000000003</v>
      </c>
      <c r="D11" s="28">
        <f t="shared" si="0"/>
        <v>70.106227200000006</v>
      </c>
      <c r="E11" s="28">
        <f t="shared" si="0"/>
        <v>431.65198329999998</v>
      </c>
      <c r="F11" s="28">
        <f t="shared" si="0"/>
        <v>15.027605999999999</v>
      </c>
      <c r="G11" s="28">
        <f t="shared" si="0"/>
        <v>17.896356999999998</v>
      </c>
      <c r="H11" s="28">
        <f t="shared" si="0"/>
        <v>16.508535699999999</v>
      </c>
      <c r="I11" s="28">
        <f t="shared" si="3"/>
        <v>47.947032</v>
      </c>
      <c r="J11" s="102" t="str">
        <f t="shared" si="9"/>
        <v>영주시
670.2</v>
      </c>
      <c r="K11" s="94"/>
      <c r="AA11" s="79">
        <f t="shared" ref="AA11:AC11" si="16">AA69</f>
        <v>670202604.20000005</v>
      </c>
      <c r="AB11" s="79">
        <f t="shared" si="16"/>
        <v>71064863</v>
      </c>
      <c r="AC11" s="79">
        <f t="shared" si="16"/>
        <v>70106227.200000003</v>
      </c>
      <c r="AD11" s="79">
        <f t="shared" si="5"/>
        <v>431651983.30000001</v>
      </c>
      <c r="AE11" s="79">
        <f t="shared" si="6"/>
        <v>15027606</v>
      </c>
      <c r="AF11" s="79">
        <f t="shared" si="7"/>
        <v>17896357</v>
      </c>
      <c r="AG11" s="79">
        <f t="shared" si="8"/>
        <v>16508535.699999999</v>
      </c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s="1" customFormat="1" x14ac:dyDescent="0.15">
      <c r="A12" s="8" t="s">
        <v>13</v>
      </c>
      <c r="B12" s="28">
        <f t="shared" si="2"/>
        <v>919.23048979999987</v>
      </c>
      <c r="C12" s="28">
        <f t="shared" si="0"/>
        <v>53.561005600000001</v>
      </c>
      <c r="D12" s="28">
        <f t="shared" si="0"/>
        <v>90.603440299999988</v>
      </c>
      <c r="E12" s="28">
        <f t="shared" si="0"/>
        <v>622.85772059999999</v>
      </c>
      <c r="F12" s="28">
        <f t="shared" si="0"/>
        <v>16.762045000000001</v>
      </c>
      <c r="G12" s="28">
        <f t="shared" si="0"/>
        <v>26.671910499999999</v>
      </c>
      <c r="H12" s="28">
        <f t="shared" si="0"/>
        <v>21.785160399999999</v>
      </c>
      <c r="I12" s="28">
        <f t="shared" si="3"/>
        <v>86.98920739999997</v>
      </c>
      <c r="J12" s="102" t="str">
        <f t="shared" si="9"/>
        <v>영천시
919.2</v>
      </c>
      <c r="K12" s="94"/>
      <c r="AA12" s="79">
        <f t="shared" ref="AA12:AC12" si="17">AA70</f>
        <v>919230489.79999995</v>
      </c>
      <c r="AB12" s="79">
        <f t="shared" si="17"/>
        <v>53561005.600000001</v>
      </c>
      <c r="AC12" s="79">
        <f t="shared" si="17"/>
        <v>90603440.299999997</v>
      </c>
      <c r="AD12" s="79">
        <f t="shared" si="5"/>
        <v>622857720.60000002</v>
      </c>
      <c r="AE12" s="79">
        <f t="shared" si="6"/>
        <v>16762045</v>
      </c>
      <c r="AF12" s="79">
        <f t="shared" si="7"/>
        <v>26671910.5</v>
      </c>
      <c r="AG12" s="79">
        <f t="shared" si="8"/>
        <v>21785160.399999999</v>
      </c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s="1" customFormat="1" x14ac:dyDescent="0.15">
      <c r="A13" s="8" t="s">
        <v>14</v>
      </c>
      <c r="B13" s="28">
        <f t="shared" si="2"/>
        <v>1254.683931</v>
      </c>
      <c r="C13" s="28">
        <f t="shared" si="0"/>
        <v>84.949213700000001</v>
      </c>
      <c r="D13" s="28">
        <f t="shared" si="0"/>
        <v>177.27254819999999</v>
      </c>
      <c r="E13" s="28">
        <f t="shared" si="0"/>
        <v>827.13068269999997</v>
      </c>
      <c r="F13" s="28">
        <f t="shared" si="0"/>
        <v>22.637832399999997</v>
      </c>
      <c r="G13" s="28">
        <f t="shared" si="0"/>
        <v>30.5229933</v>
      </c>
      <c r="H13" s="28">
        <f t="shared" si="0"/>
        <v>42.567357600000001</v>
      </c>
      <c r="I13" s="28">
        <f t="shared" si="3"/>
        <v>69.603303099999991</v>
      </c>
      <c r="J13" s="102" t="str">
        <f t="shared" si="9"/>
        <v>상주시
1,254.7</v>
      </c>
      <c r="K13" s="94"/>
      <c r="AA13" s="79">
        <f t="shared" ref="AA13:AC13" si="18">AA71</f>
        <v>1254683931</v>
      </c>
      <c r="AB13" s="79">
        <f t="shared" si="18"/>
        <v>84949213.700000003</v>
      </c>
      <c r="AC13" s="79">
        <f t="shared" si="18"/>
        <v>177272548.19999999</v>
      </c>
      <c r="AD13" s="79">
        <f t="shared" si="5"/>
        <v>827130682.70000005</v>
      </c>
      <c r="AE13" s="79">
        <f t="shared" si="6"/>
        <v>22637832.399999999</v>
      </c>
      <c r="AF13" s="79">
        <f t="shared" si="7"/>
        <v>30522993.300000001</v>
      </c>
      <c r="AG13" s="79">
        <f t="shared" si="8"/>
        <v>42567357.600000001</v>
      </c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s="1" customFormat="1" x14ac:dyDescent="0.15">
      <c r="A14" s="8" t="s">
        <v>15</v>
      </c>
      <c r="B14" s="28">
        <f t="shared" si="2"/>
        <v>912.02099620000001</v>
      </c>
      <c r="C14" s="28">
        <f t="shared" si="0"/>
        <v>56.082915200000002</v>
      </c>
      <c r="D14" s="28">
        <f t="shared" si="0"/>
        <v>64.83692889999999</v>
      </c>
      <c r="E14" s="28">
        <f t="shared" si="0"/>
        <v>700.63985220000006</v>
      </c>
      <c r="F14" s="28">
        <f t="shared" si="0"/>
        <v>14.691905199999999</v>
      </c>
      <c r="G14" s="28">
        <f t="shared" si="0"/>
        <v>20.30236</v>
      </c>
      <c r="H14" s="28">
        <f t="shared" si="0"/>
        <v>17.3023226</v>
      </c>
      <c r="I14" s="28">
        <f t="shared" si="3"/>
        <v>38.164712100000003</v>
      </c>
      <c r="J14" s="102" t="str">
        <f t="shared" si="9"/>
        <v>문경시
912.0</v>
      </c>
      <c r="K14" s="94"/>
      <c r="AA14" s="79">
        <f t="shared" ref="AA14:AC14" si="19">AA72</f>
        <v>912020996.20000005</v>
      </c>
      <c r="AB14" s="79">
        <f t="shared" si="19"/>
        <v>56082915.200000003</v>
      </c>
      <c r="AC14" s="79">
        <f t="shared" si="19"/>
        <v>64836928.899999999</v>
      </c>
      <c r="AD14" s="79">
        <f t="shared" si="5"/>
        <v>700639852.20000005</v>
      </c>
      <c r="AE14" s="79">
        <f t="shared" si="6"/>
        <v>14691905.199999999</v>
      </c>
      <c r="AF14" s="79">
        <f t="shared" si="7"/>
        <v>20302360</v>
      </c>
      <c r="AG14" s="79">
        <f t="shared" si="8"/>
        <v>17302322.600000001</v>
      </c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s="1" customFormat="1" x14ac:dyDescent="0.15">
      <c r="A15" s="8" t="s">
        <v>16</v>
      </c>
      <c r="B15" s="28">
        <f t="shared" si="2"/>
        <v>411.87151589999996</v>
      </c>
      <c r="C15" s="28">
        <f t="shared" si="0"/>
        <v>27.505915899999998</v>
      </c>
      <c r="D15" s="28">
        <f t="shared" si="0"/>
        <v>53.315854099999996</v>
      </c>
      <c r="E15" s="28">
        <f t="shared" si="0"/>
        <v>224.1067056</v>
      </c>
      <c r="F15" s="28">
        <f t="shared" si="0"/>
        <v>18.702398600000002</v>
      </c>
      <c r="G15" s="28">
        <f t="shared" si="0"/>
        <v>17.159973699999998</v>
      </c>
      <c r="H15" s="28">
        <f t="shared" si="0"/>
        <v>11.837980099999999</v>
      </c>
      <c r="I15" s="28">
        <f t="shared" si="3"/>
        <v>59.242687899999986</v>
      </c>
      <c r="J15" s="102" t="str">
        <f t="shared" si="9"/>
        <v>경산시
411.9</v>
      </c>
      <c r="K15" s="94"/>
      <c r="AA15" s="79">
        <f t="shared" ref="AA15:AC15" si="20">AA73</f>
        <v>411871515.89999998</v>
      </c>
      <c r="AB15" s="79">
        <f t="shared" si="20"/>
        <v>27505915.899999999</v>
      </c>
      <c r="AC15" s="79">
        <f t="shared" si="20"/>
        <v>53315854.100000001</v>
      </c>
      <c r="AD15" s="79">
        <f t="shared" si="5"/>
        <v>224106705.59999999</v>
      </c>
      <c r="AE15" s="79">
        <f t="shared" si="6"/>
        <v>18702398.600000001</v>
      </c>
      <c r="AF15" s="79">
        <f t="shared" si="7"/>
        <v>17159973.699999999</v>
      </c>
      <c r="AG15" s="79">
        <f t="shared" si="8"/>
        <v>11837980.1</v>
      </c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s="1" customFormat="1" x14ac:dyDescent="0.15">
      <c r="A16" s="8" t="s">
        <v>17</v>
      </c>
      <c r="B16" s="28">
        <f t="shared" si="2"/>
        <v>614.31392689999996</v>
      </c>
      <c r="C16" s="28">
        <f t="shared" si="0"/>
        <v>35.4723671</v>
      </c>
      <c r="D16" s="28">
        <f t="shared" si="0"/>
        <v>41.329908199999998</v>
      </c>
      <c r="E16" s="28">
        <f t="shared" si="0"/>
        <v>460.45740139999998</v>
      </c>
      <c r="F16" s="28">
        <f t="shared" si="0"/>
        <v>7.1803065999999989</v>
      </c>
      <c r="G16" s="28">
        <f t="shared" si="0"/>
        <v>12.008096199999999</v>
      </c>
      <c r="H16" s="28">
        <f t="shared" si="0"/>
        <v>16.971366799999998</v>
      </c>
      <c r="I16" s="28">
        <f t="shared" si="3"/>
        <v>40.894480600000001</v>
      </c>
      <c r="J16" s="102" t="str">
        <f t="shared" si="9"/>
        <v>군위군
614.3</v>
      </c>
      <c r="K16" s="94"/>
      <c r="AA16" s="79">
        <f t="shared" ref="AA16:AC16" si="21">AA74</f>
        <v>614313926.89999998</v>
      </c>
      <c r="AB16" s="79">
        <f t="shared" si="21"/>
        <v>35472367.100000001</v>
      </c>
      <c r="AC16" s="79">
        <f t="shared" si="21"/>
        <v>41329908.200000003</v>
      </c>
      <c r="AD16" s="79">
        <f t="shared" si="5"/>
        <v>460457401.39999998</v>
      </c>
      <c r="AE16" s="79">
        <f t="shared" si="6"/>
        <v>7180306.5999999996</v>
      </c>
      <c r="AF16" s="79">
        <f t="shared" si="7"/>
        <v>12008096.199999999</v>
      </c>
      <c r="AG16" s="79">
        <f t="shared" si="8"/>
        <v>16971366.800000001</v>
      </c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1:49" s="1" customFormat="1" x14ac:dyDescent="0.15">
      <c r="A17" s="8" t="s">
        <v>80</v>
      </c>
      <c r="B17" s="28">
        <f t="shared" si="2"/>
        <v>1174.6263137999999</v>
      </c>
      <c r="C17" s="28">
        <f t="shared" si="0"/>
        <v>77.544304400000001</v>
      </c>
      <c r="D17" s="28">
        <f t="shared" si="0"/>
        <v>132.426987</v>
      </c>
      <c r="E17" s="28">
        <f t="shared" si="0"/>
        <v>825.13092679999988</v>
      </c>
      <c r="F17" s="28">
        <f t="shared" si="0"/>
        <v>14.811894099999998</v>
      </c>
      <c r="G17" s="28">
        <f t="shared" si="0"/>
        <v>23.4326036</v>
      </c>
      <c r="H17" s="28">
        <f t="shared" si="0"/>
        <v>32.063551399999994</v>
      </c>
      <c r="I17" s="28">
        <f t="shared" si="3"/>
        <v>69.21604649999999</v>
      </c>
      <c r="J17" s="102" t="str">
        <f t="shared" si="9"/>
        <v>의성군
1,174.6</v>
      </c>
      <c r="K17" s="94"/>
      <c r="AA17" s="79">
        <f t="shared" ref="AA17:AC17" si="22">AA75</f>
        <v>1174626313.8</v>
      </c>
      <c r="AB17" s="79">
        <f t="shared" si="22"/>
        <v>77544304.400000006</v>
      </c>
      <c r="AC17" s="79">
        <f t="shared" si="22"/>
        <v>132426987</v>
      </c>
      <c r="AD17" s="79">
        <f t="shared" si="5"/>
        <v>825130926.79999995</v>
      </c>
      <c r="AE17" s="79">
        <f t="shared" si="6"/>
        <v>14811894.1</v>
      </c>
      <c r="AF17" s="79">
        <f t="shared" si="7"/>
        <v>23432603.600000001</v>
      </c>
      <c r="AG17" s="79">
        <f t="shared" si="8"/>
        <v>32063551.399999999</v>
      </c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1:49" s="1" customFormat="1" x14ac:dyDescent="0.15">
      <c r="A18" s="8" t="s">
        <v>19</v>
      </c>
      <c r="B18" s="28">
        <f t="shared" si="2"/>
        <v>846.07022599999993</v>
      </c>
      <c r="C18" s="28">
        <f t="shared" si="0"/>
        <v>53.990626399999996</v>
      </c>
      <c r="D18" s="28">
        <f t="shared" si="0"/>
        <v>27.371057499999999</v>
      </c>
      <c r="E18" s="28">
        <f t="shared" si="0"/>
        <v>687.35980549999999</v>
      </c>
      <c r="F18" s="28">
        <f t="shared" si="0"/>
        <v>7.3208402999999995</v>
      </c>
      <c r="G18" s="28">
        <f t="shared" si="0"/>
        <v>10.004404599999999</v>
      </c>
      <c r="H18" s="28">
        <f t="shared" si="0"/>
        <v>17.587170199999999</v>
      </c>
      <c r="I18" s="28">
        <f t="shared" si="3"/>
        <v>42.436321500000005</v>
      </c>
      <c r="J18" s="102" t="str">
        <f t="shared" si="9"/>
        <v>청송군
846.1</v>
      </c>
      <c r="K18" s="94"/>
      <c r="AA18" s="79">
        <f t="shared" ref="AA18:AC18" si="23">AA76</f>
        <v>846070226</v>
      </c>
      <c r="AB18" s="79">
        <f t="shared" si="23"/>
        <v>53990626.399999999</v>
      </c>
      <c r="AC18" s="79">
        <f t="shared" si="23"/>
        <v>27371057.5</v>
      </c>
      <c r="AD18" s="79">
        <f t="shared" si="5"/>
        <v>687359805.5</v>
      </c>
      <c r="AE18" s="79">
        <f t="shared" si="6"/>
        <v>7320840.2999999998</v>
      </c>
      <c r="AF18" s="79">
        <f t="shared" si="7"/>
        <v>10004404.6</v>
      </c>
      <c r="AG18" s="79">
        <f t="shared" si="8"/>
        <v>17587170.199999999</v>
      </c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1:49" s="1" customFormat="1" x14ac:dyDescent="0.15">
      <c r="A19" s="8" t="s">
        <v>20</v>
      </c>
      <c r="B19" s="28">
        <f t="shared" si="2"/>
        <v>815.84447009999997</v>
      </c>
      <c r="C19" s="28">
        <f t="shared" si="0"/>
        <v>53.361178899999999</v>
      </c>
      <c r="D19" s="28">
        <f t="shared" si="0"/>
        <v>19.960000300000001</v>
      </c>
      <c r="E19" s="28">
        <f t="shared" si="0"/>
        <v>696.32094710000001</v>
      </c>
      <c r="F19" s="28">
        <f t="shared" si="0"/>
        <v>4.8426596999999996</v>
      </c>
      <c r="G19" s="28">
        <f t="shared" si="0"/>
        <v>10.127657300000001</v>
      </c>
      <c r="H19" s="28">
        <f t="shared" si="0"/>
        <v>14.493915599999999</v>
      </c>
      <c r="I19" s="28">
        <f t="shared" si="3"/>
        <v>16.738111199999999</v>
      </c>
      <c r="J19" s="102" t="str">
        <f t="shared" si="9"/>
        <v>영양군
815.8</v>
      </c>
      <c r="K19" s="94"/>
      <c r="AA19" s="79">
        <f t="shared" ref="AA19:AC19" si="24">AA77</f>
        <v>815844470.10000002</v>
      </c>
      <c r="AB19" s="79">
        <f t="shared" si="24"/>
        <v>53361178.899999999</v>
      </c>
      <c r="AC19" s="79">
        <f t="shared" si="24"/>
        <v>19960000.300000001</v>
      </c>
      <c r="AD19" s="79">
        <f t="shared" si="5"/>
        <v>696320947.10000002</v>
      </c>
      <c r="AE19" s="79">
        <f t="shared" si="6"/>
        <v>4842659.7</v>
      </c>
      <c r="AF19" s="79">
        <f t="shared" si="7"/>
        <v>10127657.300000001</v>
      </c>
      <c r="AG19" s="79">
        <f t="shared" si="8"/>
        <v>14493915.6</v>
      </c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</row>
    <row r="20" spans="1:49" s="1" customFormat="1" x14ac:dyDescent="0.15">
      <c r="A20" s="8" t="s">
        <v>21</v>
      </c>
      <c r="B20" s="28">
        <f t="shared" si="2"/>
        <v>741.26538889999995</v>
      </c>
      <c r="C20" s="28">
        <f t="shared" si="2"/>
        <v>32.216980599999999</v>
      </c>
      <c r="D20" s="28">
        <f t="shared" si="2"/>
        <v>43.6942387</v>
      </c>
      <c r="E20" s="28">
        <f t="shared" si="2"/>
        <v>599.25566360000005</v>
      </c>
      <c r="F20" s="28">
        <f t="shared" si="2"/>
        <v>8.1961204999999993</v>
      </c>
      <c r="G20" s="28">
        <f t="shared" si="2"/>
        <v>11.275979400000001</v>
      </c>
      <c r="H20" s="28">
        <f t="shared" si="2"/>
        <v>19.610700300000001</v>
      </c>
      <c r="I20" s="28">
        <f t="shared" si="3"/>
        <v>27.015705799999999</v>
      </c>
      <c r="J20" s="102" t="str">
        <f t="shared" si="9"/>
        <v>영덕군
741.3</v>
      </c>
      <c r="K20" s="94"/>
      <c r="AA20" s="79">
        <f t="shared" ref="AA20:AC20" si="25">AA78</f>
        <v>741265388.89999998</v>
      </c>
      <c r="AB20" s="79">
        <f t="shared" si="25"/>
        <v>32216980.600000001</v>
      </c>
      <c r="AC20" s="79">
        <f t="shared" si="25"/>
        <v>43694238.700000003</v>
      </c>
      <c r="AD20" s="79">
        <f t="shared" si="5"/>
        <v>599255663.60000002</v>
      </c>
      <c r="AE20" s="79">
        <f t="shared" si="6"/>
        <v>8196120.5</v>
      </c>
      <c r="AF20" s="79">
        <f t="shared" si="7"/>
        <v>11275979.4</v>
      </c>
      <c r="AG20" s="79">
        <f t="shared" si="8"/>
        <v>19610700.300000001</v>
      </c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</row>
    <row r="21" spans="1:49" s="1" customFormat="1" x14ac:dyDescent="0.15">
      <c r="A21" s="8" t="s">
        <v>22</v>
      </c>
      <c r="B21" s="28">
        <f t="shared" si="2"/>
        <v>694.22284989999991</v>
      </c>
      <c r="C21" s="28">
        <f t="shared" si="2"/>
        <v>37.3850756</v>
      </c>
      <c r="D21" s="28">
        <f t="shared" si="2"/>
        <v>63.246971199999997</v>
      </c>
      <c r="E21" s="28">
        <f t="shared" si="2"/>
        <v>507.94393700000001</v>
      </c>
      <c r="F21" s="28">
        <f t="shared" si="2"/>
        <v>11.9976214</v>
      </c>
      <c r="G21" s="28">
        <f t="shared" si="2"/>
        <v>14.966151699999999</v>
      </c>
      <c r="H21" s="28">
        <f t="shared" si="2"/>
        <v>22.004820399999996</v>
      </c>
      <c r="I21" s="28">
        <f t="shared" si="3"/>
        <v>36.678272600000007</v>
      </c>
      <c r="J21" s="102" t="str">
        <f t="shared" si="9"/>
        <v>청도군
694.2</v>
      </c>
      <c r="K21" s="94"/>
      <c r="AA21" s="79">
        <f t="shared" ref="AA21:AC21" si="26">AA79</f>
        <v>694222849.89999998</v>
      </c>
      <c r="AB21" s="79">
        <f t="shared" si="26"/>
        <v>37385075.600000001</v>
      </c>
      <c r="AC21" s="79">
        <f t="shared" si="26"/>
        <v>63246971.200000003</v>
      </c>
      <c r="AD21" s="79">
        <f t="shared" si="5"/>
        <v>507943937</v>
      </c>
      <c r="AE21" s="79">
        <f t="shared" si="6"/>
        <v>11997621.4</v>
      </c>
      <c r="AF21" s="79">
        <f t="shared" si="7"/>
        <v>14966151.699999999</v>
      </c>
      <c r="AG21" s="79">
        <f t="shared" si="8"/>
        <v>22004820.399999999</v>
      </c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</row>
    <row r="22" spans="1:49" s="1" customFormat="1" x14ac:dyDescent="0.15">
      <c r="A22" s="8" t="s">
        <v>23</v>
      </c>
      <c r="B22" s="28">
        <f t="shared" si="2"/>
        <v>384.21997260000001</v>
      </c>
      <c r="C22" s="28">
        <f t="shared" si="2"/>
        <v>19.0728683</v>
      </c>
      <c r="D22" s="28">
        <f t="shared" si="2"/>
        <v>50.360458399999999</v>
      </c>
      <c r="E22" s="28">
        <f t="shared" si="2"/>
        <v>243.60294919999998</v>
      </c>
      <c r="F22" s="28">
        <f t="shared" si="2"/>
        <v>6.6917909</v>
      </c>
      <c r="G22" s="28">
        <f t="shared" si="2"/>
        <v>10.165464399999999</v>
      </c>
      <c r="H22" s="28">
        <f t="shared" si="2"/>
        <v>30.866954699999997</v>
      </c>
      <c r="I22" s="28">
        <f t="shared" si="3"/>
        <v>23.459486699999996</v>
      </c>
      <c r="J22" s="102" t="str">
        <f t="shared" si="9"/>
        <v>고령군
384.2</v>
      </c>
      <c r="K22" s="94"/>
      <c r="AA22" s="79">
        <f t="shared" ref="AA22:AC22" si="27">AA80</f>
        <v>384219972.60000002</v>
      </c>
      <c r="AB22" s="79">
        <f t="shared" si="27"/>
        <v>19072868.300000001</v>
      </c>
      <c r="AC22" s="79">
        <f t="shared" si="27"/>
        <v>50360458.399999999</v>
      </c>
      <c r="AD22" s="79">
        <f t="shared" si="5"/>
        <v>243602949.19999999</v>
      </c>
      <c r="AE22" s="79">
        <f t="shared" si="6"/>
        <v>6691790.9000000004</v>
      </c>
      <c r="AF22" s="79">
        <f t="shared" si="7"/>
        <v>10165464.4</v>
      </c>
      <c r="AG22" s="79">
        <f t="shared" si="8"/>
        <v>30866954.699999999</v>
      </c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</row>
    <row r="23" spans="1:49" s="1" customFormat="1" x14ac:dyDescent="0.15">
      <c r="A23" s="8" t="s">
        <v>24</v>
      </c>
      <c r="B23" s="28">
        <f t="shared" si="2"/>
        <v>616.11497110000005</v>
      </c>
      <c r="C23" s="28">
        <f t="shared" si="2"/>
        <v>36.215269799999994</v>
      </c>
      <c r="D23" s="28">
        <f t="shared" si="2"/>
        <v>86.698267900000005</v>
      </c>
      <c r="E23" s="28">
        <f t="shared" si="2"/>
        <v>411.87005199999999</v>
      </c>
      <c r="F23" s="28">
        <f t="shared" si="2"/>
        <v>10.9374828</v>
      </c>
      <c r="G23" s="28">
        <f t="shared" si="2"/>
        <v>14.634179399999999</v>
      </c>
      <c r="H23" s="28">
        <f t="shared" si="2"/>
        <v>20.746081100000001</v>
      </c>
      <c r="I23" s="28">
        <f t="shared" si="3"/>
        <v>35.013638099999994</v>
      </c>
      <c r="J23" s="102" t="str">
        <f t="shared" si="9"/>
        <v>성주군
616.1</v>
      </c>
      <c r="K23" s="94"/>
      <c r="AA23" s="79">
        <f t="shared" ref="AA23:AC23" si="28">AA81</f>
        <v>616114971.10000002</v>
      </c>
      <c r="AB23" s="79">
        <f t="shared" si="28"/>
        <v>36215269.799999997</v>
      </c>
      <c r="AC23" s="79">
        <f t="shared" si="28"/>
        <v>86698267.900000006</v>
      </c>
      <c r="AD23" s="79">
        <f t="shared" si="5"/>
        <v>411870052</v>
      </c>
      <c r="AE23" s="79">
        <f t="shared" si="6"/>
        <v>10937482.800000001</v>
      </c>
      <c r="AF23" s="79">
        <f t="shared" si="7"/>
        <v>14634179.4</v>
      </c>
      <c r="AG23" s="79">
        <f t="shared" si="8"/>
        <v>20746081.100000001</v>
      </c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</row>
    <row r="24" spans="1:49" s="1" customFormat="1" x14ac:dyDescent="0.15">
      <c r="A24" s="8" t="s">
        <v>25</v>
      </c>
      <c r="B24" s="28">
        <f t="shared" si="2"/>
        <v>451.04485649999998</v>
      </c>
      <c r="C24" s="28">
        <f t="shared" si="2"/>
        <v>22.970699799999998</v>
      </c>
      <c r="D24" s="28">
        <f t="shared" si="2"/>
        <v>45.380226899999997</v>
      </c>
      <c r="E24" s="28">
        <f t="shared" si="2"/>
        <v>295.52221109999999</v>
      </c>
      <c r="F24" s="28">
        <f t="shared" si="2"/>
        <v>12.418546300000001</v>
      </c>
      <c r="G24" s="28">
        <f t="shared" si="2"/>
        <v>13.345303199999998</v>
      </c>
      <c r="H24" s="28">
        <f t="shared" si="2"/>
        <v>20.973029100000002</v>
      </c>
      <c r="I24" s="28">
        <f t="shared" si="3"/>
        <v>40.434840100000002</v>
      </c>
      <c r="J24" s="102" t="str">
        <f t="shared" si="9"/>
        <v>칠곡군
451.0</v>
      </c>
      <c r="K24" s="94"/>
      <c r="AA24" s="79">
        <f t="shared" ref="AA24:AC24" si="29">AA82</f>
        <v>451044856.5</v>
      </c>
      <c r="AB24" s="79">
        <f t="shared" si="29"/>
        <v>22970699.800000001</v>
      </c>
      <c r="AC24" s="79">
        <f t="shared" si="29"/>
        <v>45380226.899999999</v>
      </c>
      <c r="AD24" s="79">
        <f t="shared" si="5"/>
        <v>295522211.10000002</v>
      </c>
      <c r="AE24" s="79">
        <f t="shared" si="6"/>
        <v>12418546.300000001</v>
      </c>
      <c r="AF24" s="79">
        <f t="shared" si="7"/>
        <v>13345303.199999999</v>
      </c>
      <c r="AG24" s="79">
        <f t="shared" si="8"/>
        <v>20973029.100000001</v>
      </c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</row>
    <row r="25" spans="1:49" s="1" customFormat="1" x14ac:dyDescent="0.15">
      <c r="A25" s="8" t="s">
        <v>26</v>
      </c>
      <c r="B25" s="28">
        <f t="shared" si="2"/>
        <v>661.56144779999988</v>
      </c>
      <c r="C25" s="28">
        <f t="shared" si="2"/>
        <v>79.139450699999998</v>
      </c>
      <c r="D25" s="28">
        <f t="shared" si="2"/>
        <v>108.8582005</v>
      </c>
      <c r="E25" s="28">
        <f t="shared" si="2"/>
        <v>359.72399719999999</v>
      </c>
      <c r="F25" s="28">
        <f t="shared" si="2"/>
        <v>14.121047099999998</v>
      </c>
      <c r="G25" s="28">
        <f t="shared" si="2"/>
        <v>22.318240100000001</v>
      </c>
      <c r="H25" s="28">
        <f t="shared" si="2"/>
        <v>30.097039699999996</v>
      </c>
      <c r="I25" s="28">
        <f t="shared" si="3"/>
        <v>47.303472499999998</v>
      </c>
      <c r="J25" s="102" t="str">
        <f t="shared" si="9"/>
        <v>예천군
661.6</v>
      </c>
      <c r="K25" s="94"/>
      <c r="AA25" s="79">
        <f t="shared" ref="AA25:AC25" si="30">AA83</f>
        <v>661561447.79999995</v>
      </c>
      <c r="AB25" s="79">
        <f t="shared" si="30"/>
        <v>79139450.700000003</v>
      </c>
      <c r="AC25" s="79">
        <f t="shared" si="30"/>
        <v>108858200.5</v>
      </c>
      <c r="AD25" s="79">
        <f t="shared" si="5"/>
        <v>359723997.19999999</v>
      </c>
      <c r="AE25" s="79">
        <f t="shared" si="6"/>
        <v>14121047.1</v>
      </c>
      <c r="AF25" s="79">
        <f t="shared" si="7"/>
        <v>22318240.100000001</v>
      </c>
      <c r="AG25" s="79">
        <f t="shared" si="8"/>
        <v>30097039.699999999</v>
      </c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</row>
    <row r="26" spans="1:49" s="1" customFormat="1" x14ac:dyDescent="0.15">
      <c r="A26" s="8" t="s">
        <v>27</v>
      </c>
      <c r="B26" s="28">
        <f t="shared" si="2"/>
        <v>1202.279612</v>
      </c>
      <c r="C26" s="28">
        <f t="shared" si="2"/>
        <v>88.082521099999994</v>
      </c>
      <c r="D26" s="28">
        <f t="shared" si="2"/>
        <v>42.204537500000001</v>
      </c>
      <c r="E26" s="28">
        <f t="shared" si="2"/>
        <v>989.93013069999995</v>
      </c>
      <c r="F26" s="28">
        <f t="shared" si="2"/>
        <v>9.1533762999999997</v>
      </c>
      <c r="G26" s="28">
        <f t="shared" si="2"/>
        <v>19.607080199999999</v>
      </c>
      <c r="H26" s="28">
        <f t="shared" si="2"/>
        <v>15.8797088</v>
      </c>
      <c r="I26" s="28">
        <f t="shared" si="3"/>
        <v>37.422257400000007</v>
      </c>
      <c r="J26" s="102" t="str">
        <f t="shared" si="9"/>
        <v>봉화군
1,202.3</v>
      </c>
      <c r="K26" s="94"/>
      <c r="AA26" s="79">
        <f t="shared" ref="AA26:AC26" si="31">AA84</f>
        <v>1202279612</v>
      </c>
      <c r="AB26" s="79">
        <f t="shared" si="31"/>
        <v>88082521.099999994</v>
      </c>
      <c r="AC26" s="79">
        <f t="shared" si="31"/>
        <v>42204537.5</v>
      </c>
      <c r="AD26" s="79">
        <f t="shared" si="5"/>
        <v>989930130.70000005</v>
      </c>
      <c r="AE26" s="79">
        <f t="shared" si="6"/>
        <v>9153376.3000000007</v>
      </c>
      <c r="AF26" s="79">
        <f t="shared" si="7"/>
        <v>19607080.199999999</v>
      </c>
      <c r="AG26" s="79">
        <f t="shared" si="8"/>
        <v>15879708.800000001</v>
      </c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</row>
    <row r="27" spans="1:49" s="1" customFormat="1" x14ac:dyDescent="0.15">
      <c r="A27" s="8" t="s">
        <v>28</v>
      </c>
      <c r="B27" s="28">
        <f t="shared" si="2"/>
        <v>990.52015539999991</v>
      </c>
      <c r="C27" s="28">
        <f t="shared" si="2"/>
        <v>34.660076499999995</v>
      </c>
      <c r="D27" s="28">
        <f t="shared" si="2"/>
        <v>42.809255399999998</v>
      </c>
      <c r="E27" s="28">
        <f t="shared" si="2"/>
        <v>845.7751141</v>
      </c>
      <c r="F27" s="28">
        <f t="shared" si="2"/>
        <v>8.7853315999999992</v>
      </c>
      <c r="G27" s="28">
        <f t="shared" si="2"/>
        <v>13.5492504</v>
      </c>
      <c r="H27" s="28">
        <f t="shared" si="2"/>
        <v>22.676134699999999</v>
      </c>
      <c r="I27" s="28">
        <f t="shared" si="3"/>
        <v>22.264992700000001</v>
      </c>
      <c r="J27" s="102" t="str">
        <f t="shared" si="9"/>
        <v>울진군
990.5</v>
      </c>
      <c r="K27" s="94"/>
      <c r="AA27" s="79">
        <f t="shared" ref="AA27:AC27" si="32">AA85</f>
        <v>990520155.39999998</v>
      </c>
      <c r="AB27" s="79">
        <f t="shared" si="32"/>
        <v>34660076.5</v>
      </c>
      <c r="AC27" s="79">
        <f t="shared" si="32"/>
        <v>42809255.399999999</v>
      </c>
      <c r="AD27" s="79">
        <f t="shared" si="5"/>
        <v>845775114.10000002</v>
      </c>
      <c r="AE27" s="79">
        <f t="shared" si="6"/>
        <v>8785331.5999999996</v>
      </c>
      <c r="AF27" s="79">
        <f t="shared" si="7"/>
        <v>13549250.4</v>
      </c>
      <c r="AG27" s="79">
        <f t="shared" si="8"/>
        <v>22676134.699999999</v>
      </c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</row>
    <row r="28" spans="1:49" s="1" customFormat="1" x14ac:dyDescent="0.15">
      <c r="A28" s="8" t="s">
        <v>29</v>
      </c>
      <c r="B28" s="28">
        <f t="shared" si="2"/>
        <v>73.028990499999992</v>
      </c>
      <c r="C28" s="28">
        <f t="shared" si="2"/>
        <v>12.267913199999999</v>
      </c>
      <c r="D28" s="28">
        <f t="shared" si="2"/>
        <v>0.36582199999999998</v>
      </c>
      <c r="E28" s="28">
        <f t="shared" si="2"/>
        <v>55.163475599999998</v>
      </c>
      <c r="F28" s="28">
        <f t="shared" si="2"/>
        <v>1.0762821</v>
      </c>
      <c r="G28" s="28">
        <f t="shared" si="2"/>
        <v>1.2551197999999999</v>
      </c>
      <c r="H28" s="28">
        <f t="shared" si="2"/>
        <v>0.65807799999999994</v>
      </c>
      <c r="I28" s="28">
        <f t="shared" si="3"/>
        <v>2.2422997999999996</v>
      </c>
      <c r="J28" s="102" t="str">
        <f t="shared" si="9"/>
        <v>울릉군
73.0</v>
      </c>
      <c r="K28" s="94"/>
      <c r="AA28" s="79">
        <f t="shared" ref="AA28:AC28" si="33">AA86</f>
        <v>73028990.5</v>
      </c>
      <c r="AB28" s="79">
        <f t="shared" si="33"/>
        <v>12267913.199999999</v>
      </c>
      <c r="AC28" s="79">
        <f t="shared" si="33"/>
        <v>365822</v>
      </c>
      <c r="AD28" s="79">
        <f t="shared" si="5"/>
        <v>55163475.600000001</v>
      </c>
      <c r="AE28" s="79">
        <f t="shared" si="6"/>
        <v>1076282.1000000001</v>
      </c>
      <c r="AF28" s="79">
        <f t="shared" si="7"/>
        <v>1255119.8</v>
      </c>
      <c r="AG28" s="79">
        <f t="shared" si="8"/>
        <v>658078</v>
      </c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</row>
    <row r="29" spans="1:49" x14ac:dyDescent="0.25"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</row>
    <row r="30" spans="1:49" x14ac:dyDescent="0.25"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</row>
    <row r="31" spans="1:49" x14ac:dyDescent="0.25">
      <c r="AA31" s="39" t="s">
        <v>47</v>
      </c>
      <c r="AB31" s="39" t="s">
        <v>48</v>
      </c>
      <c r="AC31" s="39" t="s">
        <v>49</v>
      </c>
      <c r="AD31" s="39" t="s">
        <v>50</v>
      </c>
      <c r="AE31" s="39" t="s">
        <v>51</v>
      </c>
      <c r="AF31" s="39" t="s">
        <v>52</v>
      </c>
      <c r="AG31" s="39" t="s">
        <v>53</v>
      </c>
      <c r="AH31" s="39" t="s">
        <v>54</v>
      </c>
      <c r="AI31" s="39" t="s">
        <v>55</v>
      </c>
      <c r="AJ31" s="39" t="s">
        <v>56</v>
      </c>
      <c r="AK31" s="39" t="s">
        <v>57</v>
      </c>
      <c r="AL31" s="39" t="s">
        <v>58</v>
      </c>
      <c r="AM31" s="39" t="s">
        <v>59</v>
      </c>
      <c r="AN31" s="39" t="s">
        <v>60</v>
      </c>
      <c r="AO31" s="39" t="s">
        <v>61</v>
      </c>
      <c r="AP31" s="39" t="s">
        <v>62</v>
      </c>
      <c r="AQ31" s="39" t="s">
        <v>63</v>
      </c>
      <c r="AR31" s="39" t="s">
        <v>64</v>
      </c>
      <c r="AS31" s="39" t="s">
        <v>65</v>
      </c>
      <c r="AT31" s="39" t="s">
        <v>66</v>
      </c>
      <c r="AU31" s="39" t="s">
        <v>67</v>
      </c>
      <c r="AV31" s="39" t="s">
        <v>68</v>
      </c>
      <c r="AW31" s="109" t="s">
        <v>82</v>
      </c>
    </row>
    <row r="32" spans="1:49" x14ac:dyDescent="0.25">
      <c r="AA32" s="40" t="s">
        <v>3</v>
      </c>
      <c r="AB32" s="40" t="s">
        <v>3</v>
      </c>
      <c r="AC32" s="40" t="s">
        <v>3</v>
      </c>
      <c r="AD32" s="40" t="s">
        <v>3</v>
      </c>
      <c r="AE32" s="40" t="s">
        <v>3</v>
      </c>
      <c r="AF32" s="40" t="s">
        <v>3</v>
      </c>
      <c r="AG32" s="40" t="s">
        <v>3</v>
      </c>
      <c r="AH32" s="40" t="s">
        <v>3</v>
      </c>
      <c r="AI32" s="40" t="s">
        <v>3</v>
      </c>
      <c r="AJ32" s="40" t="s">
        <v>3</v>
      </c>
      <c r="AK32" s="40" t="s">
        <v>3</v>
      </c>
      <c r="AL32" s="40" t="s">
        <v>3</v>
      </c>
      <c r="AM32" s="40" t="s">
        <v>3</v>
      </c>
      <c r="AN32" s="40" t="s">
        <v>3</v>
      </c>
      <c r="AO32" s="40" t="s">
        <v>3</v>
      </c>
      <c r="AP32" s="40" t="s">
        <v>3</v>
      </c>
      <c r="AQ32" s="40" t="s">
        <v>3</v>
      </c>
      <c r="AR32" s="40" t="s">
        <v>3</v>
      </c>
      <c r="AS32" s="40" t="s">
        <v>3</v>
      </c>
      <c r="AT32" s="40" t="s">
        <v>3</v>
      </c>
      <c r="AU32" s="40" t="s">
        <v>3</v>
      </c>
      <c r="AV32" s="40" t="s">
        <v>3</v>
      </c>
      <c r="AW32" s="110" t="s">
        <v>3</v>
      </c>
    </row>
    <row r="33" spans="27:49" x14ac:dyDescent="0.15">
      <c r="AA33" s="82">
        <f>AD62</f>
        <v>162170965.40000001</v>
      </c>
      <c r="AB33" s="82">
        <f>AE62</f>
        <v>52040398.300000012</v>
      </c>
      <c r="AC33" s="82">
        <f>AG62</f>
        <v>515.20000000000005</v>
      </c>
      <c r="AD33" s="82">
        <f>AH62</f>
        <v>0</v>
      </c>
      <c r="AE33" s="82">
        <f>AJ62</f>
        <v>120641206.5</v>
      </c>
      <c r="AF33" s="82">
        <f t="shared" ref="AF33:AI33" si="34">AK62</f>
        <v>32952814.800000004</v>
      </c>
      <c r="AG33" s="82">
        <f t="shared" si="34"/>
        <v>3603642.6</v>
      </c>
      <c r="AH33" s="82">
        <f t="shared" si="34"/>
        <v>1884122.1000000003</v>
      </c>
      <c r="AI33" s="82">
        <f t="shared" si="34"/>
        <v>18894697.699999999</v>
      </c>
      <c r="AJ33" s="82">
        <f>AP62</f>
        <v>20940964.599999998</v>
      </c>
      <c r="AK33" s="82">
        <f>AQ62</f>
        <v>31344140.79999999</v>
      </c>
      <c r="AL33" s="82">
        <f>AS62</f>
        <v>351936344.70000005</v>
      </c>
      <c r="AM33" s="82">
        <f t="shared" ref="AM33:AV33" si="35">AT62</f>
        <v>184032429.10000002</v>
      </c>
      <c r="AN33" s="82">
        <f t="shared" si="35"/>
        <v>1092756.9000000001</v>
      </c>
      <c r="AO33" s="82">
        <f t="shared" si="35"/>
        <v>2789428.2</v>
      </c>
      <c r="AP33" s="82">
        <f t="shared" si="35"/>
        <v>15183684.900000002</v>
      </c>
      <c r="AQ33" s="82">
        <f t="shared" si="35"/>
        <v>32948563.700000003</v>
      </c>
      <c r="AR33" s="82">
        <f t="shared" si="35"/>
        <v>5078467.3</v>
      </c>
      <c r="AS33" s="82">
        <f t="shared" si="35"/>
        <v>6309502.0999999987</v>
      </c>
      <c r="AT33" s="82">
        <f t="shared" si="35"/>
        <v>1439583.3</v>
      </c>
      <c r="AU33" s="82">
        <f t="shared" si="35"/>
        <v>59167189.200000003</v>
      </c>
      <c r="AV33" s="82">
        <f t="shared" si="35"/>
        <v>91429713.600000039</v>
      </c>
      <c r="AW33" s="28">
        <f>SUM(AA33:AV33)</f>
        <v>1195881131.0000002</v>
      </c>
    </row>
    <row r="34" spans="27:49" x14ac:dyDescent="0.15">
      <c r="AA34" s="79">
        <f t="shared" ref="AA34:AB34" si="36">AD63</f>
        <v>393071</v>
      </c>
      <c r="AB34" s="79">
        <f t="shared" si="36"/>
        <v>698702</v>
      </c>
      <c r="AC34" s="79">
        <f t="shared" ref="AC34:AD34" si="37">AG63</f>
        <v>0</v>
      </c>
      <c r="AD34" s="79">
        <f t="shared" si="37"/>
        <v>0</v>
      </c>
      <c r="AE34" s="79">
        <f t="shared" ref="AE34:AE57" si="38">AJ63</f>
        <v>19359714.199999999</v>
      </c>
      <c r="AF34" s="79">
        <f t="shared" ref="AF34:AF57" si="39">AK63</f>
        <v>1778480.6</v>
      </c>
      <c r="AG34" s="79">
        <f t="shared" ref="AG34:AG57" si="40">AL63</f>
        <v>316836.09999999998</v>
      </c>
      <c r="AH34" s="79">
        <f t="shared" ref="AH34:AH57" si="41">AM63</f>
        <v>118952.2</v>
      </c>
      <c r="AI34" s="79">
        <f t="shared" ref="AI34:AI57" si="42">AN63</f>
        <v>434125.6</v>
      </c>
      <c r="AJ34" s="79">
        <f t="shared" ref="AJ34:AK34" si="43">AP63</f>
        <v>406334</v>
      </c>
      <c r="AK34" s="79">
        <f t="shared" si="43"/>
        <v>320351.90000000002</v>
      </c>
      <c r="AL34" s="79">
        <f t="shared" ref="AL34:AL57" si="44">AS63</f>
        <v>6108526</v>
      </c>
      <c r="AM34" s="79">
        <f t="shared" ref="AM34:AM57" si="45">AT63</f>
        <v>1990175</v>
      </c>
      <c r="AN34" s="79">
        <f t="shared" ref="AN34:AN57" si="46">AU63</f>
        <v>193993</v>
      </c>
      <c r="AO34" s="79">
        <f t="shared" ref="AO34:AO57" si="47">AV63</f>
        <v>119262</v>
      </c>
      <c r="AP34" s="79">
        <f t="shared" ref="AP34:AP57" si="48">AW63</f>
        <v>956490.7</v>
      </c>
      <c r="AQ34" s="79">
        <f t="shared" ref="AQ34:AQ57" si="49">AX63</f>
        <v>318534</v>
      </c>
      <c r="AR34" s="79">
        <f t="shared" ref="AR34:AR57" si="50">AY63</f>
        <v>117042.4</v>
      </c>
      <c r="AS34" s="79">
        <f t="shared" ref="AS34:AS57" si="51">AZ63</f>
        <v>185756</v>
      </c>
      <c r="AT34" s="79">
        <f t="shared" ref="AT34:AT57" si="52">BA63</f>
        <v>5029</v>
      </c>
      <c r="AU34" s="79">
        <f t="shared" ref="AU34:AU57" si="53">BB63</f>
        <v>1605053.9</v>
      </c>
      <c r="AV34" s="79">
        <f t="shared" ref="AV34:AV57" si="54">BC63</f>
        <v>11076528.1</v>
      </c>
      <c r="AW34" s="28">
        <f t="shared" ref="AW34:AW57" si="55">SUM(AA34:AV34)</f>
        <v>46502957.700000003</v>
      </c>
    </row>
    <row r="35" spans="27:49" x14ac:dyDescent="0.15">
      <c r="AA35" s="79">
        <f t="shared" ref="AA35:AB35" si="56">AD64</f>
        <v>5127090.9000000004</v>
      </c>
      <c r="AB35" s="79">
        <f t="shared" si="56"/>
        <v>1041364</v>
      </c>
      <c r="AC35" s="79">
        <f t="shared" ref="AC35:AD35" si="57">AG64</f>
        <v>3</v>
      </c>
      <c r="AD35" s="79">
        <f t="shared" si="57"/>
        <v>0</v>
      </c>
      <c r="AE35" s="79">
        <f t="shared" si="38"/>
        <v>4111570.5</v>
      </c>
      <c r="AF35" s="79">
        <f t="shared" si="39"/>
        <v>2222336.5</v>
      </c>
      <c r="AG35" s="79">
        <f t="shared" si="40"/>
        <v>159776.20000000001</v>
      </c>
      <c r="AH35" s="79">
        <f t="shared" si="41"/>
        <v>112567.5</v>
      </c>
      <c r="AI35" s="79">
        <f t="shared" si="42"/>
        <v>625705.19999999995</v>
      </c>
      <c r="AJ35" s="79">
        <f t="shared" ref="AJ35:AK35" si="58">AP64</f>
        <v>186553.7</v>
      </c>
      <c r="AK35" s="79">
        <f t="shared" si="58"/>
        <v>345535.9</v>
      </c>
      <c r="AL35" s="79">
        <f t="shared" si="44"/>
        <v>12220323.9</v>
      </c>
      <c r="AM35" s="79">
        <f t="shared" si="45"/>
        <v>4711036.8</v>
      </c>
      <c r="AN35" s="79">
        <f t="shared" si="46"/>
        <v>21781</v>
      </c>
      <c r="AO35" s="79">
        <f t="shared" si="47"/>
        <v>239829</v>
      </c>
      <c r="AP35" s="79">
        <f t="shared" si="48"/>
        <v>672269.9</v>
      </c>
      <c r="AQ35" s="79">
        <f t="shared" si="49"/>
        <v>2265945</v>
      </c>
      <c r="AR35" s="79">
        <f t="shared" si="50"/>
        <v>102334</v>
      </c>
      <c r="AS35" s="79">
        <f t="shared" si="51"/>
        <v>329798.59999999998</v>
      </c>
      <c r="AT35" s="79">
        <f t="shared" si="52"/>
        <v>3280.5</v>
      </c>
      <c r="AU35" s="79">
        <f t="shared" si="53"/>
        <v>2361586.2000000002</v>
      </c>
      <c r="AV35" s="79">
        <f t="shared" si="54"/>
        <v>4331548.2</v>
      </c>
      <c r="AW35" s="28">
        <f t="shared" si="55"/>
        <v>41192236.500000007</v>
      </c>
    </row>
    <row r="36" spans="27:49" x14ac:dyDescent="0.15">
      <c r="AA36" s="79">
        <f t="shared" ref="AA36:AB36" si="59">AD65</f>
        <v>4029699.6</v>
      </c>
      <c r="AB36" s="79">
        <f t="shared" si="59"/>
        <v>8671487.8000000007</v>
      </c>
      <c r="AC36" s="79">
        <f t="shared" ref="AC36:AD36" si="60">AG65</f>
        <v>86</v>
      </c>
      <c r="AD36" s="79">
        <f t="shared" si="60"/>
        <v>0</v>
      </c>
      <c r="AE36" s="79">
        <f t="shared" si="38"/>
        <v>17367518.399999999</v>
      </c>
      <c r="AF36" s="79">
        <f t="shared" si="39"/>
        <v>3024902</v>
      </c>
      <c r="AG36" s="79">
        <f t="shared" si="40"/>
        <v>411974.5</v>
      </c>
      <c r="AH36" s="79">
        <f t="shared" si="41"/>
        <v>340445.9</v>
      </c>
      <c r="AI36" s="79">
        <f t="shared" si="42"/>
        <v>1303490</v>
      </c>
      <c r="AJ36" s="79">
        <f t="shared" ref="AJ36:AK36" si="61">AP65</f>
        <v>2757885.2</v>
      </c>
      <c r="AK36" s="79">
        <f t="shared" si="61"/>
        <v>3820692.9</v>
      </c>
      <c r="AL36" s="79">
        <f t="shared" si="44"/>
        <v>25720796.5</v>
      </c>
      <c r="AM36" s="79">
        <f t="shared" si="45"/>
        <v>13434205.1</v>
      </c>
      <c r="AN36" s="79">
        <f t="shared" si="46"/>
        <v>82954</v>
      </c>
      <c r="AO36" s="79">
        <f t="shared" si="47"/>
        <v>239543.7</v>
      </c>
      <c r="AP36" s="79">
        <f t="shared" si="48"/>
        <v>1606329.3</v>
      </c>
      <c r="AQ36" s="79">
        <f t="shared" si="49"/>
        <v>7278857.2999999998</v>
      </c>
      <c r="AR36" s="79">
        <f t="shared" si="50"/>
        <v>1914217.6</v>
      </c>
      <c r="AS36" s="79">
        <f t="shared" si="51"/>
        <v>656346.6</v>
      </c>
      <c r="AT36" s="79">
        <f t="shared" si="52"/>
        <v>1144114</v>
      </c>
      <c r="AU36" s="79">
        <f t="shared" si="53"/>
        <v>6435576.2000000002</v>
      </c>
      <c r="AV36" s="79">
        <f t="shared" si="54"/>
        <v>6049355.7000000002</v>
      </c>
      <c r="AW36" s="28">
        <f t="shared" si="55"/>
        <v>106290478.29999998</v>
      </c>
    </row>
    <row r="37" spans="27:49" x14ac:dyDescent="0.15">
      <c r="AA37" s="79">
        <f t="shared" ref="AA37:AB37" si="62">AD66</f>
        <v>13266730.699999999</v>
      </c>
      <c r="AB37" s="79">
        <f t="shared" si="62"/>
        <v>3757255.3</v>
      </c>
      <c r="AC37" s="79">
        <f t="shared" ref="AC37:AD37" si="63">AG66</f>
        <v>0</v>
      </c>
      <c r="AD37" s="79">
        <f t="shared" si="63"/>
        <v>0</v>
      </c>
      <c r="AE37" s="79">
        <f t="shared" si="38"/>
        <v>6961948.4000000004</v>
      </c>
      <c r="AF37" s="79">
        <f t="shared" si="39"/>
        <v>1650500.1</v>
      </c>
      <c r="AG37" s="79">
        <f t="shared" si="40"/>
        <v>133436.6</v>
      </c>
      <c r="AH37" s="79">
        <f t="shared" si="41"/>
        <v>75808.5</v>
      </c>
      <c r="AI37" s="79">
        <f t="shared" si="42"/>
        <v>980728.8</v>
      </c>
      <c r="AJ37" s="79">
        <f t="shared" ref="AJ37:AK37" si="64">AP66</f>
        <v>2335924.7000000002</v>
      </c>
      <c r="AK37" s="79">
        <f t="shared" si="64"/>
        <v>1481861.8</v>
      </c>
      <c r="AL37" s="79">
        <f t="shared" si="44"/>
        <v>23379472.199999999</v>
      </c>
      <c r="AM37" s="79">
        <f t="shared" si="45"/>
        <v>5240402.4000000004</v>
      </c>
      <c r="AN37" s="79">
        <f t="shared" si="46"/>
        <v>19791</v>
      </c>
      <c r="AO37" s="79">
        <f t="shared" si="47"/>
        <v>75634.600000000006</v>
      </c>
      <c r="AP37" s="79">
        <f t="shared" si="48"/>
        <v>1583546.4</v>
      </c>
      <c r="AQ37" s="79">
        <f t="shared" si="49"/>
        <v>446162.5</v>
      </c>
      <c r="AR37" s="79">
        <f t="shared" si="50"/>
        <v>42426</v>
      </c>
      <c r="AS37" s="79">
        <f t="shared" si="51"/>
        <v>388755.20000000001</v>
      </c>
      <c r="AT37" s="79">
        <f t="shared" si="52"/>
        <v>35018</v>
      </c>
      <c r="AU37" s="79">
        <f t="shared" si="53"/>
        <v>2652661.5</v>
      </c>
      <c r="AV37" s="79">
        <f t="shared" si="54"/>
        <v>4670962.3</v>
      </c>
      <c r="AW37" s="28">
        <f t="shared" si="55"/>
        <v>69179027</v>
      </c>
    </row>
    <row r="38" spans="27:49" x14ac:dyDescent="0.15">
      <c r="AA38" s="79">
        <f t="shared" ref="AA38:AB38" si="65">AD67</f>
        <v>13509003</v>
      </c>
      <c r="AB38" s="79">
        <f t="shared" si="65"/>
        <v>3566834.8</v>
      </c>
      <c r="AC38" s="79">
        <f t="shared" ref="AC38:AD38" si="66">AG67</f>
        <v>13</v>
      </c>
      <c r="AD38" s="79">
        <f t="shared" si="66"/>
        <v>0</v>
      </c>
      <c r="AE38" s="79">
        <f t="shared" si="38"/>
        <v>1990883.5</v>
      </c>
      <c r="AF38" s="79">
        <f t="shared" si="39"/>
        <v>2496939.2000000002</v>
      </c>
      <c r="AG38" s="79">
        <f t="shared" si="40"/>
        <v>236801.1</v>
      </c>
      <c r="AH38" s="79">
        <f t="shared" si="41"/>
        <v>97962.3</v>
      </c>
      <c r="AI38" s="79">
        <f t="shared" si="42"/>
        <v>1422665.7</v>
      </c>
      <c r="AJ38" s="79">
        <f t="shared" ref="AJ38:AK38" si="67">AP67</f>
        <v>1365322.5</v>
      </c>
      <c r="AK38" s="79">
        <f t="shared" si="67"/>
        <v>2254340.4</v>
      </c>
      <c r="AL38" s="79">
        <f t="shared" si="44"/>
        <v>27560578.300000001</v>
      </c>
      <c r="AM38" s="79">
        <f t="shared" si="45"/>
        <v>62237655.600000001</v>
      </c>
      <c r="AN38" s="79">
        <f t="shared" si="46"/>
        <v>70179</v>
      </c>
      <c r="AO38" s="79">
        <f t="shared" si="47"/>
        <v>306454.2</v>
      </c>
      <c r="AP38" s="79">
        <f t="shared" si="48"/>
        <v>1124025.8999999999</v>
      </c>
      <c r="AQ38" s="79">
        <f t="shared" si="49"/>
        <v>2961768.5</v>
      </c>
      <c r="AR38" s="79">
        <f t="shared" si="50"/>
        <v>222189.4</v>
      </c>
      <c r="AS38" s="79">
        <f t="shared" si="51"/>
        <v>354345.7</v>
      </c>
      <c r="AT38" s="79">
        <f t="shared" si="52"/>
        <v>27370</v>
      </c>
      <c r="AU38" s="79">
        <f t="shared" si="53"/>
        <v>3476800.5</v>
      </c>
      <c r="AV38" s="79">
        <f t="shared" si="54"/>
        <v>3535834.1</v>
      </c>
      <c r="AW38" s="28">
        <f t="shared" si="55"/>
        <v>128817966.70000002</v>
      </c>
    </row>
    <row r="39" spans="27:49" x14ac:dyDescent="0.15">
      <c r="AA39" s="79">
        <f t="shared" ref="AA39:AB39" si="68">AD68</f>
        <v>3161789</v>
      </c>
      <c r="AB39" s="79">
        <f t="shared" si="68"/>
        <v>1739850.6</v>
      </c>
      <c r="AC39" s="79">
        <f t="shared" ref="AC39:AD39" si="69">AG68</f>
        <v>0</v>
      </c>
      <c r="AD39" s="79">
        <f t="shared" si="69"/>
        <v>0</v>
      </c>
      <c r="AE39" s="79">
        <f t="shared" si="38"/>
        <v>17156215.399999999</v>
      </c>
      <c r="AF39" s="79">
        <f t="shared" si="39"/>
        <v>2717378.9</v>
      </c>
      <c r="AG39" s="79">
        <f t="shared" si="40"/>
        <v>282286.40000000002</v>
      </c>
      <c r="AH39" s="79">
        <f t="shared" si="41"/>
        <v>164789.1</v>
      </c>
      <c r="AI39" s="79">
        <f t="shared" si="42"/>
        <v>552715.9</v>
      </c>
      <c r="AJ39" s="79">
        <f t="shared" ref="AJ39:AK39" si="70">AP68</f>
        <v>446433.6</v>
      </c>
      <c r="AK39" s="79">
        <f t="shared" si="70"/>
        <v>2861522.1</v>
      </c>
      <c r="AL39" s="79">
        <f t="shared" si="44"/>
        <v>16965213.600000001</v>
      </c>
      <c r="AM39" s="79">
        <f t="shared" si="45"/>
        <v>3644677.2</v>
      </c>
      <c r="AN39" s="79">
        <f t="shared" si="46"/>
        <v>33855</v>
      </c>
      <c r="AO39" s="79">
        <f t="shared" si="47"/>
        <v>490407</v>
      </c>
      <c r="AP39" s="79">
        <f t="shared" si="48"/>
        <v>2287992.4</v>
      </c>
      <c r="AQ39" s="79">
        <f t="shared" si="49"/>
        <v>2815817</v>
      </c>
      <c r="AR39" s="79">
        <f t="shared" si="50"/>
        <v>155175.4</v>
      </c>
      <c r="AS39" s="79">
        <f t="shared" si="51"/>
        <v>342447.2</v>
      </c>
      <c r="AT39" s="79">
        <f t="shared" si="52"/>
        <v>0</v>
      </c>
      <c r="AU39" s="79">
        <f t="shared" si="53"/>
        <v>1432341.5</v>
      </c>
      <c r="AV39" s="79">
        <f t="shared" si="54"/>
        <v>3580689.5</v>
      </c>
      <c r="AW39" s="28">
        <f t="shared" si="55"/>
        <v>60831596.800000004</v>
      </c>
    </row>
    <row r="40" spans="27:49" x14ac:dyDescent="0.15">
      <c r="AA40" s="79">
        <f t="shared" ref="AA40:AB40" si="71">AD69</f>
        <v>14462930.4</v>
      </c>
      <c r="AB40" s="79">
        <f t="shared" si="71"/>
        <v>2350758.4</v>
      </c>
      <c r="AC40" s="79">
        <f t="shared" ref="AC40:AD40" si="72">AG69</f>
        <v>0</v>
      </c>
      <c r="AD40" s="79">
        <f t="shared" si="72"/>
        <v>0</v>
      </c>
      <c r="AE40" s="79">
        <f t="shared" si="38"/>
        <v>2444664</v>
      </c>
      <c r="AF40" s="79">
        <f t="shared" si="39"/>
        <v>1270690.3</v>
      </c>
      <c r="AG40" s="79">
        <f t="shared" si="40"/>
        <v>206554.7</v>
      </c>
      <c r="AH40" s="79">
        <f t="shared" si="41"/>
        <v>83696.3</v>
      </c>
      <c r="AI40" s="79">
        <f t="shared" si="42"/>
        <v>1214380.2</v>
      </c>
      <c r="AJ40" s="79">
        <f t="shared" ref="AJ40:AK40" si="73">AP69</f>
        <v>1956698.5</v>
      </c>
      <c r="AK40" s="79">
        <f t="shared" si="73"/>
        <v>394805.1</v>
      </c>
      <c r="AL40" s="79">
        <f t="shared" si="44"/>
        <v>15270881.800000001</v>
      </c>
      <c r="AM40" s="79">
        <f t="shared" si="45"/>
        <v>1480675.3</v>
      </c>
      <c r="AN40" s="79">
        <f t="shared" si="46"/>
        <v>5019</v>
      </c>
      <c r="AO40" s="79">
        <f t="shared" si="47"/>
        <v>35737.300000000003</v>
      </c>
      <c r="AP40" s="79">
        <f t="shared" si="48"/>
        <v>546681.1</v>
      </c>
      <c r="AQ40" s="79">
        <f t="shared" si="49"/>
        <v>389682.7</v>
      </c>
      <c r="AR40" s="79">
        <f t="shared" si="50"/>
        <v>177691.8</v>
      </c>
      <c r="AS40" s="79">
        <f t="shared" si="51"/>
        <v>298408.40000000002</v>
      </c>
      <c r="AT40" s="79">
        <f t="shared" si="52"/>
        <v>33461</v>
      </c>
      <c r="AU40" s="79">
        <f t="shared" si="53"/>
        <v>1498003.7</v>
      </c>
      <c r="AV40" s="79">
        <f t="shared" si="54"/>
        <v>3825612</v>
      </c>
      <c r="AW40" s="28">
        <f t="shared" si="55"/>
        <v>47947032</v>
      </c>
    </row>
    <row r="41" spans="27:49" x14ac:dyDescent="0.15">
      <c r="AA41" s="79">
        <f t="shared" ref="AA41:AB41" si="74">AD70</f>
        <v>19308708.600000001</v>
      </c>
      <c r="AB41" s="79">
        <f t="shared" si="74"/>
        <v>2525285.7000000002</v>
      </c>
      <c r="AC41" s="79">
        <f t="shared" ref="AC41:AD41" si="75">AG70</f>
        <v>0</v>
      </c>
      <c r="AD41" s="79">
        <f t="shared" si="75"/>
        <v>0</v>
      </c>
      <c r="AE41" s="79">
        <f t="shared" si="38"/>
        <v>8291014.7000000002</v>
      </c>
      <c r="AF41" s="79">
        <f t="shared" si="39"/>
        <v>1320276.6000000001</v>
      </c>
      <c r="AG41" s="79">
        <f t="shared" si="40"/>
        <v>184587.5</v>
      </c>
      <c r="AH41" s="79">
        <f t="shared" si="41"/>
        <v>106953</v>
      </c>
      <c r="AI41" s="79">
        <f t="shared" si="42"/>
        <v>1136817</v>
      </c>
      <c r="AJ41" s="79">
        <f t="shared" ref="AJ41:AK41" si="76">AP70</f>
        <v>1501771.8</v>
      </c>
      <c r="AK41" s="79">
        <f t="shared" si="76"/>
        <v>2426354.4</v>
      </c>
      <c r="AL41" s="79">
        <f t="shared" si="44"/>
        <v>15802253.300000001</v>
      </c>
      <c r="AM41" s="79">
        <f t="shared" si="45"/>
        <v>20600802.800000001</v>
      </c>
      <c r="AN41" s="79">
        <f t="shared" si="46"/>
        <v>21152</v>
      </c>
      <c r="AO41" s="79">
        <f t="shared" si="47"/>
        <v>149468.6</v>
      </c>
      <c r="AP41" s="79">
        <f t="shared" si="48"/>
        <v>309428.59999999998</v>
      </c>
      <c r="AQ41" s="79">
        <f t="shared" si="49"/>
        <v>2679324.1</v>
      </c>
      <c r="AR41" s="79">
        <f t="shared" si="50"/>
        <v>43377.2</v>
      </c>
      <c r="AS41" s="79">
        <f t="shared" si="51"/>
        <v>414888.5</v>
      </c>
      <c r="AT41" s="79">
        <f t="shared" si="52"/>
        <v>5390</v>
      </c>
      <c r="AU41" s="79">
        <f t="shared" si="53"/>
        <v>4311572</v>
      </c>
      <c r="AV41" s="79">
        <f t="shared" si="54"/>
        <v>5849781</v>
      </c>
      <c r="AW41" s="28">
        <f t="shared" si="55"/>
        <v>86989207.399999976</v>
      </c>
    </row>
    <row r="42" spans="27:49" x14ac:dyDescent="0.15">
      <c r="AA42" s="79">
        <f t="shared" ref="AA42:AB42" si="77">AD71</f>
        <v>8710297.8000000007</v>
      </c>
      <c r="AB42" s="79">
        <f t="shared" si="77"/>
        <v>5248501.8</v>
      </c>
      <c r="AC42" s="79">
        <f t="shared" ref="AC42:AD42" si="78">AG71</f>
        <v>0</v>
      </c>
      <c r="AD42" s="79">
        <f t="shared" si="78"/>
        <v>0</v>
      </c>
      <c r="AE42" s="79">
        <f t="shared" si="38"/>
        <v>2353749.2999999998</v>
      </c>
      <c r="AF42" s="79">
        <f t="shared" si="39"/>
        <v>1800701.4</v>
      </c>
      <c r="AG42" s="79">
        <f t="shared" si="40"/>
        <v>158568.79999999999</v>
      </c>
      <c r="AH42" s="79">
        <f t="shared" si="41"/>
        <v>87251.7</v>
      </c>
      <c r="AI42" s="79">
        <f t="shared" si="42"/>
        <v>1349534.4</v>
      </c>
      <c r="AJ42" s="79">
        <f t="shared" ref="AJ42:AK42" si="79">AP71</f>
        <v>688063</v>
      </c>
      <c r="AK42" s="79">
        <f t="shared" si="79"/>
        <v>1566939.7</v>
      </c>
      <c r="AL42" s="79">
        <f t="shared" si="44"/>
        <v>27367565.899999999</v>
      </c>
      <c r="AM42" s="79">
        <f t="shared" si="45"/>
        <v>6634076.4000000004</v>
      </c>
      <c r="AN42" s="79">
        <f t="shared" si="46"/>
        <v>60951</v>
      </c>
      <c r="AO42" s="79">
        <f t="shared" si="47"/>
        <v>82760.7</v>
      </c>
      <c r="AP42" s="79">
        <f t="shared" si="48"/>
        <v>515365.3</v>
      </c>
      <c r="AQ42" s="79">
        <f t="shared" si="49"/>
        <v>1749901</v>
      </c>
      <c r="AR42" s="79">
        <f t="shared" si="50"/>
        <v>91923</v>
      </c>
      <c r="AS42" s="79">
        <f t="shared" si="51"/>
        <v>389739.5</v>
      </c>
      <c r="AT42" s="79">
        <f t="shared" si="52"/>
        <v>28849</v>
      </c>
      <c r="AU42" s="79">
        <f t="shared" si="53"/>
        <v>4949151</v>
      </c>
      <c r="AV42" s="79">
        <f t="shared" si="54"/>
        <v>5769412.4000000004</v>
      </c>
      <c r="AW42" s="28">
        <f t="shared" si="55"/>
        <v>69603303.099999994</v>
      </c>
    </row>
    <row r="43" spans="27:49" x14ac:dyDescent="0.15">
      <c r="AA43" s="79">
        <f t="shared" ref="AA43:AB43" si="80">AD72</f>
        <v>5861916.5</v>
      </c>
      <c r="AB43" s="79">
        <f t="shared" si="80"/>
        <v>2046851.8</v>
      </c>
      <c r="AC43" s="79">
        <f t="shared" ref="AC43:AD43" si="81">AG72</f>
        <v>5</v>
      </c>
      <c r="AD43" s="79">
        <f t="shared" si="81"/>
        <v>0</v>
      </c>
      <c r="AE43" s="79">
        <f t="shared" si="38"/>
        <v>2242488.2999999998</v>
      </c>
      <c r="AF43" s="79">
        <f t="shared" si="39"/>
        <v>1135272</v>
      </c>
      <c r="AG43" s="79">
        <f t="shared" si="40"/>
        <v>269220.7</v>
      </c>
      <c r="AH43" s="79">
        <f t="shared" si="41"/>
        <v>41337.800000000003</v>
      </c>
      <c r="AI43" s="79">
        <f t="shared" si="42"/>
        <v>606496</v>
      </c>
      <c r="AJ43" s="79">
        <f t="shared" ref="AJ43:AK43" si="82">AP72</f>
        <v>886631</v>
      </c>
      <c r="AK43" s="79">
        <f t="shared" si="82"/>
        <v>805592</v>
      </c>
      <c r="AL43" s="79">
        <f t="shared" si="44"/>
        <v>14065714.300000001</v>
      </c>
      <c r="AM43" s="79">
        <f t="shared" si="45"/>
        <v>3178084.6</v>
      </c>
      <c r="AN43" s="79">
        <f t="shared" si="46"/>
        <v>72765.8</v>
      </c>
      <c r="AO43" s="79">
        <f t="shared" si="47"/>
        <v>97576.8</v>
      </c>
      <c r="AP43" s="79">
        <f t="shared" si="48"/>
        <v>360639.9</v>
      </c>
      <c r="AQ43" s="79">
        <f t="shared" si="49"/>
        <v>808187</v>
      </c>
      <c r="AR43" s="79">
        <f t="shared" si="50"/>
        <v>69349</v>
      </c>
      <c r="AS43" s="79">
        <f t="shared" si="51"/>
        <v>355007.8</v>
      </c>
      <c r="AT43" s="79">
        <f t="shared" si="52"/>
        <v>20914</v>
      </c>
      <c r="AU43" s="79">
        <f t="shared" si="53"/>
        <v>1744995.2</v>
      </c>
      <c r="AV43" s="79">
        <f t="shared" si="54"/>
        <v>3495666.6</v>
      </c>
      <c r="AW43" s="28">
        <f t="shared" si="55"/>
        <v>38164712.100000001</v>
      </c>
    </row>
    <row r="44" spans="27:49" x14ac:dyDescent="0.15">
      <c r="AA44" s="79">
        <f t="shared" ref="AA44:AB44" si="83">AD73</f>
        <v>8572383.5</v>
      </c>
      <c r="AB44" s="79">
        <f t="shared" si="83"/>
        <v>1591402</v>
      </c>
      <c r="AC44" s="79">
        <f t="shared" ref="AC44:AD44" si="84">AG73</f>
        <v>29.6</v>
      </c>
      <c r="AD44" s="79">
        <f t="shared" si="84"/>
        <v>0</v>
      </c>
      <c r="AE44" s="79">
        <f t="shared" si="38"/>
        <v>11709443</v>
      </c>
      <c r="AF44" s="79">
        <f t="shared" si="39"/>
        <v>5751033.4000000004</v>
      </c>
      <c r="AG44" s="79">
        <f t="shared" si="40"/>
        <v>316033.5</v>
      </c>
      <c r="AH44" s="79">
        <f t="shared" si="41"/>
        <v>151581.20000000001</v>
      </c>
      <c r="AI44" s="79">
        <f t="shared" si="42"/>
        <v>1303704.7</v>
      </c>
      <c r="AJ44" s="79">
        <f t="shared" ref="AJ44:AK44" si="85">AP73</f>
        <v>1503295.5</v>
      </c>
      <c r="AK44" s="79">
        <f t="shared" si="85"/>
        <v>1079857.1000000001</v>
      </c>
      <c r="AL44" s="79">
        <f t="shared" si="44"/>
        <v>7148669.0999999996</v>
      </c>
      <c r="AM44" s="79">
        <f t="shared" si="45"/>
        <v>7587647.2999999998</v>
      </c>
      <c r="AN44" s="79">
        <f t="shared" si="46"/>
        <v>3124</v>
      </c>
      <c r="AO44" s="79">
        <f t="shared" si="47"/>
        <v>303606.5</v>
      </c>
      <c r="AP44" s="79">
        <f t="shared" si="48"/>
        <v>2121729.2000000002</v>
      </c>
      <c r="AQ44" s="79">
        <f t="shared" si="49"/>
        <v>2239174.7999999998</v>
      </c>
      <c r="AR44" s="79">
        <f t="shared" si="50"/>
        <v>23572.3</v>
      </c>
      <c r="AS44" s="79">
        <f t="shared" si="51"/>
        <v>376119</v>
      </c>
      <c r="AT44" s="79">
        <f t="shared" si="52"/>
        <v>24936.799999999999</v>
      </c>
      <c r="AU44" s="79">
        <f t="shared" si="53"/>
        <v>2238829.6</v>
      </c>
      <c r="AV44" s="79">
        <f t="shared" si="54"/>
        <v>5196515.8</v>
      </c>
      <c r="AW44" s="28">
        <f t="shared" si="55"/>
        <v>59242687.899999991</v>
      </c>
    </row>
    <row r="45" spans="27:49" x14ac:dyDescent="0.15">
      <c r="AA45" s="79">
        <f t="shared" ref="AA45:AB45" si="86">AD74</f>
        <v>10372324</v>
      </c>
      <c r="AB45" s="79">
        <f t="shared" si="86"/>
        <v>1504298.4</v>
      </c>
      <c r="AC45" s="79">
        <f t="shared" ref="AC45:AD45" si="87">AG74</f>
        <v>9</v>
      </c>
      <c r="AD45" s="79">
        <f t="shared" si="87"/>
        <v>0</v>
      </c>
      <c r="AE45" s="79">
        <f t="shared" si="38"/>
        <v>818016.6</v>
      </c>
      <c r="AF45" s="79">
        <f t="shared" si="39"/>
        <v>388435.6</v>
      </c>
      <c r="AG45" s="79">
        <f t="shared" si="40"/>
        <v>71659.8</v>
      </c>
      <c r="AH45" s="79">
        <f t="shared" si="41"/>
        <v>29129</v>
      </c>
      <c r="AI45" s="79">
        <f t="shared" si="42"/>
        <v>618268.6</v>
      </c>
      <c r="AJ45" s="79">
        <f t="shared" ref="AJ45:AK45" si="88">AP74</f>
        <v>447942</v>
      </c>
      <c r="AK45" s="79">
        <f t="shared" si="88"/>
        <v>2197533.4</v>
      </c>
      <c r="AL45" s="79">
        <f t="shared" si="44"/>
        <v>13722451.800000001</v>
      </c>
      <c r="AM45" s="79">
        <f t="shared" si="45"/>
        <v>4864349.5</v>
      </c>
      <c r="AN45" s="79">
        <f t="shared" si="46"/>
        <v>6130</v>
      </c>
      <c r="AO45" s="79">
        <f t="shared" si="47"/>
        <v>35702.800000000003</v>
      </c>
      <c r="AP45" s="79">
        <f t="shared" si="48"/>
        <v>762692.2</v>
      </c>
      <c r="AQ45" s="79">
        <f t="shared" si="49"/>
        <v>696130.3</v>
      </c>
      <c r="AR45" s="79">
        <f t="shared" si="50"/>
        <v>21172</v>
      </c>
      <c r="AS45" s="79">
        <f t="shared" si="51"/>
        <v>188797.7</v>
      </c>
      <c r="AT45" s="79">
        <f t="shared" si="52"/>
        <v>9883</v>
      </c>
      <c r="AU45" s="79">
        <f t="shared" si="53"/>
        <v>1677702.4</v>
      </c>
      <c r="AV45" s="79">
        <f t="shared" si="54"/>
        <v>2461852.5</v>
      </c>
      <c r="AW45" s="28">
        <f t="shared" si="55"/>
        <v>40894480.600000001</v>
      </c>
    </row>
    <row r="46" spans="27:49" x14ac:dyDescent="0.15">
      <c r="AA46" s="79">
        <f t="shared" ref="AA46:AB46" si="89">AD75</f>
        <v>13666062.5</v>
      </c>
      <c r="AB46" s="79">
        <f t="shared" si="89"/>
        <v>2544128.5</v>
      </c>
      <c r="AC46" s="79">
        <f t="shared" ref="AC46:AD46" si="90">AG75</f>
        <v>28</v>
      </c>
      <c r="AD46" s="79">
        <f t="shared" si="90"/>
        <v>0</v>
      </c>
      <c r="AE46" s="79">
        <f t="shared" si="38"/>
        <v>1483696.2</v>
      </c>
      <c r="AF46" s="79">
        <f t="shared" si="39"/>
        <v>1157846</v>
      </c>
      <c r="AG46" s="79">
        <f t="shared" si="40"/>
        <v>108860.7</v>
      </c>
      <c r="AH46" s="79">
        <f t="shared" si="41"/>
        <v>55979</v>
      </c>
      <c r="AI46" s="79">
        <f t="shared" si="42"/>
        <v>1021005.5</v>
      </c>
      <c r="AJ46" s="79">
        <f t="shared" ref="AJ46:AK46" si="91">AP75</f>
        <v>805046.5</v>
      </c>
      <c r="AK46" s="79">
        <f t="shared" si="91"/>
        <v>1979168.9</v>
      </c>
      <c r="AL46" s="79">
        <f t="shared" si="44"/>
        <v>29245335.600000001</v>
      </c>
      <c r="AM46" s="79">
        <f t="shared" si="45"/>
        <v>9069704.9000000004</v>
      </c>
      <c r="AN46" s="79">
        <f t="shared" si="46"/>
        <v>64644.9</v>
      </c>
      <c r="AO46" s="79">
        <f t="shared" si="47"/>
        <v>28269.4</v>
      </c>
      <c r="AP46" s="79">
        <f t="shared" si="48"/>
        <v>133879.4</v>
      </c>
      <c r="AQ46" s="79">
        <f t="shared" si="49"/>
        <v>258749.1</v>
      </c>
      <c r="AR46" s="79">
        <f t="shared" si="50"/>
        <v>42782.400000000001</v>
      </c>
      <c r="AS46" s="79">
        <f t="shared" si="51"/>
        <v>249977</v>
      </c>
      <c r="AT46" s="79">
        <f t="shared" si="52"/>
        <v>9020</v>
      </c>
      <c r="AU46" s="79">
        <f t="shared" si="53"/>
        <v>3118536.6</v>
      </c>
      <c r="AV46" s="79">
        <f t="shared" si="54"/>
        <v>4173325.4</v>
      </c>
      <c r="AW46" s="28">
        <f t="shared" si="55"/>
        <v>69216046.5</v>
      </c>
    </row>
    <row r="47" spans="27:49" x14ac:dyDescent="0.15">
      <c r="AA47" s="79">
        <f t="shared" ref="AA47:AB47" si="92">AD76</f>
        <v>13077369.1</v>
      </c>
      <c r="AB47" s="79">
        <f t="shared" si="92"/>
        <v>1582813</v>
      </c>
      <c r="AC47" s="79">
        <f t="shared" ref="AC47:AD47" si="93">AG76</f>
        <v>0</v>
      </c>
      <c r="AD47" s="79">
        <f t="shared" si="93"/>
        <v>0</v>
      </c>
      <c r="AE47" s="79">
        <f t="shared" si="38"/>
        <v>130785</v>
      </c>
      <c r="AF47" s="79">
        <f t="shared" si="39"/>
        <v>541978.6</v>
      </c>
      <c r="AG47" s="79">
        <f t="shared" si="40"/>
        <v>30830.3</v>
      </c>
      <c r="AH47" s="79">
        <f t="shared" si="41"/>
        <v>26238</v>
      </c>
      <c r="AI47" s="79">
        <f t="shared" si="42"/>
        <v>722480.9</v>
      </c>
      <c r="AJ47" s="79">
        <f t="shared" ref="AJ47:AK47" si="94">AP76</f>
        <v>0</v>
      </c>
      <c r="AK47" s="79">
        <f t="shared" si="94"/>
        <v>413620.9</v>
      </c>
      <c r="AL47" s="79">
        <f t="shared" si="44"/>
        <v>11453286.199999999</v>
      </c>
      <c r="AM47" s="79">
        <f t="shared" si="45"/>
        <v>11447693.9</v>
      </c>
      <c r="AN47" s="79">
        <f t="shared" si="46"/>
        <v>19170</v>
      </c>
      <c r="AO47" s="79">
        <f t="shared" si="47"/>
        <v>42934.2</v>
      </c>
      <c r="AP47" s="79">
        <f t="shared" si="48"/>
        <v>11731.7</v>
      </c>
      <c r="AQ47" s="79">
        <f t="shared" si="49"/>
        <v>97198</v>
      </c>
      <c r="AR47" s="79">
        <f t="shared" si="50"/>
        <v>39066.699999999997</v>
      </c>
      <c r="AS47" s="79">
        <f t="shared" si="51"/>
        <v>123860</v>
      </c>
      <c r="AT47" s="79">
        <f t="shared" si="52"/>
        <v>0</v>
      </c>
      <c r="AU47" s="79">
        <f t="shared" si="53"/>
        <v>1726918.9</v>
      </c>
      <c r="AV47" s="79">
        <f t="shared" si="54"/>
        <v>948346.1</v>
      </c>
      <c r="AW47" s="28">
        <f t="shared" si="55"/>
        <v>42436321.500000007</v>
      </c>
    </row>
    <row r="48" spans="27:49" x14ac:dyDescent="0.15">
      <c r="AA48" s="79">
        <f t="shared" ref="AA48:AB48" si="95">AD77</f>
        <v>1594072</v>
      </c>
      <c r="AB48" s="79">
        <f t="shared" si="95"/>
        <v>1163766.2</v>
      </c>
      <c r="AC48" s="79">
        <f t="shared" ref="AC48:AD48" si="96">AG77</f>
        <v>4</v>
      </c>
      <c r="AD48" s="79">
        <f t="shared" si="96"/>
        <v>0</v>
      </c>
      <c r="AE48" s="79">
        <f t="shared" si="38"/>
        <v>163880.4</v>
      </c>
      <c r="AF48" s="79">
        <f t="shared" si="39"/>
        <v>341854</v>
      </c>
      <c r="AG48" s="79">
        <f t="shared" si="40"/>
        <v>13366.9</v>
      </c>
      <c r="AH48" s="79">
        <f t="shared" si="41"/>
        <v>16197</v>
      </c>
      <c r="AI48" s="79">
        <f t="shared" si="42"/>
        <v>369804</v>
      </c>
      <c r="AJ48" s="79">
        <f t="shared" ref="AJ48:AK48" si="97">AP77</f>
        <v>0</v>
      </c>
      <c r="AK48" s="79">
        <f t="shared" si="97"/>
        <v>93590.2</v>
      </c>
      <c r="AL48" s="79">
        <f t="shared" si="44"/>
        <v>8939932.5999999996</v>
      </c>
      <c r="AM48" s="79">
        <f t="shared" si="45"/>
        <v>1373467.7</v>
      </c>
      <c r="AN48" s="79">
        <f t="shared" si="46"/>
        <v>0</v>
      </c>
      <c r="AO48" s="79">
        <f t="shared" si="47"/>
        <v>41368</v>
      </c>
      <c r="AP48" s="79">
        <f t="shared" si="48"/>
        <v>27279.8</v>
      </c>
      <c r="AQ48" s="79">
        <f t="shared" si="49"/>
        <v>85570</v>
      </c>
      <c r="AR48" s="79">
        <f t="shared" si="50"/>
        <v>9219</v>
      </c>
      <c r="AS48" s="79">
        <f t="shared" si="51"/>
        <v>71314</v>
      </c>
      <c r="AT48" s="79">
        <f t="shared" si="52"/>
        <v>9843</v>
      </c>
      <c r="AU48" s="79">
        <f t="shared" si="53"/>
        <v>936996</v>
      </c>
      <c r="AV48" s="79">
        <f t="shared" si="54"/>
        <v>1486586.4</v>
      </c>
      <c r="AW48" s="28">
        <f t="shared" si="55"/>
        <v>16738111.200000001</v>
      </c>
    </row>
    <row r="49" spans="26:55" x14ac:dyDescent="0.15">
      <c r="AA49" s="79">
        <f t="shared" ref="AA49:AB49" si="98">AD78</f>
        <v>3516087.1</v>
      </c>
      <c r="AB49" s="79">
        <f t="shared" si="98"/>
        <v>724905.7</v>
      </c>
      <c r="AC49" s="79">
        <f t="shared" ref="AC49:AD49" si="99">AG78</f>
        <v>0</v>
      </c>
      <c r="AD49" s="79">
        <f t="shared" si="99"/>
        <v>0</v>
      </c>
      <c r="AE49" s="79">
        <f t="shared" si="38"/>
        <v>911311</v>
      </c>
      <c r="AF49" s="79">
        <f t="shared" si="39"/>
        <v>639255.1</v>
      </c>
      <c r="AG49" s="79">
        <f t="shared" si="40"/>
        <v>97197.5</v>
      </c>
      <c r="AH49" s="79">
        <f t="shared" si="41"/>
        <v>54465</v>
      </c>
      <c r="AI49" s="79">
        <f t="shared" si="42"/>
        <v>544077.4</v>
      </c>
      <c r="AJ49" s="79">
        <f t="shared" ref="AJ49:AK49" si="100">AP78</f>
        <v>0</v>
      </c>
      <c r="AK49" s="79">
        <f t="shared" si="100"/>
        <v>789292.7</v>
      </c>
      <c r="AL49" s="79">
        <f t="shared" si="44"/>
        <v>12195220.800000001</v>
      </c>
      <c r="AM49" s="79">
        <f t="shared" si="45"/>
        <v>1804030.3</v>
      </c>
      <c r="AN49" s="79">
        <f t="shared" si="46"/>
        <v>145866</v>
      </c>
      <c r="AO49" s="79">
        <f t="shared" si="47"/>
        <v>40720.800000000003</v>
      </c>
      <c r="AP49" s="79">
        <f t="shared" si="48"/>
        <v>129667.9</v>
      </c>
      <c r="AQ49" s="79">
        <f t="shared" si="49"/>
        <v>1187922</v>
      </c>
      <c r="AR49" s="79">
        <f t="shared" si="50"/>
        <v>26087.4</v>
      </c>
      <c r="AS49" s="79">
        <f t="shared" si="51"/>
        <v>174277.5</v>
      </c>
      <c r="AT49" s="79">
        <f t="shared" si="52"/>
        <v>0</v>
      </c>
      <c r="AU49" s="79">
        <f t="shared" si="53"/>
        <v>1776036</v>
      </c>
      <c r="AV49" s="79">
        <f t="shared" si="54"/>
        <v>2259285.6</v>
      </c>
      <c r="AW49" s="28">
        <f t="shared" si="55"/>
        <v>27015705.800000001</v>
      </c>
    </row>
    <row r="50" spans="26:55" x14ac:dyDescent="0.15">
      <c r="AA50" s="79">
        <f t="shared" ref="AA50:AB50" si="101">AD79</f>
        <v>7769086.7999999998</v>
      </c>
      <c r="AB50" s="79">
        <f t="shared" si="101"/>
        <v>1237649.7</v>
      </c>
      <c r="AC50" s="79">
        <f t="shared" ref="AC50:AD50" si="102">AG79</f>
        <v>12</v>
      </c>
      <c r="AD50" s="79">
        <f t="shared" si="102"/>
        <v>0</v>
      </c>
      <c r="AE50" s="79">
        <f t="shared" si="38"/>
        <v>1016172.1</v>
      </c>
      <c r="AF50" s="79">
        <f t="shared" si="39"/>
        <v>481739.5</v>
      </c>
      <c r="AG50" s="79">
        <f t="shared" si="40"/>
        <v>98593.2</v>
      </c>
      <c r="AH50" s="79">
        <f t="shared" si="41"/>
        <v>26358.5</v>
      </c>
      <c r="AI50" s="79">
        <f t="shared" si="42"/>
        <v>645590.9</v>
      </c>
      <c r="AJ50" s="79">
        <f t="shared" ref="AJ50:AK50" si="103">AP79</f>
        <v>954938</v>
      </c>
      <c r="AK50" s="79">
        <f t="shared" si="103"/>
        <v>493402</v>
      </c>
      <c r="AL50" s="79">
        <f t="shared" si="44"/>
        <v>6793168.4000000004</v>
      </c>
      <c r="AM50" s="79">
        <f t="shared" si="45"/>
        <v>11957648.699999999</v>
      </c>
      <c r="AN50" s="79">
        <f t="shared" si="46"/>
        <v>37015</v>
      </c>
      <c r="AO50" s="79">
        <f t="shared" si="47"/>
        <v>81969</v>
      </c>
      <c r="AP50" s="79">
        <f t="shared" si="48"/>
        <v>105501.4</v>
      </c>
      <c r="AQ50" s="79">
        <f t="shared" si="49"/>
        <v>196824</v>
      </c>
      <c r="AR50" s="79">
        <f t="shared" si="50"/>
        <v>348843.1</v>
      </c>
      <c r="AS50" s="79">
        <f t="shared" si="51"/>
        <v>212754.6</v>
      </c>
      <c r="AT50" s="79">
        <f t="shared" si="52"/>
        <v>3670</v>
      </c>
      <c r="AU50" s="79">
        <f t="shared" si="53"/>
        <v>3118561</v>
      </c>
      <c r="AV50" s="79">
        <f t="shared" si="54"/>
        <v>1098774.7</v>
      </c>
      <c r="AW50" s="28">
        <f t="shared" si="55"/>
        <v>36678272.600000009</v>
      </c>
    </row>
    <row r="51" spans="26:55" x14ac:dyDescent="0.15">
      <c r="AA51" s="79">
        <f t="shared" ref="AA51:AB51" si="104">AD80</f>
        <v>465468</v>
      </c>
      <c r="AB51" s="79">
        <f t="shared" si="104"/>
        <v>1381321</v>
      </c>
      <c r="AC51" s="79">
        <f t="shared" ref="AC51:AD51" si="105">AG80</f>
        <v>0</v>
      </c>
      <c r="AD51" s="79">
        <f t="shared" si="105"/>
        <v>0</v>
      </c>
      <c r="AE51" s="79">
        <f t="shared" si="38"/>
        <v>4104273</v>
      </c>
      <c r="AF51" s="79">
        <f t="shared" si="39"/>
        <v>420727</v>
      </c>
      <c r="AG51" s="79">
        <f t="shared" si="40"/>
        <v>71528.899999999994</v>
      </c>
      <c r="AH51" s="79">
        <f t="shared" si="41"/>
        <v>14435</v>
      </c>
      <c r="AI51" s="79">
        <f t="shared" si="42"/>
        <v>322563.5</v>
      </c>
      <c r="AJ51" s="79">
        <f t="shared" ref="AJ51:AK51" si="106">AP80</f>
        <v>0</v>
      </c>
      <c r="AK51" s="79">
        <f t="shared" si="106"/>
        <v>2462370</v>
      </c>
      <c r="AL51" s="79">
        <f t="shared" si="44"/>
        <v>6775949.2999999998</v>
      </c>
      <c r="AM51" s="79">
        <f t="shared" si="45"/>
        <v>1775261.3</v>
      </c>
      <c r="AN51" s="79">
        <f t="shared" si="46"/>
        <v>14416</v>
      </c>
      <c r="AO51" s="79">
        <f t="shared" si="47"/>
        <v>149807</v>
      </c>
      <c r="AP51" s="79">
        <f t="shared" si="48"/>
        <v>275400.7</v>
      </c>
      <c r="AQ51" s="79">
        <f t="shared" si="49"/>
        <v>1412725.7</v>
      </c>
      <c r="AR51" s="79">
        <f t="shared" si="50"/>
        <v>307490.2</v>
      </c>
      <c r="AS51" s="79">
        <f t="shared" si="51"/>
        <v>68303</v>
      </c>
      <c r="AT51" s="79">
        <f t="shared" si="52"/>
        <v>4673</v>
      </c>
      <c r="AU51" s="79">
        <f t="shared" si="53"/>
        <v>1746517.9</v>
      </c>
      <c r="AV51" s="79">
        <f t="shared" si="54"/>
        <v>1686256.2</v>
      </c>
      <c r="AW51" s="28">
        <f t="shared" si="55"/>
        <v>23459486.699999996</v>
      </c>
    </row>
    <row r="52" spans="26:55" x14ac:dyDescent="0.15">
      <c r="AA52" s="79">
        <f t="shared" ref="AA52:AB52" si="107">AD81</f>
        <v>2093602</v>
      </c>
      <c r="AB52" s="79">
        <f t="shared" si="107"/>
        <v>1557859</v>
      </c>
      <c r="AC52" s="79">
        <f t="shared" ref="AC52:AD52" si="108">AG81</f>
        <v>0</v>
      </c>
      <c r="AD52" s="79">
        <f t="shared" si="108"/>
        <v>0</v>
      </c>
      <c r="AE52" s="79">
        <f t="shared" si="38"/>
        <v>6395261.9000000004</v>
      </c>
      <c r="AF52" s="79">
        <f t="shared" si="39"/>
        <v>520415</v>
      </c>
      <c r="AG52" s="79">
        <f t="shared" si="40"/>
        <v>139329.70000000001</v>
      </c>
      <c r="AH52" s="79">
        <f t="shared" si="41"/>
        <v>26970</v>
      </c>
      <c r="AI52" s="79">
        <f t="shared" si="42"/>
        <v>655982.6</v>
      </c>
      <c r="AJ52" s="79">
        <f t="shared" ref="AJ52:AK52" si="109">AP81</f>
        <v>0</v>
      </c>
      <c r="AK52" s="79">
        <f t="shared" si="109"/>
        <v>1477932.7</v>
      </c>
      <c r="AL52" s="79">
        <f t="shared" si="44"/>
        <v>12650605.300000001</v>
      </c>
      <c r="AM52" s="79">
        <f t="shared" si="45"/>
        <v>2868820.4</v>
      </c>
      <c r="AN52" s="79">
        <f t="shared" si="46"/>
        <v>20085</v>
      </c>
      <c r="AO52" s="79">
        <f t="shared" si="47"/>
        <v>63090.2</v>
      </c>
      <c r="AP52" s="79">
        <f t="shared" si="48"/>
        <v>389641.2</v>
      </c>
      <c r="AQ52" s="79">
        <f t="shared" si="49"/>
        <v>158676.20000000001</v>
      </c>
      <c r="AR52" s="79">
        <f t="shared" si="50"/>
        <v>56110</v>
      </c>
      <c r="AS52" s="79">
        <f t="shared" si="51"/>
        <v>214961</v>
      </c>
      <c r="AT52" s="79">
        <f t="shared" si="52"/>
        <v>767</v>
      </c>
      <c r="AU52" s="79">
        <f t="shared" si="53"/>
        <v>3414109</v>
      </c>
      <c r="AV52" s="79">
        <f t="shared" si="54"/>
        <v>2309419.9</v>
      </c>
      <c r="AW52" s="28">
        <f t="shared" si="55"/>
        <v>35013638.099999994</v>
      </c>
    </row>
    <row r="53" spans="26:55" x14ac:dyDescent="0.15">
      <c r="AA53" s="79">
        <f t="shared" ref="AA53:AB53" si="110">AD82</f>
        <v>2735092.4</v>
      </c>
      <c r="AB53" s="79">
        <f t="shared" si="110"/>
        <v>917278.9</v>
      </c>
      <c r="AC53" s="79">
        <f t="shared" ref="AC53:AD53" si="111">AG82</f>
        <v>22</v>
      </c>
      <c r="AD53" s="79">
        <f t="shared" si="111"/>
        <v>0</v>
      </c>
      <c r="AE53" s="79">
        <f t="shared" si="38"/>
        <v>7652862.4000000004</v>
      </c>
      <c r="AF53" s="79">
        <f t="shared" si="39"/>
        <v>1102566.2</v>
      </c>
      <c r="AG53" s="79">
        <f t="shared" si="40"/>
        <v>95211.5</v>
      </c>
      <c r="AH53" s="79">
        <f t="shared" si="41"/>
        <v>139642.29999999999</v>
      </c>
      <c r="AI53" s="79">
        <f t="shared" si="42"/>
        <v>1742758.8</v>
      </c>
      <c r="AJ53" s="79">
        <f t="shared" ref="AJ53:AK53" si="112">AP82</f>
        <v>1492126.9</v>
      </c>
      <c r="AK53" s="79">
        <f t="shared" si="112"/>
        <v>700726.9</v>
      </c>
      <c r="AL53" s="79">
        <f t="shared" si="44"/>
        <v>8230700.7000000002</v>
      </c>
      <c r="AM53" s="79">
        <f t="shared" si="45"/>
        <v>2557321.2999999998</v>
      </c>
      <c r="AN53" s="79">
        <f t="shared" si="46"/>
        <v>5491</v>
      </c>
      <c r="AO53" s="79">
        <f t="shared" si="47"/>
        <v>45551.8</v>
      </c>
      <c r="AP53" s="79">
        <f t="shared" si="48"/>
        <v>320157.7</v>
      </c>
      <c r="AQ53" s="79">
        <f t="shared" si="49"/>
        <v>3601436.6</v>
      </c>
      <c r="AR53" s="79">
        <f t="shared" si="50"/>
        <v>167086</v>
      </c>
      <c r="AS53" s="79">
        <f t="shared" si="51"/>
        <v>306015</v>
      </c>
      <c r="AT53" s="79">
        <f t="shared" si="52"/>
        <v>149</v>
      </c>
      <c r="AU53" s="79">
        <f t="shared" si="53"/>
        <v>4451933.3</v>
      </c>
      <c r="AV53" s="79">
        <f t="shared" si="54"/>
        <v>4170709.4</v>
      </c>
      <c r="AW53" s="28">
        <f t="shared" si="55"/>
        <v>40434840.100000001</v>
      </c>
    </row>
    <row r="54" spans="26:55" x14ac:dyDescent="0.15">
      <c r="AA54" s="79">
        <f t="shared" ref="AA54:AB54" si="113">AD83</f>
        <v>3112185.3</v>
      </c>
      <c r="AB54" s="79">
        <f t="shared" si="113"/>
        <v>2893697</v>
      </c>
      <c r="AC54" s="79">
        <f t="shared" ref="AC54:AD54" si="114">AG83</f>
        <v>0</v>
      </c>
      <c r="AD54" s="79">
        <f t="shared" si="114"/>
        <v>0</v>
      </c>
      <c r="AE54" s="79">
        <f t="shared" si="38"/>
        <v>761393.7</v>
      </c>
      <c r="AF54" s="79">
        <f t="shared" si="39"/>
        <v>756159</v>
      </c>
      <c r="AG54" s="79">
        <f t="shared" si="40"/>
        <v>88823.4</v>
      </c>
      <c r="AH54" s="79">
        <f t="shared" si="41"/>
        <v>22893.8</v>
      </c>
      <c r="AI54" s="79">
        <f t="shared" si="42"/>
        <v>486547.3</v>
      </c>
      <c r="AJ54" s="79">
        <f t="shared" ref="AJ54:AK54" si="115">AP83</f>
        <v>954545</v>
      </c>
      <c r="AK54" s="79">
        <f t="shared" si="115"/>
        <v>1993599.9</v>
      </c>
      <c r="AL54" s="79">
        <f t="shared" si="44"/>
        <v>21718836.5</v>
      </c>
      <c r="AM54" s="79">
        <f t="shared" si="45"/>
        <v>3930364.1</v>
      </c>
      <c r="AN54" s="79">
        <f t="shared" si="46"/>
        <v>23994</v>
      </c>
      <c r="AO54" s="79">
        <f t="shared" si="47"/>
        <v>27881.8</v>
      </c>
      <c r="AP54" s="79">
        <f t="shared" si="48"/>
        <v>654580.30000000005</v>
      </c>
      <c r="AQ54" s="79">
        <f t="shared" si="49"/>
        <v>853218.9</v>
      </c>
      <c r="AR54" s="79">
        <f t="shared" si="50"/>
        <v>280718.09999999998</v>
      </c>
      <c r="AS54" s="79">
        <f t="shared" si="51"/>
        <v>193238.5</v>
      </c>
      <c r="AT54" s="79">
        <f t="shared" si="52"/>
        <v>5923</v>
      </c>
      <c r="AU54" s="79">
        <f t="shared" si="53"/>
        <v>2245718.7000000002</v>
      </c>
      <c r="AV54" s="79">
        <f t="shared" si="54"/>
        <v>6299154.2000000002</v>
      </c>
      <c r="AW54" s="28">
        <f t="shared" si="55"/>
        <v>47303472.5</v>
      </c>
    </row>
    <row r="55" spans="26:55" x14ac:dyDescent="0.15">
      <c r="AA55" s="79">
        <f t="shared" ref="AA55:AB55" si="116">AD84</f>
        <v>7241042.2000000002</v>
      </c>
      <c r="AB55" s="79">
        <f t="shared" si="116"/>
        <v>2388908.7000000002</v>
      </c>
      <c r="AC55" s="79">
        <f t="shared" ref="AC55:AD55" si="117">AG84</f>
        <v>0</v>
      </c>
      <c r="AD55" s="79">
        <f t="shared" si="117"/>
        <v>0</v>
      </c>
      <c r="AE55" s="79">
        <f t="shared" si="38"/>
        <v>978229.8</v>
      </c>
      <c r="AF55" s="79">
        <f t="shared" si="39"/>
        <v>596521</v>
      </c>
      <c r="AG55" s="79">
        <f t="shared" si="40"/>
        <v>31327.1</v>
      </c>
      <c r="AH55" s="79">
        <f t="shared" si="41"/>
        <v>28380</v>
      </c>
      <c r="AI55" s="79">
        <f t="shared" si="42"/>
        <v>500110.3</v>
      </c>
      <c r="AJ55" s="79">
        <f t="shared" ref="AJ55:AK55" si="118">AP84</f>
        <v>2248288.7000000002</v>
      </c>
      <c r="AK55" s="79">
        <f t="shared" si="118"/>
        <v>596406</v>
      </c>
      <c r="AL55" s="79">
        <f t="shared" si="44"/>
        <v>16789688.199999999</v>
      </c>
      <c r="AM55" s="79">
        <f t="shared" si="45"/>
        <v>968550.3</v>
      </c>
      <c r="AN55" s="79">
        <f t="shared" si="46"/>
        <v>24710</v>
      </c>
      <c r="AO55" s="79">
        <f t="shared" si="47"/>
        <v>23623.7</v>
      </c>
      <c r="AP55" s="79">
        <f t="shared" si="48"/>
        <v>128232.3</v>
      </c>
      <c r="AQ55" s="79">
        <f t="shared" si="49"/>
        <v>76495</v>
      </c>
      <c r="AR55" s="79">
        <f t="shared" si="50"/>
        <v>767251.3</v>
      </c>
      <c r="AS55" s="79">
        <f t="shared" si="51"/>
        <v>205441.1</v>
      </c>
      <c r="AT55" s="79">
        <f t="shared" si="52"/>
        <v>2090</v>
      </c>
      <c r="AU55" s="79">
        <f t="shared" si="53"/>
        <v>1351240</v>
      </c>
      <c r="AV55" s="79">
        <f t="shared" si="54"/>
        <v>2475721.7000000002</v>
      </c>
      <c r="AW55" s="28">
        <f t="shared" si="55"/>
        <v>37422257.400000006</v>
      </c>
    </row>
    <row r="56" spans="26:55" x14ac:dyDescent="0.15">
      <c r="AA56" s="79">
        <f t="shared" ref="AA56:AB56" si="119">AD85</f>
        <v>117586</v>
      </c>
      <c r="AB56" s="79">
        <f t="shared" si="119"/>
        <v>898575</v>
      </c>
      <c r="AC56" s="79">
        <f t="shared" ref="AC56:AD56" si="120">AG85</f>
        <v>303.60000000000002</v>
      </c>
      <c r="AD56" s="79">
        <f t="shared" si="120"/>
        <v>0</v>
      </c>
      <c r="AE56" s="79">
        <f t="shared" si="38"/>
        <v>2169934.7000000002</v>
      </c>
      <c r="AF56" s="79">
        <f t="shared" si="39"/>
        <v>702953.8</v>
      </c>
      <c r="AG56" s="79">
        <f t="shared" si="40"/>
        <v>59829.5</v>
      </c>
      <c r="AH56" s="79">
        <f t="shared" si="41"/>
        <v>57524</v>
      </c>
      <c r="AI56" s="79">
        <f t="shared" si="42"/>
        <v>308095.40000000002</v>
      </c>
      <c r="AJ56" s="79">
        <f t="shared" ref="AJ56:AK56" si="121">AP85</f>
        <v>3164</v>
      </c>
      <c r="AK56" s="79">
        <f t="shared" si="121"/>
        <v>717391.5</v>
      </c>
      <c r="AL56" s="79">
        <f t="shared" si="44"/>
        <v>10929210.300000001</v>
      </c>
      <c r="AM56" s="79">
        <f t="shared" si="45"/>
        <v>675778.2</v>
      </c>
      <c r="AN56" s="79">
        <f t="shared" si="46"/>
        <v>144678.20000000001</v>
      </c>
      <c r="AO56" s="79">
        <f t="shared" si="47"/>
        <v>54435.1</v>
      </c>
      <c r="AP56" s="79">
        <f t="shared" si="48"/>
        <v>160421.6</v>
      </c>
      <c r="AQ56" s="79">
        <f t="shared" si="49"/>
        <v>297972</v>
      </c>
      <c r="AR56" s="79">
        <f t="shared" si="50"/>
        <v>44533</v>
      </c>
      <c r="AS56" s="79">
        <f t="shared" si="51"/>
        <v>147716.79999999999</v>
      </c>
      <c r="AT56" s="79">
        <f t="shared" si="52"/>
        <v>59504</v>
      </c>
      <c r="AU56" s="79">
        <f t="shared" si="53"/>
        <v>782525.1</v>
      </c>
      <c r="AV56" s="79">
        <f t="shared" si="54"/>
        <v>3932860.9</v>
      </c>
      <c r="AW56" s="28">
        <f t="shared" si="55"/>
        <v>22264992.700000003</v>
      </c>
    </row>
    <row r="57" spans="26:55" x14ac:dyDescent="0.15">
      <c r="AA57" s="79">
        <f t="shared" ref="AA57:AB57" si="122">AD86</f>
        <v>7367</v>
      </c>
      <c r="AB57" s="79">
        <f t="shared" si="122"/>
        <v>6903</v>
      </c>
      <c r="AC57" s="79">
        <f t="shared" ref="AC57:AD57" si="123">AG86</f>
        <v>0</v>
      </c>
      <c r="AD57" s="79">
        <f t="shared" si="123"/>
        <v>0</v>
      </c>
      <c r="AE57" s="79">
        <f t="shared" si="38"/>
        <v>66180</v>
      </c>
      <c r="AF57" s="79">
        <f t="shared" si="39"/>
        <v>133853</v>
      </c>
      <c r="AG57" s="79">
        <f t="shared" si="40"/>
        <v>21008</v>
      </c>
      <c r="AH57" s="79">
        <f t="shared" si="41"/>
        <v>4565</v>
      </c>
      <c r="AI57" s="79">
        <f t="shared" si="42"/>
        <v>27049</v>
      </c>
      <c r="AJ57" s="79">
        <f t="shared" ref="AJ57:AK57" si="124">AP86</f>
        <v>0</v>
      </c>
      <c r="AK57" s="79">
        <f t="shared" si="124"/>
        <v>71252.399999999994</v>
      </c>
      <c r="AL57" s="79">
        <f t="shared" si="44"/>
        <v>881964.1</v>
      </c>
      <c r="AM57" s="79">
        <f t="shared" si="45"/>
        <v>0</v>
      </c>
      <c r="AN57" s="79">
        <f t="shared" si="46"/>
        <v>992</v>
      </c>
      <c r="AO57" s="79">
        <f t="shared" si="47"/>
        <v>13794</v>
      </c>
      <c r="AP57" s="79">
        <f t="shared" si="48"/>
        <v>0</v>
      </c>
      <c r="AQ57" s="79">
        <f t="shared" si="49"/>
        <v>72292</v>
      </c>
      <c r="AR57" s="79">
        <f t="shared" si="50"/>
        <v>8810</v>
      </c>
      <c r="AS57" s="79">
        <f t="shared" si="51"/>
        <v>61233.4</v>
      </c>
      <c r="AT57" s="79">
        <f t="shared" si="52"/>
        <v>5699</v>
      </c>
      <c r="AU57" s="79">
        <f t="shared" si="53"/>
        <v>113823</v>
      </c>
      <c r="AV57" s="79">
        <f t="shared" si="54"/>
        <v>745514.9</v>
      </c>
      <c r="AW57" s="28">
        <f t="shared" si="55"/>
        <v>2242299.7999999998</v>
      </c>
    </row>
    <row r="60" spans="26:55" ht="13.5" customHeight="1" x14ac:dyDescent="0.25">
      <c r="Z60" s="133" t="s">
        <v>1</v>
      </c>
      <c r="AA60" s="58" t="s">
        <v>2</v>
      </c>
      <c r="AB60" s="58" t="s">
        <v>37</v>
      </c>
      <c r="AC60" s="58" t="s">
        <v>38</v>
      </c>
      <c r="AD60" s="58" t="s">
        <v>47</v>
      </c>
      <c r="AE60" s="58" t="s">
        <v>48</v>
      </c>
      <c r="AF60" s="58" t="s">
        <v>39</v>
      </c>
      <c r="AG60" s="58" t="s">
        <v>49</v>
      </c>
      <c r="AH60" s="58" t="s">
        <v>50</v>
      </c>
      <c r="AI60" s="58" t="s">
        <v>40</v>
      </c>
      <c r="AJ60" s="58" t="s">
        <v>51</v>
      </c>
      <c r="AK60" s="58" t="s">
        <v>52</v>
      </c>
      <c r="AL60" s="58" t="s">
        <v>53</v>
      </c>
      <c r="AM60" s="58" t="s">
        <v>54</v>
      </c>
      <c r="AN60" s="58" t="s">
        <v>55</v>
      </c>
      <c r="AO60" s="58" t="s">
        <v>41</v>
      </c>
      <c r="AP60" s="58" t="s">
        <v>56</v>
      </c>
      <c r="AQ60" s="58" t="s">
        <v>57</v>
      </c>
      <c r="AR60" s="58" t="s">
        <v>42</v>
      </c>
      <c r="AS60" s="58" t="s">
        <v>58</v>
      </c>
      <c r="AT60" s="58" t="s">
        <v>59</v>
      </c>
      <c r="AU60" s="58" t="s">
        <v>60</v>
      </c>
      <c r="AV60" s="58" t="s">
        <v>61</v>
      </c>
      <c r="AW60" s="58" t="s">
        <v>62</v>
      </c>
      <c r="AX60" s="58" t="s">
        <v>63</v>
      </c>
      <c r="AY60" s="58" t="s">
        <v>64</v>
      </c>
      <c r="AZ60" s="58" t="s">
        <v>65</v>
      </c>
      <c r="BA60" s="58" t="s">
        <v>66</v>
      </c>
      <c r="BB60" s="58" t="s">
        <v>67</v>
      </c>
      <c r="BC60" s="58" t="s">
        <v>68</v>
      </c>
    </row>
    <row r="61" spans="26:55" x14ac:dyDescent="0.25">
      <c r="Z61" s="134"/>
      <c r="AA61" s="59" t="s">
        <v>3</v>
      </c>
      <c r="AB61" s="59" t="s">
        <v>3</v>
      </c>
      <c r="AC61" s="59" t="s">
        <v>3</v>
      </c>
      <c r="AD61" s="59" t="s">
        <v>3</v>
      </c>
      <c r="AE61" s="59" t="s">
        <v>3</v>
      </c>
      <c r="AF61" s="59" t="s">
        <v>3</v>
      </c>
      <c r="AG61" s="59" t="s">
        <v>3</v>
      </c>
      <c r="AH61" s="59" t="s">
        <v>3</v>
      </c>
      <c r="AI61" s="59" t="s">
        <v>3</v>
      </c>
      <c r="AJ61" s="59" t="s">
        <v>3</v>
      </c>
      <c r="AK61" s="59" t="s">
        <v>3</v>
      </c>
      <c r="AL61" s="59" t="s">
        <v>3</v>
      </c>
      <c r="AM61" s="59" t="s">
        <v>3</v>
      </c>
      <c r="AN61" s="59" t="s">
        <v>3</v>
      </c>
      <c r="AO61" s="59" t="s">
        <v>3</v>
      </c>
      <c r="AP61" s="59" t="s">
        <v>3</v>
      </c>
      <c r="AQ61" s="59" t="s">
        <v>3</v>
      </c>
      <c r="AR61" s="59" t="s">
        <v>3</v>
      </c>
      <c r="AS61" s="59" t="s">
        <v>3</v>
      </c>
      <c r="AT61" s="59" t="s">
        <v>3</v>
      </c>
      <c r="AU61" s="59" t="s">
        <v>3</v>
      </c>
      <c r="AV61" s="59" t="s">
        <v>3</v>
      </c>
      <c r="AW61" s="59" t="s">
        <v>3</v>
      </c>
      <c r="AX61" s="59" t="s">
        <v>3</v>
      </c>
      <c r="AY61" s="59" t="s">
        <v>3</v>
      </c>
      <c r="AZ61" s="59" t="s">
        <v>3</v>
      </c>
      <c r="BA61" s="59" t="s">
        <v>3</v>
      </c>
      <c r="BB61" s="59" t="s">
        <v>3</v>
      </c>
      <c r="BC61" s="59" t="s">
        <v>3</v>
      </c>
    </row>
    <row r="62" spans="26:55" x14ac:dyDescent="0.15">
      <c r="Z62" s="56" t="s">
        <v>5</v>
      </c>
      <c r="AA62" s="82">
        <f>SUM(AA63:AA86)</f>
        <v>19036366822.900002</v>
      </c>
      <c r="AB62" s="82">
        <f t="shared" ref="AB62:BC62" si="125">SUM(AB63:AB86)</f>
        <v>1232970910.8999999</v>
      </c>
      <c r="AC62" s="82">
        <f t="shared" si="125"/>
        <v>1710375949.8000004</v>
      </c>
      <c r="AD62" s="82">
        <f t="shared" si="125"/>
        <v>162170965.40000001</v>
      </c>
      <c r="AE62" s="82">
        <f t="shared" si="125"/>
        <v>52040398.300000012</v>
      </c>
      <c r="AF62" s="82">
        <f t="shared" si="125"/>
        <v>13542400531.900003</v>
      </c>
      <c r="AG62" s="82">
        <f t="shared" si="125"/>
        <v>515.20000000000005</v>
      </c>
      <c r="AH62" s="82">
        <f t="shared" si="125"/>
        <v>0</v>
      </c>
      <c r="AI62" s="82">
        <f t="shared" si="125"/>
        <v>344260108.90000004</v>
      </c>
      <c r="AJ62" s="82">
        <f t="shared" si="125"/>
        <v>120641206.5</v>
      </c>
      <c r="AK62" s="82">
        <f t="shared" si="125"/>
        <v>32952814.800000004</v>
      </c>
      <c r="AL62" s="82">
        <f t="shared" si="125"/>
        <v>3603642.6</v>
      </c>
      <c r="AM62" s="82">
        <f t="shared" si="125"/>
        <v>1884122.1000000003</v>
      </c>
      <c r="AN62" s="82">
        <f t="shared" si="125"/>
        <v>18894697.699999999</v>
      </c>
      <c r="AO62" s="82">
        <f t="shared" si="125"/>
        <v>442369149.09999996</v>
      </c>
      <c r="AP62" s="82">
        <f t="shared" si="125"/>
        <v>20940964.599999998</v>
      </c>
      <c r="AQ62" s="82">
        <f t="shared" si="125"/>
        <v>31344140.79999999</v>
      </c>
      <c r="AR62" s="82">
        <f t="shared" si="125"/>
        <v>568109041.30000007</v>
      </c>
      <c r="AS62" s="82">
        <f t="shared" si="125"/>
        <v>351936344.70000005</v>
      </c>
      <c r="AT62" s="82">
        <f t="shared" si="125"/>
        <v>184032429.10000002</v>
      </c>
      <c r="AU62" s="82">
        <f t="shared" si="125"/>
        <v>1092756.9000000001</v>
      </c>
      <c r="AV62" s="82">
        <f t="shared" si="125"/>
        <v>2789428.2</v>
      </c>
      <c r="AW62" s="82">
        <f t="shared" si="125"/>
        <v>15183684.900000002</v>
      </c>
      <c r="AX62" s="82">
        <f t="shared" si="125"/>
        <v>32948563.700000003</v>
      </c>
      <c r="AY62" s="82">
        <f t="shared" si="125"/>
        <v>5078467.3</v>
      </c>
      <c r="AZ62" s="82">
        <f t="shared" si="125"/>
        <v>6309502.0999999987</v>
      </c>
      <c r="BA62" s="82">
        <f t="shared" si="125"/>
        <v>1439583.3</v>
      </c>
      <c r="BB62" s="82">
        <f t="shared" si="125"/>
        <v>59167189.200000003</v>
      </c>
      <c r="BC62" s="82">
        <f t="shared" si="125"/>
        <v>91429713.600000039</v>
      </c>
    </row>
    <row r="63" spans="26:55" x14ac:dyDescent="0.15">
      <c r="Z63" s="57" t="s">
        <v>6</v>
      </c>
      <c r="AA63" s="81">
        <v>394056030.69999999</v>
      </c>
      <c r="AB63" s="81">
        <v>22518466.399999999</v>
      </c>
      <c r="AC63" s="81">
        <v>31338364.699999999</v>
      </c>
      <c r="AD63" s="81">
        <v>393071</v>
      </c>
      <c r="AE63" s="81">
        <v>698702</v>
      </c>
      <c r="AF63" s="81">
        <v>250800387.90000001</v>
      </c>
      <c r="AG63" s="81">
        <v>0</v>
      </c>
      <c r="AH63" s="81">
        <v>0</v>
      </c>
      <c r="AI63" s="81">
        <v>17679795.100000001</v>
      </c>
      <c r="AJ63" s="81">
        <v>19359714.199999999</v>
      </c>
      <c r="AK63" s="81">
        <v>1778480.6</v>
      </c>
      <c r="AL63" s="81">
        <v>316836.09999999998</v>
      </c>
      <c r="AM63" s="81">
        <v>118952.2</v>
      </c>
      <c r="AN63" s="81">
        <v>434125.6</v>
      </c>
      <c r="AO63" s="81">
        <v>14618913.699999999</v>
      </c>
      <c r="AP63" s="81">
        <v>406334</v>
      </c>
      <c r="AQ63" s="81">
        <v>320351.90000000002</v>
      </c>
      <c r="AR63" s="81">
        <v>10597145.199999999</v>
      </c>
      <c r="AS63" s="81">
        <v>6108526</v>
      </c>
      <c r="AT63" s="81">
        <v>1990175</v>
      </c>
      <c r="AU63" s="81">
        <v>193993</v>
      </c>
      <c r="AV63" s="81">
        <v>119262</v>
      </c>
      <c r="AW63" s="81">
        <v>956490.7</v>
      </c>
      <c r="AX63" s="81">
        <v>318534</v>
      </c>
      <c r="AY63" s="81">
        <v>117042.4</v>
      </c>
      <c r="AZ63" s="81">
        <v>185756</v>
      </c>
      <c r="BA63" s="81">
        <v>5029</v>
      </c>
      <c r="BB63" s="81">
        <v>1605053.9</v>
      </c>
      <c r="BC63" s="81">
        <v>11076528.1</v>
      </c>
    </row>
    <row r="64" spans="26:55" x14ac:dyDescent="0.15">
      <c r="Z64" s="57" t="s">
        <v>7</v>
      </c>
      <c r="AA64" s="81">
        <v>736723308.70000005</v>
      </c>
      <c r="AB64" s="81">
        <v>38161192</v>
      </c>
      <c r="AC64" s="81">
        <v>71239155.599999994</v>
      </c>
      <c r="AD64" s="81">
        <v>5127090.9000000004</v>
      </c>
      <c r="AE64" s="81">
        <v>1041364</v>
      </c>
      <c r="AF64" s="81">
        <v>531380628</v>
      </c>
      <c r="AG64" s="81">
        <v>3</v>
      </c>
      <c r="AH64" s="81">
        <v>0</v>
      </c>
      <c r="AI64" s="81">
        <v>19099190.199999999</v>
      </c>
      <c r="AJ64" s="81">
        <v>4111570.5</v>
      </c>
      <c r="AK64" s="81">
        <v>2222336.5</v>
      </c>
      <c r="AL64" s="81">
        <v>159776.20000000001</v>
      </c>
      <c r="AM64" s="81">
        <v>112567.5</v>
      </c>
      <c r="AN64" s="81">
        <v>625705.19999999995</v>
      </c>
      <c r="AO64" s="81">
        <v>17534604.699999999</v>
      </c>
      <c r="AP64" s="81">
        <v>186553.7</v>
      </c>
      <c r="AQ64" s="81">
        <v>345535.9</v>
      </c>
      <c r="AR64" s="81">
        <v>18116301.699999999</v>
      </c>
      <c r="AS64" s="81">
        <v>12220323.9</v>
      </c>
      <c r="AT64" s="81">
        <v>4711036.8</v>
      </c>
      <c r="AU64" s="81">
        <v>21781</v>
      </c>
      <c r="AV64" s="81">
        <v>239829</v>
      </c>
      <c r="AW64" s="81">
        <v>672269.9</v>
      </c>
      <c r="AX64" s="81">
        <v>2265945</v>
      </c>
      <c r="AY64" s="81">
        <v>102334</v>
      </c>
      <c r="AZ64" s="81">
        <v>329798.59999999998</v>
      </c>
      <c r="BA64" s="81">
        <v>3280.5</v>
      </c>
      <c r="BB64" s="81">
        <v>2361586.2000000002</v>
      </c>
      <c r="BC64" s="81">
        <v>4331548.2</v>
      </c>
    </row>
    <row r="65" spans="26:55" x14ac:dyDescent="0.15">
      <c r="Z65" s="57" t="s">
        <v>8</v>
      </c>
      <c r="AA65" s="81">
        <v>1324952303.2</v>
      </c>
      <c r="AB65" s="81">
        <v>70623292.200000003</v>
      </c>
      <c r="AC65" s="81">
        <v>156877228.09999999</v>
      </c>
      <c r="AD65" s="81">
        <v>4029699.6</v>
      </c>
      <c r="AE65" s="81">
        <v>8671487.8000000007</v>
      </c>
      <c r="AF65" s="81">
        <v>882838307.70000005</v>
      </c>
      <c r="AG65" s="81">
        <v>86</v>
      </c>
      <c r="AH65" s="81">
        <v>0</v>
      </c>
      <c r="AI65" s="81">
        <v>34728014.5</v>
      </c>
      <c r="AJ65" s="81">
        <v>17367518.399999999</v>
      </c>
      <c r="AK65" s="81">
        <v>3024902</v>
      </c>
      <c r="AL65" s="81">
        <v>411974.5</v>
      </c>
      <c r="AM65" s="81">
        <v>340445.9</v>
      </c>
      <c r="AN65" s="81">
        <v>1303490</v>
      </c>
      <c r="AO65" s="81">
        <v>38578025.399999999</v>
      </c>
      <c r="AP65" s="81">
        <v>2757885.2</v>
      </c>
      <c r="AQ65" s="81">
        <v>3820692.9</v>
      </c>
      <c r="AR65" s="81">
        <v>35016957</v>
      </c>
      <c r="AS65" s="81">
        <v>25720796.5</v>
      </c>
      <c r="AT65" s="81">
        <v>13434205.1</v>
      </c>
      <c r="AU65" s="81">
        <v>82954</v>
      </c>
      <c r="AV65" s="81">
        <v>239543.7</v>
      </c>
      <c r="AW65" s="81">
        <v>1606329.3</v>
      </c>
      <c r="AX65" s="81">
        <v>7278857.2999999998</v>
      </c>
      <c r="AY65" s="81">
        <v>1914217.6</v>
      </c>
      <c r="AZ65" s="81">
        <v>656346.6</v>
      </c>
      <c r="BA65" s="81">
        <v>1144114</v>
      </c>
      <c r="BB65" s="81">
        <v>6435576.2000000002</v>
      </c>
      <c r="BC65" s="81">
        <v>6049355.7000000002</v>
      </c>
    </row>
    <row r="66" spans="26:55" x14ac:dyDescent="0.15">
      <c r="Z66" s="57" t="s">
        <v>9</v>
      </c>
      <c r="AA66" s="81">
        <v>1009922568.8</v>
      </c>
      <c r="AB66" s="81">
        <v>65366404.399999999</v>
      </c>
      <c r="AC66" s="81">
        <v>111751634.2</v>
      </c>
      <c r="AD66" s="81">
        <v>13266730.699999999</v>
      </c>
      <c r="AE66" s="81">
        <v>3757255.3</v>
      </c>
      <c r="AF66" s="81">
        <v>693185400.10000002</v>
      </c>
      <c r="AG66" s="81">
        <v>0</v>
      </c>
      <c r="AH66" s="81">
        <v>0</v>
      </c>
      <c r="AI66" s="81">
        <v>20059521</v>
      </c>
      <c r="AJ66" s="81">
        <v>6961948.4000000004</v>
      </c>
      <c r="AK66" s="81">
        <v>1650500.1</v>
      </c>
      <c r="AL66" s="81">
        <v>133436.6</v>
      </c>
      <c r="AM66" s="81">
        <v>75808.5</v>
      </c>
      <c r="AN66" s="81">
        <v>980728.8</v>
      </c>
      <c r="AO66" s="81">
        <v>23688306.600000001</v>
      </c>
      <c r="AP66" s="81">
        <v>2335924.7000000002</v>
      </c>
      <c r="AQ66" s="81">
        <v>1481861.8</v>
      </c>
      <c r="AR66" s="81">
        <v>26692275.5</v>
      </c>
      <c r="AS66" s="81">
        <v>23379472.199999999</v>
      </c>
      <c r="AT66" s="81">
        <v>5240402.4000000004</v>
      </c>
      <c r="AU66" s="81">
        <v>19791</v>
      </c>
      <c r="AV66" s="81">
        <v>75634.600000000006</v>
      </c>
      <c r="AW66" s="81">
        <v>1583546.4</v>
      </c>
      <c r="AX66" s="81">
        <v>446162.5</v>
      </c>
      <c r="AY66" s="81">
        <v>42426</v>
      </c>
      <c r="AZ66" s="81">
        <v>388755.20000000001</v>
      </c>
      <c r="BA66" s="81">
        <v>35018</v>
      </c>
      <c r="BB66" s="81">
        <v>2652661.5</v>
      </c>
      <c r="BC66" s="81">
        <v>4670962.3</v>
      </c>
    </row>
    <row r="67" spans="26:55" x14ac:dyDescent="0.15">
      <c r="Z67" s="57" t="s">
        <v>10</v>
      </c>
      <c r="AA67" s="81">
        <v>1522205702.2</v>
      </c>
      <c r="AB67" s="81">
        <v>124786636.59999999</v>
      </c>
      <c r="AC67" s="81">
        <v>88681647.900000006</v>
      </c>
      <c r="AD67" s="81">
        <v>13509003</v>
      </c>
      <c r="AE67" s="81">
        <v>3566834.8</v>
      </c>
      <c r="AF67" s="81">
        <v>1060559487.7</v>
      </c>
      <c r="AG67" s="81">
        <v>13</v>
      </c>
      <c r="AH67" s="81">
        <v>0</v>
      </c>
      <c r="AI67" s="81">
        <v>23122493.800000001</v>
      </c>
      <c r="AJ67" s="81">
        <v>1990883.5</v>
      </c>
      <c r="AK67" s="81">
        <v>2496939.2000000002</v>
      </c>
      <c r="AL67" s="81">
        <v>236801.1</v>
      </c>
      <c r="AM67" s="81">
        <v>97962.3</v>
      </c>
      <c r="AN67" s="81">
        <v>1422665.7</v>
      </c>
      <c r="AO67" s="81">
        <v>35462051.700000003</v>
      </c>
      <c r="AP67" s="81">
        <v>1365322.5</v>
      </c>
      <c r="AQ67" s="81">
        <v>2254340.4</v>
      </c>
      <c r="AR67" s="81">
        <v>60775417.799999997</v>
      </c>
      <c r="AS67" s="81">
        <v>27560578.300000001</v>
      </c>
      <c r="AT67" s="81">
        <v>62237655.600000001</v>
      </c>
      <c r="AU67" s="81">
        <v>70179</v>
      </c>
      <c r="AV67" s="81">
        <v>306454.2</v>
      </c>
      <c r="AW67" s="81">
        <v>1124025.8999999999</v>
      </c>
      <c r="AX67" s="81">
        <v>2961768.5</v>
      </c>
      <c r="AY67" s="81">
        <v>222189.4</v>
      </c>
      <c r="AZ67" s="81">
        <v>354345.7</v>
      </c>
      <c r="BA67" s="81">
        <v>27370</v>
      </c>
      <c r="BB67" s="81">
        <v>3476800.5</v>
      </c>
      <c r="BC67" s="81">
        <v>3535834.1</v>
      </c>
    </row>
    <row r="68" spans="26:55" x14ac:dyDescent="0.15">
      <c r="Z68" s="57" t="s">
        <v>11</v>
      </c>
      <c r="AA68" s="81">
        <v>615384190.70000005</v>
      </c>
      <c r="AB68" s="81">
        <v>35971673.5</v>
      </c>
      <c r="AC68" s="81">
        <v>89646989.099999994</v>
      </c>
      <c r="AD68" s="81">
        <v>3161789</v>
      </c>
      <c r="AE68" s="81">
        <v>1739850.6</v>
      </c>
      <c r="AF68" s="81">
        <v>339192764.80000001</v>
      </c>
      <c r="AG68" s="81">
        <v>0</v>
      </c>
      <c r="AH68" s="81">
        <v>0</v>
      </c>
      <c r="AI68" s="81">
        <v>24216007.399999999</v>
      </c>
      <c r="AJ68" s="81">
        <v>17156215.399999999</v>
      </c>
      <c r="AK68" s="81">
        <v>2717378.9</v>
      </c>
      <c r="AL68" s="81">
        <v>282286.40000000002</v>
      </c>
      <c r="AM68" s="81">
        <v>164789.1</v>
      </c>
      <c r="AN68" s="81">
        <v>552715.9</v>
      </c>
      <c r="AO68" s="81">
        <v>23244122.199999999</v>
      </c>
      <c r="AP68" s="81">
        <v>446433.6</v>
      </c>
      <c r="AQ68" s="81">
        <v>2861522.1</v>
      </c>
      <c r="AR68" s="81">
        <v>42281036.899999999</v>
      </c>
      <c r="AS68" s="81">
        <v>16965213.600000001</v>
      </c>
      <c r="AT68" s="81">
        <v>3644677.2</v>
      </c>
      <c r="AU68" s="81">
        <v>33855</v>
      </c>
      <c r="AV68" s="81">
        <v>490407</v>
      </c>
      <c r="AW68" s="81">
        <v>2287992.4</v>
      </c>
      <c r="AX68" s="81">
        <v>2815817</v>
      </c>
      <c r="AY68" s="81">
        <v>155175.4</v>
      </c>
      <c r="AZ68" s="81">
        <v>342447.2</v>
      </c>
      <c r="BA68" s="81">
        <v>0</v>
      </c>
      <c r="BB68" s="81">
        <v>1432341.5</v>
      </c>
      <c r="BC68" s="81">
        <v>3580689.5</v>
      </c>
    </row>
    <row r="69" spans="26:55" x14ac:dyDescent="0.15">
      <c r="Z69" s="57" t="s">
        <v>12</v>
      </c>
      <c r="AA69" s="81">
        <v>670202604.20000005</v>
      </c>
      <c r="AB69" s="81">
        <v>71064863</v>
      </c>
      <c r="AC69" s="81">
        <v>70106227.200000003</v>
      </c>
      <c r="AD69" s="81">
        <v>14462930.4</v>
      </c>
      <c r="AE69" s="81">
        <v>2350758.4</v>
      </c>
      <c r="AF69" s="81">
        <v>431651983.30000001</v>
      </c>
      <c r="AG69" s="81">
        <v>0</v>
      </c>
      <c r="AH69" s="81">
        <v>0</v>
      </c>
      <c r="AI69" s="81">
        <v>15027606</v>
      </c>
      <c r="AJ69" s="81">
        <v>2444664</v>
      </c>
      <c r="AK69" s="81">
        <v>1270690.3</v>
      </c>
      <c r="AL69" s="81">
        <v>206554.7</v>
      </c>
      <c r="AM69" s="81">
        <v>83696.3</v>
      </c>
      <c r="AN69" s="81">
        <v>1214380.2</v>
      </c>
      <c r="AO69" s="81">
        <v>17896357</v>
      </c>
      <c r="AP69" s="81">
        <v>1956698.5</v>
      </c>
      <c r="AQ69" s="81">
        <v>394805.1</v>
      </c>
      <c r="AR69" s="81">
        <v>16508535.699999999</v>
      </c>
      <c r="AS69" s="81">
        <v>15270881.800000001</v>
      </c>
      <c r="AT69" s="81">
        <v>1480675.3</v>
      </c>
      <c r="AU69" s="81">
        <v>5019</v>
      </c>
      <c r="AV69" s="81">
        <v>35737.300000000003</v>
      </c>
      <c r="AW69" s="81">
        <v>546681.1</v>
      </c>
      <c r="AX69" s="81">
        <v>389682.7</v>
      </c>
      <c r="AY69" s="81">
        <v>177691.8</v>
      </c>
      <c r="AZ69" s="81">
        <v>298408.40000000002</v>
      </c>
      <c r="BA69" s="81">
        <v>33461</v>
      </c>
      <c r="BB69" s="81">
        <v>1498003.7</v>
      </c>
      <c r="BC69" s="81">
        <v>3825612</v>
      </c>
    </row>
    <row r="70" spans="26:55" x14ac:dyDescent="0.15">
      <c r="Z70" s="57" t="s">
        <v>13</v>
      </c>
      <c r="AA70" s="81">
        <v>919230489.79999995</v>
      </c>
      <c r="AB70" s="81">
        <v>53561005.600000001</v>
      </c>
      <c r="AC70" s="81">
        <v>90603440.299999997</v>
      </c>
      <c r="AD70" s="81">
        <v>19308708.600000001</v>
      </c>
      <c r="AE70" s="81">
        <v>2525285.7000000002</v>
      </c>
      <c r="AF70" s="81">
        <v>622857720.60000002</v>
      </c>
      <c r="AG70" s="81">
        <v>0</v>
      </c>
      <c r="AH70" s="81">
        <v>0</v>
      </c>
      <c r="AI70" s="81">
        <v>16762045</v>
      </c>
      <c r="AJ70" s="81">
        <v>8291014.7000000002</v>
      </c>
      <c r="AK70" s="81">
        <v>1320276.6000000001</v>
      </c>
      <c r="AL70" s="81">
        <v>184587.5</v>
      </c>
      <c r="AM70" s="81">
        <v>106953</v>
      </c>
      <c r="AN70" s="81">
        <v>1136817</v>
      </c>
      <c r="AO70" s="81">
        <v>26671910.5</v>
      </c>
      <c r="AP70" s="81">
        <v>1501771.8</v>
      </c>
      <c r="AQ70" s="81">
        <v>2426354.4</v>
      </c>
      <c r="AR70" s="81">
        <v>21785160.399999999</v>
      </c>
      <c r="AS70" s="81">
        <v>15802253.300000001</v>
      </c>
      <c r="AT70" s="81">
        <v>20600802.800000001</v>
      </c>
      <c r="AU70" s="81">
        <v>21152</v>
      </c>
      <c r="AV70" s="81">
        <v>149468.6</v>
      </c>
      <c r="AW70" s="81">
        <v>309428.59999999998</v>
      </c>
      <c r="AX70" s="81">
        <v>2679324.1</v>
      </c>
      <c r="AY70" s="81">
        <v>43377.2</v>
      </c>
      <c r="AZ70" s="81">
        <v>414888.5</v>
      </c>
      <c r="BA70" s="81">
        <v>5390</v>
      </c>
      <c r="BB70" s="81">
        <v>4311572</v>
      </c>
      <c r="BC70" s="81">
        <v>5849781</v>
      </c>
    </row>
    <row r="71" spans="26:55" x14ac:dyDescent="0.15">
      <c r="Z71" s="57" t="s">
        <v>14</v>
      </c>
      <c r="AA71" s="81">
        <v>1254683931</v>
      </c>
      <c r="AB71" s="81">
        <v>84949213.700000003</v>
      </c>
      <c r="AC71" s="81">
        <v>177272548.19999999</v>
      </c>
      <c r="AD71" s="81">
        <v>8710297.8000000007</v>
      </c>
      <c r="AE71" s="81">
        <v>5248501.8</v>
      </c>
      <c r="AF71" s="81">
        <v>827130682.70000005</v>
      </c>
      <c r="AG71" s="81">
        <v>0</v>
      </c>
      <c r="AH71" s="81">
        <v>0</v>
      </c>
      <c r="AI71" s="81">
        <v>22637832.399999999</v>
      </c>
      <c r="AJ71" s="81">
        <v>2353749.2999999998</v>
      </c>
      <c r="AK71" s="81">
        <v>1800701.4</v>
      </c>
      <c r="AL71" s="81">
        <v>158568.79999999999</v>
      </c>
      <c r="AM71" s="81">
        <v>87251.7</v>
      </c>
      <c r="AN71" s="81">
        <v>1349534.4</v>
      </c>
      <c r="AO71" s="81">
        <v>30522993.300000001</v>
      </c>
      <c r="AP71" s="81">
        <v>688063</v>
      </c>
      <c r="AQ71" s="81">
        <v>1566939.7</v>
      </c>
      <c r="AR71" s="81">
        <v>42567357.600000001</v>
      </c>
      <c r="AS71" s="81">
        <v>27367565.899999999</v>
      </c>
      <c r="AT71" s="81">
        <v>6634076.4000000004</v>
      </c>
      <c r="AU71" s="81">
        <v>60951</v>
      </c>
      <c r="AV71" s="81">
        <v>82760.7</v>
      </c>
      <c r="AW71" s="81">
        <v>515365.3</v>
      </c>
      <c r="AX71" s="81">
        <v>1749901</v>
      </c>
      <c r="AY71" s="81">
        <v>91923</v>
      </c>
      <c r="AZ71" s="81">
        <v>389739.5</v>
      </c>
      <c r="BA71" s="81">
        <v>28849</v>
      </c>
      <c r="BB71" s="81">
        <v>4949151</v>
      </c>
      <c r="BC71" s="81">
        <v>5769412.4000000004</v>
      </c>
    </row>
    <row r="72" spans="26:55" x14ac:dyDescent="0.15">
      <c r="Z72" s="57" t="s">
        <v>15</v>
      </c>
      <c r="AA72" s="81">
        <v>912020996.20000005</v>
      </c>
      <c r="AB72" s="81">
        <v>56082915.200000003</v>
      </c>
      <c r="AC72" s="81">
        <v>64836928.899999999</v>
      </c>
      <c r="AD72" s="81">
        <v>5861916.5</v>
      </c>
      <c r="AE72" s="81">
        <v>2046851.8</v>
      </c>
      <c r="AF72" s="81">
        <v>700639852.20000005</v>
      </c>
      <c r="AG72" s="81">
        <v>5</v>
      </c>
      <c r="AH72" s="81">
        <v>0</v>
      </c>
      <c r="AI72" s="81">
        <v>14691905.199999999</v>
      </c>
      <c r="AJ72" s="81">
        <v>2242488.2999999998</v>
      </c>
      <c r="AK72" s="81">
        <v>1135272</v>
      </c>
      <c r="AL72" s="81">
        <v>269220.7</v>
      </c>
      <c r="AM72" s="81">
        <v>41337.800000000003</v>
      </c>
      <c r="AN72" s="81">
        <v>606496</v>
      </c>
      <c r="AO72" s="81">
        <v>20302360</v>
      </c>
      <c r="AP72" s="81">
        <v>886631</v>
      </c>
      <c r="AQ72" s="81">
        <v>805592</v>
      </c>
      <c r="AR72" s="81">
        <v>17302322.600000001</v>
      </c>
      <c r="AS72" s="81">
        <v>14065714.300000001</v>
      </c>
      <c r="AT72" s="81">
        <v>3178084.6</v>
      </c>
      <c r="AU72" s="81">
        <v>72765.8</v>
      </c>
      <c r="AV72" s="81">
        <v>97576.8</v>
      </c>
      <c r="AW72" s="81">
        <v>360639.9</v>
      </c>
      <c r="AX72" s="81">
        <v>808187</v>
      </c>
      <c r="AY72" s="81">
        <v>69349</v>
      </c>
      <c r="AZ72" s="81">
        <v>355007.8</v>
      </c>
      <c r="BA72" s="81">
        <v>20914</v>
      </c>
      <c r="BB72" s="81">
        <v>1744995.2</v>
      </c>
      <c r="BC72" s="81">
        <v>3495666.6</v>
      </c>
    </row>
    <row r="73" spans="26:55" x14ac:dyDescent="0.15">
      <c r="Z73" s="57" t="s">
        <v>16</v>
      </c>
      <c r="AA73" s="81">
        <v>411871515.89999998</v>
      </c>
      <c r="AB73" s="81">
        <v>27505915.899999999</v>
      </c>
      <c r="AC73" s="81">
        <v>53315854.100000001</v>
      </c>
      <c r="AD73" s="81">
        <v>8572383.5</v>
      </c>
      <c r="AE73" s="81">
        <v>1591402</v>
      </c>
      <c r="AF73" s="81">
        <v>224106705.59999999</v>
      </c>
      <c r="AG73" s="81">
        <v>29.6</v>
      </c>
      <c r="AH73" s="81">
        <v>0</v>
      </c>
      <c r="AI73" s="81">
        <v>18702398.600000001</v>
      </c>
      <c r="AJ73" s="81">
        <v>11709443</v>
      </c>
      <c r="AK73" s="81">
        <v>5751033.4000000004</v>
      </c>
      <c r="AL73" s="81">
        <v>316033.5</v>
      </c>
      <c r="AM73" s="81">
        <v>151581.20000000001</v>
      </c>
      <c r="AN73" s="81">
        <v>1303704.7</v>
      </c>
      <c r="AO73" s="81">
        <v>17159973.699999999</v>
      </c>
      <c r="AP73" s="81">
        <v>1503295.5</v>
      </c>
      <c r="AQ73" s="81">
        <v>1079857.1000000001</v>
      </c>
      <c r="AR73" s="81">
        <v>11837980.1</v>
      </c>
      <c r="AS73" s="81">
        <v>7148669.0999999996</v>
      </c>
      <c r="AT73" s="81">
        <v>7587647.2999999998</v>
      </c>
      <c r="AU73" s="81">
        <v>3124</v>
      </c>
      <c r="AV73" s="81">
        <v>303606.5</v>
      </c>
      <c r="AW73" s="81">
        <v>2121729.2000000002</v>
      </c>
      <c r="AX73" s="81">
        <v>2239174.7999999998</v>
      </c>
      <c r="AY73" s="81">
        <v>23572.3</v>
      </c>
      <c r="AZ73" s="81">
        <v>376119</v>
      </c>
      <c r="BA73" s="81">
        <v>24936.799999999999</v>
      </c>
      <c r="BB73" s="81">
        <v>2238829.6</v>
      </c>
      <c r="BC73" s="81">
        <v>5196515.8</v>
      </c>
    </row>
    <row r="74" spans="26:55" x14ac:dyDescent="0.15">
      <c r="Z74" s="57" t="s">
        <v>17</v>
      </c>
      <c r="AA74" s="81">
        <v>614313926.89999998</v>
      </c>
      <c r="AB74" s="81">
        <v>35472367.100000001</v>
      </c>
      <c r="AC74" s="81">
        <v>41329908.200000003</v>
      </c>
      <c r="AD74" s="81">
        <v>10372324</v>
      </c>
      <c r="AE74" s="81">
        <v>1504298.4</v>
      </c>
      <c r="AF74" s="81">
        <v>460457401.39999998</v>
      </c>
      <c r="AG74" s="81">
        <v>9</v>
      </c>
      <c r="AH74" s="81">
        <v>0</v>
      </c>
      <c r="AI74" s="81">
        <v>7180306.5999999996</v>
      </c>
      <c r="AJ74" s="81">
        <v>818016.6</v>
      </c>
      <c r="AK74" s="81">
        <v>388435.6</v>
      </c>
      <c r="AL74" s="81">
        <v>71659.8</v>
      </c>
      <c r="AM74" s="81">
        <v>29129</v>
      </c>
      <c r="AN74" s="81">
        <v>618268.6</v>
      </c>
      <c r="AO74" s="81">
        <v>12008096.199999999</v>
      </c>
      <c r="AP74" s="81">
        <v>447942</v>
      </c>
      <c r="AQ74" s="81">
        <v>2197533.4</v>
      </c>
      <c r="AR74" s="81">
        <v>16971366.800000001</v>
      </c>
      <c r="AS74" s="81">
        <v>13722451.800000001</v>
      </c>
      <c r="AT74" s="81">
        <v>4864349.5</v>
      </c>
      <c r="AU74" s="81">
        <v>6130</v>
      </c>
      <c r="AV74" s="81">
        <v>35702.800000000003</v>
      </c>
      <c r="AW74" s="81">
        <v>762692.2</v>
      </c>
      <c r="AX74" s="81">
        <v>696130.3</v>
      </c>
      <c r="AY74" s="81">
        <v>21172</v>
      </c>
      <c r="AZ74" s="81">
        <v>188797.7</v>
      </c>
      <c r="BA74" s="81">
        <v>9883</v>
      </c>
      <c r="BB74" s="81">
        <v>1677702.4</v>
      </c>
      <c r="BC74" s="81">
        <v>2461852.5</v>
      </c>
    </row>
    <row r="75" spans="26:55" x14ac:dyDescent="0.15">
      <c r="Z75" s="57" t="s">
        <v>18</v>
      </c>
      <c r="AA75" s="81">
        <v>1174626313.8</v>
      </c>
      <c r="AB75" s="81">
        <v>77544304.400000006</v>
      </c>
      <c r="AC75" s="81">
        <v>132426987</v>
      </c>
      <c r="AD75" s="81">
        <v>13666062.5</v>
      </c>
      <c r="AE75" s="81">
        <v>2544128.5</v>
      </c>
      <c r="AF75" s="81">
        <v>825130926.79999995</v>
      </c>
      <c r="AG75" s="81">
        <v>28</v>
      </c>
      <c r="AH75" s="81">
        <v>0</v>
      </c>
      <c r="AI75" s="81">
        <v>14811894.1</v>
      </c>
      <c r="AJ75" s="81">
        <v>1483696.2</v>
      </c>
      <c r="AK75" s="81">
        <v>1157846</v>
      </c>
      <c r="AL75" s="81">
        <v>108860.7</v>
      </c>
      <c r="AM75" s="81">
        <v>55979</v>
      </c>
      <c r="AN75" s="81">
        <v>1021005.5</v>
      </c>
      <c r="AO75" s="81">
        <v>23432603.600000001</v>
      </c>
      <c r="AP75" s="81">
        <v>805046.5</v>
      </c>
      <c r="AQ75" s="81">
        <v>1979168.9</v>
      </c>
      <c r="AR75" s="81">
        <v>32063551.399999999</v>
      </c>
      <c r="AS75" s="81">
        <v>29245335.600000001</v>
      </c>
      <c r="AT75" s="81">
        <v>9069704.9000000004</v>
      </c>
      <c r="AU75" s="81">
        <v>64644.9</v>
      </c>
      <c r="AV75" s="81">
        <v>28269.4</v>
      </c>
      <c r="AW75" s="81">
        <v>133879.4</v>
      </c>
      <c r="AX75" s="81">
        <v>258749.1</v>
      </c>
      <c r="AY75" s="81">
        <v>42782.400000000001</v>
      </c>
      <c r="AZ75" s="81">
        <v>249977</v>
      </c>
      <c r="BA75" s="81">
        <v>9020</v>
      </c>
      <c r="BB75" s="81">
        <v>3118536.6</v>
      </c>
      <c r="BC75" s="81">
        <v>4173325.4</v>
      </c>
    </row>
    <row r="76" spans="26:55" x14ac:dyDescent="0.15">
      <c r="Z76" s="57" t="s">
        <v>19</v>
      </c>
      <c r="AA76" s="81">
        <v>846070226</v>
      </c>
      <c r="AB76" s="81">
        <v>53990626.399999999</v>
      </c>
      <c r="AC76" s="81">
        <v>27371057.5</v>
      </c>
      <c r="AD76" s="81">
        <v>13077369.1</v>
      </c>
      <c r="AE76" s="81">
        <v>1582813</v>
      </c>
      <c r="AF76" s="81">
        <v>687359805.5</v>
      </c>
      <c r="AG76" s="81">
        <v>0</v>
      </c>
      <c r="AH76" s="81">
        <v>0</v>
      </c>
      <c r="AI76" s="81">
        <v>7320840.2999999998</v>
      </c>
      <c r="AJ76" s="81">
        <v>130785</v>
      </c>
      <c r="AK76" s="81">
        <v>541978.6</v>
      </c>
      <c r="AL76" s="81">
        <v>30830.3</v>
      </c>
      <c r="AM76" s="81">
        <v>26238</v>
      </c>
      <c r="AN76" s="81">
        <v>722480.9</v>
      </c>
      <c r="AO76" s="81">
        <v>10004404.6</v>
      </c>
      <c r="AP76" s="81">
        <v>0</v>
      </c>
      <c r="AQ76" s="81">
        <v>413620.9</v>
      </c>
      <c r="AR76" s="81">
        <v>17587170.199999999</v>
      </c>
      <c r="AS76" s="81">
        <v>11453286.199999999</v>
      </c>
      <c r="AT76" s="81">
        <v>11447693.9</v>
      </c>
      <c r="AU76" s="81">
        <v>19170</v>
      </c>
      <c r="AV76" s="81">
        <v>42934.2</v>
      </c>
      <c r="AW76" s="81">
        <v>11731.7</v>
      </c>
      <c r="AX76" s="81">
        <v>97198</v>
      </c>
      <c r="AY76" s="81">
        <v>39066.699999999997</v>
      </c>
      <c r="AZ76" s="81">
        <v>123860</v>
      </c>
      <c r="BA76" s="81">
        <v>0</v>
      </c>
      <c r="BB76" s="81">
        <v>1726918.9</v>
      </c>
      <c r="BC76" s="81">
        <v>948346.1</v>
      </c>
    </row>
    <row r="77" spans="26:55" x14ac:dyDescent="0.15">
      <c r="Z77" s="57" t="s">
        <v>20</v>
      </c>
      <c r="AA77" s="81">
        <v>815844470.10000002</v>
      </c>
      <c r="AB77" s="81">
        <v>53361178.899999999</v>
      </c>
      <c r="AC77" s="81">
        <v>19960000.300000001</v>
      </c>
      <c r="AD77" s="81">
        <v>1594072</v>
      </c>
      <c r="AE77" s="81">
        <v>1163766.2</v>
      </c>
      <c r="AF77" s="81">
        <v>696320947.10000002</v>
      </c>
      <c r="AG77" s="81">
        <v>4</v>
      </c>
      <c r="AH77" s="81">
        <v>0</v>
      </c>
      <c r="AI77" s="81">
        <v>4842659.7</v>
      </c>
      <c r="AJ77" s="81">
        <v>163880.4</v>
      </c>
      <c r="AK77" s="81">
        <v>341854</v>
      </c>
      <c r="AL77" s="81">
        <v>13366.9</v>
      </c>
      <c r="AM77" s="81">
        <v>16197</v>
      </c>
      <c r="AN77" s="81">
        <v>369804</v>
      </c>
      <c r="AO77" s="81">
        <v>10127657.300000001</v>
      </c>
      <c r="AP77" s="81">
        <v>0</v>
      </c>
      <c r="AQ77" s="81">
        <v>93590.2</v>
      </c>
      <c r="AR77" s="81">
        <v>14493915.6</v>
      </c>
      <c r="AS77" s="81">
        <v>8939932.5999999996</v>
      </c>
      <c r="AT77" s="81">
        <v>1373467.7</v>
      </c>
      <c r="AU77" s="81">
        <v>0</v>
      </c>
      <c r="AV77" s="81">
        <v>41368</v>
      </c>
      <c r="AW77" s="81">
        <v>27279.8</v>
      </c>
      <c r="AX77" s="81">
        <v>85570</v>
      </c>
      <c r="AY77" s="81">
        <v>9219</v>
      </c>
      <c r="AZ77" s="81">
        <v>71314</v>
      </c>
      <c r="BA77" s="81">
        <v>9843</v>
      </c>
      <c r="BB77" s="81">
        <v>936996</v>
      </c>
      <c r="BC77" s="81">
        <v>1486586.4</v>
      </c>
    </row>
    <row r="78" spans="26:55" x14ac:dyDescent="0.15">
      <c r="Z78" s="57" t="s">
        <v>21</v>
      </c>
      <c r="AA78" s="81">
        <v>741265388.89999998</v>
      </c>
      <c r="AB78" s="81">
        <v>32216980.600000001</v>
      </c>
      <c r="AC78" s="81">
        <v>43694238.700000003</v>
      </c>
      <c r="AD78" s="81">
        <v>3516087.1</v>
      </c>
      <c r="AE78" s="81">
        <v>724905.7</v>
      </c>
      <c r="AF78" s="81">
        <v>599255663.60000002</v>
      </c>
      <c r="AG78" s="81">
        <v>0</v>
      </c>
      <c r="AH78" s="81">
        <v>0</v>
      </c>
      <c r="AI78" s="81">
        <v>8196120.5</v>
      </c>
      <c r="AJ78" s="81">
        <v>911311</v>
      </c>
      <c r="AK78" s="81">
        <v>639255.1</v>
      </c>
      <c r="AL78" s="81">
        <v>97197.5</v>
      </c>
      <c r="AM78" s="81">
        <v>54465</v>
      </c>
      <c r="AN78" s="81">
        <v>544077.4</v>
      </c>
      <c r="AO78" s="81">
        <v>11275979.4</v>
      </c>
      <c r="AP78" s="81">
        <v>0</v>
      </c>
      <c r="AQ78" s="81">
        <v>789292.7</v>
      </c>
      <c r="AR78" s="81">
        <v>19610700.300000001</v>
      </c>
      <c r="AS78" s="81">
        <v>12195220.800000001</v>
      </c>
      <c r="AT78" s="81">
        <v>1804030.3</v>
      </c>
      <c r="AU78" s="81">
        <v>145866</v>
      </c>
      <c r="AV78" s="81">
        <v>40720.800000000003</v>
      </c>
      <c r="AW78" s="81">
        <v>129667.9</v>
      </c>
      <c r="AX78" s="81">
        <v>1187922</v>
      </c>
      <c r="AY78" s="81">
        <v>26087.4</v>
      </c>
      <c r="AZ78" s="81">
        <v>174277.5</v>
      </c>
      <c r="BA78" s="81">
        <v>0</v>
      </c>
      <c r="BB78" s="81">
        <v>1776036</v>
      </c>
      <c r="BC78" s="81">
        <v>2259285.6</v>
      </c>
    </row>
    <row r="79" spans="26:55" x14ac:dyDescent="0.15">
      <c r="Z79" s="57" t="s">
        <v>22</v>
      </c>
      <c r="AA79" s="81">
        <v>694222849.89999998</v>
      </c>
      <c r="AB79" s="81">
        <v>37385075.600000001</v>
      </c>
      <c r="AC79" s="81">
        <v>63246971.200000003</v>
      </c>
      <c r="AD79" s="81">
        <v>7769086.7999999998</v>
      </c>
      <c r="AE79" s="81">
        <v>1237649.7</v>
      </c>
      <c r="AF79" s="81">
        <v>507943937</v>
      </c>
      <c r="AG79" s="81">
        <v>12</v>
      </c>
      <c r="AH79" s="81">
        <v>0</v>
      </c>
      <c r="AI79" s="81">
        <v>11997621.4</v>
      </c>
      <c r="AJ79" s="81">
        <v>1016172.1</v>
      </c>
      <c r="AK79" s="81">
        <v>481739.5</v>
      </c>
      <c r="AL79" s="81">
        <v>98593.2</v>
      </c>
      <c r="AM79" s="81">
        <v>26358.5</v>
      </c>
      <c r="AN79" s="81">
        <v>645590.9</v>
      </c>
      <c r="AO79" s="81">
        <v>14966151.699999999</v>
      </c>
      <c r="AP79" s="81">
        <v>954938</v>
      </c>
      <c r="AQ79" s="81">
        <v>493402</v>
      </c>
      <c r="AR79" s="81">
        <v>22004820.399999999</v>
      </c>
      <c r="AS79" s="81">
        <v>6793168.4000000004</v>
      </c>
      <c r="AT79" s="81">
        <v>11957648.699999999</v>
      </c>
      <c r="AU79" s="81">
        <v>37015</v>
      </c>
      <c r="AV79" s="81">
        <v>81969</v>
      </c>
      <c r="AW79" s="81">
        <v>105501.4</v>
      </c>
      <c r="AX79" s="81">
        <v>196824</v>
      </c>
      <c r="AY79" s="81">
        <v>348843.1</v>
      </c>
      <c r="AZ79" s="81">
        <v>212754.6</v>
      </c>
      <c r="BA79" s="81">
        <v>3670</v>
      </c>
      <c r="BB79" s="81">
        <v>3118561</v>
      </c>
      <c r="BC79" s="81">
        <v>1098774.7</v>
      </c>
    </row>
    <row r="80" spans="26:55" x14ac:dyDescent="0.15">
      <c r="Z80" s="57" t="s">
        <v>23</v>
      </c>
      <c r="AA80" s="81">
        <v>384219972.60000002</v>
      </c>
      <c r="AB80" s="81">
        <v>19072868.300000001</v>
      </c>
      <c r="AC80" s="81">
        <v>50360458.399999999</v>
      </c>
      <c r="AD80" s="81">
        <v>465468</v>
      </c>
      <c r="AE80" s="81">
        <v>1381321</v>
      </c>
      <c r="AF80" s="81">
        <v>243602949.19999999</v>
      </c>
      <c r="AG80" s="81">
        <v>0</v>
      </c>
      <c r="AH80" s="81">
        <v>0</v>
      </c>
      <c r="AI80" s="81">
        <v>6691790.9000000004</v>
      </c>
      <c r="AJ80" s="81">
        <v>4104273</v>
      </c>
      <c r="AK80" s="81">
        <v>420727</v>
      </c>
      <c r="AL80" s="81">
        <v>71528.899999999994</v>
      </c>
      <c r="AM80" s="81">
        <v>14435</v>
      </c>
      <c r="AN80" s="81">
        <v>322563.5</v>
      </c>
      <c r="AO80" s="81">
        <v>10165464.4</v>
      </c>
      <c r="AP80" s="81">
        <v>0</v>
      </c>
      <c r="AQ80" s="81">
        <v>2462370</v>
      </c>
      <c r="AR80" s="81">
        <v>30866954.699999999</v>
      </c>
      <c r="AS80" s="81">
        <v>6775949.2999999998</v>
      </c>
      <c r="AT80" s="81">
        <v>1775261.3</v>
      </c>
      <c r="AU80" s="81">
        <v>14416</v>
      </c>
      <c r="AV80" s="81">
        <v>149807</v>
      </c>
      <c r="AW80" s="81">
        <v>275400.7</v>
      </c>
      <c r="AX80" s="81">
        <v>1412725.7</v>
      </c>
      <c r="AY80" s="81">
        <v>307490.2</v>
      </c>
      <c r="AZ80" s="81">
        <v>68303</v>
      </c>
      <c r="BA80" s="81">
        <v>4673</v>
      </c>
      <c r="BB80" s="81">
        <v>1746517.9</v>
      </c>
      <c r="BC80" s="81">
        <v>1686256.2</v>
      </c>
    </row>
    <row r="81" spans="26:55" x14ac:dyDescent="0.15">
      <c r="Z81" s="57" t="s">
        <v>24</v>
      </c>
      <c r="AA81" s="81">
        <v>616114971.10000002</v>
      </c>
      <c r="AB81" s="81">
        <v>36215269.799999997</v>
      </c>
      <c r="AC81" s="81">
        <v>86698267.900000006</v>
      </c>
      <c r="AD81" s="81">
        <v>2093602</v>
      </c>
      <c r="AE81" s="81">
        <v>1557859</v>
      </c>
      <c r="AF81" s="81">
        <v>411870052</v>
      </c>
      <c r="AG81" s="81">
        <v>0</v>
      </c>
      <c r="AH81" s="81">
        <v>0</v>
      </c>
      <c r="AI81" s="81">
        <v>10937482.800000001</v>
      </c>
      <c r="AJ81" s="81">
        <v>6395261.9000000004</v>
      </c>
      <c r="AK81" s="81">
        <v>520415</v>
      </c>
      <c r="AL81" s="81">
        <v>139329.70000000001</v>
      </c>
      <c r="AM81" s="81">
        <v>26970</v>
      </c>
      <c r="AN81" s="81">
        <v>655982.6</v>
      </c>
      <c r="AO81" s="81">
        <v>14634179.4</v>
      </c>
      <c r="AP81" s="81">
        <v>0</v>
      </c>
      <c r="AQ81" s="81">
        <v>1477932.7</v>
      </c>
      <c r="AR81" s="81">
        <v>20746081.100000001</v>
      </c>
      <c r="AS81" s="81">
        <v>12650605.300000001</v>
      </c>
      <c r="AT81" s="81">
        <v>2868820.4</v>
      </c>
      <c r="AU81" s="81">
        <v>20085</v>
      </c>
      <c r="AV81" s="81">
        <v>63090.2</v>
      </c>
      <c r="AW81" s="81">
        <v>389641.2</v>
      </c>
      <c r="AX81" s="81">
        <v>158676.20000000001</v>
      </c>
      <c r="AY81" s="81">
        <v>56110</v>
      </c>
      <c r="AZ81" s="81">
        <v>214961</v>
      </c>
      <c r="BA81" s="81">
        <v>767</v>
      </c>
      <c r="BB81" s="81">
        <v>3414109</v>
      </c>
      <c r="BC81" s="81">
        <v>2309419.9</v>
      </c>
    </row>
    <row r="82" spans="26:55" x14ac:dyDescent="0.15">
      <c r="Z82" s="57" t="s">
        <v>25</v>
      </c>
      <c r="AA82" s="81">
        <v>451044856.5</v>
      </c>
      <c r="AB82" s="81">
        <v>22970699.800000001</v>
      </c>
      <c r="AC82" s="81">
        <v>45380226.899999999</v>
      </c>
      <c r="AD82" s="81">
        <v>2735092.4</v>
      </c>
      <c r="AE82" s="81">
        <v>917278.9</v>
      </c>
      <c r="AF82" s="81">
        <v>295522211.10000002</v>
      </c>
      <c r="AG82" s="81">
        <v>22</v>
      </c>
      <c r="AH82" s="81">
        <v>0</v>
      </c>
      <c r="AI82" s="81">
        <v>12418546.300000001</v>
      </c>
      <c r="AJ82" s="81">
        <v>7652862.4000000004</v>
      </c>
      <c r="AK82" s="81">
        <v>1102566.2</v>
      </c>
      <c r="AL82" s="81">
        <v>95211.5</v>
      </c>
      <c r="AM82" s="81">
        <v>139642.29999999999</v>
      </c>
      <c r="AN82" s="81">
        <v>1742758.8</v>
      </c>
      <c r="AO82" s="81">
        <v>13345303.199999999</v>
      </c>
      <c r="AP82" s="81">
        <v>1492126.9</v>
      </c>
      <c r="AQ82" s="81">
        <v>700726.9</v>
      </c>
      <c r="AR82" s="81">
        <v>20973029.100000001</v>
      </c>
      <c r="AS82" s="81">
        <v>8230700.7000000002</v>
      </c>
      <c r="AT82" s="81">
        <v>2557321.2999999998</v>
      </c>
      <c r="AU82" s="81">
        <v>5491</v>
      </c>
      <c r="AV82" s="81">
        <v>45551.8</v>
      </c>
      <c r="AW82" s="81">
        <v>320157.7</v>
      </c>
      <c r="AX82" s="81">
        <v>3601436.6</v>
      </c>
      <c r="AY82" s="81">
        <v>167086</v>
      </c>
      <c r="AZ82" s="81">
        <v>306015</v>
      </c>
      <c r="BA82" s="81">
        <v>149</v>
      </c>
      <c r="BB82" s="81">
        <v>4451933.3</v>
      </c>
      <c r="BC82" s="81">
        <v>4170709.4</v>
      </c>
    </row>
    <row r="83" spans="26:55" x14ac:dyDescent="0.15">
      <c r="Z83" s="57" t="s">
        <v>26</v>
      </c>
      <c r="AA83" s="81">
        <v>661561447.79999995</v>
      </c>
      <c r="AB83" s="81">
        <v>79139450.700000003</v>
      </c>
      <c r="AC83" s="81">
        <v>108858200.5</v>
      </c>
      <c r="AD83" s="81">
        <v>3112185.3</v>
      </c>
      <c r="AE83" s="81">
        <v>2893697</v>
      </c>
      <c r="AF83" s="81">
        <v>359723997.19999999</v>
      </c>
      <c r="AG83" s="81">
        <v>0</v>
      </c>
      <c r="AH83" s="81">
        <v>0</v>
      </c>
      <c r="AI83" s="81">
        <v>14121047.1</v>
      </c>
      <c r="AJ83" s="81">
        <v>761393.7</v>
      </c>
      <c r="AK83" s="81">
        <v>756159</v>
      </c>
      <c r="AL83" s="81">
        <v>88823.4</v>
      </c>
      <c r="AM83" s="81">
        <v>22893.8</v>
      </c>
      <c r="AN83" s="81">
        <v>486547.3</v>
      </c>
      <c r="AO83" s="81">
        <v>22318240.100000001</v>
      </c>
      <c r="AP83" s="81">
        <v>954545</v>
      </c>
      <c r="AQ83" s="81">
        <v>1993599.9</v>
      </c>
      <c r="AR83" s="81">
        <v>30097039.699999999</v>
      </c>
      <c r="AS83" s="81">
        <v>21718836.5</v>
      </c>
      <c r="AT83" s="81">
        <v>3930364.1</v>
      </c>
      <c r="AU83" s="81">
        <v>23994</v>
      </c>
      <c r="AV83" s="81">
        <v>27881.8</v>
      </c>
      <c r="AW83" s="81">
        <v>654580.30000000005</v>
      </c>
      <c r="AX83" s="81">
        <v>853218.9</v>
      </c>
      <c r="AY83" s="81">
        <v>280718.09999999998</v>
      </c>
      <c r="AZ83" s="81">
        <v>193238.5</v>
      </c>
      <c r="BA83" s="81">
        <v>5923</v>
      </c>
      <c r="BB83" s="81">
        <v>2245718.7000000002</v>
      </c>
      <c r="BC83" s="81">
        <v>6299154.2000000002</v>
      </c>
    </row>
    <row r="84" spans="26:55" x14ac:dyDescent="0.15">
      <c r="Z84" s="57" t="s">
        <v>27</v>
      </c>
      <c r="AA84" s="81">
        <v>1202279612</v>
      </c>
      <c r="AB84" s="81">
        <v>88082521.099999994</v>
      </c>
      <c r="AC84" s="81">
        <v>42204537.5</v>
      </c>
      <c r="AD84" s="81">
        <v>7241042.2000000002</v>
      </c>
      <c r="AE84" s="81">
        <v>2388908.7000000002</v>
      </c>
      <c r="AF84" s="81">
        <v>989930130.70000005</v>
      </c>
      <c r="AG84" s="81">
        <v>0</v>
      </c>
      <c r="AH84" s="81">
        <v>0</v>
      </c>
      <c r="AI84" s="81">
        <v>9153376.3000000007</v>
      </c>
      <c r="AJ84" s="81">
        <v>978229.8</v>
      </c>
      <c r="AK84" s="81">
        <v>596521</v>
      </c>
      <c r="AL84" s="81">
        <v>31327.1</v>
      </c>
      <c r="AM84" s="81">
        <v>28380</v>
      </c>
      <c r="AN84" s="81">
        <v>500110.3</v>
      </c>
      <c r="AO84" s="81">
        <v>19607080.199999999</v>
      </c>
      <c r="AP84" s="81">
        <v>2248288.7000000002</v>
      </c>
      <c r="AQ84" s="81">
        <v>596406</v>
      </c>
      <c r="AR84" s="81">
        <v>15879708.800000001</v>
      </c>
      <c r="AS84" s="81">
        <v>16789688.199999999</v>
      </c>
      <c r="AT84" s="81">
        <v>968550.3</v>
      </c>
      <c r="AU84" s="81">
        <v>24710</v>
      </c>
      <c r="AV84" s="81">
        <v>23623.7</v>
      </c>
      <c r="AW84" s="81">
        <v>128232.3</v>
      </c>
      <c r="AX84" s="81">
        <v>76495</v>
      </c>
      <c r="AY84" s="81">
        <v>767251.3</v>
      </c>
      <c r="AZ84" s="81">
        <v>205441.1</v>
      </c>
      <c r="BA84" s="81">
        <v>2090</v>
      </c>
      <c r="BB84" s="81">
        <v>1351240</v>
      </c>
      <c r="BC84" s="81">
        <v>2475721.7000000002</v>
      </c>
    </row>
    <row r="85" spans="26:55" x14ac:dyDescent="0.15">
      <c r="Z85" s="57" t="s">
        <v>28</v>
      </c>
      <c r="AA85" s="81">
        <v>990520155.39999998</v>
      </c>
      <c r="AB85" s="81">
        <v>34660076.5</v>
      </c>
      <c r="AC85" s="81">
        <v>42809255.399999999</v>
      </c>
      <c r="AD85" s="81">
        <v>117586</v>
      </c>
      <c r="AE85" s="81">
        <v>898575</v>
      </c>
      <c r="AF85" s="81">
        <v>845775114.10000002</v>
      </c>
      <c r="AG85" s="81">
        <v>303.60000000000002</v>
      </c>
      <c r="AH85" s="81">
        <v>0</v>
      </c>
      <c r="AI85" s="81">
        <v>8785331.5999999996</v>
      </c>
      <c r="AJ85" s="81">
        <v>2169934.7000000002</v>
      </c>
      <c r="AK85" s="81">
        <v>702953.8</v>
      </c>
      <c r="AL85" s="81">
        <v>59829.5</v>
      </c>
      <c r="AM85" s="81">
        <v>57524</v>
      </c>
      <c r="AN85" s="81">
        <v>308095.40000000002</v>
      </c>
      <c r="AO85" s="81">
        <v>13549250.4</v>
      </c>
      <c r="AP85" s="81">
        <v>3164</v>
      </c>
      <c r="AQ85" s="81">
        <v>717391.5</v>
      </c>
      <c r="AR85" s="81">
        <v>22676134.699999999</v>
      </c>
      <c r="AS85" s="81">
        <v>10929210.300000001</v>
      </c>
      <c r="AT85" s="81">
        <v>675778.2</v>
      </c>
      <c r="AU85" s="81">
        <v>144678.20000000001</v>
      </c>
      <c r="AV85" s="81">
        <v>54435.1</v>
      </c>
      <c r="AW85" s="81">
        <v>160421.6</v>
      </c>
      <c r="AX85" s="81">
        <v>297972</v>
      </c>
      <c r="AY85" s="81">
        <v>44533</v>
      </c>
      <c r="AZ85" s="81">
        <v>147716.79999999999</v>
      </c>
      <c r="BA85" s="81">
        <v>59504</v>
      </c>
      <c r="BB85" s="81">
        <v>782525.1</v>
      </c>
      <c r="BC85" s="81">
        <v>3932860.9</v>
      </c>
    </row>
    <row r="86" spans="26:55" x14ac:dyDescent="0.15">
      <c r="Z86" s="57" t="s">
        <v>29</v>
      </c>
      <c r="AA86" s="81">
        <v>73028990.5</v>
      </c>
      <c r="AB86" s="81">
        <v>12267913.199999999</v>
      </c>
      <c r="AC86" s="81">
        <v>365822</v>
      </c>
      <c r="AD86" s="81">
        <v>7367</v>
      </c>
      <c r="AE86" s="81">
        <v>6903</v>
      </c>
      <c r="AF86" s="81">
        <v>55163475.600000001</v>
      </c>
      <c r="AG86" s="81">
        <v>0</v>
      </c>
      <c r="AH86" s="81">
        <v>0</v>
      </c>
      <c r="AI86" s="81">
        <v>1076282.1000000001</v>
      </c>
      <c r="AJ86" s="81">
        <v>66180</v>
      </c>
      <c r="AK86" s="81">
        <v>133853</v>
      </c>
      <c r="AL86" s="81">
        <v>21008</v>
      </c>
      <c r="AM86" s="81">
        <v>4565</v>
      </c>
      <c r="AN86" s="81">
        <v>27049</v>
      </c>
      <c r="AO86" s="81">
        <v>1255119.8</v>
      </c>
      <c r="AP86" s="81">
        <v>0</v>
      </c>
      <c r="AQ86" s="81">
        <v>71252.399999999994</v>
      </c>
      <c r="AR86" s="81">
        <v>658078</v>
      </c>
      <c r="AS86" s="81">
        <v>881964.1</v>
      </c>
      <c r="AT86" s="81">
        <v>0</v>
      </c>
      <c r="AU86" s="81">
        <v>992</v>
      </c>
      <c r="AV86" s="81">
        <v>13794</v>
      </c>
      <c r="AW86" s="81">
        <v>0</v>
      </c>
      <c r="AX86" s="81">
        <v>72292</v>
      </c>
      <c r="AY86" s="81">
        <v>8810</v>
      </c>
      <c r="AZ86" s="81">
        <v>61233.4</v>
      </c>
      <c r="BA86" s="81">
        <v>5699</v>
      </c>
      <c r="BB86" s="81">
        <v>113823</v>
      </c>
      <c r="BC86" s="81">
        <v>745514.9</v>
      </c>
    </row>
  </sheetData>
  <mergeCells count="4">
    <mergeCell ref="A1:C1"/>
    <mergeCell ref="A2:A3"/>
    <mergeCell ref="Z60:Z61"/>
    <mergeCell ref="L5:N5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5"/>
  <sheetViews>
    <sheetView zoomScaleNormal="100" workbookViewId="0">
      <selection activeCell="I8" sqref="I8"/>
    </sheetView>
  </sheetViews>
  <sheetFormatPr defaultRowHeight="10.5" x14ac:dyDescent="0.25"/>
  <cols>
    <col min="1" max="1" width="9.140625" style="19"/>
    <col min="2" max="3" width="17.85546875" style="19" bestFit="1" customWidth="1"/>
    <col min="4" max="4" width="19.140625" style="19" bestFit="1" customWidth="1"/>
    <col min="5" max="7" width="16" style="19" bestFit="1" customWidth="1"/>
    <col min="8" max="8" width="14.85546875" style="19" customWidth="1"/>
    <col min="9" max="9" width="14.85546875" style="19" bestFit="1" customWidth="1"/>
    <col min="10" max="10" width="15.140625" style="19" customWidth="1"/>
    <col min="11" max="11" width="9.140625" style="19" customWidth="1"/>
    <col min="12" max="12" width="15.42578125" style="19" customWidth="1"/>
    <col min="13" max="13" width="9.140625" style="19" customWidth="1"/>
    <col min="14" max="14" width="15.42578125" style="19" customWidth="1"/>
    <col min="15" max="15" width="9.140625" style="19" customWidth="1"/>
    <col min="16" max="16" width="15.42578125" style="19" customWidth="1"/>
    <col min="17" max="17" width="9.140625" style="19" customWidth="1"/>
    <col min="18" max="18" width="15.42578125" style="19" customWidth="1"/>
    <col min="19" max="19" width="9.140625" style="19" customWidth="1"/>
    <col min="20" max="20" width="15.42578125" style="19" bestFit="1" customWidth="1"/>
    <col min="21" max="21" width="9.140625" style="19"/>
    <col min="22" max="22" width="15.42578125" style="19" bestFit="1" customWidth="1"/>
    <col min="23" max="23" width="9.140625" style="19"/>
    <col min="24" max="24" width="14.85546875" style="19" bestFit="1" customWidth="1"/>
    <col min="25" max="25" width="11.28515625" style="19" bestFit="1" customWidth="1"/>
    <col min="26" max="16384" width="9.140625" style="19"/>
  </cols>
  <sheetData>
    <row r="1" spans="1:10" x14ac:dyDescent="0.25">
      <c r="A1" s="41" t="s">
        <v>86</v>
      </c>
      <c r="B1" s="42"/>
      <c r="C1" s="43"/>
      <c r="D1" s="43"/>
      <c r="E1" s="43"/>
      <c r="F1" s="43"/>
      <c r="G1" s="43"/>
      <c r="H1" s="43"/>
      <c r="I1" s="43"/>
      <c r="J1" s="43"/>
    </row>
    <row r="2" spans="1:10" x14ac:dyDescent="0.25">
      <c r="A2" s="140" t="s">
        <v>83</v>
      </c>
      <c r="B2" s="141"/>
      <c r="C2" s="43"/>
      <c r="D2" s="43"/>
      <c r="E2" s="43"/>
      <c r="F2" s="48"/>
      <c r="G2" s="48"/>
      <c r="H2" s="48"/>
      <c r="I2" s="48"/>
      <c r="J2" s="43"/>
    </row>
    <row r="3" spans="1:10" x14ac:dyDescent="0.25">
      <c r="A3" s="137" t="s">
        <v>43</v>
      </c>
      <c r="B3" s="49" t="s">
        <v>37</v>
      </c>
      <c r="C3" s="49" t="s">
        <v>38</v>
      </c>
      <c r="D3" s="50" t="s">
        <v>39</v>
      </c>
      <c r="E3" s="50" t="s">
        <v>40</v>
      </c>
      <c r="F3" s="50" t="s">
        <v>41</v>
      </c>
      <c r="G3" s="50" t="s">
        <v>42</v>
      </c>
      <c r="H3" s="49" t="s">
        <v>34</v>
      </c>
      <c r="I3" s="32"/>
      <c r="J3" s="77"/>
    </row>
    <row r="4" spans="1:10" x14ac:dyDescent="0.25">
      <c r="A4" s="137"/>
      <c r="B4" s="49" t="s">
        <v>3</v>
      </c>
      <c r="C4" s="49" t="s">
        <v>3</v>
      </c>
      <c r="D4" s="49" t="s">
        <v>3</v>
      </c>
      <c r="E4" s="49" t="s">
        <v>3</v>
      </c>
      <c r="F4" s="49" t="s">
        <v>3</v>
      </c>
      <c r="G4" s="49" t="s">
        <v>3</v>
      </c>
      <c r="H4" s="49" t="s">
        <v>3</v>
      </c>
    </row>
    <row r="5" spans="1:10" x14ac:dyDescent="0.25">
      <c r="A5" s="51">
        <v>2022</v>
      </c>
      <c r="B5" s="93">
        <v>1232970910.8999999</v>
      </c>
      <c r="C5" s="93">
        <v>1710375949.8000004</v>
      </c>
      <c r="D5" s="93">
        <v>13542400531.900003</v>
      </c>
      <c r="E5" s="93">
        <v>344260108.90000004</v>
      </c>
      <c r="F5" s="93">
        <v>442369149.09999996</v>
      </c>
      <c r="G5" s="93">
        <v>568109041.30000007</v>
      </c>
      <c r="H5" s="100">
        <v>1195881131.0000002</v>
      </c>
    </row>
    <row r="6" spans="1:10" s="80" customFormat="1" x14ac:dyDescent="0.25">
      <c r="A6" s="107">
        <v>2021</v>
      </c>
      <c r="B6" s="93">
        <v>1236372567.1999998</v>
      </c>
      <c r="C6" s="93">
        <v>1716934898.6000001</v>
      </c>
      <c r="D6" s="93">
        <v>13551452090.500006</v>
      </c>
      <c r="E6" s="93">
        <v>340687262.5</v>
      </c>
      <c r="F6" s="93">
        <v>437079907.40000004</v>
      </c>
      <c r="G6" s="93">
        <v>567179294.60000014</v>
      </c>
      <c r="H6" s="100">
        <v>1185089117.3999999</v>
      </c>
    </row>
    <row r="7" spans="1:10" x14ac:dyDescent="0.25">
      <c r="A7" s="51">
        <v>2020</v>
      </c>
      <c r="B7" s="93">
        <v>1239331690.4000001</v>
      </c>
      <c r="C7" s="93">
        <v>1723133385.6999998</v>
      </c>
      <c r="D7" s="93">
        <v>13559665654.6</v>
      </c>
      <c r="E7" s="93">
        <v>337255515.79999995</v>
      </c>
      <c r="F7" s="93">
        <v>431200627.50000006</v>
      </c>
      <c r="G7" s="93">
        <v>566660133.70000005</v>
      </c>
      <c r="H7" s="100">
        <v>1176782454.7</v>
      </c>
    </row>
    <row r="8" spans="1:10" x14ac:dyDescent="0.25">
      <c r="A8" s="51">
        <v>2019</v>
      </c>
      <c r="B8" s="93">
        <v>1242918694.3000002</v>
      </c>
      <c r="C8" s="93">
        <v>1730670360.2999997</v>
      </c>
      <c r="D8" s="93">
        <v>13570218206.199999</v>
      </c>
      <c r="E8" s="93">
        <v>333561963.80000001</v>
      </c>
      <c r="F8" s="93">
        <v>423038954.90000004</v>
      </c>
      <c r="G8" s="93">
        <v>566660488.9000001</v>
      </c>
      <c r="H8" s="100">
        <v>1166274455.5</v>
      </c>
    </row>
    <row r="9" spans="1:10" s="80" customFormat="1" x14ac:dyDescent="0.15">
      <c r="A9" s="51">
        <v>2018</v>
      </c>
      <c r="B9" s="78">
        <v>1246559602.8000002</v>
      </c>
      <c r="C9" s="78">
        <v>1737012274.2999997</v>
      </c>
      <c r="D9" s="78">
        <v>13577865047.099998</v>
      </c>
      <c r="E9" s="78">
        <v>329340202.70000011</v>
      </c>
      <c r="F9" s="78">
        <v>419341430.19999999</v>
      </c>
      <c r="G9" s="78">
        <v>566610346.4000001</v>
      </c>
      <c r="H9" s="28">
        <v>1156138673.8000002</v>
      </c>
      <c r="I9" s="74"/>
    </row>
    <row r="10" spans="1:10" x14ac:dyDescent="0.15">
      <c r="A10" s="51">
        <v>2017</v>
      </c>
      <c r="B10" s="78">
        <v>1246760472.6000001</v>
      </c>
      <c r="C10" s="78">
        <v>1743676072.9999998</v>
      </c>
      <c r="D10" s="78">
        <v>13595754146.1</v>
      </c>
      <c r="E10" s="78">
        <v>324514100.90000004</v>
      </c>
      <c r="F10" s="78">
        <v>412737264.80000001</v>
      </c>
      <c r="G10" s="78">
        <v>566763952</v>
      </c>
      <c r="H10" s="38">
        <v>1142333815.1000004</v>
      </c>
    </row>
    <row r="11" spans="1:10" x14ac:dyDescent="0.15">
      <c r="A11" s="51">
        <v>2016</v>
      </c>
      <c r="B11" s="68">
        <v>1249971176.8</v>
      </c>
      <c r="C11" s="68">
        <v>1751397435.3</v>
      </c>
      <c r="D11" s="69">
        <v>13605595447.200001</v>
      </c>
      <c r="E11" s="70">
        <v>319642826.70000005</v>
      </c>
      <c r="F11" s="71">
        <v>406519922.29999995</v>
      </c>
      <c r="G11" s="72">
        <v>566762873.79999983</v>
      </c>
      <c r="H11" s="38">
        <v>1131527290.1999998</v>
      </c>
    </row>
    <row r="12" spans="1:10" x14ac:dyDescent="0.15">
      <c r="A12" s="51">
        <v>2015</v>
      </c>
      <c r="B12" s="24">
        <v>1255190977.6999998</v>
      </c>
      <c r="C12" s="24">
        <v>1761287843.2</v>
      </c>
      <c r="D12" s="24">
        <v>13612859635.300001</v>
      </c>
      <c r="E12" s="24">
        <v>313153218.20000005</v>
      </c>
      <c r="F12" s="24">
        <v>402518675.40000004</v>
      </c>
      <c r="G12" s="24">
        <v>566773252.29999995</v>
      </c>
      <c r="H12" s="25">
        <v>1118954241.7999997</v>
      </c>
    </row>
    <row r="13" spans="1:10" x14ac:dyDescent="0.15">
      <c r="A13" s="51">
        <v>2014</v>
      </c>
      <c r="B13" s="24">
        <v>1259179538.3</v>
      </c>
      <c r="C13" s="24">
        <v>1769778551.8000002</v>
      </c>
      <c r="D13" s="24">
        <v>13620447156.299999</v>
      </c>
      <c r="E13" s="24">
        <v>308179161.99999994</v>
      </c>
      <c r="F13" s="24">
        <v>399271147.19999993</v>
      </c>
      <c r="G13" s="24">
        <v>566705763.69999993</v>
      </c>
      <c r="H13" s="38">
        <v>1105739652.5999997</v>
      </c>
      <c r="J13" s="44"/>
    </row>
    <row r="14" spans="1:10" x14ac:dyDescent="0.15">
      <c r="A14" s="51">
        <v>2013</v>
      </c>
      <c r="B14" s="27">
        <v>1261229638.7</v>
      </c>
      <c r="C14" s="27">
        <v>1779635940</v>
      </c>
      <c r="D14" s="27">
        <v>13628372572.200001</v>
      </c>
      <c r="E14" s="27">
        <v>304222970.30000001</v>
      </c>
      <c r="F14" s="27">
        <v>395064201.10000002</v>
      </c>
      <c r="G14" s="27">
        <v>566435383.79999995</v>
      </c>
      <c r="H14" s="27">
        <v>1094018435.8</v>
      </c>
      <c r="J14" s="44"/>
    </row>
    <row r="15" spans="1:10" x14ac:dyDescent="0.15">
      <c r="A15" s="51">
        <v>2012</v>
      </c>
      <c r="B15" s="27">
        <v>1265819646.5999999</v>
      </c>
      <c r="C15" s="27">
        <v>1786956041.9000001</v>
      </c>
      <c r="D15" s="27">
        <v>13638321045.4</v>
      </c>
      <c r="E15" s="27">
        <v>301231666.19999999</v>
      </c>
      <c r="F15" s="27">
        <v>386760470.39999998</v>
      </c>
      <c r="G15" s="27">
        <v>568123616.39999998</v>
      </c>
      <c r="H15" s="27">
        <v>1081602409.6000001</v>
      </c>
      <c r="J15" s="44"/>
    </row>
    <row r="18" spans="1:31" x14ac:dyDescent="0.15">
      <c r="A18" s="142" t="s">
        <v>43</v>
      </c>
      <c r="B18" s="138">
        <f>M38</f>
        <v>2012</v>
      </c>
      <c r="C18" s="139"/>
      <c r="D18" s="138">
        <f>L38</f>
        <v>2013</v>
      </c>
      <c r="E18" s="139"/>
      <c r="F18" s="138">
        <f>K38</f>
        <v>2014</v>
      </c>
      <c r="G18" s="139"/>
      <c r="H18" s="138">
        <f>J38</f>
        <v>2015</v>
      </c>
      <c r="I18" s="139"/>
      <c r="J18" s="138">
        <f>I38</f>
        <v>2016</v>
      </c>
      <c r="K18" s="139"/>
      <c r="L18" s="138">
        <f>H38</f>
        <v>2017</v>
      </c>
      <c r="M18" s="139"/>
      <c r="N18" s="138">
        <f>G38</f>
        <v>2018</v>
      </c>
      <c r="O18" s="139"/>
      <c r="P18" s="138">
        <f>F38</f>
        <v>2019</v>
      </c>
      <c r="Q18" s="139"/>
      <c r="R18" s="138">
        <f>E38</f>
        <v>2020</v>
      </c>
      <c r="S18" s="139"/>
      <c r="T18" s="138">
        <f>D38</f>
        <v>2021</v>
      </c>
      <c r="U18" s="139"/>
      <c r="V18" s="138">
        <f>C38</f>
        <v>2022</v>
      </c>
      <c r="W18" s="139"/>
      <c r="Y18" s="44"/>
      <c r="Z18" s="44"/>
      <c r="AA18" s="44"/>
      <c r="AB18" s="44"/>
      <c r="AC18" s="44"/>
      <c r="AD18" s="44"/>
      <c r="AE18" s="45"/>
    </row>
    <row r="19" spans="1:31" x14ac:dyDescent="0.25">
      <c r="A19" s="142"/>
      <c r="B19" s="46" t="s">
        <v>3</v>
      </c>
      <c r="C19" s="46" t="s">
        <v>44</v>
      </c>
      <c r="D19" s="46" t="s">
        <v>3</v>
      </c>
      <c r="E19" s="46" t="s">
        <v>44</v>
      </c>
      <c r="F19" s="46" t="s">
        <v>3</v>
      </c>
      <c r="G19" s="46" t="s">
        <v>44</v>
      </c>
      <c r="H19" s="46" t="s">
        <v>3</v>
      </c>
      <c r="I19" s="46" t="s">
        <v>44</v>
      </c>
      <c r="J19" s="46" t="s">
        <v>3</v>
      </c>
      <c r="K19" s="46" t="s">
        <v>44</v>
      </c>
      <c r="L19" s="46" t="s">
        <v>3</v>
      </c>
      <c r="M19" s="46" t="s">
        <v>44</v>
      </c>
      <c r="N19" s="46" t="s">
        <v>3</v>
      </c>
      <c r="O19" s="46" t="s">
        <v>44</v>
      </c>
      <c r="P19" s="46" t="s">
        <v>3</v>
      </c>
      <c r="Q19" s="46" t="s">
        <v>44</v>
      </c>
      <c r="R19" s="46" t="s">
        <v>3</v>
      </c>
      <c r="S19" s="46" t="s">
        <v>44</v>
      </c>
      <c r="T19" s="46" t="s">
        <v>3</v>
      </c>
      <c r="U19" s="46" t="s">
        <v>44</v>
      </c>
      <c r="V19" s="46" t="s">
        <v>3</v>
      </c>
      <c r="W19" s="46" t="s">
        <v>44</v>
      </c>
    </row>
    <row r="20" spans="1:31" x14ac:dyDescent="0.15">
      <c r="A20" s="53" t="s">
        <v>37</v>
      </c>
      <c r="B20" s="27">
        <f>M39</f>
        <v>1265819646.5999999</v>
      </c>
      <c r="C20" s="27">
        <v>100</v>
      </c>
      <c r="D20" s="27">
        <f>L39</f>
        <v>1261229638.7</v>
      </c>
      <c r="E20" s="27">
        <f t="shared" ref="E20:E26" si="0">D20/B20*100</f>
        <v>99.637388476918602</v>
      </c>
      <c r="F20" s="27">
        <f>K39</f>
        <v>1259179538.3</v>
      </c>
      <c r="G20" s="27">
        <f t="shared" ref="G20:G26" si="1">F20/B20*100</f>
        <v>99.475430143793758</v>
      </c>
      <c r="H20" s="24">
        <f>J39</f>
        <v>1255190977.6999998</v>
      </c>
      <c r="I20" s="27">
        <f t="shared" ref="I20:I26" si="2">H20/B20*100</f>
        <v>99.160333075209508</v>
      </c>
      <c r="J20" s="24">
        <f>I39</f>
        <v>1249971176.8</v>
      </c>
      <c r="K20" s="27">
        <f t="shared" ref="K20:K26" si="3">J20/B20*100</f>
        <v>98.747967781779252</v>
      </c>
      <c r="L20" s="68">
        <f>H39</f>
        <v>1246760472.6000001</v>
      </c>
      <c r="M20" s="27">
        <f t="shared" ref="M20:M26" si="4">L20/B20*100</f>
        <v>98.494321521143007</v>
      </c>
      <c r="N20" s="78">
        <f>G39</f>
        <v>1246559602.8000002</v>
      </c>
      <c r="O20" s="27">
        <f t="shared" ref="O20:O26" si="5">N20/B20*100</f>
        <v>98.478452767601425</v>
      </c>
      <c r="P20" s="68">
        <f>F39</f>
        <v>1242918694.3000002</v>
      </c>
      <c r="Q20" s="27">
        <f t="shared" ref="Q20:Q26" si="6">P20/B20*100</f>
        <v>98.190820283007</v>
      </c>
      <c r="R20" s="93">
        <f>E39</f>
        <v>1239331690.4000001</v>
      </c>
      <c r="S20" s="27">
        <f t="shared" ref="S20:S26" si="7">R20/B20*100</f>
        <v>97.907446272370109</v>
      </c>
      <c r="T20" s="93">
        <f>D39</f>
        <v>1236372567.1999998</v>
      </c>
      <c r="U20" s="27">
        <f t="shared" ref="U20:U26" si="8">T20/B20*100</f>
        <v>97.673674960007517</v>
      </c>
      <c r="V20" s="93">
        <f>C39</f>
        <v>1232970910.8999999</v>
      </c>
      <c r="W20" s="27">
        <f>V20/B20*100</f>
        <v>97.404943446072124</v>
      </c>
    </row>
    <row r="21" spans="1:31" x14ac:dyDescent="0.15">
      <c r="A21" s="53" t="s">
        <v>38</v>
      </c>
      <c r="B21" s="27">
        <f t="shared" ref="B21:B26" si="9">M40</f>
        <v>1786956041.9000001</v>
      </c>
      <c r="C21" s="27">
        <v>100</v>
      </c>
      <c r="D21" s="27">
        <f t="shared" ref="D21:D26" si="10">L40</f>
        <v>1779635940</v>
      </c>
      <c r="E21" s="27">
        <f t="shared" si="0"/>
        <v>99.590359151072519</v>
      </c>
      <c r="F21" s="27">
        <f t="shared" ref="F21:F26" si="11">K40</f>
        <v>1769778551.8000002</v>
      </c>
      <c r="G21" s="27">
        <f t="shared" si="1"/>
        <v>99.038729006353407</v>
      </c>
      <c r="H21" s="24">
        <f t="shared" ref="H21:H26" si="12">J40</f>
        <v>1761287843.2</v>
      </c>
      <c r="I21" s="27">
        <f t="shared" si="2"/>
        <v>98.56357973569915</v>
      </c>
      <c r="J21" s="24">
        <f t="shared" ref="J21:J26" si="13">I40</f>
        <v>1751397435.3</v>
      </c>
      <c r="K21" s="27">
        <f t="shared" si="3"/>
        <v>98.01010177272228</v>
      </c>
      <c r="L21" s="68">
        <f t="shared" ref="L21:L26" si="14">H40</f>
        <v>1743676072.9999998</v>
      </c>
      <c r="M21" s="27">
        <f t="shared" si="4"/>
        <v>97.578005956207932</v>
      </c>
      <c r="N21" s="78">
        <f t="shared" ref="N21:N26" si="15">G40</f>
        <v>1737012274.2999997</v>
      </c>
      <c r="O21" s="27">
        <f t="shared" si="5"/>
        <v>97.205092546826322</v>
      </c>
      <c r="P21" s="68">
        <f t="shared" ref="P21:P26" si="16">F40</f>
        <v>1730670360.2999997</v>
      </c>
      <c r="Q21" s="27">
        <f t="shared" si="6"/>
        <v>96.85019215469039</v>
      </c>
      <c r="R21" s="93">
        <f t="shared" ref="R21:R26" si="17">E40</f>
        <v>1723133385.6999998</v>
      </c>
      <c r="S21" s="27">
        <f t="shared" si="7"/>
        <v>96.428414874036847</v>
      </c>
      <c r="T21" s="93">
        <f t="shared" ref="T21:T26" si="18">D40</f>
        <v>1716934898.6000001</v>
      </c>
      <c r="U21" s="27">
        <f t="shared" si="8"/>
        <v>96.081540806927222</v>
      </c>
      <c r="V21" s="93">
        <f t="shared" ref="V21:V26" si="19">C40</f>
        <v>1710375949.8000004</v>
      </c>
      <c r="W21" s="27">
        <f t="shared" ref="W21:W26" si="20">V21/B21*100</f>
        <v>95.714494911773258</v>
      </c>
    </row>
    <row r="22" spans="1:31" x14ac:dyDescent="0.15">
      <c r="A22" s="53" t="s">
        <v>39</v>
      </c>
      <c r="B22" s="27">
        <f t="shared" si="9"/>
        <v>13638321045.4</v>
      </c>
      <c r="C22" s="27">
        <v>100</v>
      </c>
      <c r="D22" s="27">
        <f t="shared" si="10"/>
        <v>13628372572.200001</v>
      </c>
      <c r="E22" s="27">
        <f t="shared" si="0"/>
        <v>99.927055000634752</v>
      </c>
      <c r="F22" s="27">
        <f t="shared" si="11"/>
        <v>13620447156.299999</v>
      </c>
      <c r="G22" s="27">
        <f t="shared" si="1"/>
        <v>99.868943625534996</v>
      </c>
      <c r="H22" s="24">
        <f t="shared" si="12"/>
        <v>13612859635.300001</v>
      </c>
      <c r="I22" s="27">
        <f t="shared" si="2"/>
        <v>99.813309790734209</v>
      </c>
      <c r="J22" s="24">
        <f t="shared" si="13"/>
        <v>13605595447.200001</v>
      </c>
      <c r="K22" s="27">
        <f t="shared" si="3"/>
        <v>99.760046723558858</v>
      </c>
      <c r="L22" s="68">
        <f t="shared" si="14"/>
        <v>13595754146.1</v>
      </c>
      <c r="M22" s="27">
        <f t="shared" si="4"/>
        <v>99.687887540128287</v>
      </c>
      <c r="N22" s="78">
        <f t="shared" si="15"/>
        <v>13577865047.099998</v>
      </c>
      <c r="O22" s="27">
        <f t="shared" si="5"/>
        <v>99.556719642405014</v>
      </c>
      <c r="P22" s="68">
        <f t="shared" si="16"/>
        <v>13570218206.199999</v>
      </c>
      <c r="Q22" s="27">
        <f t="shared" si="6"/>
        <v>99.500650857438416</v>
      </c>
      <c r="R22" s="93">
        <f t="shared" si="17"/>
        <v>13559665654.6</v>
      </c>
      <c r="S22" s="27">
        <f t="shared" si="7"/>
        <v>99.423276585599012</v>
      </c>
      <c r="T22" s="93">
        <f t="shared" si="18"/>
        <v>13551452090.500006</v>
      </c>
      <c r="U22" s="27">
        <f t="shared" si="8"/>
        <v>99.363052426975287</v>
      </c>
      <c r="V22" s="93">
        <f t="shared" si="19"/>
        <v>13542400531.900003</v>
      </c>
      <c r="W22" s="27">
        <f t="shared" si="20"/>
        <v>99.296683857340724</v>
      </c>
    </row>
    <row r="23" spans="1:31" x14ac:dyDescent="0.15">
      <c r="A23" s="53" t="s">
        <v>45</v>
      </c>
      <c r="B23" s="27">
        <f t="shared" si="9"/>
        <v>301231666.19999999</v>
      </c>
      <c r="C23" s="27">
        <v>100</v>
      </c>
      <c r="D23" s="27">
        <f t="shared" si="10"/>
        <v>304222970.30000001</v>
      </c>
      <c r="E23" s="27">
        <f t="shared" si="0"/>
        <v>100.99302445115912</v>
      </c>
      <c r="F23" s="27">
        <f t="shared" si="11"/>
        <v>308179161.99999994</v>
      </c>
      <c r="G23" s="27">
        <f t="shared" si="1"/>
        <v>102.3063630353481</v>
      </c>
      <c r="H23" s="24">
        <f t="shared" si="12"/>
        <v>313153218.20000005</v>
      </c>
      <c r="I23" s="27">
        <f t="shared" si="2"/>
        <v>103.95760251582742</v>
      </c>
      <c r="J23" s="24">
        <f t="shared" si="13"/>
        <v>319642826.70000005</v>
      </c>
      <c r="K23" s="27">
        <f t="shared" si="3"/>
        <v>106.11196051605549</v>
      </c>
      <c r="L23" s="68">
        <f t="shared" si="14"/>
        <v>324514100.90000004</v>
      </c>
      <c r="M23" s="27">
        <f t="shared" si="4"/>
        <v>107.7290794137632</v>
      </c>
      <c r="N23" s="78">
        <f t="shared" si="15"/>
        <v>329340202.70000011</v>
      </c>
      <c r="O23" s="27">
        <f t="shared" si="5"/>
        <v>109.33120241128225</v>
      </c>
      <c r="P23" s="68">
        <f t="shared" si="16"/>
        <v>333561963.80000001</v>
      </c>
      <c r="Q23" s="27">
        <f t="shared" si="6"/>
        <v>110.7327021783077</v>
      </c>
      <c r="R23" s="93">
        <f t="shared" si="17"/>
        <v>337255515.79999995</v>
      </c>
      <c r="S23" s="27">
        <f t="shared" si="7"/>
        <v>111.95885215337296</v>
      </c>
      <c r="T23" s="93">
        <f t="shared" si="18"/>
        <v>340687262.5</v>
      </c>
      <c r="U23" s="27">
        <f t="shared" si="8"/>
        <v>113.09809051542537</v>
      </c>
      <c r="V23" s="93">
        <f t="shared" si="19"/>
        <v>344260108.90000004</v>
      </c>
      <c r="W23" s="27">
        <f t="shared" si="20"/>
        <v>114.28416980286254</v>
      </c>
    </row>
    <row r="24" spans="1:31" x14ac:dyDescent="0.15">
      <c r="A24" s="53" t="s">
        <v>41</v>
      </c>
      <c r="B24" s="27">
        <f t="shared" si="9"/>
        <v>386760470.39999998</v>
      </c>
      <c r="C24" s="27">
        <v>100</v>
      </c>
      <c r="D24" s="27">
        <f t="shared" si="10"/>
        <v>395064201.10000002</v>
      </c>
      <c r="E24" s="27">
        <f t="shared" si="0"/>
        <v>102.14699570807018</v>
      </c>
      <c r="F24" s="27">
        <f t="shared" si="11"/>
        <v>399271147.19999993</v>
      </c>
      <c r="G24" s="27">
        <f t="shared" si="1"/>
        <v>103.23473512871185</v>
      </c>
      <c r="H24" s="24">
        <f t="shared" si="12"/>
        <v>402518675.40000004</v>
      </c>
      <c r="I24" s="27">
        <f t="shared" si="2"/>
        <v>104.07440940996437</v>
      </c>
      <c r="J24" s="24">
        <f t="shared" si="13"/>
        <v>406519922.29999995</v>
      </c>
      <c r="K24" s="27">
        <f t="shared" si="3"/>
        <v>105.10896366414183</v>
      </c>
      <c r="L24" s="68">
        <f t="shared" si="14"/>
        <v>412737264.80000001</v>
      </c>
      <c r="M24" s="27">
        <f t="shared" si="4"/>
        <v>106.71650708593204</v>
      </c>
      <c r="N24" s="78">
        <f t="shared" si="15"/>
        <v>419341430.19999999</v>
      </c>
      <c r="O24" s="27">
        <f t="shared" si="5"/>
        <v>108.42406664939253</v>
      </c>
      <c r="P24" s="68">
        <f t="shared" si="16"/>
        <v>423038954.90000004</v>
      </c>
      <c r="Q24" s="27">
        <f t="shared" si="6"/>
        <v>109.38009110974545</v>
      </c>
      <c r="R24" s="93">
        <f t="shared" si="17"/>
        <v>431200627.50000006</v>
      </c>
      <c r="S24" s="27">
        <f t="shared" si="7"/>
        <v>111.49035656462996</v>
      </c>
      <c r="T24" s="93">
        <f t="shared" si="18"/>
        <v>437079907.40000004</v>
      </c>
      <c r="U24" s="27">
        <f t="shared" si="8"/>
        <v>113.01049120866931</v>
      </c>
      <c r="V24" s="93">
        <f t="shared" si="19"/>
        <v>442369149.09999996</v>
      </c>
      <c r="W24" s="27">
        <f t="shared" si="20"/>
        <v>114.37806677670233</v>
      </c>
    </row>
    <row r="25" spans="1:31" x14ac:dyDescent="0.15">
      <c r="A25" s="53" t="s">
        <v>42</v>
      </c>
      <c r="B25" s="27">
        <f t="shared" si="9"/>
        <v>568123616.39999998</v>
      </c>
      <c r="C25" s="27">
        <v>100</v>
      </c>
      <c r="D25" s="27">
        <f t="shared" si="10"/>
        <v>566435383.79999995</v>
      </c>
      <c r="E25" s="27">
        <f t="shared" si="0"/>
        <v>99.702840622838778</v>
      </c>
      <c r="F25" s="27">
        <f t="shared" si="11"/>
        <v>566705763.69999993</v>
      </c>
      <c r="G25" s="27">
        <f t="shared" si="1"/>
        <v>99.75043236030487</v>
      </c>
      <c r="H25" s="24">
        <f t="shared" si="12"/>
        <v>566773252.29999995</v>
      </c>
      <c r="I25" s="27">
        <f t="shared" si="2"/>
        <v>99.762311570753425</v>
      </c>
      <c r="J25" s="24">
        <f t="shared" si="13"/>
        <v>566762873.79999983</v>
      </c>
      <c r="K25" s="27">
        <f t="shared" si="3"/>
        <v>99.760484767624575</v>
      </c>
      <c r="L25" s="68">
        <f t="shared" si="14"/>
        <v>566763952</v>
      </c>
      <c r="M25" s="27">
        <f t="shared" si="4"/>
        <v>99.760674550265023</v>
      </c>
      <c r="N25" s="78">
        <f t="shared" si="15"/>
        <v>566610346.4000001</v>
      </c>
      <c r="O25" s="27">
        <f t="shared" si="5"/>
        <v>99.733637195089869</v>
      </c>
      <c r="P25" s="68">
        <f t="shared" si="16"/>
        <v>566660488.9000001</v>
      </c>
      <c r="Q25" s="27">
        <f t="shared" si="6"/>
        <v>99.742463179180746</v>
      </c>
      <c r="R25" s="93">
        <f t="shared" si="17"/>
        <v>566660133.70000005</v>
      </c>
      <c r="S25" s="27">
        <f t="shared" si="7"/>
        <v>99.74240065757634</v>
      </c>
      <c r="T25" s="93">
        <f t="shared" si="18"/>
        <v>567179294.60000014</v>
      </c>
      <c r="U25" s="27">
        <f t="shared" si="8"/>
        <v>99.833782336671078</v>
      </c>
      <c r="V25" s="93">
        <f t="shared" si="19"/>
        <v>568109041.30000007</v>
      </c>
      <c r="W25" s="27">
        <f t="shared" si="20"/>
        <v>99.997434519604695</v>
      </c>
    </row>
    <row r="26" spans="1:31" x14ac:dyDescent="0.15">
      <c r="A26" s="54" t="s">
        <v>34</v>
      </c>
      <c r="B26" s="27">
        <f t="shared" si="9"/>
        <v>1081602409.6000001</v>
      </c>
      <c r="C26" s="27">
        <v>100</v>
      </c>
      <c r="D26" s="27">
        <f t="shared" si="10"/>
        <v>1094018435.8</v>
      </c>
      <c r="E26" s="27">
        <f t="shared" si="0"/>
        <v>101.14792885905197</v>
      </c>
      <c r="F26" s="27">
        <f t="shared" si="11"/>
        <v>1105739652.5999997</v>
      </c>
      <c r="G26" s="27">
        <f t="shared" si="1"/>
        <v>102.23161882645269</v>
      </c>
      <c r="H26" s="24">
        <f t="shared" si="12"/>
        <v>1118954241.7999997</v>
      </c>
      <c r="I26" s="27">
        <f t="shared" si="2"/>
        <v>103.45337915933574</v>
      </c>
      <c r="J26" s="24">
        <f t="shared" si="13"/>
        <v>1131527290.1999998</v>
      </c>
      <c r="K26" s="27">
        <f t="shared" si="3"/>
        <v>104.61582557110454</v>
      </c>
      <c r="L26" s="68">
        <f t="shared" si="14"/>
        <v>1142333815.1000004</v>
      </c>
      <c r="M26" s="27">
        <f t="shared" si="4"/>
        <v>105.61494731899313</v>
      </c>
      <c r="N26" s="78">
        <f t="shared" si="15"/>
        <v>1156138673.8000002</v>
      </c>
      <c r="O26" s="27">
        <f t="shared" si="5"/>
        <v>106.89128126365446</v>
      </c>
      <c r="P26" s="68">
        <f t="shared" si="16"/>
        <v>1166274455.5</v>
      </c>
      <c r="Q26" s="27">
        <f t="shared" si="6"/>
        <v>107.82838917040813</v>
      </c>
      <c r="R26" s="93">
        <f t="shared" si="17"/>
        <v>1176782454.7</v>
      </c>
      <c r="S26" s="27">
        <f t="shared" si="7"/>
        <v>108.7999106007169</v>
      </c>
      <c r="T26" s="93">
        <f t="shared" si="18"/>
        <v>1185089117.3999999</v>
      </c>
      <c r="U26" s="27">
        <f t="shared" si="8"/>
        <v>109.5679065506401</v>
      </c>
      <c r="V26" s="93">
        <f t="shared" si="19"/>
        <v>1195881131.0000002</v>
      </c>
      <c r="W26" s="27">
        <f t="shared" si="20"/>
        <v>110.56568665026023</v>
      </c>
    </row>
    <row r="28" spans="1:31" x14ac:dyDescent="0.25">
      <c r="A28" s="52" t="s">
        <v>46</v>
      </c>
      <c r="B28" s="108">
        <f>M38</f>
        <v>2012</v>
      </c>
      <c r="C28" s="108">
        <f>L38</f>
        <v>2013</v>
      </c>
      <c r="D28" s="108">
        <f>K38</f>
        <v>2014</v>
      </c>
      <c r="E28" s="108">
        <f>J38</f>
        <v>2015</v>
      </c>
      <c r="F28" s="108">
        <f>I38</f>
        <v>2016</v>
      </c>
      <c r="G28" s="108">
        <f>H38</f>
        <v>2017</v>
      </c>
      <c r="H28" s="108">
        <f>G38</f>
        <v>2018</v>
      </c>
      <c r="I28" s="108">
        <f>F38</f>
        <v>2019</v>
      </c>
      <c r="J28" s="108">
        <f>E38</f>
        <v>2020</v>
      </c>
      <c r="K28" s="108">
        <f>D38</f>
        <v>2021</v>
      </c>
      <c r="L28" s="108">
        <f>C38</f>
        <v>2022</v>
      </c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</row>
    <row r="29" spans="1:31" x14ac:dyDescent="0.25">
      <c r="A29" s="53" t="s">
        <v>37</v>
      </c>
      <c r="B29" s="60">
        <f>C20</f>
        <v>100</v>
      </c>
      <c r="C29" s="60">
        <f>E20</f>
        <v>99.637388476918602</v>
      </c>
      <c r="D29" s="60">
        <f>G20</f>
        <v>99.475430143793758</v>
      </c>
      <c r="E29" s="60">
        <f>I20</f>
        <v>99.160333075209508</v>
      </c>
      <c r="F29" s="60">
        <f>K20</f>
        <v>98.747967781779252</v>
      </c>
      <c r="G29" s="60">
        <f>M20</f>
        <v>98.494321521143007</v>
      </c>
      <c r="H29" s="60">
        <f>O20</f>
        <v>98.478452767601425</v>
      </c>
      <c r="I29" s="60">
        <f>Q20</f>
        <v>98.190820283007</v>
      </c>
      <c r="J29" s="60">
        <f>S20</f>
        <v>97.907446272370109</v>
      </c>
      <c r="K29" s="60">
        <f>U20</f>
        <v>97.673674960007517</v>
      </c>
      <c r="L29" s="60">
        <f>W20</f>
        <v>97.404943446072124</v>
      </c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</row>
    <row r="30" spans="1:31" x14ac:dyDescent="0.25">
      <c r="A30" s="53" t="s">
        <v>38</v>
      </c>
      <c r="B30" s="60">
        <f t="shared" ref="B30:B35" si="21">C21</f>
        <v>100</v>
      </c>
      <c r="C30" s="60">
        <f t="shared" ref="C30:C35" si="22">E21</f>
        <v>99.590359151072519</v>
      </c>
      <c r="D30" s="60">
        <f t="shared" ref="D30:D35" si="23">G21</f>
        <v>99.038729006353407</v>
      </c>
      <c r="E30" s="60">
        <f t="shared" ref="E30:E35" si="24">I21</f>
        <v>98.56357973569915</v>
      </c>
      <c r="F30" s="60">
        <f t="shared" ref="F30:F35" si="25">K21</f>
        <v>98.01010177272228</v>
      </c>
      <c r="G30" s="60">
        <f t="shared" ref="G30:G35" si="26">M21</f>
        <v>97.578005956207932</v>
      </c>
      <c r="H30" s="60">
        <f t="shared" ref="H30:H35" si="27">O21</f>
        <v>97.205092546826322</v>
      </c>
      <c r="I30" s="60">
        <f t="shared" ref="I30:I35" si="28">Q21</f>
        <v>96.85019215469039</v>
      </c>
      <c r="J30" s="60">
        <f t="shared" ref="J30:J35" si="29">S21</f>
        <v>96.428414874036847</v>
      </c>
      <c r="K30" s="60">
        <f t="shared" ref="K30:K35" si="30">U21</f>
        <v>96.081540806927222</v>
      </c>
      <c r="L30" s="60">
        <f t="shared" ref="L30:L35" si="31">W21</f>
        <v>95.714494911773258</v>
      </c>
    </row>
    <row r="31" spans="1:31" x14ac:dyDescent="0.25">
      <c r="A31" s="53" t="s">
        <v>39</v>
      </c>
      <c r="B31" s="60">
        <f t="shared" si="21"/>
        <v>100</v>
      </c>
      <c r="C31" s="60">
        <f t="shared" si="22"/>
        <v>99.927055000634752</v>
      </c>
      <c r="D31" s="60">
        <f t="shared" si="23"/>
        <v>99.868943625534996</v>
      </c>
      <c r="E31" s="60">
        <f t="shared" si="24"/>
        <v>99.813309790734209</v>
      </c>
      <c r="F31" s="60">
        <f t="shared" si="25"/>
        <v>99.760046723558858</v>
      </c>
      <c r="G31" s="60">
        <f t="shared" si="26"/>
        <v>99.687887540128287</v>
      </c>
      <c r="H31" s="60">
        <f t="shared" si="27"/>
        <v>99.556719642405014</v>
      </c>
      <c r="I31" s="60">
        <f t="shared" si="28"/>
        <v>99.500650857438416</v>
      </c>
      <c r="J31" s="60">
        <f t="shared" si="29"/>
        <v>99.423276585599012</v>
      </c>
      <c r="K31" s="60">
        <f t="shared" si="30"/>
        <v>99.363052426975287</v>
      </c>
      <c r="L31" s="60">
        <f t="shared" si="31"/>
        <v>99.296683857340724</v>
      </c>
    </row>
    <row r="32" spans="1:31" x14ac:dyDescent="0.25">
      <c r="A32" s="53" t="s">
        <v>45</v>
      </c>
      <c r="B32" s="60">
        <f t="shared" si="21"/>
        <v>100</v>
      </c>
      <c r="C32" s="60">
        <f t="shared" si="22"/>
        <v>100.99302445115912</v>
      </c>
      <c r="D32" s="60">
        <f t="shared" si="23"/>
        <v>102.3063630353481</v>
      </c>
      <c r="E32" s="60">
        <f t="shared" si="24"/>
        <v>103.95760251582742</v>
      </c>
      <c r="F32" s="60">
        <f t="shared" si="25"/>
        <v>106.11196051605549</v>
      </c>
      <c r="G32" s="60">
        <f t="shared" si="26"/>
        <v>107.7290794137632</v>
      </c>
      <c r="H32" s="60">
        <f t="shared" si="27"/>
        <v>109.33120241128225</v>
      </c>
      <c r="I32" s="60">
        <f t="shared" si="28"/>
        <v>110.7327021783077</v>
      </c>
      <c r="J32" s="60">
        <f t="shared" si="29"/>
        <v>111.95885215337296</v>
      </c>
      <c r="K32" s="60">
        <f t="shared" si="30"/>
        <v>113.09809051542537</v>
      </c>
      <c r="L32" s="60">
        <f t="shared" si="31"/>
        <v>114.28416980286254</v>
      </c>
    </row>
    <row r="33" spans="1:13" x14ac:dyDescent="0.25">
      <c r="A33" s="53" t="s">
        <v>41</v>
      </c>
      <c r="B33" s="60">
        <f t="shared" si="21"/>
        <v>100</v>
      </c>
      <c r="C33" s="60">
        <f t="shared" si="22"/>
        <v>102.14699570807018</v>
      </c>
      <c r="D33" s="60">
        <f t="shared" si="23"/>
        <v>103.23473512871185</v>
      </c>
      <c r="E33" s="60">
        <f t="shared" si="24"/>
        <v>104.07440940996437</v>
      </c>
      <c r="F33" s="60">
        <f t="shared" si="25"/>
        <v>105.10896366414183</v>
      </c>
      <c r="G33" s="60">
        <f t="shared" si="26"/>
        <v>106.71650708593204</v>
      </c>
      <c r="H33" s="60">
        <f t="shared" si="27"/>
        <v>108.42406664939253</v>
      </c>
      <c r="I33" s="60">
        <f t="shared" si="28"/>
        <v>109.38009110974545</v>
      </c>
      <c r="J33" s="60">
        <f t="shared" si="29"/>
        <v>111.49035656462996</v>
      </c>
      <c r="K33" s="60">
        <f t="shared" si="30"/>
        <v>113.01049120866931</v>
      </c>
      <c r="L33" s="60">
        <f t="shared" si="31"/>
        <v>114.37806677670233</v>
      </c>
    </row>
    <row r="34" spans="1:13" x14ac:dyDescent="0.25">
      <c r="A34" s="53" t="s">
        <v>42</v>
      </c>
      <c r="B34" s="60">
        <f t="shared" si="21"/>
        <v>100</v>
      </c>
      <c r="C34" s="60">
        <f t="shared" si="22"/>
        <v>99.702840622838778</v>
      </c>
      <c r="D34" s="60">
        <f t="shared" si="23"/>
        <v>99.75043236030487</v>
      </c>
      <c r="E34" s="60">
        <f t="shared" si="24"/>
        <v>99.762311570753425</v>
      </c>
      <c r="F34" s="60">
        <f t="shared" si="25"/>
        <v>99.760484767624575</v>
      </c>
      <c r="G34" s="60">
        <f t="shared" si="26"/>
        <v>99.760674550265023</v>
      </c>
      <c r="H34" s="60">
        <f t="shared" si="27"/>
        <v>99.733637195089869</v>
      </c>
      <c r="I34" s="60">
        <f t="shared" si="28"/>
        <v>99.742463179180746</v>
      </c>
      <c r="J34" s="60">
        <f t="shared" si="29"/>
        <v>99.74240065757634</v>
      </c>
      <c r="K34" s="60">
        <f t="shared" si="30"/>
        <v>99.833782336671078</v>
      </c>
      <c r="L34" s="60">
        <f t="shared" si="31"/>
        <v>99.997434519604695</v>
      </c>
    </row>
    <row r="35" spans="1:13" x14ac:dyDescent="0.25">
      <c r="A35" s="54" t="s">
        <v>34</v>
      </c>
      <c r="B35" s="60">
        <f t="shared" si="21"/>
        <v>100</v>
      </c>
      <c r="C35" s="60">
        <f t="shared" si="22"/>
        <v>101.14792885905197</v>
      </c>
      <c r="D35" s="60">
        <f t="shared" si="23"/>
        <v>102.23161882645269</v>
      </c>
      <c r="E35" s="60">
        <f t="shared" si="24"/>
        <v>103.45337915933574</v>
      </c>
      <c r="F35" s="60">
        <f t="shared" si="25"/>
        <v>104.61582557110454</v>
      </c>
      <c r="G35" s="60">
        <f t="shared" si="26"/>
        <v>105.61494731899313</v>
      </c>
      <c r="H35" s="60">
        <f t="shared" si="27"/>
        <v>106.89128126365446</v>
      </c>
      <c r="I35" s="60">
        <f t="shared" si="28"/>
        <v>107.82838917040813</v>
      </c>
      <c r="J35" s="60">
        <f t="shared" si="29"/>
        <v>108.7999106007169</v>
      </c>
      <c r="K35" s="60">
        <f t="shared" si="30"/>
        <v>109.5679065506401</v>
      </c>
      <c r="L35" s="60">
        <f t="shared" si="31"/>
        <v>110.56568665026023</v>
      </c>
    </row>
    <row r="38" spans="1:13" x14ac:dyDescent="0.25">
      <c r="A38" s="137" t="s">
        <v>43</v>
      </c>
      <c r="B38" s="137"/>
      <c r="C38" s="51">
        <v>2022</v>
      </c>
      <c r="D38" s="107">
        <v>2021</v>
      </c>
      <c r="E38" s="51">
        <v>2020</v>
      </c>
      <c r="F38" s="51">
        <v>2019</v>
      </c>
      <c r="G38" s="51">
        <v>2018</v>
      </c>
      <c r="H38" s="51">
        <v>2017</v>
      </c>
      <c r="I38" s="51">
        <v>2016</v>
      </c>
      <c r="J38" s="51">
        <v>2015</v>
      </c>
      <c r="K38" s="51">
        <v>2014</v>
      </c>
      <c r="L38" s="51">
        <v>2013</v>
      </c>
      <c r="M38" s="51">
        <v>2012</v>
      </c>
    </row>
    <row r="39" spans="1:13" x14ac:dyDescent="0.15">
      <c r="A39" s="49" t="s">
        <v>37</v>
      </c>
      <c r="B39" s="49" t="s">
        <v>3</v>
      </c>
      <c r="C39" s="93">
        <v>1232970910.8999999</v>
      </c>
      <c r="D39" s="93">
        <v>1236372567.1999998</v>
      </c>
      <c r="E39" s="93">
        <v>1239331690.4000001</v>
      </c>
      <c r="F39" s="93">
        <v>1242918694.3000002</v>
      </c>
      <c r="G39" s="78">
        <v>1246559602.8000002</v>
      </c>
      <c r="H39" s="78">
        <v>1246760472.6000001</v>
      </c>
      <c r="I39" s="68">
        <v>1249971176.8</v>
      </c>
      <c r="J39" s="24">
        <v>1255190977.6999998</v>
      </c>
      <c r="K39" s="24">
        <v>1259179538.3</v>
      </c>
      <c r="L39" s="27">
        <v>1261229638.7</v>
      </c>
      <c r="M39" s="27">
        <v>1265819646.5999999</v>
      </c>
    </row>
    <row r="40" spans="1:13" x14ac:dyDescent="0.15">
      <c r="A40" s="49" t="s">
        <v>38</v>
      </c>
      <c r="B40" s="49" t="s">
        <v>3</v>
      </c>
      <c r="C40" s="93">
        <v>1710375949.8000004</v>
      </c>
      <c r="D40" s="93">
        <v>1716934898.6000001</v>
      </c>
      <c r="E40" s="93">
        <v>1723133385.6999998</v>
      </c>
      <c r="F40" s="93">
        <v>1730670360.2999997</v>
      </c>
      <c r="G40" s="78">
        <v>1737012274.2999997</v>
      </c>
      <c r="H40" s="78">
        <v>1743676072.9999998</v>
      </c>
      <c r="I40" s="68">
        <v>1751397435.3</v>
      </c>
      <c r="J40" s="24">
        <v>1761287843.2</v>
      </c>
      <c r="K40" s="24">
        <v>1769778551.8000002</v>
      </c>
      <c r="L40" s="27">
        <v>1779635940</v>
      </c>
      <c r="M40" s="27">
        <v>1786956041.9000001</v>
      </c>
    </row>
    <row r="41" spans="1:13" x14ac:dyDescent="0.15">
      <c r="A41" s="50" t="s">
        <v>39</v>
      </c>
      <c r="B41" s="49" t="s">
        <v>3</v>
      </c>
      <c r="C41" s="93">
        <v>13542400531.900003</v>
      </c>
      <c r="D41" s="93">
        <v>13551452090.500006</v>
      </c>
      <c r="E41" s="93">
        <v>13559665654.6</v>
      </c>
      <c r="F41" s="93">
        <v>13570218206.199999</v>
      </c>
      <c r="G41" s="78">
        <v>13577865047.099998</v>
      </c>
      <c r="H41" s="78">
        <v>13595754146.1</v>
      </c>
      <c r="I41" s="69">
        <v>13605595447.200001</v>
      </c>
      <c r="J41" s="24">
        <v>13612859635.300001</v>
      </c>
      <c r="K41" s="24">
        <v>13620447156.299999</v>
      </c>
      <c r="L41" s="27">
        <v>13628372572.200001</v>
      </c>
      <c r="M41" s="27">
        <v>13638321045.4</v>
      </c>
    </row>
    <row r="42" spans="1:13" x14ac:dyDescent="0.15">
      <c r="A42" s="50" t="s">
        <v>40</v>
      </c>
      <c r="B42" s="49" t="s">
        <v>3</v>
      </c>
      <c r="C42" s="93">
        <v>344260108.90000004</v>
      </c>
      <c r="D42" s="93">
        <v>340687262.5</v>
      </c>
      <c r="E42" s="93">
        <v>337255515.79999995</v>
      </c>
      <c r="F42" s="93">
        <v>333561963.80000001</v>
      </c>
      <c r="G42" s="78">
        <v>329340202.70000011</v>
      </c>
      <c r="H42" s="78">
        <v>324514100.90000004</v>
      </c>
      <c r="I42" s="70">
        <v>319642826.70000005</v>
      </c>
      <c r="J42" s="24">
        <v>313153218.20000005</v>
      </c>
      <c r="K42" s="24">
        <v>308179161.99999994</v>
      </c>
      <c r="L42" s="27">
        <v>304222970.30000001</v>
      </c>
      <c r="M42" s="27">
        <v>301231666.19999999</v>
      </c>
    </row>
    <row r="43" spans="1:13" x14ac:dyDescent="0.15">
      <c r="A43" s="50" t="s">
        <v>41</v>
      </c>
      <c r="B43" s="49" t="s">
        <v>3</v>
      </c>
      <c r="C43" s="93">
        <v>442369149.09999996</v>
      </c>
      <c r="D43" s="93">
        <v>437079907.40000004</v>
      </c>
      <c r="E43" s="93">
        <v>431200627.50000006</v>
      </c>
      <c r="F43" s="93">
        <v>423038954.90000004</v>
      </c>
      <c r="G43" s="78">
        <v>419341430.19999999</v>
      </c>
      <c r="H43" s="78">
        <v>412737264.80000001</v>
      </c>
      <c r="I43" s="71">
        <v>406519922.29999995</v>
      </c>
      <c r="J43" s="24">
        <v>402518675.40000004</v>
      </c>
      <c r="K43" s="24">
        <v>399271147.19999993</v>
      </c>
      <c r="L43" s="27">
        <v>395064201.10000002</v>
      </c>
      <c r="M43" s="27">
        <v>386760470.39999998</v>
      </c>
    </row>
    <row r="44" spans="1:13" x14ac:dyDescent="0.15">
      <c r="A44" s="50" t="s">
        <v>42</v>
      </c>
      <c r="B44" s="49" t="s">
        <v>3</v>
      </c>
      <c r="C44" s="93">
        <v>568109041.30000007</v>
      </c>
      <c r="D44" s="93">
        <v>567179294.60000014</v>
      </c>
      <c r="E44" s="93">
        <v>566660133.70000005</v>
      </c>
      <c r="F44" s="93">
        <v>566660488.9000001</v>
      </c>
      <c r="G44" s="78">
        <v>566610346.4000001</v>
      </c>
      <c r="H44" s="78">
        <v>566763952</v>
      </c>
      <c r="I44" s="72">
        <v>566762873.79999983</v>
      </c>
      <c r="J44" s="24">
        <v>566773252.29999995</v>
      </c>
      <c r="K44" s="24">
        <v>566705763.69999993</v>
      </c>
      <c r="L44" s="27">
        <v>566435383.79999995</v>
      </c>
      <c r="M44" s="27">
        <v>568123616.39999998</v>
      </c>
    </row>
    <row r="45" spans="1:13" x14ac:dyDescent="0.25">
      <c r="A45" s="49" t="s">
        <v>34</v>
      </c>
      <c r="B45" s="49" t="s">
        <v>3</v>
      </c>
      <c r="C45" s="100">
        <v>1195881131.0000002</v>
      </c>
      <c r="D45" s="100">
        <v>1185089117.3999999</v>
      </c>
      <c r="E45" s="100">
        <v>1176782454.7</v>
      </c>
      <c r="F45" s="100">
        <v>1166274455.5</v>
      </c>
      <c r="G45" s="28">
        <v>1156138673.8000002</v>
      </c>
      <c r="H45" s="38">
        <v>1142333815.1000004</v>
      </c>
      <c r="I45" s="38">
        <v>1131527290.1999998</v>
      </c>
      <c r="J45" s="25">
        <v>1118954241.7999997</v>
      </c>
      <c r="K45" s="38">
        <v>1105739652.5999997</v>
      </c>
      <c r="L45" s="27">
        <v>1094018435.8</v>
      </c>
      <c r="M45" s="27">
        <v>1081602409.6000001</v>
      </c>
    </row>
  </sheetData>
  <mergeCells count="15">
    <mergeCell ref="A2:B2"/>
    <mergeCell ref="A3:A4"/>
    <mergeCell ref="J18:K18"/>
    <mergeCell ref="L18:M18"/>
    <mergeCell ref="A18:A19"/>
    <mergeCell ref="B18:C18"/>
    <mergeCell ref="D18:E18"/>
    <mergeCell ref="F18:G18"/>
    <mergeCell ref="H18:I18"/>
    <mergeCell ref="A38:B38"/>
    <mergeCell ref="N18:O18"/>
    <mergeCell ref="V18:W18"/>
    <mergeCell ref="P18:Q18"/>
    <mergeCell ref="R18:S18"/>
    <mergeCell ref="T18:U18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1.시군구별 면적 및 지번수</vt:lpstr>
      <vt:lpstr>2.시군구별 면적 및 지번수 현황</vt:lpstr>
      <vt:lpstr>3.지적통계체계표</vt:lpstr>
      <vt:lpstr>4.지목별현황</vt:lpstr>
      <vt:lpstr>5.시군구별 지적공부등록지 현황</vt:lpstr>
      <vt:lpstr>6.시군구별 지목별 면적 현황</vt:lpstr>
      <vt:lpstr>Sheet7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DanMi</dc:creator>
  <cp:lastModifiedBy>rose</cp:lastModifiedBy>
  <cp:lastPrinted>2014-02-26T07:21:23Z</cp:lastPrinted>
  <dcterms:created xsi:type="dcterms:W3CDTF">2013-04-08T23:47:13Z</dcterms:created>
  <dcterms:modified xsi:type="dcterms:W3CDTF">2023-01-25T01:22:45Z</dcterms:modified>
</cp:coreProperties>
</file>