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15"/>
  <workbookPr defaultThemeVersion="124226"/>
  <mc:AlternateContent xmlns:mc="http://schemas.openxmlformats.org/markup-compatibility/2006">
    <mc:Choice Requires="x15">
      <x15ac:absPath xmlns:x15ac="http://schemas.microsoft.com/office/spreadsheetml/2010/11/ac" url="https://seplus2016-my.sharepoint.com/personal/kimura-yuuna-plusdojo2022_seplus2016_onmicrosoft_com/Documents/"/>
    </mc:Choice>
  </mc:AlternateContent>
  <xr:revisionPtr revIDLastSave="1364" documentId="8_{220263C3-348F-4176-8613-88CA9A3E6551}" xr6:coauthVersionLast="47" xr6:coauthVersionMax="47" xr10:uidLastSave="{EFD14C8F-B53B-49C3-808B-D140BA596004}"/>
  <bookViews>
    <workbookView xWindow="-120" yWindow="-120" windowWidth="20730" windowHeight="11160" firstSheet="3" activeTab="4" xr2:uid="{00000000-000D-0000-FFFF-FFFF00000000}"/>
  </bookViews>
  <sheets>
    <sheet name="テーブル一覧" sheetId="1" r:id="rId1"/>
    <sheet name="user" sheetId="2" r:id="rId2"/>
    <sheet name="page" sheetId="8" r:id="rId3"/>
    <sheet name="item" sheetId="5" r:id="rId4"/>
    <sheet name="stock" sheetId="6" r:id="rId5"/>
    <sheet name="memo" sheetId="7" r:id="rId6"/>
    <sheet name="remain" sheetId="9" state="hidden" r:id="rId7"/>
    <sheet name="alertB" sheetId="10" state="hidden" r:id="rId8"/>
    <sheet name="alertB (2)" sheetId="16" state="hidden" r:id="rId9"/>
    <sheet name="alertL" sheetId="12" state="hidden" r:id="rId10"/>
    <sheet name="alertL (2)" sheetId="17" state="hidden" r:id="rId11"/>
    <sheet name="category" sheetId="11" r:id="rId12"/>
    <sheet name="UPjoin" sheetId="13" r:id="rId13"/>
    <sheet name="icon" sheetId="15" r:id="rId14"/>
    <sheet name="あ" sheetId="4" r:id="rId15"/>
    <sheet name="先生に聞くことリスト" sheetId="14" r:id="rId16"/>
    <sheet name="トランザクション" sheetId="18" r:id="rId17"/>
    <sheet name="結合テーブルのSELECT" sheetId="19" r:id="rId18"/>
    <sheet name="DAOの設計" sheetId="20"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1" i="6" l="1"/>
  <c r="L12" i="13"/>
  <c r="L13" i="7"/>
  <c r="L16" i="5"/>
  <c r="L11" i="13"/>
  <c r="L19" i="6"/>
  <c r="L15" i="5"/>
  <c r="L13" i="2"/>
  <c r="L14" i="2"/>
  <c r="L10" i="15"/>
  <c r="L10" i="13"/>
  <c r="L10" i="11"/>
  <c r="L10" i="2"/>
  <c r="L10" i="8"/>
  <c r="L10" i="5"/>
  <c r="L10" i="6"/>
  <c r="L10" i="7"/>
  <c r="L11" i="2"/>
  <c r="L29" i="17"/>
  <c r="L28" i="17"/>
  <c r="L27" i="17"/>
  <c r="L26" i="17"/>
  <c r="L25" i="17"/>
  <c r="L24" i="17"/>
  <c r="L23" i="17"/>
  <c r="L22" i="17"/>
  <c r="L21" i="17"/>
  <c r="L20" i="17"/>
  <c r="L19" i="17"/>
  <c r="L18" i="17"/>
  <c r="L17" i="17"/>
  <c r="L16" i="17"/>
  <c r="L15" i="17"/>
  <c r="L14" i="17"/>
  <c r="L13" i="17"/>
  <c r="L12" i="17"/>
  <c r="L11" i="17"/>
  <c r="L10" i="17"/>
  <c r="L9" i="17"/>
  <c r="L29" i="16"/>
  <c r="L28" i="16"/>
  <c r="L27" i="16"/>
  <c r="L26" i="16"/>
  <c r="L25" i="16"/>
  <c r="L24" i="16"/>
  <c r="L23" i="16"/>
  <c r="L22" i="16"/>
  <c r="L21" i="16"/>
  <c r="L20" i="16"/>
  <c r="L19" i="16"/>
  <c r="L18" i="16"/>
  <c r="L17" i="16"/>
  <c r="L16" i="16"/>
  <c r="L15" i="16"/>
  <c r="L14" i="16"/>
  <c r="L13" i="16"/>
  <c r="L12" i="16"/>
  <c r="L11" i="16"/>
  <c r="L10" i="16"/>
  <c r="L9" i="16"/>
  <c r="L29" i="15"/>
  <c r="L28" i="15"/>
  <c r="L27" i="15"/>
  <c r="L26" i="15"/>
  <c r="L25" i="15"/>
  <c r="L24" i="15"/>
  <c r="L23" i="15"/>
  <c r="L22" i="15"/>
  <c r="L21" i="15"/>
  <c r="L20" i="15"/>
  <c r="L19" i="15"/>
  <c r="L18" i="15"/>
  <c r="L17" i="15"/>
  <c r="L16" i="15"/>
  <c r="L15" i="15"/>
  <c r="L14" i="15"/>
  <c r="L13" i="15"/>
  <c r="L12" i="15"/>
  <c r="L11" i="15"/>
  <c r="L9" i="15"/>
  <c r="L15" i="6"/>
  <c r="L11" i="5"/>
  <c r="L12" i="5"/>
  <c r="L14" i="5"/>
  <c r="L29" i="13"/>
  <c r="L28" i="13"/>
  <c r="L27" i="13"/>
  <c r="L26" i="13"/>
  <c r="L25" i="13"/>
  <c r="L24" i="13"/>
  <c r="L23" i="13"/>
  <c r="L22" i="13"/>
  <c r="L21" i="13"/>
  <c r="L20" i="13"/>
  <c r="L19" i="13"/>
  <c r="L18" i="13"/>
  <c r="L17" i="13"/>
  <c r="L16" i="13"/>
  <c r="L15" i="13"/>
  <c r="L14" i="13"/>
  <c r="L13" i="13"/>
  <c r="L9" i="13"/>
  <c r="L29" i="12"/>
  <c r="L28" i="12"/>
  <c r="L27" i="12"/>
  <c r="L26" i="12"/>
  <c r="L25" i="12"/>
  <c r="L24" i="12"/>
  <c r="L23" i="12"/>
  <c r="L22" i="12"/>
  <c r="L21" i="12"/>
  <c r="L20" i="12"/>
  <c r="L19" i="12"/>
  <c r="L18" i="12"/>
  <c r="L17" i="12"/>
  <c r="L16" i="12"/>
  <c r="L15" i="12"/>
  <c r="L14" i="12"/>
  <c r="L13" i="12"/>
  <c r="L12" i="12"/>
  <c r="L11" i="12"/>
  <c r="L10" i="12"/>
  <c r="L9" i="12"/>
  <c r="L29" i="11"/>
  <c r="L28" i="11"/>
  <c r="L27" i="11"/>
  <c r="L26" i="11"/>
  <c r="L25" i="11"/>
  <c r="L24" i="11"/>
  <c r="L23" i="11"/>
  <c r="L22" i="11"/>
  <c r="L21" i="11"/>
  <c r="L20" i="11"/>
  <c r="L19" i="11"/>
  <c r="L18" i="11"/>
  <c r="L17" i="11"/>
  <c r="L16" i="11"/>
  <c r="L15" i="11"/>
  <c r="L14" i="11"/>
  <c r="L13" i="11"/>
  <c r="L12" i="11"/>
  <c r="L11" i="11"/>
  <c r="L9" i="11"/>
  <c r="L29" i="10"/>
  <c r="L28" i="10"/>
  <c r="L27" i="10"/>
  <c r="L26" i="10"/>
  <c r="L25" i="10"/>
  <c r="L24" i="10"/>
  <c r="L23" i="10"/>
  <c r="L22" i="10"/>
  <c r="L21" i="10"/>
  <c r="L20" i="10"/>
  <c r="L19" i="10"/>
  <c r="L18" i="10"/>
  <c r="L17" i="10"/>
  <c r="L16" i="10"/>
  <c r="L15" i="10"/>
  <c r="L14" i="10"/>
  <c r="L13" i="10"/>
  <c r="L12" i="10"/>
  <c r="L11" i="10"/>
  <c r="L10" i="10"/>
  <c r="L9" i="10"/>
  <c r="L29" i="9"/>
  <c r="L28" i="9"/>
  <c r="L27" i="9"/>
  <c r="L26" i="9"/>
  <c r="L25" i="9"/>
  <c r="L24" i="9"/>
  <c r="L23" i="9"/>
  <c r="L22" i="9"/>
  <c r="L21" i="9"/>
  <c r="L20" i="9"/>
  <c r="L19" i="9"/>
  <c r="L18" i="9"/>
  <c r="L17" i="9"/>
  <c r="L16" i="9"/>
  <c r="L15" i="9"/>
  <c r="L14" i="9"/>
  <c r="L13" i="9"/>
  <c r="L12" i="9"/>
  <c r="L11" i="9"/>
  <c r="L10" i="9"/>
  <c r="L9" i="9"/>
  <c r="L29" i="8"/>
  <c r="L28" i="8"/>
  <c r="L27" i="8"/>
  <c r="L26" i="8"/>
  <c r="L25" i="8"/>
  <c r="L24" i="8"/>
  <c r="L23" i="8"/>
  <c r="L22" i="8"/>
  <c r="L21" i="8"/>
  <c r="L20" i="8"/>
  <c r="L19" i="8"/>
  <c r="L18" i="8"/>
  <c r="L17" i="8"/>
  <c r="L16" i="8"/>
  <c r="L15" i="8"/>
  <c r="L14" i="8"/>
  <c r="L13" i="8"/>
  <c r="L12" i="8"/>
  <c r="L11" i="8"/>
  <c r="L9" i="8"/>
  <c r="L29" i="7"/>
  <c r="L28" i="7"/>
  <c r="L27" i="7"/>
  <c r="L26" i="7"/>
  <c r="L25" i="7"/>
  <c r="L24" i="7"/>
  <c r="L23" i="7"/>
  <c r="L22" i="7"/>
  <c r="L21" i="7"/>
  <c r="L20" i="7"/>
  <c r="L19" i="7"/>
  <c r="L18" i="7"/>
  <c r="L17" i="7"/>
  <c r="L16" i="7"/>
  <c r="L15" i="7"/>
  <c r="L14" i="7"/>
  <c r="L12" i="7"/>
  <c r="L11" i="7"/>
  <c r="L9" i="7"/>
  <c r="L29" i="6"/>
  <c r="L28" i="6"/>
  <c r="L27" i="6"/>
  <c r="L26" i="6"/>
  <c r="L25" i="6"/>
  <c r="L24" i="6"/>
  <c r="L23" i="6"/>
  <c r="L22" i="6"/>
  <c r="L21" i="6"/>
  <c r="L20" i="6"/>
  <c r="L18" i="6"/>
  <c r="L17" i="6"/>
  <c r="L16" i="6"/>
  <c r="L14" i="6"/>
  <c r="L13" i="6"/>
  <c r="L12" i="6"/>
  <c r="L9" i="6"/>
  <c r="L29" i="5"/>
  <c r="L28" i="5"/>
  <c r="L27" i="5"/>
  <c r="L26" i="5"/>
  <c r="L25" i="5"/>
  <c r="L24" i="5"/>
  <c r="L23" i="5"/>
  <c r="L22" i="5"/>
  <c r="L21" i="5"/>
  <c r="L20" i="5"/>
  <c r="L19" i="5"/>
  <c r="L18" i="5"/>
  <c r="L17" i="5"/>
  <c r="L13" i="5"/>
  <c r="L9" i="5"/>
  <c r="L29" i="4"/>
  <c r="L28" i="4"/>
  <c r="L27" i="4"/>
  <c r="L26" i="4"/>
  <c r="L25" i="4"/>
  <c r="L24" i="4"/>
  <c r="L23" i="4"/>
  <c r="L22" i="4"/>
  <c r="L21" i="4"/>
  <c r="L20" i="4"/>
  <c r="L19" i="4"/>
  <c r="L18" i="4"/>
  <c r="L17" i="4"/>
  <c r="L16" i="4"/>
  <c r="L15" i="4"/>
  <c r="L14" i="4"/>
  <c r="L13" i="4"/>
  <c r="L12" i="4"/>
  <c r="L11" i="4"/>
  <c r="L10" i="4"/>
  <c r="L9" i="4"/>
  <c r="L29" i="2"/>
  <c r="L28" i="2"/>
  <c r="L27" i="2"/>
  <c r="L26" i="2"/>
  <c r="L25" i="2"/>
  <c r="L24" i="2"/>
  <c r="L23" i="2"/>
  <c r="L22" i="2"/>
  <c r="L21" i="2"/>
  <c r="L20" i="2"/>
  <c r="L19" i="2"/>
  <c r="L18" i="2"/>
  <c r="L17" i="2"/>
  <c r="L16" i="2"/>
  <c r="L15" i="2"/>
  <c r="L12" i="2"/>
  <c r="L9" i="2"/>
</calcChain>
</file>

<file path=xl/sharedStrings.xml><?xml version="1.0" encoding="utf-8"?>
<sst xmlns="http://schemas.openxmlformats.org/spreadsheetml/2006/main" count="928" uniqueCount="273">
  <si>
    <t>テーブル一覧</t>
    <rPh sb="4" eb="6">
      <t>イチラン</t>
    </rPh>
    <phoneticPr fontId="1"/>
  </si>
  <si>
    <t>プロジェクト名</t>
    <rPh sb="6" eb="7">
      <t>ナ</t>
    </rPh>
    <phoneticPr fontId="1"/>
  </si>
  <si>
    <t>Webアプリ製造</t>
  </si>
  <si>
    <t>作成者</t>
    <rPh sb="0" eb="3">
      <t>サクセイシャ</t>
    </rPh>
    <phoneticPr fontId="1"/>
  </si>
  <si>
    <t>システム名</t>
    <rPh sb="4" eb="5">
      <t>ナ</t>
    </rPh>
    <phoneticPr fontId="1"/>
  </si>
  <si>
    <t>ポケ蔵　～ポケット冷蔵庫～</t>
  </si>
  <si>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</si>
  <si>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</si>
  <si>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</si>
  <si>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</si>
  <si>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</si>
  <si>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</si>
  <si>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</si>
  <si>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</si>
  <si>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ユーザマスタ</t>
    <phoneticPr fontId="1"/>
  </si>
  <si>
    <t>user</t>
  </si>
  <si>
    <t>テーブル</t>
  </si>
  <si>
    <t>メインページ</t>
    <phoneticPr fontId="1"/>
  </si>
  <si>
    <t>page</t>
  </si>
  <si>
    <t>項目</t>
    <rPh sb="0" eb="2">
      <t>コウモク</t>
    </rPh>
    <phoneticPr fontId="1"/>
  </si>
  <si>
    <t>item</t>
  </si>
  <si>
    <t>在庫</t>
    <rPh sb="0" eb="2">
      <t>ザイコ</t>
    </rPh>
    <phoneticPr fontId="1"/>
  </si>
  <si>
    <t>stock</t>
  </si>
  <si>
    <t>買い物メモ</t>
    <rPh sb="0" eb="1">
      <t>カ</t>
    </rPh>
    <rPh sb="2" eb="3">
      <t>モノ</t>
    </rPh>
    <phoneticPr fontId="1"/>
  </si>
  <si>
    <t>memo</t>
  </si>
  <si>
    <t>分類名</t>
    <rPh sb="0" eb="3">
      <t>ブンルイメイ</t>
    </rPh>
    <phoneticPr fontId="1"/>
  </si>
  <si>
    <t>category</t>
  </si>
  <si>
    <t>固定</t>
    <rPh sb="0" eb="2">
      <t>コテイ</t>
    </rPh>
    <phoneticPr fontId="1"/>
  </si>
  <si>
    <t>ユーザ・ページ中間</t>
  </si>
  <si>
    <t>UPjoin</t>
  </si>
  <si>
    <t>中間テーブル</t>
  </si>
  <si>
    <t>アイコン画像</t>
  </si>
  <si>
    <t>icon</t>
  </si>
  <si>
    <t>固定</t>
  </si>
  <si>
    <t>テーブル論理名</t>
    <rPh sb="4" eb="6">
      <t>ロンリ</t>
    </rPh>
    <rPh sb="6" eb="7">
      <t>メイ</t>
    </rPh>
    <phoneticPr fontId="1"/>
  </si>
  <si>
    <t>テーブル物理名</t>
    <rPh sb="4" eb="6">
      <t>ブツリ</t>
    </rPh>
    <rPh sb="6" eb="7">
      <t>メイ</t>
    </rPh>
    <phoneticPr fontId="1"/>
  </si>
  <si>
    <t>データ型</t>
    <rPh sb="3" eb="4">
      <t>カタ</t>
    </rPh>
    <phoneticPr fontId="1"/>
  </si>
  <si>
    <t>サイズ</t>
    <phoneticPr fontId="1"/>
  </si>
  <si>
    <t>主キー</t>
    <rPh sb="0" eb="1">
      <t>シュ</t>
    </rPh>
    <phoneticPr fontId="1"/>
  </si>
  <si>
    <t>AI</t>
    <phoneticPr fontId="1"/>
  </si>
  <si>
    <t>Not null</t>
    <phoneticPr fontId="1"/>
  </si>
  <si>
    <t>デフォルト値</t>
    <rPh sb="5" eb="6">
      <t>アタイ</t>
    </rPh>
    <phoneticPr fontId="1"/>
  </si>
  <si>
    <t>ユーザID</t>
    <phoneticPr fontId="1"/>
  </si>
  <si>
    <t>user_id</t>
  </si>
  <si>
    <t>varchar</t>
    <phoneticPr fontId="1"/>
  </si>
  <si>
    <t>○</t>
    <phoneticPr fontId="1"/>
  </si>
  <si>
    <t>メールアドレス</t>
  </si>
  <si>
    <t>パスワード</t>
    <phoneticPr fontId="1"/>
  </si>
  <si>
    <t>user_pw</t>
  </si>
  <si>
    <t>8文字以上</t>
  </si>
  <si>
    <t>ニックネーム</t>
    <phoneticPr fontId="1"/>
  </si>
  <si>
    <t>user_name</t>
    <phoneticPr fontId="1"/>
  </si>
  <si>
    <t>○</t>
  </si>
  <si>
    <t>アイコン画像ID</t>
  </si>
  <si>
    <t>icon_id</t>
  </si>
  <si>
    <t>int</t>
  </si>
  <si>
    <t>外部キー（アイコン画像）</t>
  </si>
  <si>
    <t>ユーザフラグ</t>
  </si>
  <si>
    <t>user_flag</t>
  </si>
  <si>
    <t>boolean</t>
  </si>
  <si>
    <t>1なら存在、0なら不在</t>
  </si>
  <si>
    <t>);</t>
  </si>
  <si>
    <t>メインページ</t>
  </si>
  <si>
    <t>ページ</t>
  </si>
  <si>
    <t>ページID</t>
    <phoneticPr fontId="1"/>
  </si>
  <si>
    <t>page_id</t>
  </si>
  <si>
    <t>int</t>
    <phoneticPr fontId="1"/>
  </si>
  <si>
    <t>ページタイトル</t>
    <phoneticPr fontId="1"/>
  </si>
  <si>
    <t>page_title</t>
  </si>
  <si>
    <t>ページフラグ</t>
  </si>
  <si>
    <t>page_flag</t>
  </si>
  <si>
    <t>)</t>
    <phoneticPr fontId="1"/>
  </si>
  <si>
    <t>項目</t>
  </si>
  <si>
    <t>項目ID</t>
    <rPh sb="0" eb="2">
      <t>コウモク</t>
    </rPh>
    <phoneticPr fontId="1"/>
  </si>
  <si>
    <t>item_id</t>
    <phoneticPr fontId="1"/>
  </si>
  <si>
    <t>項目名</t>
    <rPh sb="0" eb="2">
      <t>コウモク</t>
    </rPh>
    <rPh sb="2" eb="3">
      <t>メイ</t>
    </rPh>
    <phoneticPr fontId="1"/>
  </si>
  <si>
    <t>item_name</t>
  </si>
  <si>
    <t>お気に入り</t>
    <rPh sb="1" eb="2">
      <t>キ</t>
    </rPh>
    <rPh sb="3" eb="4">
      <t>イ</t>
    </rPh>
    <phoneticPr fontId="1"/>
  </si>
  <si>
    <t>item_favorite</t>
  </si>
  <si>
    <t>boolean</t>
    <phoneticPr fontId="1"/>
  </si>
  <si>
    <t>お気に入り登録=true、お気に入り未登録=false</t>
  </si>
  <si>
    <t>残量</t>
  </si>
  <si>
    <t>item_remain</t>
  </si>
  <si>
    <t>あり=3、普通=2、なし=1</t>
  </si>
  <si>
    <t>残量切れ日</t>
  </si>
  <si>
    <t>item_lostday</t>
  </si>
  <si>
    <t>date</t>
  </si>
  <si>
    <t>残量が「なし」かつアラート期間が「なし」以外のときに今日の日付を入力</t>
  </si>
  <si>
    <t>分類ID</t>
    <rPh sb="0" eb="2">
      <t>ブンルイ</t>
    </rPh>
    <phoneticPr fontId="1"/>
  </si>
  <si>
    <t>category_id</t>
  </si>
  <si>
    <t>外部キー（分類名）</t>
    <rPh sb="0" eb="2">
      <t>ガイブ</t>
    </rPh>
    <rPh sb="5" eb="8">
      <t>ブンルイメイ</t>
    </rPh>
    <phoneticPr fontId="1"/>
  </si>
  <si>
    <t>外部キー（メインページ）</t>
    <rPh sb="0" eb="2">
      <t>ガイブ</t>
    </rPh>
    <phoneticPr fontId="1"/>
  </si>
  <si>
    <t>アラート期間</t>
  </si>
  <si>
    <t>item_alert</t>
  </si>
  <si>
    <t>ユーザが指定したアラート期間（なし=1、即日=2、３日後=3、１週間後=4、２週間後=5、１カ月後=6）</t>
  </si>
  <si>
    <t>買い替えアラート日</t>
  </si>
  <si>
    <t>item_alertday</t>
  </si>
  <si>
    <t>残量が「なし」かつアラート期間が「なし」以外のときに「今日の日付＋アラート期間」を格納（それ以外は"9999-12-31"）</t>
  </si>
  <si>
    <t>在庫</t>
  </si>
  <si>
    <t>在庫ID</t>
    <rPh sb="0" eb="2">
      <t>ザイコ</t>
    </rPh>
    <phoneticPr fontId="1"/>
  </si>
  <si>
    <t>stock_id</t>
  </si>
  <si>
    <t>在庫名</t>
    <rPh sb="0" eb="3">
      <t>ザイコメイ</t>
    </rPh>
    <phoneticPr fontId="1"/>
  </si>
  <si>
    <t>stock_name</t>
  </si>
  <si>
    <t>購入日</t>
    <rPh sb="0" eb="3">
      <t>コウニュウビ</t>
    </rPh>
    <phoneticPr fontId="1"/>
  </si>
  <si>
    <t>stock_buy</t>
  </si>
  <si>
    <t>date</t>
    <phoneticPr fontId="1"/>
  </si>
  <si>
    <t>期限日</t>
    <rPh sb="0" eb="3">
      <t>キゲンビ</t>
    </rPh>
    <phoneticPr fontId="1"/>
  </si>
  <si>
    <t>stock_limit</t>
  </si>
  <si>
    <t>期限日アラート有無</t>
  </si>
  <si>
    <t>stock_alert</t>
  </si>
  <si>
    <t>アラートあり=true（1）、なし=false（0）</t>
  </si>
  <si>
    <t>期限日アラート日（２日前）</t>
  </si>
  <si>
    <t>stock_alertday1</t>
  </si>
  <si>
    <t>期限日の2日前の日付/期限日が入力済みかつ期限日アラートがありで出力</t>
  </si>
  <si>
    <t>期限日アラート日（当日）</t>
  </si>
  <si>
    <t>stock_alertday2</t>
  </si>
  <si>
    <t>期限日当日の日付</t>
  </si>
  <si>
    <t>期限日アラート日（２日後）</t>
  </si>
  <si>
    <t>stock_alertday3</t>
  </si>
  <si>
    <t>期限日2日後の日付</t>
  </si>
  <si>
    <t>期限日アラート日（１週間後）</t>
  </si>
  <si>
    <t>stock_alertday4</t>
  </si>
  <si>
    <t>期限日1週間後の日付</t>
  </si>
  <si>
    <t>項目ID</t>
  </si>
  <si>
    <t>item_id</t>
  </si>
  <si>
    <t>外部キー（項目）</t>
    <rPh sb="0" eb="2">
      <t>ガイブ</t>
    </rPh>
    <rPh sb="5" eb="7">
      <t>コウモク</t>
    </rPh>
    <phoneticPr fontId="1"/>
  </si>
  <si>
    <t>買い物メモ</t>
  </si>
  <si>
    <t>メモID</t>
  </si>
  <si>
    <t>memo_id</t>
  </si>
  <si>
    <t>用意するフォームの数だけ</t>
  </si>
  <si>
    <t>メモ内容</t>
    <rPh sb="2" eb="4">
      <t>ナイヨウ</t>
    </rPh>
    <phoneticPr fontId="1"/>
  </si>
  <si>
    <t>memo_item</t>
  </si>
  <si>
    <t>データの最大量が決まっている（20項目くらい）、追加はされない</t>
    <rPh sb="4" eb="7">
      <t>サイダイリョウ</t>
    </rPh>
    <rPh sb="8" eb="9">
      <t>キ</t>
    </rPh>
    <rPh sb="17" eb="19">
      <t>コウモク</t>
    </rPh>
    <rPh sb="24" eb="26">
      <t>ツイカ</t>
    </rPh>
    <phoneticPr fontId="1"/>
  </si>
  <si>
    <t>チェック</t>
    <phoneticPr fontId="1"/>
  </si>
  <si>
    <t>memo_check</t>
  </si>
  <si>
    <t>残量確認</t>
  </si>
  <si>
    <t>いらない説</t>
  </si>
  <si>
    <t>残量ID</t>
    <rPh sb="0" eb="2">
      <t>ザンリョウ</t>
    </rPh>
    <phoneticPr fontId="1"/>
  </si>
  <si>
    <t>remain_id</t>
    <phoneticPr fontId="1"/>
  </si>
  <si>
    <t>残量マーク</t>
    <rPh sb="0" eb="2">
      <t>ザンリョウ</t>
    </rPh>
    <phoneticPr fontId="1"/>
  </si>
  <si>
    <t>remain_status</t>
    <phoneticPr fontId="1"/>
  </si>
  <si>
    <t>varchar</t>
  </si>
  <si>
    <t>該当なし、ある、普通、ない</t>
    <rPh sb="0" eb="2">
      <t>ガイトウ</t>
    </rPh>
    <rPh sb="8" eb="10">
      <t>フツウ</t>
    </rPh>
    <phoneticPr fontId="1"/>
  </si>
  <si>
    <t>買い替えアラート</t>
    <rPh sb="0" eb="1">
      <t>カ</t>
    </rPh>
    <rPh sb="2" eb="3">
      <t>カ</t>
    </rPh>
    <phoneticPr fontId="1"/>
  </si>
  <si>
    <t>買い替えアラートID</t>
    <rPh sb="0" eb="1">
      <t>カ</t>
    </rPh>
    <rPh sb="2" eb="3">
      <t>カ</t>
    </rPh>
    <phoneticPr fontId="1"/>
  </si>
  <si>
    <t>alertb_id</t>
  </si>
  <si>
    <t>アラート日時</t>
    <rPh sb="4" eb="6">
      <t>ニチジ</t>
    </rPh>
    <phoneticPr fontId="1"/>
  </si>
  <si>
    <t>alertb_date</t>
  </si>
  <si>
    <t>なし、３日後、１週間後、２週間後、１カ月後</t>
    <phoneticPr fontId="1"/>
  </si>
  <si>
    <t>アラート設定</t>
  </si>
  <si>
    <t>alertb_span</t>
  </si>
  <si>
    <t>なし、３日後、１週間後、２週間後、１カ月後</t>
  </si>
  <si>
    <t>最終更新日</t>
  </si>
  <si>
    <t>alertb_lostday</t>
  </si>
  <si>
    <t>アラート日</t>
  </si>
  <si>
    <t>残量なしボタンが押されたときに、「今日の日付＋アラート期間」を格納（それ以外は空白？null？）</t>
  </si>
  <si>
    <t>期限日アラート</t>
    <rPh sb="0" eb="3">
      <t>キゲンビ</t>
    </rPh>
    <phoneticPr fontId="1"/>
  </si>
  <si>
    <t>期限日アラートID</t>
    <rPh sb="0" eb="2">
      <t>キゲン</t>
    </rPh>
    <rPh sb="2" eb="3">
      <t>ビ</t>
    </rPh>
    <phoneticPr fontId="1"/>
  </si>
  <si>
    <t>alertl_id</t>
  </si>
  <si>
    <t>期限項目</t>
    <rPh sb="0" eb="4">
      <t>キゲンコウモク</t>
    </rPh>
    <phoneticPr fontId="1"/>
  </si>
  <si>
    <t>alertl_date</t>
  </si>
  <si>
    <t>なし、あり</t>
    <phoneticPr fontId="1"/>
  </si>
  <si>
    <t>期限日アラート</t>
  </si>
  <si>
    <t>期限日アラートID</t>
  </si>
  <si>
    <t>期限日</t>
  </si>
  <si>
    <t>アラート日（２日前）</t>
  </si>
  <si>
    <t>アラート日（当日）</t>
  </si>
  <si>
    <t>アラート日（２日後）</t>
  </si>
  <si>
    <t>アラート日（１週間後）</t>
  </si>
  <si>
    <t>在庫ID</t>
  </si>
  <si>
    <t>category_id</t>
    <phoneticPr fontId="1"/>
  </si>
  <si>
    <t>用意する</t>
  </si>
  <si>
    <t>category_name</t>
  </si>
  <si>
    <t>野菜、肉、飲み物、など</t>
    <rPh sb="0" eb="2">
      <t>ヤサイ</t>
    </rPh>
    <rPh sb="3" eb="4">
      <t>ニク</t>
    </rPh>
    <rPh sb="5" eb="6">
      <t>ノ</t>
    </rPh>
    <rPh sb="7" eb="8">
      <t>モノ</t>
    </rPh>
    <phoneticPr fontId="1"/>
  </si>
  <si>
    <t>ユーザ・ページ中間</t>
    <rPh sb="7" eb="9">
      <t>チュウカン</t>
    </rPh>
    <phoneticPr fontId="1"/>
  </si>
  <si>
    <t>ユーザ・ページID</t>
    <phoneticPr fontId="1"/>
  </si>
  <si>
    <t>user_page_id</t>
    <phoneticPr fontId="1"/>
  </si>
  <si>
    <t>外部キー（ユーザマスタ）</t>
    <rPh sb="0" eb="2">
      <t>ガイブ</t>
    </rPh>
    <phoneticPr fontId="1"/>
  </si>
  <si>
    <t>アイコン画像一覧</t>
  </si>
  <si>
    <t>アイコンパス</t>
  </si>
  <si>
    <t>icon_path</t>
  </si>
  <si>
    <t>聞くことリスト</t>
  </si>
  <si>
    <t>アイコンとして選べる画像を数字で管理して１が選ばれたらこの画像を選択するということが可能かどうか
画像はどこにどう保存するのか？</t>
  </si>
  <si>
    <t>→アイコン画像管理用のDBが必要</t>
  </si>
  <si>
    <t>１つの検索ボックスで項目名と在庫名どちらでも検索できるのかどうか</t>
  </si>
  <si>
    <t>→できる</t>
  </si>
  <si>
    <t>外部キーで結合したらどう検索でヒットするのか</t>
  </si>
  <si>
    <t>残量の状態を定義しておくテーブルはいらないかもしれない?</t>
  </si>
  <si>
    <t>買い替えアラート（残量がなしになってから一定日数）
期限日アラート（期限日まで/から一定日数）</t>
  </si>
  <si>
    <t>アラートの出力方法（登録した残量/期限日からの計算→メッセージの出力）</t>
  </si>
  <si>
    <t>insertでboolean以外のことあるのか、booleanで確認した後にデータを保持するためにselectでログインっぽいことをするのか</t>
  </si>
  <si>
    <t>うまく言葉で言えんかったからうまく書ける人修正もとむ</t>
  </si>
  <si>
    <t>・メモテーブルの「メモ内容カラム」は空文字が入力された行を２０行用意する想定だが</t>
  </si>
  <si>
    <t>①DAOで？つきのSQL文を用意したときメモ内容のアップデートはどんな挙動？</t>
  </si>
  <si>
    <t>②行ごとに保存が必要？</t>
  </si>
  <si>
    <t>DAOコメント</t>
  </si>
  <si>
    <t>クラス図</t>
  </si>
  <si>
    <t>書くDAO</t>
  </si>
  <si>
    <t>機能名</t>
  </si>
  <si>
    <t>処理順序</t>
  </si>
  <si>
    <t>処理</t>
  </si>
  <si>
    <t>必要なもの</t>
  </si>
  <si>
    <t>石井・宮下</t>
  </si>
  <si>
    <t>石井</t>
  </si>
  <si>
    <t>UserDAO</t>
  </si>
  <si>
    <t>ユーザ新規登録</t>
  </si>
  <si>
    <t>①</t>
  </si>
  <si>
    <t>INSERT</t>
  </si>
  <si>
    <t>入力値</t>
  </si>
  <si>
    <t>insert()</t>
  </si>
  <si>
    <t>②</t>
  </si>
  <si>
    <t>なし</t>
  </si>
  <si>
    <t>③</t>
  </si>
  <si>
    <t>user_id、page_id</t>
  </si>
  <si>
    <t>④</t>
  </si>
  <si>
    <t>宮下</t>
  </si>
  <si>
    <t>ユーザ削除（アカウント編集画面）</t>
  </si>
  <si>
    <t>DELETE</t>
  </si>
  <si>
    <t>delete()</t>
  </si>
  <si>
    <t>⑤</t>
  </si>
  <si>
    <t>⑥</t>
  </si>
  <si>
    <t>齊藤・照井</t>
  </si>
  <si>
    <t>照井</t>
  </si>
  <si>
    <t>PageDAO</t>
  </si>
  <si>
    <t>ページ追加</t>
  </si>
  <si>
    <t>ページ削除</t>
  </si>
  <si>
    <t>齊藤</t>
  </si>
  <si>
    <t>ItemDAO</t>
  </si>
  <si>
    <t>項目の追加（登録タブ）</t>
  </si>
  <si>
    <t>田中</t>
  </si>
  <si>
    <t>項目の削除（編集削除タブ）</t>
  </si>
  <si>
    <t>項目の編集（編集削除タブ）</t>
  </si>
  <si>
    <t>UPDATE</t>
  </si>
  <si>
    <t>update()</t>
  </si>
  <si>
    <t>検索するもの(表示するもの)</t>
  </si>
  <si>
    <t>概要</t>
  </si>
  <si>
    <t>アカウントハンバーガーメニュー</t>
  </si>
  <si>
    <t>SELECT</t>
  </si>
  <si>
    <t>アカウント編集画面</t>
  </si>
  <si>
    <t>IconDAO</t>
  </si>
  <si>
    <t>ページハンバーガーメニュー</t>
  </si>
  <si>
    <t>page_id、page_title</t>
  </si>
  <si>
    <t>このユーザーが表示できるメインページを探す</t>
  </si>
  <si>
    <t>（多分変更予定）</t>
  </si>
  <si>
    <t>メインページ編集画面</t>
  </si>
  <si>
    <t>StockDAO</t>
  </si>
  <si>
    <t>メインページ（タブ内＋メモ欄＋アラート欄）表示</t>
  </si>
  <si>
    <t>（変更予定）</t>
  </si>
  <si>
    <t>編集・削除タブへのジャンプ</t>
  </si>
  <si>
    <t>編集・削除タブの検索</t>
  </si>
  <si>
    <t>一覧タブ/編集・削除タブでの検索</t>
  </si>
  <si>
    <t>DAO</t>
  </si>
  <si>
    <t>メソッド</t>
  </si>
  <si>
    <t>戻り値</t>
  </si>
  <si>
    <t>順序</t>
  </si>
  <si>
    <t>ストックホルダーに必要なもの</t>
  </si>
  <si>
    <t>①入力値のid、pw、nameを受け取り、追加する</t>
  </si>
  <si>
    <t>②page追加</t>
  </si>
  <si>
    <t>③UPjoin追加</t>
  </si>
  <si>
    <t>④memo追加</t>
  </si>
  <si>
    <t>deleteFlag()</t>
  </si>
  <si>
    <t>ユーザ削除</t>
  </si>
  <si>
    <t>ユーザフラグを0に書き換える</t>
  </si>
  <si>
    <t>ユーザ編集</t>
  </si>
  <si>
    <t>select()</t>
  </si>
  <si>
    <t>ログイン</t>
  </si>
  <si>
    <t>入力値でSELECTして一致するデータがあるか</t>
  </si>
  <si>
    <t>userとiconを結合してSELECT</t>
  </si>
  <si>
    <t>ページのフラグを0に書き換える</t>
  </si>
  <si>
    <t>メインページタイトル更新</t>
  </si>
  <si>
    <t>必須在庫選択</t>
  </si>
  <si>
    <t>項目のみ追加（在庫は追加しない）</t>
  </si>
  <si>
    <t>MemoDAO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</si>
</sst>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rgb="FF000000"/>
      <name val="ＭＳ Ｐゴシック"/>
      <family val="3"/>
    </font>
    <font>
      <sz val="11"/>
      <color rgb="FF444444"/>
      <name val="Meiryo UI"/>
      <charset val="1"/>
    </font>
    <font>
      <sz val="11"/>
      <color rgb="FFFF0000"/>
      <name val="ＭＳ Ｐゴシック"/>
      <family val="2"/>
      <charset val="128"/>
      <scheme val="minor"/>
    </font>
    <font>
      <sz val="11"/>
      <color rgb="FF000000"/>
      <name val="ＭＳ Ｐゴシック"/>
      <family val="2"/>
      <charset val="128"/>
      <scheme val="minor"/>
    </font>
    <font>
      <sz val="11"/>
      <color rgb="FF000000"/>
      <name val="ＭＳ Ｐゴシック"/>
      <charset val="1"/>
    </font>
    <font>
      <sz val="11"/>
      <color rgb="FFFF0000"/>
      <name val="ＭＳ Ｐゴシック"/>
      <charset val="1"/>
    </font>
  </fonts>
  <fills count="7">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rgb="FFACB9CA"/>
        <bgColor indexed="64"/>
      </patternFill>
    </fill>
    <fill>
      <patternFill patternType="solid">
        <fgColor rgb="FFC9C9C9"/>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alignment vertical="center"/>
    </xf>
  </cellStyleXfs>
  <cellXfs count="69">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3" fillId="0" borderId="2" xfId="0" applyFont="1" applyBorder="1">
      <alignment vertical="center"/>
    </xf>
    <xf numFmtId="56" fontId="0" fillId="0" borderId="0" xfId="0" applyNumberFormat="1">
      <alignment vertical="center"/>
    </xf>
    <xf numFmtId="0" fontId="4" fillId="0" borderId="0" xfId="0" applyFont="1">
      <alignment vertical="center"/>
    </xf>
    <xf numFmtId="0" fontId="0" fillId="0" borderId="0" xfId="0" applyAlignment="1">
      <alignment vertical="center" wrapText="1"/>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1" xfId="0" applyFont="1" applyBorder="1">
      <alignment vertical="center"/>
    </xf>
    <xf numFmtId="0" fontId="6" fillId="0" borderId="1" xfId="0" applyFont="1" applyBorder="1">
      <alignment vertical="center"/>
    </xf>
    <xf numFmtId="0" fontId="0" fillId="3" borderId="0" xfId="0" applyFill="1" applyAlignment="1">
      <alignment vertical="center" wrapText="1"/>
    </xf>
    <xf numFmtId="0" fontId="0" fillId="3" borderId="0" xfId="0" applyFill="1">
      <alignment vertical="center"/>
    </xf>
    <xf numFmtId="0" fontId="7" fillId="0" borderId="0" xfId="0" applyFont="1">
      <alignment vertical="center"/>
    </xf>
    <xf numFmtId="0" fontId="8" fillId="0" borderId="0" xfId="0" applyFont="1">
      <alignment vertical="center"/>
    </xf>
    <xf numFmtId="0" fontId="4" fillId="0" borderId="6" xfId="0" applyFont="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2" borderId="2" xfId="0" applyFill="1" applyBorder="1">
      <alignment vertical="center"/>
    </xf>
    <xf numFmtId="0" fontId="0" fillId="2" borderId="10" xfId="0" applyFill="1" applyBorder="1">
      <alignment vertical="center"/>
    </xf>
    <xf numFmtId="0" fontId="0" fillId="4" borderId="0" xfId="0" applyFill="1">
      <alignment vertical="center"/>
    </xf>
    <xf numFmtId="0" fontId="0" fillId="5" borderId="0" xfId="0" applyFill="1">
      <alignment vertical="center"/>
    </xf>
    <xf numFmtId="0" fontId="0" fillId="0" borderId="11" xfId="0" applyBorder="1">
      <alignment vertical="center"/>
    </xf>
    <xf numFmtId="0" fontId="0" fillId="0" borderId="12" xfId="0" applyBorder="1">
      <alignment vertical="center"/>
    </xf>
    <xf numFmtId="0" fontId="0" fillId="5" borderId="12" xfId="0" applyFill="1" applyBorder="1">
      <alignment vertical="center"/>
    </xf>
    <xf numFmtId="0" fontId="0" fillId="0" borderId="13" xfId="0" applyBorder="1">
      <alignment vertical="center"/>
    </xf>
    <xf numFmtId="0" fontId="0" fillId="0" borderId="14" xfId="0" applyBorder="1">
      <alignment vertical="center"/>
    </xf>
    <xf numFmtId="0" fontId="0" fillId="5" borderId="14"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7" xfId="0" applyFill="1" applyBorder="1">
      <alignment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5" borderId="21" xfId="0" applyFill="1" applyBorder="1">
      <alignment vertical="center"/>
    </xf>
    <xf numFmtId="0" fontId="0" fillId="5" borderId="22" xfId="0" applyFill="1" applyBorder="1">
      <alignment vertical="center"/>
    </xf>
    <xf numFmtId="0" fontId="0" fillId="0" borderId="16" xfId="0" applyBorder="1">
      <alignment vertical="center"/>
    </xf>
    <xf numFmtId="0" fontId="0" fillId="0" borderId="18" xfId="0" applyBorder="1">
      <alignment vertical="center"/>
    </xf>
    <xf numFmtId="0" fontId="0" fillId="0" borderId="21" xfId="0" applyBorder="1">
      <alignment vertical="center"/>
    </xf>
    <xf numFmtId="0" fontId="0" fillId="5" borderId="23" xfId="0" applyFill="1"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3" borderId="7" xfId="0" applyFill="1" applyBorder="1">
      <alignment vertical="center"/>
    </xf>
    <xf numFmtId="0" fontId="0" fillId="0" borderId="29" xfId="0" applyBorder="1">
      <alignment vertical="center"/>
    </xf>
    <xf numFmtId="0" fontId="0" fillId="0" borderId="30" xfId="0" applyBorder="1">
      <alignment vertical="center"/>
    </xf>
    <xf numFmtId="0" fontId="0" fillId="5" borderId="13" xfId="0" applyFill="1" applyBorder="1">
      <alignment vertical="center"/>
    </xf>
    <xf numFmtId="0" fontId="0" fillId="5" borderId="11" xfId="0" applyFill="1" applyBorder="1">
      <alignment vertical="center"/>
    </xf>
    <xf numFmtId="0" fontId="0" fillId="5" borderId="24" xfId="0" applyFill="1" applyBorder="1">
      <alignment vertical="center"/>
    </xf>
    <xf numFmtId="0" fontId="0" fillId="6" borderId="27" xfId="0" applyFill="1" applyBorder="1" applyAlignment="1">
      <alignment horizontal="center" vertical="center"/>
    </xf>
    <xf numFmtId="0" fontId="0" fillId="5" borderId="32" xfId="0" applyFill="1" applyBorder="1">
      <alignment vertical="center"/>
    </xf>
    <xf numFmtId="0" fontId="0" fillId="5" borderId="33" xfId="0" applyFill="1" applyBorder="1">
      <alignment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31" xfId="0" applyFill="1" applyBorder="1" applyAlignment="1">
      <alignment horizontal="center" vertical="center"/>
    </xf>
    <xf numFmtId="0" fontId="0" fillId="0" borderId="3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190500</xdr:colOff>
      <xdr:row>32</xdr:row>
      <xdr:rowOff>57150</xdr:rowOff>
    </xdr:from>
    <xdr:to>
      <xdr:col>4</xdr:col>
      <xdr:colOff>600075</xdr:colOff>
      <xdr:row>71</xdr:row>
      <xdr:rowOff>47625</xdr:rowOff>
    </xdr:to>
    <xdr:sp macro="" textlink="">
      <xdr:nvSpPr>
        <xdr:cNvPr id="49" name="テキスト ボックス 1">
          <a:extLst>
            <a:ext uri="{FF2B5EF4-FFF2-40B4-BE49-F238E27FC236}">
              <a16:creationId xmlns:a16="http://schemas.microsoft.com/office/drawing/2014/main" id="{99892822-B22B-3F01-0987-9931CB95C5E0}"/>
            </a:ext>
          </a:extLst>
        </xdr:cNvPr>
        <xdr:cNvSpPr txBox="1"/>
      </xdr:nvSpPr>
      <xdr:spPr>
        <a:xfrm>
          <a:off x="190500" y="5543550"/>
          <a:ext cx="4962525" cy="667702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トランザクションの書き方</a:t>
          </a:r>
        </a:p>
        <a:p>
          <a:pPr marL="0" indent="0" algn="l"/>
          <a:endParaRPr lang="ja-JP" altLang="en-US" sz="1100">
            <a:latin typeface="+mn-lt"/>
            <a:ea typeface="+mn-lt"/>
            <a:cs typeface="+mn-lt"/>
          </a:endParaRPr>
        </a:p>
        <a:p>
          <a:pPr marL="0" indent="0" algn="l"/>
          <a:r>
            <a:rPr lang="ja-JP" altLang="en-US" sz="1100">
              <a:latin typeface="+mn-lt"/>
              <a:ea typeface="+mn-lt"/>
              <a:cs typeface="+mn-lt"/>
            </a:rPr>
            <a:t>○開始</a:t>
          </a:r>
        </a:p>
        <a:p>
          <a:pPr marL="0" indent="0" algn="l"/>
          <a:r>
            <a:rPr lang="en-US" sz="1100">
              <a:latin typeface="+mn-lt"/>
              <a:ea typeface="+mn-lt"/>
              <a:cs typeface="+mn-lt"/>
            </a:rPr>
            <a:t>conn.setAutoCommit(false);</a:t>
          </a:r>
        </a:p>
        <a:p>
          <a:pPr marL="0" indent="0" algn="l"/>
          <a:r>
            <a:rPr lang="en-US" sz="1100">
              <a:latin typeface="+mn-lt"/>
              <a:ea typeface="+mn-lt"/>
              <a:cs typeface="+mn-lt"/>
            </a:rPr>
            <a:t>・</a:t>
          </a:r>
          <a:r>
            <a:rPr lang="ja-JP" altLang="en-US" sz="1100">
              <a:latin typeface="+mn-lt"/>
              <a:ea typeface="+mn-lt"/>
              <a:cs typeface="+mn-lt"/>
            </a:rPr>
            <a:t>実行文（</a:t>
          </a:r>
          <a:r>
            <a:rPr lang="en-US" sz="1100">
              <a:latin typeface="+mn-lt"/>
              <a:ea typeface="+mn-lt"/>
              <a:cs typeface="+mn-lt"/>
            </a:rPr>
            <a:t>executeUpdate();）</a:t>
          </a:r>
          <a:r>
            <a:rPr lang="ja-JP" altLang="en-US" sz="1100">
              <a:latin typeface="+mn-lt"/>
              <a:ea typeface="+mn-lt"/>
              <a:cs typeface="+mn-lt"/>
            </a:rPr>
            <a:t>の前に書く</a:t>
          </a:r>
        </a:p>
        <a:p>
          <a:pPr marL="0" indent="0" algn="l"/>
          <a:r>
            <a:rPr lang="ja-JP" altLang="en-US" sz="1100">
              <a:latin typeface="+mn-lt"/>
              <a:ea typeface="+mn-lt"/>
              <a:cs typeface="+mn-lt"/>
            </a:rPr>
            <a:t>・（自動でコミットする（</a:t>
          </a:r>
          <a:r>
            <a:rPr lang="en-US" sz="1100">
              <a:latin typeface="+mn-lt"/>
              <a:ea typeface="+mn-lt"/>
              <a:cs typeface="+mn-lt"/>
            </a:rPr>
            <a:t>SQL</a:t>
          </a:r>
          <a:r>
            <a:rPr lang="ja-JP" altLang="en-US" sz="1100">
              <a:latin typeface="+mn-lt"/>
              <a:ea typeface="+mn-lt"/>
              <a:cs typeface="+mn-lt"/>
            </a:rPr>
            <a:t>文を完了する）モードを切るという意味）</a:t>
          </a:r>
        </a:p>
        <a:p>
          <a:pPr marL="0" indent="0" algn="l"/>
          <a:endParaRPr lang="ja-JP" altLang="en-US" sz="1100">
            <a:latin typeface="+mn-lt"/>
            <a:ea typeface="+mn-lt"/>
            <a:cs typeface="+mn-lt"/>
          </a:endParaRPr>
        </a:p>
        <a:p>
          <a:pPr marL="0" indent="0" algn="l"/>
          <a:r>
            <a:rPr lang="ja-JP" altLang="en-US" sz="1100">
              <a:latin typeface="+mn-lt"/>
              <a:ea typeface="+mn-lt"/>
              <a:cs typeface="+mn-lt"/>
            </a:rPr>
            <a:t>○完了</a:t>
          </a:r>
        </a:p>
        <a:p>
          <a:pPr marL="0" indent="0" algn="l"/>
          <a:r>
            <a:rPr lang="en-US" sz="1100">
              <a:latin typeface="+mn-lt"/>
              <a:ea typeface="+mn-lt"/>
              <a:cs typeface="+mn-lt"/>
            </a:rPr>
            <a:t>conn.commit();　←（</a:t>
          </a:r>
          <a:r>
            <a:rPr lang="ja-JP" altLang="en-US" sz="1100">
              <a:latin typeface="+mn-lt"/>
              <a:ea typeface="+mn-lt"/>
              <a:cs typeface="+mn-lt"/>
            </a:rPr>
            <a:t>成功時に実行される）</a:t>
          </a:r>
        </a:p>
        <a:p>
          <a:pPr marL="0" indent="0" algn="l"/>
          <a:r>
            <a:rPr lang="en-US" sz="1100">
              <a:latin typeface="+mn-lt"/>
              <a:ea typeface="+mn-lt"/>
              <a:cs typeface="+mn-lt"/>
            </a:rPr>
            <a:t>conn.rollback();　←（</a:t>
          </a:r>
          <a:r>
            <a:rPr lang="ja-JP" altLang="en-US" sz="1100">
              <a:latin typeface="+mn-lt"/>
              <a:ea typeface="+mn-lt"/>
              <a:cs typeface="+mn-lt"/>
            </a:rPr>
            <a:t>失敗時に実行される）</a:t>
          </a:r>
        </a:p>
        <a:p>
          <a:pPr marL="0" indent="0" algn="l"/>
          <a:endParaRPr lang="ja-JP" altLang="en-US" sz="1100">
            <a:latin typeface="+mn-lt"/>
            <a:ea typeface="+mn-lt"/>
            <a:cs typeface="+mn-lt"/>
          </a:endParaRPr>
        </a:p>
        <a:p>
          <a:pPr marL="0" indent="0" algn="l"/>
          <a:endParaRPr lang="ja-JP" altLang="en-US" sz="1100">
            <a:latin typeface="+mn-lt"/>
            <a:ea typeface="+mn-lt"/>
            <a:cs typeface="+mn-lt"/>
          </a:endParaRPr>
        </a:p>
        <a:p>
          <a:pPr marL="0" indent="0" algn="l"/>
          <a:r>
            <a:rPr lang="ja-JP" altLang="en-US" sz="1100">
              <a:latin typeface="+mn-lt"/>
              <a:ea typeface="+mn-lt"/>
              <a:cs typeface="+mn-lt"/>
            </a:rPr>
            <a:t>☆</a:t>
          </a:r>
          <a:r>
            <a:rPr lang="en-US" sz="1100">
              <a:latin typeface="+mn-lt"/>
              <a:ea typeface="+mn-lt"/>
              <a:cs typeface="+mn-lt"/>
            </a:rPr>
            <a:t>SQL</a:t>
          </a:r>
          <a:r>
            <a:rPr lang="ja-JP" altLang="en-US" sz="1100">
              <a:latin typeface="+mn-lt"/>
              <a:ea typeface="+mn-lt"/>
              <a:cs typeface="+mn-lt"/>
            </a:rPr>
            <a:t>文が</a:t>
          </a:r>
          <a:r>
            <a:rPr lang="en-US" sz="1100">
              <a:latin typeface="+mn-lt"/>
              <a:ea typeface="+mn-lt"/>
              <a:cs typeface="+mn-lt"/>
            </a:rPr>
            <a:t>INSERT</a:t>
          </a:r>
          <a:r>
            <a:rPr lang="ja-JP" altLang="en-US" sz="1100">
              <a:latin typeface="+mn-lt"/>
              <a:ea typeface="+mn-lt"/>
              <a:cs typeface="+mn-lt"/>
            </a:rPr>
            <a:t>の場合</a:t>
          </a:r>
        </a:p>
        <a:p>
          <a:pPr marL="0" indent="0" algn="l"/>
          <a:r>
            <a:rPr lang="ja-JP" altLang="en-US" sz="1100">
              <a:latin typeface="+mn-lt"/>
              <a:ea typeface="+mn-lt"/>
              <a:cs typeface="+mn-lt"/>
            </a:rPr>
            <a:t>・実行文の後（</a:t>
          </a:r>
          <a:r>
            <a:rPr lang="en-US" sz="1100">
              <a:latin typeface="+mn-lt"/>
              <a:ea typeface="+mn-lt"/>
              <a:cs typeface="+mn-lt"/>
            </a:rPr>
            <a:t>try</a:t>
          </a:r>
          <a:r>
            <a:rPr lang="ja-JP" altLang="en-US" sz="1100">
              <a:latin typeface="+mn-lt"/>
              <a:ea typeface="+mn-lt"/>
              <a:cs typeface="+mn-lt"/>
            </a:rPr>
            <a:t>ブロックの最後）に</a:t>
          </a:r>
          <a:r>
            <a:rPr lang="en-US" sz="1100">
              <a:latin typeface="+mn-lt"/>
              <a:ea typeface="+mn-lt"/>
              <a:cs typeface="+mn-lt"/>
            </a:rPr>
            <a:t>conn.commit();</a:t>
          </a:r>
        </a:p>
        <a:p>
          <a:pPr marL="0" marR="0" indent="0" algn="l">
            <a:lnSpc>
              <a:spcPct val="100000"/>
            </a:lnSpc>
            <a:spcBef>
              <a:spcPts val="0"/>
            </a:spcBef>
            <a:spcAft>
              <a:spcPts val="0"/>
            </a:spcAft>
          </a:pPr>
          <a:r>
            <a:rPr lang="en-US" sz="1100">
              <a:latin typeface="+mn-lt"/>
              <a:ea typeface="+mn-lt"/>
              <a:cs typeface="+mn-lt"/>
            </a:rPr>
            <a:t>・SQLException</a:t>
          </a:r>
          <a:r>
            <a:rPr lang="ja-JP" altLang="en-US" sz="1100">
              <a:latin typeface="+mn-lt"/>
              <a:ea typeface="+mn-lt"/>
              <a:cs typeface="+mn-lt"/>
            </a:rPr>
            <a:t>を受けるブロック（</a:t>
          </a:r>
          <a:r>
            <a:rPr lang="en-US" sz="1100" b="0" i="0" u="none" strike="noStrike">
              <a:solidFill>
                <a:srgbClr val="000000"/>
              </a:solidFill>
              <a:latin typeface="Calibri" panose="020F0502020204030204" pitchFamily="34" charset="0"/>
              <a:cs typeface="Calibri" panose="020F0502020204030204" pitchFamily="34" charset="0"/>
            </a:rPr>
            <a:t>catch(SQLException e)）</a:t>
          </a:r>
          <a:r>
            <a:rPr lang="ja-JP" altLang="en-US" sz="1100">
              <a:latin typeface="+mn-lt"/>
              <a:ea typeface="+mn-lt"/>
              <a:cs typeface="+mn-lt"/>
            </a:rPr>
            <a:t>に</a:t>
          </a:r>
          <a:r>
            <a:rPr lang="en-US" sz="1100">
              <a:latin typeface="+mn-lt"/>
              <a:ea typeface="+mn-lt"/>
              <a:cs typeface="+mn-lt"/>
            </a:rPr>
            <a:t>conn.rollback();</a:t>
          </a:r>
        </a:p>
        <a:p>
          <a:pPr marL="0" indent="0" algn="l"/>
          <a:endParaRPr lang="en-US" sz="1100">
            <a:latin typeface="+mn-lt"/>
            <a:ea typeface="+mn-lt"/>
            <a:cs typeface="+mn-lt"/>
          </a:endParaRPr>
        </a:p>
        <a:p>
          <a:pPr marL="0" indent="0" algn="l"/>
          <a:r>
            <a:rPr lang="en-US" sz="1100">
              <a:latin typeface="+mn-lt"/>
              <a:ea typeface="+mn-lt"/>
              <a:cs typeface="+mn-lt"/>
            </a:rPr>
            <a:t>（</a:t>
          </a:r>
          <a:r>
            <a:rPr lang="ja-JP" altLang="en-US" sz="1100">
              <a:latin typeface="+mn-lt"/>
              <a:ea typeface="+mn-lt"/>
              <a:cs typeface="+mn-lt"/>
            </a:rPr>
            <a:t>石井の憶測）</a:t>
          </a:r>
        </a:p>
        <a:p>
          <a:pPr marL="0" marR="0" indent="0" algn="l">
            <a:lnSpc>
              <a:spcPct val="100000"/>
            </a:lnSpc>
            <a:spcBef>
              <a:spcPts val="0"/>
            </a:spcBef>
            <a:spcAft>
              <a:spcPts val="0"/>
            </a:spcAft>
          </a:pPr>
          <a:r>
            <a:rPr lang="en-US" sz="1100">
              <a:latin typeface="+mn-lt"/>
              <a:ea typeface="+mn-lt"/>
              <a:cs typeface="+mn-lt"/>
            </a:rPr>
            <a:t>catch</a:t>
          </a:r>
          <a:r>
            <a:rPr lang="en-US" sz="1100" b="0" i="0" u="none" strike="noStrike">
              <a:solidFill>
                <a:srgbClr val="000000"/>
              </a:solidFill>
              <a:latin typeface="Calibri" panose="020F0502020204030204" pitchFamily="34" charset="0"/>
              <a:cs typeface="Calibri" panose="020F0502020204030204" pitchFamily="34" charset="0"/>
            </a:rPr>
            <a:t>(SQLException e)</a:t>
          </a:r>
          <a:r>
            <a:rPr lang="ja-JP" altLang="en-US" sz="1100">
              <a:latin typeface="+mn-lt"/>
              <a:ea typeface="+mn-lt"/>
              <a:cs typeface="+mn-lt"/>
            </a:rPr>
            <a:t>の中にさらに</a:t>
          </a:r>
          <a:r>
            <a:rPr lang="en-US" sz="1100">
              <a:latin typeface="+mn-lt"/>
              <a:ea typeface="+mn-lt"/>
              <a:cs typeface="+mn-lt"/>
            </a:rPr>
            <a:t>trycatch</a:t>
          </a:r>
          <a:r>
            <a:rPr lang="ja-JP" altLang="en-US" sz="1100">
              <a:latin typeface="+mn-lt"/>
              <a:ea typeface="+mn-lt"/>
              <a:cs typeface="+mn-lt"/>
            </a:rPr>
            <a:t>で</a:t>
          </a:r>
          <a:r>
            <a:rPr lang="en-US" sz="1100">
              <a:latin typeface="+mn-lt"/>
              <a:ea typeface="+mn-lt"/>
              <a:cs typeface="+mn-lt"/>
            </a:rPr>
            <a:t>try</a:t>
          </a:r>
          <a:r>
            <a:rPr lang="ja-JP" altLang="en-US" sz="1100">
              <a:latin typeface="+mn-lt"/>
              <a:ea typeface="+mn-lt"/>
              <a:cs typeface="+mn-lt"/>
            </a:rPr>
            <a:t>のほうに</a:t>
          </a:r>
          <a:r>
            <a:rPr lang="en-US" sz="1100" b="0" i="0" u="none" strike="noStrike">
              <a:solidFill>
                <a:srgbClr val="000000"/>
              </a:solidFill>
              <a:latin typeface="Calibri" panose="020F0502020204030204" pitchFamily="34" charset="0"/>
              <a:cs typeface="Calibri" panose="020F0502020204030204" pitchFamily="34" charset="0"/>
            </a:rPr>
            <a:t>conn.rollback();</a:t>
          </a:r>
          <a:r>
            <a:rPr lang="ja-JP" altLang="en-US" sz="1100">
              <a:latin typeface="+mn-lt"/>
              <a:ea typeface="+mn-lt"/>
              <a:cs typeface="+mn-lt"/>
            </a:rPr>
            <a:t>書いたらエラーが消えました</a:t>
          </a:r>
        </a:p>
        <a:p>
          <a:pPr marL="0" indent="0" algn="l"/>
          <a:r>
            <a:rPr lang="ja-JP" altLang="en-US" sz="1100">
              <a:latin typeface="+mn-lt"/>
              <a:ea typeface="+mn-lt"/>
              <a:cs typeface="+mn-lt"/>
            </a:rPr>
            <a:t>詳しくは</a:t>
          </a:r>
          <a:r>
            <a:rPr lang="en-US" sz="1100">
              <a:latin typeface="+mn-lt"/>
              <a:ea typeface="+mn-lt"/>
              <a:cs typeface="+mn-lt"/>
            </a:rPr>
            <a:t>USERDAO</a:t>
          </a:r>
          <a:r>
            <a:rPr lang="ja-JP" altLang="en-US" sz="1100">
              <a:latin typeface="+mn-lt"/>
              <a:ea typeface="+mn-lt"/>
              <a:cs typeface="+mn-lt"/>
            </a:rPr>
            <a:t>の</a:t>
          </a:r>
          <a:r>
            <a:rPr lang="en-US" sz="1100">
              <a:latin typeface="+mn-lt"/>
              <a:ea typeface="+mn-lt"/>
              <a:cs typeface="+mn-lt"/>
            </a:rPr>
            <a:t>INSERT</a:t>
          </a:r>
          <a:r>
            <a:rPr lang="ja-JP" altLang="en-US" sz="1100">
              <a:latin typeface="+mn-lt"/>
              <a:ea typeface="+mn-lt"/>
              <a:cs typeface="+mn-lt"/>
            </a:rPr>
            <a:t>文を見てください</a:t>
          </a:r>
        </a:p>
        <a:p>
          <a:pPr marL="0" indent="0" algn="l"/>
          <a:endParaRPr lang="ja-JP" altLang="en-US" sz="1100">
            <a:latin typeface="+mn-lt"/>
            <a:ea typeface="+mn-lt"/>
            <a:cs typeface="+mn-lt"/>
          </a:endParaRPr>
        </a:p>
        <a:p>
          <a:pPr marL="0" indent="0" algn="l"/>
          <a:r>
            <a:rPr lang="ja-JP" altLang="en-US" sz="1100">
              <a:latin typeface="+mn-lt"/>
              <a:ea typeface="+mn-lt"/>
              <a:cs typeface="+mn-lt"/>
            </a:rPr>
            <a:t>☆</a:t>
          </a:r>
          <a:r>
            <a:rPr lang="en-US" sz="1100">
              <a:latin typeface="+mn-lt"/>
              <a:ea typeface="+mn-lt"/>
              <a:cs typeface="+mn-lt"/>
            </a:rPr>
            <a:t>SQL</a:t>
          </a:r>
          <a:r>
            <a:rPr lang="ja-JP" altLang="en-US" sz="1100">
              <a:latin typeface="+mn-lt"/>
              <a:ea typeface="+mn-lt"/>
              <a:cs typeface="+mn-lt"/>
            </a:rPr>
            <a:t>文が</a:t>
          </a:r>
          <a:r>
            <a:rPr lang="en-US" sz="1100">
              <a:latin typeface="+mn-lt"/>
              <a:ea typeface="+mn-lt"/>
              <a:cs typeface="+mn-lt"/>
            </a:rPr>
            <a:t>UPDATE、DELETE</a:t>
          </a:r>
          <a:r>
            <a:rPr lang="ja-JP" altLang="en-US" sz="1100">
              <a:latin typeface="+mn-lt"/>
              <a:ea typeface="+mn-lt"/>
              <a:cs typeface="+mn-lt"/>
            </a:rPr>
            <a:t>の場合</a:t>
          </a:r>
        </a:p>
        <a:p>
          <a:pPr marL="0" indent="0" algn="l"/>
          <a:r>
            <a:rPr lang="ja-JP" altLang="en-US" sz="1100">
              <a:latin typeface="+mn-lt"/>
              <a:ea typeface="+mn-lt"/>
              <a:cs typeface="+mn-lt"/>
            </a:rPr>
            <a:t>・実行文で返ってくる値（更新できたレコードの件数）を変数に格納しておき、</a:t>
          </a:r>
          <a:r>
            <a:rPr lang="en-US" sz="1100">
              <a:latin typeface="+mn-lt"/>
              <a:ea typeface="+mn-lt"/>
              <a:cs typeface="+mn-lt"/>
            </a:rPr>
            <a:t>if</a:t>
          </a:r>
          <a:r>
            <a:rPr lang="ja-JP" altLang="en-US" sz="1100">
              <a:latin typeface="+mn-lt"/>
              <a:ea typeface="+mn-lt"/>
              <a:cs typeface="+mn-lt"/>
            </a:rPr>
            <a:t>文を書く</a:t>
          </a:r>
        </a:p>
        <a:p>
          <a:pPr marL="0" indent="0" algn="l"/>
          <a:r>
            <a:rPr lang="ja-JP" altLang="en-US" sz="1100">
              <a:latin typeface="+mn-lt"/>
              <a:ea typeface="+mn-lt"/>
              <a:cs typeface="+mn-lt"/>
            </a:rPr>
            <a:t>・こんな感じ↓</a:t>
          </a:r>
        </a:p>
        <a:p>
          <a:pPr marL="0" indent="0" algn="l"/>
          <a:endParaRPr lang="ja-JP" altLang="en-US" sz="1100">
            <a:latin typeface="+mn-lt"/>
            <a:ea typeface="+mn-lt"/>
            <a:cs typeface="+mn-lt"/>
          </a:endParaRPr>
        </a:p>
        <a:p>
          <a:pPr marL="0" indent="0" algn="l"/>
          <a:r>
            <a:rPr lang="en-US" sz="1100">
              <a:latin typeface="+mn-lt"/>
              <a:ea typeface="+mn-lt"/>
              <a:cs typeface="+mn-lt"/>
            </a:rPr>
            <a:t>int ans=0;</a:t>
          </a:r>
        </a:p>
        <a:p>
          <a:pPr marL="0" indent="0" algn="l"/>
          <a:r>
            <a:rPr lang="en-US" sz="1100">
              <a:latin typeface="+mn-lt"/>
              <a:ea typeface="+mn-lt"/>
              <a:cs typeface="+mn-lt"/>
            </a:rPr>
            <a:t>conn.setAutoCommit(false);</a:t>
          </a:r>
        </a:p>
        <a:p>
          <a:pPr marL="0" indent="0" algn="l"/>
          <a:r>
            <a:rPr lang="en-US" sz="1100">
              <a:latin typeface="+mn-lt"/>
              <a:ea typeface="+mn-lt"/>
              <a:cs typeface="+mn-lt"/>
            </a:rPr>
            <a:t>ans += pStmt1.executeUpdate();</a:t>
          </a:r>
        </a:p>
        <a:p>
          <a:pPr marL="0" indent="0" algn="l"/>
          <a:r>
            <a:rPr lang="en-US" sz="1100">
              <a:latin typeface="+mn-lt"/>
              <a:ea typeface="+mn-lt"/>
              <a:cs typeface="+mn-lt"/>
            </a:rPr>
            <a:t>ans += pStmt2.executeUpdate();</a:t>
          </a:r>
        </a:p>
        <a:p>
          <a:pPr marL="0" indent="0" algn="l"/>
          <a:r>
            <a:rPr lang="en-US" sz="1100">
              <a:latin typeface="+mn-lt"/>
              <a:ea typeface="+mn-lt"/>
              <a:cs typeface="+mn-lt"/>
            </a:rPr>
            <a:t>ans += pStmt3.executeUpdate();</a:t>
          </a:r>
        </a:p>
        <a:p>
          <a:pPr marL="0" indent="0" algn="l"/>
          <a:endParaRPr lang="en-US" sz="1100">
            <a:latin typeface="+mn-lt"/>
            <a:ea typeface="+mn-lt"/>
            <a:cs typeface="+mn-lt"/>
          </a:endParaRPr>
        </a:p>
        <a:p>
          <a:pPr marL="0" indent="0" algn="l"/>
          <a:r>
            <a:rPr lang="en-US" sz="1100">
              <a:latin typeface="+mn-lt"/>
              <a:ea typeface="+mn-lt"/>
              <a:cs typeface="+mn-lt"/>
            </a:rPr>
            <a:t>if(ans == 3) {</a:t>
          </a:r>
        </a:p>
        <a:p>
          <a:pPr marL="0" indent="0" algn="l"/>
          <a:r>
            <a:rPr lang="en-US" sz="1100">
              <a:latin typeface="+mn-lt"/>
              <a:ea typeface="+mn-lt"/>
              <a:cs typeface="+mn-lt"/>
            </a:rPr>
            <a:t>　conn.commit();</a:t>
          </a:r>
        </a:p>
        <a:p>
          <a:pPr marL="0" indent="0" algn="l"/>
          <a:r>
            <a:rPr lang="en-US" sz="1100">
              <a:latin typeface="+mn-lt"/>
              <a:ea typeface="+mn-lt"/>
              <a:cs typeface="+mn-lt"/>
            </a:rPr>
            <a:t>　result = true;</a:t>
          </a:r>
        </a:p>
        <a:p>
          <a:pPr marL="0" indent="0" algn="l"/>
          <a:r>
            <a:rPr lang="en-US" sz="1100">
              <a:latin typeface="+mn-lt"/>
              <a:ea typeface="+mn-lt"/>
              <a:cs typeface="+mn-lt"/>
            </a:rPr>
            <a:t>}else {</a:t>
          </a:r>
        </a:p>
        <a:p>
          <a:pPr marL="0" indent="0" algn="l"/>
          <a:r>
            <a:rPr lang="en-US" sz="1100">
              <a:latin typeface="+mn-lt"/>
              <a:ea typeface="+mn-lt"/>
              <a:cs typeface="+mn-lt"/>
            </a:rPr>
            <a:t>　conn.rollback();</a:t>
          </a:r>
        </a:p>
        <a:p>
          <a:pPr marL="0" indent="0" algn="l"/>
          <a:r>
            <a:rPr lang="en-US" sz="1100">
              <a:latin typeface="+mn-lt"/>
              <a:ea typeface="+mn-lt"/>
              <a:cs typeface="+mn-lt"/>
            </a:rPr>
            <a:t>　result = false;</a:t>
          </a:r>
        </a:p>
        <a:p>
          <a:pPr marL="0" indent="0" algn="l"/>
          <a:r>
            <a:rPr lang="en-US" sz="1100">
              <a:latin typeface="+mn-lt"/>
              <a:ea typeface="+mn-lt"/>
              <a:cs typeface="+mn-lt"/>
            </a:rPr>
            <a:t>}</a:t>
          </a:r>
        </a:p>
        <a:p>
          <a:pPr marL="0" indent="0" algn="l"/>
          <a:endParaRPr lang="en-US" sz="1100">
            <a:latin typeface="+mn-lt"/>
            <a:ea typeface="+mn-lt"/>
            <a:cs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9"/>
  <sheetViews>
    <sheetView topLeftCell="A3" workbookViewId="0">
      <selection activeCell="D9" sqref="D9"/>
    </sheetView>
  </sheetViews>
  <sheetFormatPr defaultRowHeight="13.5"/>
  <cols>
    <col min="2" max="2" width="12.375" bestFit="1" customWidth="1"/>
    <col min="3" max="3" width="25.5" customWidth="1"/>
    <col min="4" max="4" width="17.875" customWidth="1"/>
    <col min="5" max="5" width="21.375" customWidth="1"/>
    <col min="6" max="6" width="58.625" customWidth="1"/>
  </cols>
  <sheetData>
    <row r="1" spans="1:6" ht="18.75">
      <c r="A1" s="4" t="s">
        <v>0</v>
      </c>
    </row>
    <row r="2" spans="1:6">
      <c r="B2" s="1" t="s">
        <v>1</v>
      </c>
      <c r="C2" s="6" t="s">
        <v>2</v>
      </c>
      <c r="D2" s="1" t="s">
        <v>3</v>
      </c>
      <c r="E2" s="3"/>
    </row>
    <row r="3" spans="1:6">
      <c r="B3" s="1" t="s">
        <v>4</v>
      </c>
      <c r="C3" s="2" t="s">
        <v>5</v>
      </c>
      <c r="D3" s="1" t="s">
        <v>6</v>
      </c>
      <c r="E3" s="5"/>
    </row>
    <row r="4" spans="1:6">
      <c r="D4" s="1" t="s">
        <v>7</v>
      </c>
      <c r="E4" s="3"/>
    </row>
    <row r="5" spans="1:6">
      <c r="D5" s="1" t="s">
        <v>8</v>
      </c>
      <c r="E5" s="3"/>
    </row>
    <row r="7" spans="1:6">
      <c r="B7" s="1" t="s">
        <v>9</v>
      </c>
      <c r="C7" s="1" t="s">
        <v>10</v>
      </c>
      <c r="D7" s="1" t="s">
        <v>11</v>
      </c>
      <c r="E7" s="1" t="s">
        <v>12</v>
      </c>
      <c r="F7" s="1" t="s">
        <v>13</v>
      </c>
    </row>
    <row r="8" spans="1:6">
      <c r="B8" s="3">
        <v>1</v>
      </c>
      <c r="C8" s="3" t="s">
        <v>14</v>
      </c>
      <c r="D8" s="3" t="s">
        <v>15</v>
      </c>
      <c r="E8" s="3" t="s">
        <v>16</v>
      </c>
      <c r="F8" s="3"/>
    </row>
    <row r="9" spans="1:6">
      <c r="B9" s="3">
        <v>2</v>
      </c>
      <c r="C9" s="3" t="s">
        <v>17</v>
      </c>
      <c r="D9" s="3" t="s">
        <v>18</v>
      </c>
      <c r="E9" s="3" t="s">
        <v>16</v>
      </c>
      <c r="F9" s="3"/>
    </row>
    <row r="10" spans="1:6">
      <c r="B10" s="3">
        <v>3</v>
      </c>
      <c r="C10" s="3" t="s">
        <v>19</v>
      </c>
      <c r="D10" s="3" t="s">
        <v>20</v>
      </c>
      <c r="E10" s="3" t="s">
        <v>16</v>
      </c>
      <c r="F10" s="3"/>
    </row>
    <row r="11" spans="1:6">
      <c r="B11" s="3">
        <v>4</v>
      </c>
      <c r="C11" s="3" t="s">
        <v>21</v>
      </c>
      <c r="D11" s="3" t="s">
        <v>22</v>
      </c>
      <c r="E11" s="3" t="s">
        <v>16</v>
      </c>
      <c r="F11" s="3"/>
    </row>
    <row r="12" spans="1:6">
      <c r="B12" s="3">
        <v>5</v>
      </c>
      <c r="C12" s="3" t="s">
        <v>23</v>
      </c>
      <c r="D12" s="3" t="s">
        <v>24</v>
      </c>
      <c r="E12" s="3" t="s">
        <v>16</v>
      </c>
      <c r="F12" s="3"/>
    </row>
    <row r="13" spans="1:6">
      <c r="B13" s="3">
        <v>6</v>
      </c>
      <c r="C13" s="3" t="s">
        <v>25</v>
      </c>
      <c r="D13" s="3" t="s">
        <v>26</v>
      </c>
      <c r="E13" s="3" t="s">
        <v>16</v>
      </c>
      <c r="F13" s="3" t="s">
        <v>27</v>
      </c>
    </row>
    <row r="14" spans="1:6">
      <c r="B14" s="3">
        <v>7</v>
      </c>
      <c r="C14" s="11" t="s">
        <v>28</v>
      </c>
      <c r="D14" s="11" t="s">
        <v>29</v>
      </c>
      <c r="E14" s="11" t="s">
        <v>30</v>
      </c>
    </row>
    <row r="15" spans="1:6">
      <c r="B15" s="3">
        <v>8</v>
      </c>
      <c r="C15" s="21" t="s">
        <v>31</v>
      </c>
      <c r="D15" s="21" t="s">
        <v>32</v>
      </c>
      <c r="E15" s="10" t="s">
        <v>16</v>
      </c>
      <c r="F15" s="11" t="s">
        <v>33</v>
      </c>
    </row>
    <row r="16" spans="1:6">
      <c r="B16" s="2">
        <v>9</v>
      </c>
      <c r="C16" s="10"/>
      <c r="D16" s="23"/>
      <c r="F16" s="10"/>
    </row>
    <row r="17" spans="2:6">
      <c r="B17" s="2">
        <v>10</v>
      </c>
      <c r="C17" s="22"/>
      <c r="D17" s="22"/>
      <c r="E17" s="10"/>
      <c r="F17" s="10"/>
    </row>
    <row r="18" spans="2:6">
      <c r="B18" s="3">
        <v>11</v>
      </c>
      <c r="C18" s="12"/>
      <c r="D18" s="12"/>
      <c r="E18" s="12"/>
      <c r="F18" s="12"/>
    </row>
    <row r="19" spans="2:6">
      <c r="B19" s="3">
        <v>12</v>
      </c>
      <c r="C19" s="3"/>
      <c r="D19" s="3"/>
      <c r="E19" s="3"/>
      <c r="F19" s="3"/>
    </row>
    <row r="20" spans="2:6">
      <c r="B20" s="3">
        <v>13</v>
      </c>
      <c r="C20" s="3"/>
      <c r="D20" s="3"/>
      <c r="E20" s="3"/>
      <c r="F20" s="3"/>
    </row>
    <row r="21" spans="2:6">
      <c r="B21" s="3">
        <v>14</v>
      </c>
      <c r="C21" s="3"/>
      <c r="D21" s="3"/>
      <c r="E21" s="3"/>
      <c r="F21" s="3"/>
    </row>
    <row r="22" spans="2:6">
      <c r="B22" s="3">
        <v>15</v>
      </c>
      <c r="C22" s="3"/>
      <c r="D22" s="3"/>
      <c r="E22" s="3"/>
      <c r="F22" s="3"/>
    </row>
    <row r="23" spans="2:6">
      <c r="B23" s="3">
        <v>16</v>
      </c>
      <c r="C23" s="3"/>
      <c r="D23" s="3"/>
      <c r="E23" s="3"/>
      <c r="F23" s="3"/>
    </row>
    <row r="24" spans="2:6">
      <c r="B24" s="3">
        <v>17</v>
      </c>
      <c r="C24" s="3"/>
      <c r="D24" s="3"/>
      <c r="E24" s="3"/>
      <c r="F24" s="3"/>
    </row>
    <row r="25" spans="2:6">
      <c r="B25" s="3">
        <v>18</v>
      </c>
      <c r="C25" s="3"/>
      <c r="D25" s="3"/>
      <c r="E25" s="3"/>
      <c r="F25" s="3"/>
    </row>
    <row r="26" spans="2:6">
      <c r="B26" s="3">
        <v>19</v>
      </c>
      <c r="C26" s="3"/>
      <c r="D26" s="3"/>
      <c r="E26" s="3"/>
      <c r="F26" s="3"/>
    </row>
    <row r="27" spans="2:6">
      <c r="B27" s="3">
        <v>20</v>
      </c>
      <c r="C27" s="3"/>
      <c r="D27" s="3"/>
      <c r="E27" s="3"/>
      <c r="F27" s="3"/>
    </row>
    <row r="28" spans="2:6">
      <c r="B28" s="3">
        <v>21</v>
      </c>
      <c r="C28" s="3"/>
      <c r="D28" s="3"/>
      <c r="E28" s="3"/>
      <c r="F28" s="3"/>
    </row>
    <row r="29" spans="2:6">
      <c r="B29" s="3">
        <v>22</v>
      </c>
      <c r="C29" s="3"/>
      <c r="D29" s="3"/>
      <c r="E29" s="3"/>
      <c r="F29" s="3"/>
    </row>
    <row r="30" spans="2:6">
      <c r="B30" s="3">
        <v>23</v>
      </c>
      <c r="C30" s="3"/>
      <c r="D30" s="3"/>
      <c r="E30" s="3"/>
      <c r="F30" s="3"/>
    </row>
    <row r="31" spans="2:6">
      <c r="B31" s="3">
        <v>24</v>
      </c>
      <c r="C31" s="3"/>
      <c r="D31" s="3"/>
      <c r="E31" s="3"/>
      <c r="F31" s="3"/>
    </row>
    <row r="32" spans="2:6">
      <c r="B32" s="3">
        <v>25</v>
      </c>
      <c r="C32" s="3"/>
      <c r="D32" s="3"/>
      <c r="E32" s="3"/>
      <c r="F32" s="3"/>
    </row>
    <row r="33" spans="2:6">
      <c r="B33" s="3">
        <v>26</v>
      </c>
      <c r="C33" s="3"/>
      <c r="D33" s="3"/>
      <c r="E33" s="3"/>
      <c r="F33" s="3"/>
    </row>
    <row r="34" spans="2:6">
      <c r="B34" s="3">
        <v>27</v>
      </c>
      <c r="C34" s="3"/>
      <c r="D34" s="3"/>
      <c r="E34" s="3"/>
      <c r="F34" s="3"/>
    </row>
    <row r="35" spans="2:6">
      <c r="B35" s="3">
        <v>28</v>
      </c>
      <c r="C35" s="3"/>
      <c r="D35" s="3"/>
      <c r="E35" s="3"/>
      <c r="F35" s="3"/>
    </row>
    <row r="36" spans="2:6">
      <c r="B36" s="3">
        <v>29</v>
      </c>
      <c r="C36" s="3"/>
      <c r="D36" s="3"/>
      <c r="E36" s="3"/>
      <c r="F36" s="3"/>
    </row>
    <row r="37" spans="2:6">
      <c r="B37" s="3">
        <v>30</v>
      </c>
      <c r="C37" s="3"/>
      <c r="D37" s="3"/>
      <c r="E37" s="3"/>
      <c r="F37" s="3"/>
    </row>
    <row r="38" spans="2:6">
      <c r="B38" s="3">
        <v>31</v>
      </c>
      <c r="C38" s="3"/>
      <c r="D38" s="3"/>
      <c r="E38" s="3"/>
      <c r="F38" s="3"/>
    </row>
    <row r="39" spans="2:6">
      <c r="C39" s="3"/>
      <c r="D39" s="3"/>
      <c r="E39" s="3"/>
      <c r="F39"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D3B2-35B7-4535-8038-E12062348D61}">
  <dimension ref="A1:L30"/>
  <sheetViews>
    <sheetView workbookViewId="0">
      <selection activeCell="C11" sqref="C11"/>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156</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t="s">
        <v>157</v>
      </c>
      <c r="C10" s="3" t="s">
        <v>158</v>
      </c>
      <c r="D10" s="3" t="s">
        <v>55</v>
      </c>
      <c r="E10" s="3"/>
      <c r="F10" s="3" t="s">
        <v>45</v>
      </c>
      <c r="G10" s="3" t="s">
        <v>52</v>
      </c>
      <c r="H10" s="3"/>
      <c r="I10" s="3"/>
      <c r="J10" s="3"/>
      <c r="L10" t="str">
        <f>C10&amp;" "&amp;D10&amp;" "&amp;IF(E10&lt;&gt;"","("&amp;E10&amp;")","")&amp;IF(C11&lt;&gt;"",",","")</f>
        <v>alertl_id int ,</v>
      </c>
    </row>
    <row r="11" spans="1:12">
      <c r="A11" s="3">
        <v>2</v>
      </c>
      <c r="B11" s="3" t="s">
        <v>159</v>
      </c>
      <c r="C11" s="3" t="s">
        <v>160</v>
      </c>
      <c r="D11" s="3" t="s">
        <v>141</v>
      </c>
      <c r="E11" s="3">
        <v>10</v>
      </c>
      <c r="F11" s="3"/>
      <c r="G11" s="3"/>
      <c r="H11" s="3" t="s">
        <v>45</v>
      </c>
      <c r="I11" s="3"/>
      <c r="J11" s="3" t="s">
        <v>161</v>
      </c>
      <c r="L11" t="str">
        <f>C11&amp;" "&amp;D11&amp;" "&amp;IF(E11&lt;&gt;"","("&amp;E11&amp;")","")&amp;IF(C12&lt;&gt;"",",","")</f>
        <v>alertl_date varchar (10)</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EC67E-7BCC-4D87-97B6-BA29BA2704B1}">
  <dimension ref="A1:L30"/>
  <sheetViews>
    <sheetView topLeftCell="A2" workbookViewId="0">
      <selection activeCell="B12" sqref="B12"/>
    </sheetView>
  </sheetViews>
  <sheetFormatPr defaultRowHeight="13.5"/>
  <cols>
    <col min="2" max="2" width="17.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162</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t="s">
        <v>163</v>
      </c>
      <c r="C10" s="3"/>
      <c r="D10" s="3" t="s">
        <v>66</v>
      </c>
      <c r="E10" s="3"/>
      <c r="F10" s="3" t="s">
        <v>45</v>
      </c>
      <c r="G10" s="3"/>
      <c r="H10" s="3"/>
      <c r="I10" s="3"/>
      <c r="J10" s="3"/>
      <c r="L10" t="str">
        <f>C10&amp;" "&amp;D10&amp;" "&amp;IF(E10&lt;&gt;"","("&amp;E10&amp;")","")&amp;IF(C11&lt;&gt;"",",","")</f>
        <v xml:space="preserve"> int </v>
      </c>
    </row>
    <row r="11" spans="1:12">
      <c r="A11" s="3">
        <v>2</v>
      </c>
      <c r="B11" s="3" t="s">
        <v>164</v>
      </c>
      <c r="C11" s="3"/>
      <c r="D11" s="3" t="s">
        <v>141</v>
      </c>
      <c r="E11" s="3"/>
      <c r="F11" s="3"/>
      <c r="G11" s="3"/>
      <c r="H11" s="3"/>
      <c r="I11" s="3"/>
      <c r="J11" s="3"/>
      <c r="L11" t="str">
        <f>C11&amp;" "&amp;D11&amp;" "&amp;IF(E11&lt;&gt;"","("&amp;E11&amp;")","")&amp;IF(C12&lt;&gt;"",",","")</f>
        <v xml:space="preserve"> varchar </v>
      </c>
    </row>
    <row r="12" spans="1:12">
      <c r="A12" s="3">
        <v>3</v>
      </c>
      <c r="B12" s="14" t="s">
        <v>165</v>
      </c>
      <c r="C12" s="14"/>
      <c r="D12" s="14" t="s">
        <v>86</v>
      </c>
      <c r="E12" s="3"/>
      <c r="F12" s="3"/>
      <c r="G12" s="3"/>
      <c r="H12" s="3"/>
      <c r="I12" s="3"/>
      <c r="J12" s="3"/>
      <c r="L12" t="str">
        <f>C12&amp;" "&amp;D12&amp;" "&amp;IF(E12&lt;&gt;"","("&amp;E12&amp;")","")&amp;IF(C13&lt;&gt;"",",","")</f>
        <v xml:space="preserve"> date </v>
      </c>
    </row>
    <row r="13" spans="1:12">
      <c r="A13" s="3">
        <v>4</v>
      </c>
      <c r="B13" s="3" t="s">
        <v>166</v>
      </c>
      <c r="C13" s="17"/>
      <c r="D13" s="3" t="s">
        <v>86</v>
      </c>
      <c r="E13" s="3"/>
      <c r="F13" s="3"/>
      <c r="G13" s="3"/>
      <c r="H13" s="3"/>
      <c r="I13" s="3"/>
      <c r="J13" s="3"/>
      <c r="L13" t="str">
        <f>C13&amp;" "&amp;D13&amp;" "&amp;IF(E13&lt;&gt;"","("&amp;E13&amp;")","")&amp;IF(C14&lt;&gt;"",",","")</f>
        <v xml:space="preserve"> date </v>
      </c>
    </row>
    <row r="14" spans="1:12">
      <c r="A14" s="3">
        <v>5</v>
      </c>
      <c r="B14" s="13" t="s">
        <v>167</v>
      </c>
      <c r="C14" s="13"/>
      <c r="D14" s="13" t="s">
        <v>86</v>
      </c>
      <c r="E14" s="3"/>
      <c r="F14" s="3"/>
      <c r="G14" s="3"/>
      <c r="H14" s="3"/>
      <c r="I14" s="3"/>
      <c r="J14" s="3"/>
      <c r="L14" t="str">
        <f>C14&amp;" "&amp;D14&amp;" "&amp;IF(E14&lt;&gt;"","("&amp;E14&amp;")","")&amp;IF(C15&lt;&gt;"",",","")</f>
        <v xml:space="preserve"> date </v>
      </c>
    </row>
    <row r="15" spans="1:12">
      <c r="A15" s="3">
        <v>6</v>
      </c>
      <c r="B15" s="3" t="s">
        <v>168</v>
      </c>
      <c r="C15" s="3"/>
      <c r="D15" s="3" t="s">
        <v>86</v>
      </c>
      <c r="E15" s="3"/>
      <c r="F15" s="3"/>
      <c r="G15" s="3"/>
      <c r="H15" s="3"/>
      <c r="I15" s="3"/>
      <c r="J15" s="3"/>
      <c r="L15" t="str">
        <f t="shared" ref="L15:L29" si="0">C15&amp;" "&amp;D15&amp;" "&amp;IF(E15&lt;&gt;"","("&amp;E15&amp;")","")&amp;IF(C16&lt;&gt;"",",","")</f>
        <v xml:space="preserve"> date </v>
      </c>
    </row>
    <row r="16" spans="1:12">
      <c r="A16" s="3">
        <v>7</v>
      </c>
      <c r="B16" s="3" t="s">
        <v>169</v>
      </c>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DF07E-33CC-4FF2-8263-6CC99FBCCA06}">
  <dimension ref="A1:L30"/>
  <sheetViews>
    <sheetView topLeftCell="D18" workbookViewId="0">
      <selection activeCell="D18" sqref="D18"/>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25</v>
      </c>
    </row>
    <row r="2" spans="1:12">
      <c r="B2" s="1" t="s">
        <v>1</v>
      </c>
      <c r="C2" s="6" t="s">
        <v>2</v>
      </c>
      <c r="D2" s="1" t="s">
        <v>3</v>
      </c>
      <c r="E2" s="3"/>
    </row>
    <row r="3" spans="1:12">
      <c r="B3" s="1" t="s">
        <v>4</v>
      </c>
      <c r="C3" s="2" t="s">
        <v>5</v>
      </c>
      <c r="D3" s="1" t="s">
        <v>6</v>
      </c>
      <c r="E3" s="5"/>
    </row>
    <row r="4" spans="1:12">
      <c r="B4" s="1" t="s">
        <v>34</v>
      </c>
      <c r="C4" s="3" t="s">
        <v>25</v>
      </c>
      <c r="D4" s="1" t="s">
        <v>7</v>
      </c>
      <c r="E4" s="3"/>
    </row>
    <row r="5" spans="1:12">
      <c r="B5" s="1" t="s">
        <v>35</v>
      </c>
      <c r="C5" s="3" t="s">
        <v>26</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category (</v>
      </c>
    </row>
    <row r="10" spans="1:12">
      <c r="A10" s="3">
        <v>1</v>
      </c>
      <c r="B10" s="3" t="s">
        <v>88</v>
      </c>
      <c r="C10" s="3" t="s">
        <v>170</v>
      </c>
      <c r="D10" s="3" t="s">
        <v>66</v>
      </c>
      <c r="E10" s="3"/>
      <c r="F10" s="3" t="s">
        <v>45</v>
      </c>
      <c r="G10" s="3" t="s">
        <v>52</v>
      </c>
      <c r="H10" s="3"/>
      <c r="I10" s="3"/>
      <c r="J10" s="3" t="s">
        <v>171</v>
      </c>
      <c r="L10" t="str">
        <f>C10&amp;" "&amp;D10&amp;" "&amp;IF(E10&lt;&gt;"","("&amp;E10&amp;")","")&amp;IF(C11&lt;&gt;"","PRIMARY KEY,","")</f>
        <v>category_id int PRIMARY KEY,</v>
      </c>
    </row>
    <row r="11" spans="1:12">
      <c r="A11" s="3">
        <v>2</v>
      </c>
      <c r="B11" s="3" t="s">
        <v>25</v>
      </c>
      <c r="C11" s="3" t="s">
        <v>172</v>
      </c>
      <c r="D11" s="3" t="s">
        <v>44</v>
      </c>
      <c r="E11" s="3">
        <v>20</v>
      </c>
      <c r="F11" s="3"/>
      <c r="G11" s="3"/>
      <c r="H11" s="3" t="s">
        <v>45</v>
      </c>
      <c r="I11" s="3"/>
      <c r="J11" s="3" t="s">
        <v>173</v>
      </c>
      <c r="L11" t="str">
        <f>C11&amp;" "&amp;D11&amp;" "&amp;IF(E11&lt;&gt;"","("&amp;E11&amp;")","")&amp;IF(C12&lt;&gt;"",",","")</f>
        <v>category_name varchar (20)</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A7CC1-25EB-4D64-8556-B29EE39A1F0A}">
  <dimension ref="A1:L30"/>
  <sheetViews>
    <sheetView topLeftCell="B3" workbookViewId="0">
      <selection activeCell="C12" sqref="C12"/>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174</v>
      </c>
    </row>
    <row r="2" spans="1:12">
      <c r="B2" s="1" t="s">
        <v>1</v>
      </c>
      <c r="C2" s="6" t="s">
        <v>2</v>
      </c>
      <c r="D2" s="1" t="s">
        <v>3</v>
      </c>
      <c r="E2" s="3"/>
    </row>
    <row r="3" spans="1:12">
      <c r="B3" s="1" t="s">
        <v>4</v>
      </c>
      <c r="C3" s="2" t="s">
        <v>5</v>
      </c>
      <c r="D3" s="1" t="s">
        <v>6</v>
      </c>
      <c r="E3" s="5"/>
    </row>
    <row r="4" spans="1:12">
      <c r="B4" s="1" t="s">
        <v>34</v>
      </c>
      <c r="C4" s="11" t="s">
        <v>28</v>
      </c>
      <c r="D4" s="1" t="s">
        <v>7</v>
      </c>
      <c r="E4" s="3"/>
    </row>
    <row r="5" spans="1:12">
      <c r="B5" s="24" t="s">
        <v>35</v>
      </c>
      <c r="C5" s="10" t="s">
        <v>29</v>
      </c>
      <c r="D5" s="25" t="s">
        <v>8</v>
      </c>
      <c r="E5" s="3"/>
    </row>
    <row r="7" spans="1:12" ht="25.5" customHeight="1"/>
    <row r="9" spans="1:12">
      <c r="A9" s="1" t="s">
        <v>9</v>
      </c>
      <c r="B9" s="1" t="s">
        <v>10</v>
      </c>
      <c r="C9" s="1" t="s">
        <v>11</v>
      </c>
      <c r="D9" s="1" t="s">
        <v>36</v>
      </c>
      <c r="E9" s="1" t="s">
        <v>37</v>
      </c>
      <c r="F9" s="1" t="s">
        <v>38</v>
      </c>
      <c r="G9" s="1" t="s">
        <v>39</v>
      </c>
      <c r="H9" s="1" t="s">
        <v>40</v>
      </c>
      <c r="I9" s="1" t="s">
        <v>41</v>
      </c>
      <c r="J9" s="1" t="s">
        <v>13</v>
      </c>
      <c r="L9" t="str">
        <f>"create table "&amp;C5&amp;" ("</f>
        <v>create table UPjoin (</v>
      </c>
    </row>
    <row r="10" spans="1:12">
      <c r="A10" s="3">
        <v>1</v>
      </c>
      <c r="B10" s="3" t="s">
        <v>175</v>
      </c>
      <c r="C10" s="3" t="s">
        <v>176</v>
      </c>
      <c r="D10" s="3" t="s">
        <v>55</v>
      </c>
      <c r="E10" s="3"/>
      <c r="F10" s="3" t="s">
        <v>45</v>
      </c>
      <c r="G10" s="3" t="s">
        <v>52</v>
      </c>
      <c r="H10" s="3"/>
      <c r="I10" s="3"/>
      <c r="J10" s="3"/>
      <c r="L10" t="str">
        <f>C10&amp;" "&amp;D10&amp;" "&amp;IF(E10&lt;&gt;"","("&amp;E10&amp;")","")&amp;IF(C11&lt;&gt;"","PRIMARY KEY,","")</f>
        <v>user_page_id int PRIMARY KEY,</v>
      </c>
    </row>
    <row r="11" spans="1:12">
      <c r="A11" s="3">
        <v>2</v>
      </c>
      <c r="B11" s="3" t="s">
        <v>42</v>
      </c>
      <c r="C11" s="3" t="s">
        <v>43</v>
      </c>
      <c r="D11" s="3" t="s">
        <v>44</v>
      </c>
      <c r="E11" s="3">
        <v>100</v>
      </c>
      <c r="F11" s="3"/>
      <c r="G11" s="3"/>
      <c r="H11" s="3"/>
      <c r="I11" s="3"/>
      <c r="J11" s="3" t="s">
        <v>177</v>
      </c>
      <c r="L11" t="str">
        <f>C11&amp;" "&amp;D11&amp;" "&amp;IF(E11&lt;&gt;"","("&amp;E11&amp;")","")&amp;" FOREIGN KEY ("&amp;C11&amp;") REFERENCES users(user_id)"&amp;IF(C12&lt;&gt;"",",","")</f>
        <v>user_id varchar (100) FOREIGN KEY (user_id) REFERENCES users(user_id),</v>
      </c>
    </row>
    <row r="12" spans="1:12">
      <c r="A12" s="3">
        <v>3</v>
      </c>
      <c r="B12" s="3" t="s">
        <v>64</v>
      </c>
      <c r="C12" s="3" t="s">
        <v>65</v>
      </c>
      <c r="D12" s="3" t="s">
        <v>66</v>
      </c>
      <c r="E12" s="3"/>
      <c r="F12" s="3"/>
      <c r="G12" s="3"/>
      <c r="H12" s="3"/>
      <c r="I12" s="3"/>
      <c r="J12" s="3" t="s">
        <v>91</v>
      </c>
      <c r="L12" t="str">
        <f>C12&amp;" "&amp;D12&amp;" "&amp;IF(E12&lt;&gt;"","("&amp;E12&amp;")","")&amp;"FOREIGN KEY ("&amp;C12&amp;") REFERENCES page(page_id)"&amp;IF(C13&lt;&gt;"",",","")</f>
        <v>page_id int FOREIGN KEY (page_id) REFERENCES page(page_id)</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50C0-9D23-4805-9CB1-44FCE6E237B2}">
  <dimension ref="A1:L30"/>
  <sheetViews>
    <sheetView workbookViewId="0">
      <selection activeCell="D13" sqref="D13"/>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178</v>
      </c>
    </row>
    <row r="2" spans="1:12">
      <c r="B2" s="1" t="s">
        <v>1</v>
      </c>
      <c r="C2" s="6" t="s">
        <v>2</v>
      </c>
      <c r="D2" s="1" t="s">
        <v>3</v>
      </c>
      <c r="E2" s="3"/>
    </row>
    <row r="3" spans="1:12">
      <c r="B3" s="1" t="s">
        <v>4</v>
      </c>
      <c r="C3" s="2" t="s">
        <v>5</v>
      </c>
      <c r="D3" s="1" t="s">
        <v>6</v>
      </c>
      <c r="E3" s="5"/>
    </row>
    <row r="4" spans="1:12">
      <c r="B4" s="1" t="s">
        <v>34</v>
      </c>
      <c r="C4" s="21" t="s">
        <v>31</v>
      </c>
      <c r="D4" s="1" t="s">
        <v>7</v>
      </c>
      <c r="E4" s="3"/>
    </row>
    <row r="5" spans="1:12">
      <c r="B5" s="24" t="s">
        <v>35</v>
      </c>
      <c r="C5" s="10" t="s">
        <v>32</v>
      </c>
      <c r="D5" s="25" t="s">
        <v>8</v>
      </c>
      <c r="E5" s="3"/>
    </row>
    <row r="9" spans="1:12">
      <c r="A9" s="1" t="s">
        <v>9</v>
      </c>
      <c r="B9" s="1" t="s">
        <v>10</v>
      </c>
      <c r="C9" s="1" t="s">
        <v>11</v>
      </c>
      <c r="D9" s="1" t="s">
        <v>36</v>
      </c>
      <c r="E9" s="1" t="s">
        <v>37</v>
      </c>
      <c r="F9" s="1" t="s">
        <v>38</v>
      </c>
      <c r="G9" s="1" t="s">
        <v>39</v>
      </c>
      <c r="H9" s="1" t="s">
        <v>40</v>
      </c>
      <c r="I9" s="1" t="s">
        <v>41</v>
      </c>
      <c r="J9" s="1" t="s">
        <v>13</v>
      </c>
      <c r="L9" t="str">
        <f>"create table "&amp;C5&amp;" ("</f>
        <v>create table icon (</v>
      </c>
    </row>
    <row r="10" spans="1:12">
      <c r="A10" s="3">
        <v>1</v>
      </c>
      <c r="B10" s="3" t="s">
        <v>53</v>
      </c>
      <c r="C10" s="3" t="s">
        <v>54</v>
      </c>
      <c r="D10" s="3" t="s">
        <v>55</v>
      </c>
      <c r="E10" s="3"/>
      <c r="F10" s="3" t="s">
        <v>45</v>
      </c>
      <c r="G10" s="3" t="s">
        <v>52</v>
      </c>
      <c r="H10" s="3"/>
      <c r="I10" s="3"/>
      <c r="J10" s="3"/>
      <c r="L10" t="str">
        <f>C10&amp;" "&amp;D10&amp;" "&amp;IF(E10&lt;&gt;"","("&amp;E10&amp;")","")&amp;IF(C11&lt;&gt;"","PRIMARY KEY,","")</f>
        <v>icon_id int PRIMARY KEY,</v>
      </c>
    </row>
    <row r="11" spans="1:12">
      <c r="A11" s="3">
        <v>2</v>
      </c>
      <c r="B11" s="3" t="s">
        <v>179</v>
      </c>
      <c r="C11" s="3" t="s">
        <v>180</v>
      </c>
      <c r="D11" s="3" t="s">
        <v>141</v>
      </c>
      <c r="E11" s="3">
        <v>100</v>
      </c>
      <c r="F11" s="3"/>
      <c r="G11" s="3"/>
      <c r="H11" s="3" t="s">
        <v>52</v>
      </c>
      <c r="I11" s="3"/>
      <c r="J11" s="3"/>
      <c r="L11" t="str">
        <f>C11&amp;" "&amp;D11&amp;" "&amp;IF(E11&lt;&gt;"","("&amp;E11&amp;")","")&amp;IF(C12&lt;&gt;"",",","")</f>
        <v>icon_path varchar (100)</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0369-91A1-4022-A5BB-C3724FDD8921}">
  <dimension ref="A1:L30"/>
  <sheetViews>
    <sheetView workbookViewId="0">
      <selection activeCell="C6" sqref="C6"/>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14</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c r="C10" s="3"/>
      <c r="D10" s="3"/>
      <c r="E10" s="3"/>
      <c r="F10" s="3" t="s">
        <v>45</v>
      </c>
      <c r="G10" s="3"/>
      <c r="H10" s="3"/>
      <c r="I10" s="3"/>
      <c r="J10" s="3"/>
      <c r="L10" t="str">
        <f>C10&amp;" "&amp;D10&amp;" "&amp;IF(E10&lt;&gt;"","("&amp;E10&amp;")","")&amp;IF(C11&lt;&gt;"",",","")</f>
        <v xml:space="preserve">  </v>
      </c>
    </row>
    <row r="11" spans="1:12">
      <c r="A11" s="3">
        <v>2</v>
      </c>
      <c r="B11" s="3"/>
      <c r="C11" s="3"/>
      <c r="D11" s="3"/>
      <c r="E11" s="3"/>
      <c r="F11" s="3"/>
      <c r="G11" s="3"/>
      <c r="H11" s="3"/>
      <c r="I11" s="3"/>
      <c r="J11" s="3"/>
      <c r="L11" t="str">
        <f>C11&amp;" "&amp;D11&amp;" "&amp;IF(E11&lt;&gt;"","("&amp;E11&amp;")","")&amp;IF(C12&lt;&gt;"",",","")</f>
        <v xml:space="preserve">  </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5117-1F51-49D0-8927-31E5FB2D74DF}">
  <dimension ref="B1:C17"/>
  <sheetViews>
    <sheetView topLeftCell="A6" workbookViewId="0">
      <selection activeCell="B17" sqref="B17"/>
    </sheetView>
  </sheetViews>
  <sheetFormatPr defaultRowHeight="13.5"/>
  <cols>
    <col min="2" max="2" width="84" customWidth="1"/>
  </cols>
  <sheetData>
    <row r="1" spans="2:3">
      <c r="B1" t="s">
        <v>181</v>
      </c>
    </row>
    <row r="2" spans="2:3">
      <c r="B2" s="7">
        <v>44722</v>
      </c>
    </row>
    <row r="3" spans="2:3" ht="27">
      <c r="B3" s="9" t="s">
        <v>182</v>
      </c>
      <c r="C3" t="s">
        <v>183</v>
      </c>
    </row>
    <row r="4" spans="2:3">
      <c r="B4" t="s">
        <v>184</v>
      </c>
      <c r="C4" t="s">
        <v>185</v>
      </c>
    </row>
    <row r="5" spans="2:3" ht="15.75">
      <c r="B5" s="8" t="s">
        <v>186</v>
      </c>
    </row>
    <row r="6" spans="2:3">
      <c r="B6" t="s">
        <v>187</v>
      </c>
    </row>
    <row r="7" spans="2:3" ht="27">
      <c r="B7" s="15" t="s">
        <v>188</v>
      </c>
    </row>
    <row r="8" spans="2:3">
      <c r="B8" s="16" t="s">
        <v>189</v>
      </c>
    </row>
    <row r="12" spans="2:3">
      <c r="B12" t="s">
        <v>190</v>
      </c>
    </row>
    <row r="13" spans="2:3">
      <c r="B13" t="s">
        <v>191</v>
      </c>
    </row>
    <row r="15" spans="2:3">
      <c r="B15" t="s">
        <v>192</v>
      </c>
    </row>
    <row r="16" spans="2:3">
      <c r="B16" t="s">
        <v>193</v>
      </c>
    </row>
    <row r="17" spans="2:2">
      <c r="B17" t="s">
        <v>194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C02A-0251-433F-86B8-CFA220AE9BE2}">
  <dimension ref="A1:H31"/>
  <sheetViews>
    <sheetView topLeftCell="A61" workbookViewId="0">
      <selection activeCell="H63" sqref="H63"/>
    </sheetView>
  </sheetViews>
  <sheetFormatPr defaultRowHeight="13.5"/>
  <cols>
    <col min="1" max="1" width="13.75" customWidth="1"/>
    <col min="3" max="3" width="10.125" customWidth="1"/>
    <col min="4" max="4" width="26.875" customWidth="1"/>
    <col min="5" max="5" width="8" customWidth="1"/>
    <col min="8" max="8" width="12.75" customWidth="1"/>
  </cols>
  <sheetData>
    <row r="1" spans="1:8">
      <c r="A1" t="s">
        <v>195</v>
      </c>
      <c r="B1" t="s">
        <v>196</v>
      </c>
      <c r="C1" t="s">
        <v>197</v>
      </c>
      <c r="D1" t="s">
        <v>198</v>
      </c>
      <c r="E1" t="s">
        <v>199</v>
      </c>
      <c r="F1" t="s">
        <v>200</v>
      </c>
      <c r="G1" t="s">
        <v>16</v>
      </c>
      <c r="H1" t="s">
        <v>201</v>
      </c>
    </row>
    <row r="2" spans="1:8">
      <c r="A2" t="s">
        <v>202</v>
      </c>
      <c r="B2" t="s">
        <v>203</v>
      </c>
      <c r="C2" t="s">
        <v>204</v>
      </c>
      <c r="D2" t="s">
        <v>205</v>
      </c>
      <c r="E2" t="s">
        <v>206</v>
      </c>
      <c r="F2" t="s">
        <v>207</v>
      </c>
      <c r="G2" t="s">
        <v>15</v>
      </c>
      <c r="H2" t="s">
        <v>208</v>
      </c>
    </row>
    <row r="3" spans="1:8">
      <c r="C3" t="s">
        <v>209</v>
      </c>
      <c r="E3" t="s">
        <v>210</v>
      </c>
      <c r="F3" t="s">
        <v>207</v>
      </c>
      <c r="G3" t="s">
        <v>18</v>
      </c>
      <c r="H3" t="s">
        <v>211</v>
      </c>
    </row>
    <row r="4" spans="1:8">
      <c r="E4" t="s">
        <v>212</v>
      </c>
      <c r="F4" t="s">
        <v>207</v>
      </c>
      <c r="G4" t="s">
        <v>29</v>
      </c>
      <c r="H4" t="s">
        <v>213</v>
      </c>
    </row>
    <row r="5" spans="1:8">
      <c r="E5" t="s">
        <v>214</v>
      </c>
      <c r="F5" t="s">
        <v>207</v>
      </c>
      <c r="G5" t="s">
        <v>24</v>
      </c>
      <c r="H5" t="s">
        <v>65</v>
      </c>
    </row>
    <row r="7" spans="1:8" s="27" customFormat="1">
      <c r="B7" s="27" t="s">
        <v>215</v>
      </c>
      <c r="C7" s="27" t="s">
        <v>204</v>
      </c>
      <c r="D7" s="27" t="s">
        <v>216</v>
      </c>
      <c r="E7" s="27" t="s">
        <v>206</v>
      </c>
      <c r="F7" s="27" t="s">
        <v>217</v>
      </c>
      <c r="G7" s="27" t="s">
        <v>22</v>
      </c>
      <c r="H7" s="27" t="s">
        <v>124</v>
      </c>
    </row>
    <row r="8" spans="1:8" s="27" customFormat="1">
      <c r="C8" s="27" t="s">
        <v>218</v>
      </c>
      <c r="E8" s="27" t="s">
        <v>210</v>
      </c>
      <c r="F8" s="27" t="s">
        <v>217</v>
      </c>
      <c r="G8" s="27" t="s">
        <v>20</v>
      </c>
      <c r="H8" s="27" t="s">
        <v>65</v>
      </c>
    </row>
    <row r="9" spans="1:8" s="27" customFormat="1">
      <c r="E9" s="27" t="s">
        <v>212</v>
      </c>
      <c r="F9" s="27" t="s">
        <v>217</v>
      </c>
      <c r="G9" s="27" t="s">
        <v>24</v>
      </c>
      <c r="H9" s="27" t="s">
        <v>65</v>
      </c>
    </row>
    <row r="10" spans="1:8" s="27" customFormat="1">
      <c r="E10" s="27" t="s">
        <v>214</v>
      </c>
      <c r="F10" s="27" t="s">
        <v>217</v>
      </c>
      <c r="G10" s="27" t="s">
        <v>29</v>
      </c>
      <c r="H10" s="27" t="s">
        <v>43</v>
      </c>
    </row>
    <row r="11" spans="1:8" s="27" customFormat="1">
      <c r="E11" s="27" t="s">
        <v>219</v>
      </c>
      <c r="F11" s="27" t="s">
        <v>217</v>
      </c>
      <c r="G11" s="27" t="s">
        <v>18</v>
      </c>
      <c r="H11" s="27" t="s">
        <v>65</v>
      </c>
    </row>
    <row r="12" spans="1:8" s="27" customFormat="1">
      <c r="E12" s="27" t="s">
        <v>220</v>
      </c>
      <c r="F12" s="27" t="s">
        <v>217</v>
      </c>
      <c r="G12" s="27" t="s">
        <v>15</v>
      </c>
      <c r="H12" s="27" t="s">
        <v>43</v>
      </c>
    </row>
    <row r="14" spans="1:8">
      <c r="A14" t="s">
        <v>221</v>
      </c>
      <c r="B14" t="s">
        <v>222</v>
      </c>
      <c r="C14" t="s">
        <v>223</v>
      </c>
      <c r="D14" t="s">
        <v>224</v>
      </c>
      <c r="E14" t="s">
        <v>206</v>
      </c>
      <c r="F14" t="s">
        <v>207</v>
      </c>
      <c r="G14" t="s">
        <v>18</v>
      </c>
      <c r="H14" t="s">
        <v>68</v>
      </c>
    </row>
    <row r="15" spans="1:8">
      <c r="C15" t="s">
        <v>209</v>
      </c>
      <c r="E15" t="s">
        <v>210</v>
      </c>
      <c r="F15" t="s">
        <v>207</v>
      </c>
      <c r="G15" t="s">
        <v>29</v>
      </c>
      <c r="H15" t="s">
        <v>213</v>
      </c>
    </row>
    <row r="16" spans="1:8">
      <c r="E16" t="s">
        <v>212</v>
      </c>
      <c r="F16" t="s">
        <v>207</v>
      </c>
      <c r="G16" t="s">
        <v>24</v>
      </c>
      <c r="H16" t="s">
        <v>65</v>
      </c>
    </row>
    <row r="18" spans="2:8" s="27" customFormat="1">
      <c r="B18" s="27" t="s">
        <v>222</v>
      </c>
      <c r="C18" s="27" t="s">
        <v>223</v>
      </c>
      <c r="D18" s="27" t="s">
        <v>225</v>
      </c>
      <c r="E18" s="27" t="s">
        <v>206</v>
      </c>
      <c r="F18" s="27" t="s">
        <v>217</v>
      </c>
      <c r="G18" s="27" t="s">
        <v>22</v>
      </c>
      <c r="H18" s="27" t="s">
        <v>124</v>
      </c>
    </row>
    <row r="19" spans="2:8" s="27" customFormat="1">
      <c r="C19" s="27" t="s">
        <v>218</v>
      </c>
      <c r="E19" s="27" t="s">
        <v>210</v>
      </c>
      <c r="F19" s="27" t="s">
        <v>217</v>
      </c>
      <c r="G19" s="27" t="s">
        <v>20</v>
      </c>
      <c r="H19" s="27" t="s">
        <v>65</v>
      </c>
    </row>
    <row r="20" spans="2:8" s="27" customFormat="1">
      <c r="E20" s="27" t="s">
        <v>212</v>
      </c>
      <c r="F20" s="27" t="s">
        <v>217</v>
      </c>
      <c r="G20" s="27" t="s">
        <v>29</v>
      </c>
      <c r="H20" s="27" t="s">
        <v>65</v>
      </c>
    </row>
    <row r="21" spans="2:8" s="27" customFormat="1">
      <c r="E21" s="27" t="s">
        <v>214</v>
      </c>
      <c r="F21" s="27" t="s">
        <v>217</v>
      </c>
      <c r="G21" s="27" t="s">
        <v>24</v>
      </c>
      <c r="H21" s="27" t="s">
        <v>65</v>
      </c>
    </row>
    <row r="22" spans="2:8" s="27" customFormat="1">
      <c r="E22" s="27" t="s">
        <v>219</v>
      </c>
      <c r="F22" s="27" t="s">
        <v>217</v>
      </c>
      <c r="G22" s="27" t="s">
        <v>18</v>
      </c>
      <c r="H22" s="27" t="s">
        <v>65</v>
      </c>
    </row>
    <row r="24" spans="2:8">
      <c r="B24" t="s">
        <v>226</v>
      </c>
      <c r="C24" t="s">
        <v>227</v>
      </c>
      <c r="D24" t="s">
        <v>228</v>
      </c>
      <c r="E24" t="s">
        <v>206</v>
      </c>
      <c r="F24" t="s">
        <v>207</v>
      </c>
      <c r="G24" t="s">
        <v>20</v>
      </c>
      <c r="H24" t="s">
        <v>124</v>
      </c>
    </row>
    <row r="25" spans="2:8">
      <c r="C25" t="s">
        <v>209</v>
      </c>
      <c r="E25" t="s">
        <v>210</v>
      </c>
      <c r="F25" t="s">
        <v>207</v>
      </c>
      <c r="G25" t="s">
        <v>22</v>
      </c>
      <c r="H25" t="s">
        <v>208</v>
      </c>
    </row>
    <row r="27" spans="2:8">
      <c r="B27" t="s">
        <v>229</v>
      </c>
      <c r="C27" t="s">
        <v>227</v>
      </c>
      <c r="D27" t="s">
        <v>230</v>
      </c>
      <c r="E27" t="s">
        <v>206</v>
      </c>
      <c r="F27" t="s">
        <v>217</v>
      </c>
      <c r="G27" t="s">
        <v>22</v>
      </c>
      <c r="H27" t="s">
        <v>124</v>
      </c>
    </row>
    <row r="28" spans="2:8">
      <c r="C28" t="s">
        <v>218</v>
      </c>
      <c r="E28" t="s">
        <v>210</v>
      </c>
      <c r="F28" t="s">
        <v>217</v>
      </c>
      <c r="G28" t="s">
        <v>20</v>
      </c>
      <c r="H28" t="s">
        <v>124</v>
      </c>
    </row>
    <row r="30" spans="2:8">
      <c r="B30" t="s">
        <v>229</v>
      </c>
      <c r="C30" t="s">
        <v>227</v>
      </c>
      <c r="D30" t="s">
        <v>231</v>
      </c>
      <c r="E30" t="s">
        <v>206</v>
      </c>
      <c r="F30" t="s">
        <v>232</v>
      </c>
      <c r="G30" t="s">
        <v>20</v>
      </c>
      <c r="H30" t="s">
        <v>208</v>
      </c>
    </row>
    <row r="31" spans="2:8">
      <c r="C31" t="s">
        <v>233</v>
      </c>
      <c r="E31" t="s">
        <v>210</v>
      </c>
      <c r="F31" t="s">
        <v>232</v>
      </c>
      <c r="G31" t="s">
        <v>22</v>
      </c>
      <c r="H31" t="s">
        <v>208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587F-5409-47D5-A36A-FEE160FFDC3C}">
  <dimension ref="A1:G21"/>
  <sheetViews>
    <sheetView topLeftCell="H1" workbookViewId="0">
      <selection activeCell="D18" sqref="D18"/>
    </sheetView>
  </sheetViews>
  <sheetFormatPr defaultRowHeight="13.5"/>
  <cols>
    <col min="1" max="1" width="10.125" customWidth="1"/>
    <col min="2" max="2" width="39.125" customWidth="1"/>
    <col min="5" max="5" width="13.125" customWidth="1"/>
    <col min="6" max="6" width="14.75" customWidth="1"/>
  </cols>
  <sheetData>
    <row r="1" spans="1:7" s="26" customFormat="1">
      <c r="A1" s="26" t="s">
        <v>197</v>
      </c>
      <c r="B1" s="26" t="s">
        <v>198</v>
      </c>
      <c r="C1" s="26" t="s">
        <v>200</v>
      </c>
      <c r="D1" s="26" t="s">
        <v>16</v>
      </c>
      <c r="E1" s="26" t="s">
        <v>201</v>
      </c>
      <c r="F1" s="26" t="s">
        <v>234</v>
      </c>
      <c r="G1" s="26" t="s">
        <v>235</v>
      </c>
    </row>
    <row r="2" spans="1:7">
      <c r="A2" t="s">
        <v>204</v>
      </c>
      <c r="B2" t="s">
        <v>236</v>
      </c>
      <c r="C2" t="s">
        <v>237</v>
      </c>
      <c r="D2" t="s">
        <v>15</v>
      </c>
      <c r="E2" t="s">
        <v>43</v>
      </c>
    </row>
    <row r="3" spans="1:7">
      <c r="B3" t="s">
        <v>238</v>
      </c>
      <c r="D3" t="s">
        <v>32</v>
      </c>
    </row>
    <row r="5" spans="1:7">
      <c r="A5" t="s">
        <v>239</v>
      </c>
      <c r="B5" t="s">
        <v>238</v>
      </c>
      <c r="C5" t="s">
        <v>237</v>
      </c>
      <c r="D5" t="s">
        <v>32</v>
      </c>
      <c r="E5" t="s">
        <v>211</v>
      </c>
    </row>
    <row r="7" spans="1:7">
      <c r="A7" t="s">
        <v>223</v>
      </c>
      <c r="B7" t="s">
        <v>240</v>
      </c>
      <c r="C7" t="s">
        <v>237</v>
      </c>
      <c r="D7" t="s">
        <v>29</v>
      </c>
      <c r="E7" t="s">
        <v>43</v>
      </c>
      <c r="F7" t="s">
        <v>241</v>
      </c>
      <c r="G7" t="s">
        <v>242</v>
      </c>
    </row>
    <row r="8" spans="1:7">
      <c r="A8" t="s">
        <v>243</v>
      </c>
      <c r="B8" t="s">
        <v>244</v>
      </c>
      <c r="D8" t="s">
        <v>18</v>
      </c>
    </row>
    <row r="10" spans="1:7">
      <c r="A10" t="s">
        <v>245</v>
      </c>
      <c r="B10" t="s">
        <v>246</v>
      </c>
      <c r="C10" t="s">
        <v>237</v>
      </c>
      <c r="D10" t="s">
        <v>18</v>
      </c>
      <c r="E10" t="s">
        <v>65</v>
      </c>
    </row>
    <row r="11" spans="1:7">
      <c r="A11" t="s">
        <v>247</v>
      </c>
      <c r="D11" t="s">
        <v>24</v>
      </c>
    </row>
    <row r="12" spans="1:7">
      <c r="D12" t="s">
        <v>20</v>
      </c>
    </row>
    <row r="13" spans="1:7">
      <c r="D13" t="s">
        <v>22</v>
      </c>
    </row>
    <row r="14" spans="1:7">
      <c r="D14" t="s">
        <v>26</v>
      </c>
    </row>
    <row r="16" spans="1:7" s="16" customFormat="1">
      <c r="A16" s="16" t="s">
        <v>227</v>
      </c>
      <c r="B16" s="16" t="s">
        <v>248</v>
      </c>
      <c r="C16" s="16" t="s">
        <v>237</v>
      </c>
      <c r="D16" s="16" t="s">
        <v>20</v>
      </c>
    </row>
    <row r="17" spans="1:5" s="16" customFormat="1">
      <c r="B17" s="16" t="s">
        <v>249</v>
      </c>
      <c r="D17" s="16" t="s">
        <v>22</v>
      </c>
    </row>
    <row r="18" spans="1:5" s="16" customFormat="1">
      <c r="D18" s="16" t="s">
        <v>26</v>
      </c>
    </row>
    <row r="21" spans="1:5">
      <c r="A21" t="s">
        <v>245</v>
      </c>
      <c r="B21" t="s">
        <v>250</v>
      </c>
      <c r="C21" t="s">
        <v>237</v>
      </c>
      <c r="D21" t="s">
        <v>18</v>
      </c>
      <c r="E21" t="s">
        <v>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7B98-A6F4-430F-A349-9162BE3B54E7}">
  <dimension ref="A1:K42"/>
  <sheetViews>
    <sheetView topLeftCell="A17" workbookViewId="0">
      <selection activeCell="E38" sqref="E38"/>
    </sheetView>
  </sheetViews>
  <sheetFormatPr defaultColWidth="9" defaultRowHeight="13.5"/>
  <cols>
    <col min="1" max="1" width="11.875" customWidth="1"/>
    <col min="2" max="2" width="24.5" customWidth="1"/>
    <col min="3" max="3" width="9.625" customWidth="1"/>
    <col min="4" max="4" width="28.375" customWidth="1"/>
    <col min="5" max="5" width="42.875" customWidth="1"/>
    <col min="6" max="6" width="4.5" style="27" customWidth="1"/>
    <col min="7" max="8" width="9" style="27"/>
    <col min="9" max="9" width="27.5" style="27" customWidth="1"/>
    <col min="10" max="10" width="25.375" style="27" bestFit="1" customWidth="1"/>
    <col min="11" max="11" width="9" style="27"/>
  </cols>
  <sheetData>
    <row r="1" spans="1:11">
      <c r="A1" s="26" t="s">
        <v>251</v>
      </c>
      <c r="B1" s="26" t="s">
        <v>252</v>
      </c>
      <c r="C1" s="26" t="s">
        <v>253</v>
      </c>
      <c r="D1" s="26" t="s">
        <v>198</v>
      </c>
      <c r="E1" s="26" t="s">
        <v>235</v>
      </c>
      <c r="F1" s="27" t="s">
        <v>254</v>
      </c>
      <c r="G1" s="27" t="s">
        <v>200</v>
      </c>
      <c r="H1" s="27" t="s">
        <v>16</v>
      </c>
      <c r="I1" s="27" t="s">
        <v>255</v>
      </c>
      <c r="J1" s="27" t="s">
        <v>234</v>
      </c>
      <c r="K1" s="27" t="s">
        <v>235</v>
      </c>
    </row>
    <row r="2" spans="1:11">
      <c r="A2" s="59" t="s">
        <v>204</v>
      </c>
      <c r="B2" s="62" t="s">
        <v>209</v>
      </c>
      <c r="C2" s="42"/>
      <c r="D2" s="62" t="s">
        <v>205</v>
      </c>
      <c r="E2" s="49" t="s">
        <v>256</v>
      </c>
      <c r="F2" s="34" t="s">
        <v>206</v>
      </c>
      <c r="G2" s="35" t="s">
        <v>207</v>
      </c>
      <c r="H2" s="35" t="s">
        <v>15</v>
      </c>
      <c r="I2" s="35" t="s">
        <v>208</v>
      </c>
      <c r="J2" s="35"/>
      <c r="K2" s="36"/>
    </row>
    <row r="3" spans="1:11">
      <c r="A3" s="60"/>
      <c r="B3" s="63"/>
      <c r="D3" s="63"/>
      <c r="E3" s="32" t="s">
        <v>257</v>
      </c>
      <c r="F3" s="37" t="s">
        <v>210</v>
      </c>
      <c r="G3" s="27" t="s">
        <v>207</v>
      </c>
      <c r="H3" s="27" t="s">
        <v>18</v>
      </c>
      <c r="I3" s="27" t="s">
        <v>211</v>
      </c>
      <c r="K3" s="38"/>
    </row>
    <row r="4" spans="1:11">
      <c r="A4" s="60"/>
      <c r="B4" s="63"/>
      <c r="D4" s="63"/>
      <c r="E4" s="32" t="s">
        <v>258</v>
      </c>
      <c r="F4" s="37" t="s">
        <v>212</v>
      </c>
      <c r="G4" s="27" t="s">
        <v>207</v>
      </c>
      <c r="H4" s="27" t="s">
        <v>29</v>
      </c>
      <c r="I4" s="27" t="s">
        <v>213</v>
      </c>
      <c r="K4" s="38"/>
    </row>
    <row r="5" spans="1:11">
      <c r="A5" s="60"/>
      <c r="B5" s="64"/>
      <c r="C5" s="44"/>
      <c r="D5" s="64"/>
      <c r="E5" s="44" t="s">
        <v>259</v>
      </c>
      <c r="F5" s="39" t="s">
        <v>214</v>
      </c>
      <c r="G5" s="40" t="s">
        <v>207</v>
      </c>
      <c r="H5" s="40" t="s">
        <v>24</v>
      </c>
      <c r="I5" s="40"/>
      <c r="J5" s="40"/>
      <c r="K5" s="41"/>
    </row>
    <row r="6" spans="1:11">
      <c r="A6" s="60"/>
      <c r="B6" s="43"/>
      <c r="F6" s="53"/>
      <c r="K6" s="38"/>
    </row>
    <row r="7" spans="1:11">
      <c r="A7" s="60"/>
      <c r="B7" s="50" t="s">
        <v>260</v>
      </c>
      <c r="C7" s="29"/>
      <c r="D7" s="21" t="s">
        <v>261</v>
      </c>
      <c r="E7" s="29" t="s">
        <v>262</v>
      </c>
      <c r="F7" s="54"/>
      <c r="G7" s="30"/>
      <c r="H7" s="30"/>
      <c r="I7" s="30"/>
      <c r="J7" s="30"/>
      <c r="K7" s="45"/>
    </row>
    <row r="8" spans="1:11">
      <c r="A8" s="60"/>
      <c r="B8" s="51"/>
      <c r="C8" s="32"/>
      <c r="D8" s="51"/>
      <c r="F8" s="53"/>
      <c r="K8" s="38"/>
    </row>
    <row r="9" spans="1:11">
      <c r="A9" s="60"/>
      <c r="B9" s="21" t="s">
        <v>233</v>
      </c>
      <c r="D9" s="28" t="s">
        <v>263</v>
      </c>
      <c r="E9" s="28"/>
      <c r="F9" s="54"/>
      <c r="G9" s="30" t="s">
        <v>232</v>
      </c>
      <c r="H9" s="30" t="s">
        <v>15</v>
      </c>
      <c r="I9" s="30"/>
      <c r="J9" s="30"/>
      <c r="K9" s="45"/>
    </row>
    <row r="10" spans="1:11">
      <c r="A10" s="60"/>
      <c r="B10" s="51"/>
      <c r="D10" s="31"/>
      <c r="E10" s="31"/>
      <c r="F10" s="53"/>
      <c r="K10" s="38"/>
    </row>
    <row r="11" spans="1:11">
      <c r="A11" s="60"/>
      <c r="B11" s="21" t="s">
        <v>264</v>
      </c>
      <c r="D11" s="28" t="s">
        <v>265</v>
      </c>
      <c r="E11" s="28" t="s">
        <v>266</v>
      </c>
      <c r="F11" s="54"/>
      <c r="G11" s="30" t="s">
        <v>237</v>
      </c>
      <c r="H11" s="30" t="s">
        <v>15</v>
      </c>
      <c r="I11" s="30"/>
      <c r="J11" s="30"/>
      <c r="K11" s="45"/>
    </row>
    <row r="12" spans="1:11">
      <c r="A12" s="60"/>
      <c r="B12" s="51"/>
      <c r="D12" s="31"/>
      <c r="E12" s="31"/>
      <c r="F12" s="53"/>
      <c r="K12" s="38"/>
    </row>
    <row r="13" spans="1:11">
      <c r="A13" s="60"/>
      <c r="B13" s="21" t="s">
        <v>264</v>
      </c>
      <c r="D13" s="21" t="s">
        <v>236</v>
      </c>
      <c r="E13" s="29" t="s">
        <v>267</v>
      </c>
      <c r="F13" s="54"/>
      <c r="G13" s="30" t="s">
        <v>237</v>
      </c>
      <c r="H13" s="30" t="s">
        <v>15</v>
      </c>
      <c r="I13" s="30" t="s">
        <v>43</v>
      </c>
      <c r="J13" s="30"/>
      <c r="K13" s="45"/>
    </row>
    <row r="14" spans="1:11">
      <c r="A14" s="61"/>
      <c r="B14" s="52"/>
      <c r="C14" s="44"/>
      <c r="D14" s="52" t="s">
        <v>238</v>
      </c>
      <c r="E14" s="44"/>
      <c r="F14" s="55"/>
      <c r="G14" s="40"/>
      <c r="H14" s="40" t="s">
        <v>32</v>
      </c>
      <c r="I14" s="40"/>
      <c r="J14" s="40"/>
      <c r="K14" s="41"/>
    </row>
    <row r="17" spans="1:11">
      <c r="A17" s="59" t="s">
        <v>223</v>
      </c>
      <c r="B17" s="62" t="s">
        <v>209</v>
      </c>
      <c r="C17" s="42"/>
      <c r="D17" s="62" t="s">
        <v>224</v>
      </c>
      <c r="E17" s="42"/>
      <c r="F17" s="34" t="s">
        <v>206</v>
      </c>
      <c r="G17" s="35" t="s">
        <v>207</v>
      </c>
      <c r="H17" s="35" t="s">
        <v>18</v>
      </c>
      <c r="I17" s="35" t="s">
        <v>68</v>
      </c>
      <c r="J17" s="35"/>
      <c r="K17" s="36"/>
    </row>
    <row r="18" spans="1:11">
      <c r="A18" s="60"/>
      <c r="B18" s="63"/>
      <c r="D18" s="63"/>
      <c r="F18" s="37" t="s">
        <v>210</v>
      </c>
      <c r="G18" s="27" t="s">
        <v>207</v>
      </c>
      <c r="H18" s="27" t="s">
        <v>29</v>
      </c>
      <c r="I18" s="27" t="s">
        <v>213</v>
      </c>
      <c r="K18" s="38"/>
    </row>
    <row r="19" spans="1:11">
      <c r="A19" s="60"/>
      <c r="B19" s="64"/>
      <c r="C19" s="44"/>
      <c r="D19" s="64"/>
      <c r="E19" s="44"/>
      <c r="F19" s="39" t="s">
        <v>212</v>
      </c>
      <c r="G19" s="40" t="s">
        <v>207</v>
      </c>
      <c r="H19" s="40" t="s">
        <v>24</v>
      </c>
      <c r="I19" s="40" t="s">
        <v>65</v>
      </c>
      <c r="J19" s="40"/>
      <c r="K19" s="41"/>
    </row>
    <row r="20" spans="1:11">
      <c r="A20" s="60"/>
      <c r="B20" s="65" t="s">
        <v>260</v>
      </c>
      <c r="D20" s="63" t="s">
        <v>225</v>
      </c>
      <c r="E20" t="s">
        <v>268</v>
      </c>
      <c r="F20" s="37" t="s">
        <v>206</v>
      </c>
      <c r="G20" s="27" t="s">
        <v>217</v>
      </c>
      <c r="H20" s="27" t="s">
        <v>29</v>
      </c>
      <c r="I20" s="27" t="s">
        <v>65</v>
      </c>
      <c r="K20" s="38"/>
    </row>
    <row r="21" spans="1:11">
      <c r="A21" s="60"/>
      <c r="B21" s="66"/>
      <c r="D21" s="63"/>
      <c r="F21" s="37" t="s">
        <v>210</v>
      </c>
      <c r="G21" s="27" t="s">
        <v>217</v>
      </c>
      <c r="H21" s="27" t="s">
        <v>24</v>
      </c>
      <c r="I21" s="27" t="s">
        <v>65</v>
      </c>
      <c r="K21" s="38"/>
    </row>
    <row r="22" spans="1:11">
      <c r="A22" s="60"/>
      <c r="B22" s="67"/>
      <c r="D22" s="68"/>
      <c r="F22" s="57" t="s">
        <v>212</v>
      </c>
      <c r="G22" s="33" t="s">
        <v>217</v>
      </c>
      <c r="H22" s="33" t="s">
        <v>18</v>
      </c>
      <c r="I22" s="33" t="s">
        <v>65</v>
      </c>
      <c r="J22" s="33"/>
      <c r="K22" s="58"/>
    </row>
    <row r="23" spans="1:11">
      <c r="A23" s="60"/>
      <c r="B23" s="56"/>
      <c r="D23" s="48"/>
      <c r="F23" s="39"/>
      <c r="G23" s="40"/>
      <c r="H23" s="40"/>
      <c r="I23" s="40"/>
      <c r="J23" s="40"/>
      <c r="K23" s="41"/>
    </row>
    <row r="24" spans="1:11">
      <c r="A24" s="60"/>
      <c r="B24" s="63" t="s">
        <v>233</v>
      </c>
      <c r="C24" s="42"/>
      <c r="D24" s="63" t="s">
        <v>269</v>
      </c>
      <c r="E24" s="42"/>
      <c r="F24" s="37"/>
      <c r="G24" s="27" t="s">
        <v>232</v>
      </c>
      <c r="H24" s="27" t="s">
        <v>18</v>
      </c>
      <c r="I24" s="27" t="s">
        <v>241</v>
      </c>
      <c r="K24" s="38"/>
    </row>
    <row r="25" spans="1:11">
      <c r="A25" s="60"/>
      <c r="B25" s="63"/>
      <c r="D25" s="64"/>
      <c r="F25" s="37"/>
      <c r="K25" s="38"/>
    </row>
    <row r="26" spans="1:11">
      <c r="A26" s="60"/>
      <c r="B26" s="62" t="s">
        <v>264</v>
      </c>
      <c r="C26" s="42"/>
      <c r="D26" s="46" t="s">
        <v>240</v>
      </c>
      <c r="E26" s="42"/>
      <c r="F26" s="34"/>
      <c r="G26" s="35" t="s">
        <v>237</v>
      </c>
      <c r="H26" s="35" t="s">
        <v>29</v>
      </c>
      <c r="I26" s="35" t="s">
        <v>43</v>
      </c>
      <c r="J26" s="35" t="s">
        <v>241</v>
      </c>
      <c r="K26" s="36"/>
    </row>
    <row r="27" spans="1:11">
      <c r="A27" s="60"/>
      <c r="B27" s="63"/>
      <c r="D27" s="47" t="s">
        <v>244</v>
      </c>
      <c r="F27" s="37"/>
      <c r="H27" s="27" t="s">
        <v>18</v>
      </c>
      <c r="K27" s="38"/>
    </row>
    <row r="28" spans="1:11">
      <c r="A28" s="60"/>
      <c r="B28" s="47"/>
      <c r="D28" s="47"/>
      <c r="F28" s="37"/>
      <c r="K28" s="38"/>
    </row>
    <row r="29" spans="1:11">
      <c r="A29" s="59" t="s">
        <v>227</v>
      </c>
      <c r="B29" s="62" t="s">
        <v>209</v>
      </c>
      <c r="C29" s="42"/>
      <c r="D29" s="62" t="s">
        <v>228</v>
      </c>
      <c r="E29" s="42" t="s">
        <v>206</v>
      </c>
      <c r="F29" s="34" t="s">
        <v>206</v>
      </c>
      <c r="G29" s="35" t="s">
        <v>207</v>
      </c>
      <c r="H29" s="35" t="s">
        <v>20</v>
      </c>
      <c r="I29" s="35" t="s">
        <v>124</v>
      </c>
      <c r="J29" s="35"/>
      <c r="K29" s="36"/>
    </row>
    <row r="30" spans="1:11">
      <c r="A30" s="60"/>
      <c r="B30" s="63"/>
      <c r="D30" s="63"/>
      <c r="F30" s="37" t="s">
        <v>210</v>
      </c>
      <c r="G30" s="27" t="s">
        <v>207</v>
      </c>
      <c r="H30" s="27" t="s">
        <v>22</v>
      </c>
      <c r="I30" s="27" t="s">
        <v>208</v>
      </c>
      <c r="K30" s="38"/>
    </row>
    <row r="31" spans="1:11">
      <c r="A31" s="60"/>
      <c r="B31" s="47"/>
      <c r="D31" s="47"/>
      <c r="F31" s="37"/>
      <c r="K31" s="38"/>
    </row>
    <row r="32" spans="1:11">
      <c r="A32" s="60"/>
      <c r="B32" s="62" t="s">
        <v>209</v>
      </c>
      <c r="C32" s="42"/>
      <c r="D32" s="46" t="s">
        <v>270</v>
      </c>
      <c r="E32" s="42" t="s">
        <v>271</v>
      </c>
      <c r="F32" s="34"/>
      <c r="G32" s="35"/>
      <c r="H32" s="35"/>
      <c r="I32" s="35"/>
      <c r="J32" s="35"/>
      <c r="K32" s="36"/>
    </row>
    <row r="33" spans="1:11">
      <c r="A33" s="60"/>
      <c r="B33" s="64"/>
      <c r="D33" s="48"/>
      <c r="F33" s="37"/>
      <c r="K33" s="38"/>
    </row>
    <row r="34" spans="1:11">
      <c r="A34" s="60"/>
      <c r="B34" s="63" t="s">
        <v>233</v>
      </c>
      <c r="C34" s="42"/>
      <c r="D34" s="63" t="s">
        <v>231</v>
      </c>
      <c r="E34" s="42"/>
      <c r="F34" s="34" t="s">
        <v>206</v>
      </c>
      <c r="G34" s="35" t="s">
        <v>232</v>
      </c>
      <c r="H34" s="35" t="s">
        <v>20</v>
      </c>
      <c r="I34" s="35" t="s">
        <v>124</v>
      </c>
      <c r="J34" s="35"/>
      <c r="K34" s="36"/>
    </row>
    <row r="35" spans="1:11">
      <c r="A35" s="60"/>
      <c r="B35" s="63"/>
      <c r="D35" s="63"/>
      <c r="F35" s="37" t="s">
        <v>210</v>
      </c>
      <c r="G35" s="27" t="s">
        <v>232</v>
      </c>
      <c r="H35" s="27" t="s">
        <v>22</v>
      </c>
      <c r="I35" s="27" t="s">
        <v>124</v>
      </c>
      <c r="K35" s="38"/>
    </row>
    <row r="36" spans="1:11">
      <c r="A36" s="60"/>
      <c r="B36" s="64"/>
      <c r="C36" s="44"/>
      <c r="D36" s="64"/>
      <c r="E36" s="44"/>
      <c r="F36" s="39"/>
      <c r="G36" s="40"/>
      <c r="H36" s="40"/>
      <c r="I36" s="40"/>
      <c r="J36" s="40"/>
      <c r="K36" s="41"/>
    </row>
    <row r="37" spans="1:11">
      <c r="A37" s="60"/>
      <c r="B37" s="63" t="s">
        <v>218</v>
      </c>
      <c r="D37" s="62" t="s">
        <v>230</v>
      </c>
      <c r="F37" s="37" t="s">
        <v>206</v>
      </c>
      <c r="G37" s="27" t="s">
        <v>217</v>
      </c>
      <c r="H37" s="27" t="s">
        <v>22</v>
      </c>
      <c r="I37" s="27" t="s">
        <v>124</v>
      </c>
      <c r="K37" s="38"/>
    </row>
    <row r="38" spans="1:11">
      <c r="A38" s="60"/>
      <c r="B38" s="63"/>
      <c r="D38" s="63"/>
      <c r="F38" s="37" t="s">
        <v>210</v>
      </c>
      <c r="G38" s="27" t="s">
        <v>217</v>
      </c>
      <c r="H38" s="27" t="s">
        <v>20</v>
      </c>
      <c r="I38" s="27" t="s">
        <v>124</v>
      </c>
      <c r="K38" s="38"/>
    </row>
    <row r="39" spans="1:11">
      <c r="A39" s="61"/>
      <c r="B39" s="64"/>
      <c r="C39" s="44"/>
      <c r="D39" s="64"/>
      <c r="E39" s="44"/>
      <c r="F39" s="39"/>
      <c r="G39" s="40"/>
      <c r="H39" s="40"/>
      <c r="I39" s="40"/>
      <c r="J39" s="40"/>
      <c r="K39" s="41"/>
    </row>
    <row r="40" spans="1:11">
      <c r="A40" t="s">
        <v>245</v>
      </c>
      <c r="B40" t="s">
        <v>209</v>
      </c>
    </row>
    <row r="42" spans="1:11">
      <c r="A42" t="s">
        <v>272</v>
      </c>
    </row>
  </sheetData>
  <mergeCells count="19">
    <mergeCell ref="B29:B30"/>
    <mergeCell ref="D29:D30"/>
    <mergeCell ref="A29:A39"/>
    <mergeCell ref="B32:B33"/>
    <mergeCell ref="B34:B36"/>
    <mergeCell ref="B37:B39"/>
    <mergeCell ref="D34:D36"/>
    <mergeCell ref="D37:D39"/>
    <mergeCell ref="A2:A14"/>
    <mergeCell ref="D2:D5"/>
    <mergeCell ref="B2:B5"/>
    <mergeCell ref="B20:B22"/>
    <mergeCell ref="A17:A28"/>
    <mergeCell ref="B17:B19"/>
    <mergeCell ref="B24:B25"/>
    <mergeCell ref="B26:B27"/>
    <mergeCell ref="D17:D19"/>
    <mergeCell ref="D20:D22"/>
    <mergeCell ref="D24: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0"/>
  <sheetViews>
    <sheetView topLeftCell="A3" workbookViewId="0">
      <selection activeCell="I15" sqref="I15"/>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14</v>
      </c>
    </row>
    <row r="2" spans="1:12">
      <c r="B2" s="1" t="s">
        <v>1</v>
      </c>
      <c r="C2" s="6" t="s">
        <v>2</v>
      </c>
      <c r="D2" s="1" t="s">
        <v>3</v>
      </c>
      <c r="E2" s="3"/>
    </row>
    <row r="3" spans="1:12">
      <c r="B3" s="1" t="s">
        <v>4</v>
      </c>
      <c r="C3" s="2" t="s">
        <v>5</v>
      </c>
      <c r="D3" s="1" t="s">
        <v>6</v>
      </c>
      <c r="E3" s="5"/>
    </row>
    <row r="4" spans="1:12">
      <c r="B4" s="1" t="s">
        <v>34</v>
      </c>
      <c r="C4" s="3" t="s">
        <v>14</v>
      </c>
      <c r="D4" s="1" t="s">
        <v>7</v>
      </c>
      <c r="E4" s="3"/>
    </row>
    <row r="5" spans="1:12">
      <c r="B5" s="1" t="s">
        <v>35</v>
      </c>
      <c r="C5" s="3" t="s">
        <v>15</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user (</v>
      </c>
    </row>
    <row r="10" spans="1:12">
      <c r="A10" s="3">
        <v>1</v>
      </c>
      <c r="B10" s="3" t="s">
        <v>42</v>
      </c>
      <c r="C10" s="3" t="s">
        <v>43</v>
      </c>
      <c r="D10" s="3" t="s">
        <v>44</v>
      </c>
      <c r="E10" s="3">
        <v>100</v>
      </c>
      <c r="F10" s="3" t="s">
        <v>45</v>
      </c>
      <c r="G10" s="3"/>
      <c r="H10" s="3"/>
      <c r="I10" s="3"/>
      <c r="J10" s="3" t="s">
        <v>46</v>
      </c>
      <c r="L10" t="str">
        <f>C10&amp;" "&amp;D10&amp;" "&amp;IF(E10&lt;&gt;"","("&amp;E10&amp;")","")&amp;IF(C11&lt;&gt;""," PRIMARY KEY,","")</f>
        <v>user_id varchar (100) PRIMARY KEY,</v>
      </c>
    </row>
    <row r="11" spans="1:12">
      <c r="A11" s="3">
        <v>2</v>
      </c>
      <c r="B11" s="3" t="s">
        <v>47</v>
      </c>
      <c r="C11" s="3" t="s">
        <v>48</v>
      </c>
      <c r="D11" s="3" t="s">
        <v>44</v>
      </c>
      <c r="E11" s="3">
        <v>20</v>
      </c>
      <c r="F11" s="3"/>
      <c r="G11" s="3"/>
      <c r="H11" s="3" t="s">
        <v>45</v>
      </c>
      <c r="I11" s="3"/>
      <c r="J11" s="3" t="s">
        <v>49</v>
      </c>
      <c r="L11" t="str">
        <f>C11&amp;" "&amp;D11&amp;" "&amp;IF(E11&lt;&gt;"","("&amp;E11&amp;")","")&amp;IF(C12&lt;&gt;"",",","")</f>
        <v>user_pw varchar (20),</v>
      </c>
    </row>
    <row r="12" spans="1:12">
      <c r="A12" s="3">
        <v>3</v>
      </c>
      <c r="B12" s="3" t="s">
        <v>50</v>
      </c>
      <c r="C12" s="3" t="s">
        <v>51</v>
      </c>
      <c r="D12" s="3" t="s">
        <v>44</v>
      </c>
      <c r="E12" s="3">
        <v>20</v>
      </c>
      <c r="F12" s="3"/>
      <c r="G12" s="3"/>
      <c r="H12" s="3" t="s">
        <v>52</v>
      </c>
      <c r="I12" s="3"/>
      <c r="J12" s="3"/>
      <c r="L12" t="str">
        <f>C12&amp;" "&amp;D12&amp;" "&amp;IF(E12&lt;&gt;"","("&amp;E12&amp;")","")&amp;IF(C13&lt;&gt;"",",","")</f>
        <v>user_name varchar (20),</v>
      </c>
    </row>
    <row r="13" spans="1:12">
      <c r="A13" s="3">
        <v>4</v>
      </c>
      <c r="B13" s="3" t="s">
        <v>53</v>
      </c>
      <c r="C13" s="3" t="s">
        <v>54</v>
      </c>
      <c r="D13" s="3" t="s">
        <v>55</v>
      </c>
      <c r="E13" s="3"/>
      <c r="F13" s="3"/>
      <c r="H13" s="3" t="s">
        <v>52</v>
      </c>
      <c r="I13" s="3">
        <v>1</v>
      </c>
      <c r="J13" s="3" t="s">
        <v>56</v>
      </c>
      <c r="L13" t="str">
        <f>C13&amp;" "&amp;D13&amp;" "&amp;IF(E13&lt;&gt;"","("&amp;E13&amp;")","")&amp;" FOREIGN KEY ("&amp;C13&amp;") REFERENCES icon(icon_id)"&amp;IF(C14&lt;&gt;"",",","")</f>
        <v>icon_id int  FOREIGN KEY (icon_id) REFERENCES icon(icon_id),</v>
      </c>
    </row>
    <row r="14" spans="1:12">
      <c r="A14" s="3">
        <v>5</v>
      </c>
      <c r="B14" s="3" t="s">
        <v>57</v>
      </c>
      <c r="C14" s="3" t="s">
        <v>58</v>
      </c>
      <c r="D14" s="3" t="s">
        <v>59</v>
      </c>
      <c r="E14" s="3"/>
      <c r="F14" s="3"/>
      <c r="G14" s="3"/>
      <c r="H14" s="3" t="s">
        <v>52</v>
      </c>
      <c r="I14" s="3">
        <v>1</v>
      </c>
      <c r="J14" s="3" t="s">
        <v>60</v>
      </c>
      <c r="L14" t="str">
        <f>C14&amp;" "&amp;D14&amp;" "&amp;IF(E14&lt;&gt;"","("&amp;E14&amp;")","")&amp;IF(C15&lt;&gt;"",",","")</f>
        <v xml:space="preserve">user_flag boolean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993D-9800-4C30-A366-660D4ECF17DD}">
  <dimension ref="A1:L30"/>
  <sheetViews>
    <sheetView topLeftCell="A5" workbookViewId="0">
      <selection activeCell="B30" sqref="B30"/>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62</v>
      </c>
    </row>
    <row r="2" spans="1:12">
      <c r="B2" s="1" t="s">
        <v>1</v>
      </c>
      <c r="C2" s="6" t="s">
        <v>2</v>
      </c>
      <c r="D2" s="1" t="s">
        <v>3</v>
      </c>
      <c r="E2" s="3"/>
    </row>
    <row r="3" spans="1:12">
      <c r="B3" s="1" t="s">
        <v>4</v>
      </c>
      <c r="C3" s="2" t="s">
        <v>5</v>
      </c>
      <c r="D3" s="1" t="s">
        <v>6</v>
      </c>
      <c r="E3" s="5"/>
    </row>
    <row r="4" spans="1:12">
      <c r="B4" s="1" t="s">
        <v>34</v>
      </c>
      <c r="C4" s="3" t="s">
        <v>63</v>
      </c>
      <c r="D4" s="1" t="s">
        <v>7</v>
      </c>
      <c r="E4" s="3"/>
    </row>
    <row r="5" spans="1:12">
      <c r="B5" s="1" t="s">
        <v>35</v>
      </c>
      <c r="C5" s="3" t="s">
        <v>18</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page (</v>
      </c>
    </row>
    <row r="10" spans="1:12">
      <c r="A10" s="3">
        <v>1</v>
      </c>
      <c r="B10" s="3" t="s">
        <v>64</v>
      </c>
      <c r="C10" s="3" t="s">
        <v>65</v>
      </c>
      <c r="D10" s="3" t="s">
        <v>66</v>
      </c>
      <c r="E10" s="3"/>
      <c r="F10" s="3" t="s">
        <v>45</v>
      </c>
      <c r="G10" s="3" t="s">
        <v>52</v>
      </c>
      <c r="H10" s="3"/>
      <c r="I10" s="3"/>
      <c r="J10" s="3"/>
      <c r="L10" t="str">
        <f>C10&amp;" "&amp;D10&amp;" "&amp;IF(E10&lt;&gt;"","("&amp;E10&amp;")","")&amp;IF(C11&lt;&gt;"","PRIMARY KEY,","")</f>
        <v>page_id int PRIMARY KEY,</v>
      </c>
    </row>
    <row r="11" spans="1:12">
      <c r="A11" s="3">
        <v>2</v>
      </c>
      <c r="B11" s="3" t="s">
        <v>67</v>
      </c>
      <c r="C11" s="3" t="s">
        <v>68</v>
      </c>
      <c r="D11" s="3" t="s">
        <v>44</v>
      </c>
      <c r="E11" s="3">
        <v>20</v>
      </c>
      <c r="F11" s="3"/>
      <c r="G11" s="3"/>
      <c r="H11" s="3" t="s">
        <v>52</v>
      </c>
      <c r="I11" s="3" t="s">
        <v>62</v>
      </c>
      <c r="J11" s="3"/>
      <c r="L11" t="str">
        <f>C11&amp;" "&amp;D11&amp;" "&amp;IF(E11&lt;&gt;"","("&amp;E11&amp;")","")&amp;IF(C12&lt;&gt;"",",","")</f>
        <v>page_title varchar (20),</v>
      </c>
    </row>
    <row r="12" spans="1:12">
      <c r="A12" s="3">
        <v>3</v>
      </c>
      <c r="B12" s="3" t="s">
        <v>69</v>
      </c>
      <c r="C12" s="3" t="s">
        <v>70</v>
      </c>
      <c r="D12" s="3" t="s">
        <v>59</v>
      </c>
      <c r="E12" s="3"/>
      <c r="F12" s="3"/>
      <c r="G12" s="3"/>
      <c r="H12" s="3" t="s">
        <v>52</v>
      </c>
      <c r="I12" s="3">
        <v>1</v>
      </c>
      <c r="J12" s="3" t="s">
        <v>60</v>
      </c>
      <c r="L12" t="str">
        <f>C12&amp;" "&amp;D12&amp;" "&amp;IF(E12&lt;&gt;"","("&amp;E12&amp;")","")&amp;IF(C13&lt;&gt;"",",","")</f>
        <v xml:space="preserve">page_flag boolean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D5F78-F480-4C7E-A1FA-F80C2B147014}">
  <dimension ref="A1:L30"/>
  <sheetViews>
    <sheetView topLeftCell="D2" workbookViewId="0">
      <selection activeCell="J22" sqref="J22"/>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101.875" bestFit="1" customWidth="1"/>
  </cols>
  <sheetData>
    <row r="1" spans="1:12" ht="18.75">
      <c r="A1" s="4" t="s">
        <v>72</v>
      </c>
    </row>
    <row r="2" spans="1:12">
      <c r="B2" s="1" t="s">
        <v>1</v>
      </c>
      <c r="C2" s="6" t="s">
        <v>2</v>
      </c>
      <c r="D2" s="1" t="s">
        <v>3</v>
      </c>
      <c r="E2" s="3"/>
    </row>
    <row r="3" spans="1:12">
      <c r="B3" s="1" t="s">
        <v>4</v>
      </c>
      <c r="C3" s="2" t="s">
        <v>5</v>
      </c>
      <c r="D3" s="1" t="s">
        <v>6</v>
      </c>
      <c r="E3" s="5"/>
    </row>
    <row r="4" spans="1:12">
      <c r="B4" s="1" t="s">
        <v>34</v>
      </c>
      <c r="C4" s="3" t="s">
        <v>19</v>
      </c>
      <c r="D4" s="1" t="s">
        <v>7</v>
      </c>
      <c r="E4" s="3"/>
    </row>
    <row r="5" spans="1:12">
      <c r="B5" s="1" t="s">
        <v>35</v>
      </c>
      <c r="C5" s="3" t="s">
        <v>20</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item (</v>
      </c>
    </row>
    <row r="10" spans="1:12">
      <c r="A10" s="3">
        <v>1</v>
      </c>
      <c r="B10" s="3" t="s">
        <v>73</v>
      </c>
      <c r="C10" s="3" t="s">
        <v>74</v>
      </c>
      <c r="D10" s="3" t="s">
        <v>66</v>
      </c>
      <c r="E10" s="3"/>
      <c r="F10" s="3" t="s">
        <v>45</v>
      </c>
      <c r="G10" s="3" t="s">
        <v>52</v>
      </c>
      <c r="H10" s="3"/>
      <c r="I10" s="3"/>
      <c r="J10" s="3"/>
      <c r="L10" t="str">
        <f>C10&amp;" "&amp;D10&amp;" "&amp;IF(E10&lt;&gt;"","("&amp;E10&amp;")","")&amp;IF(C11&lt;&gt;"","PRIMARY KEY,","")</f>
        <v>item_id int PRIMARY KEY,</v>
      </c>
    </row>
    <row r="11" spans="1:12">
      <c r="A11" s="3">
        <v>2</v>
      </c>
      <c r="B11" s="3" t="s">
        <v>75</v>
      </c>
      <c r="C11" s="3" t="s">
        <v>76</v>
      </c>
      <c r="D11" s="3" t="s">
        <v>44</v>
      </c>
      <c r="E11" s="3">
        <v>20</v>
      </c>
      <c r="F11" s="3"/>
      <c r="G11" s="3"/>
      <c r="H11" s="3" t="s">
        <v>45</v>
      </c>
      <c r="I11" s="3"/>
      <c r="J11" s="3"/>
      <c r="L11" t="str">
        <f t="shared" ref="L10:L29" si="0">C11&amp;" "&amp;D11&amp;" "&amp;IF(E11&lt;&gt;"","("&amp;E11&amp;")","")&amp;IF(C12&lt;&gt;"",",","")</f>
        <v>item_name varchar (20),</v>
      </c>
    </row>
    <row r="12" spans="1:12">
      <c r="A12" s="3">
        <v>3</v>
      </c>
      <c r="B12" s="3" t="s">
        <v>77</v>
      </c>
      <c r="C12" s="3" t="s">
        <v>78</v>
      </c>
      <c r="D12" s="3" t="s">
        <v>79</v>
      </c>
      <c r="E12" s="3"/>
      <c r="F12" s="3"/>
      <c r="G12" s="3"/>
      <c r="H12" s="3"/>
      <c r="I12" s="3">
        <v>0</v>
      </c>
      <c r="J12" s="3" t="s">
        <v>80</v>
      </c>
      <c r="L12" t="str">
        <f t="shared" si="0"/>
        <v>item_favorite boolean ,</v>
      </c>
    </row>
    <row r="13" spans="1:12">
      <c r="A13" s="3">
        <v>4</v>
      </c>
      <c r="B13" s="3" t="s">
        <v>81</v>
      </c>
      <c r="C13" s="3" t="s">
        <v>82</v>
      </c>
      <c r="D13" s="3" t="s">
        <v>66</v>
      </c>
      <c r="E13" s="3"/>
      <c r="F13" s="3"/>
      <c r="G13" s="3"/>
      <c r="H13" s="3"/>
      <c r="I13" s="3">
        <v>3</v>
      </c>
      <c r="J13" s="3" t="s">
        <v>83</v>
      </c>
      <c r="L13" t="str">
        <f t="shared" si="0"/>
        <v>item_remain int ,</v>
      </c>
    </row>
    <row r="14" spans="1:12">
      <c r="A14" s="3">
        <v>5</v>
      </c>
      <c r="B14" s="3" t="s">
        <v>84</v>
      </c>
      <c r="C14" s="3" t="s">
        <v>85</v>
      </c>
      <c r="D14" s="3" t="s">
        <v>86</v>
      </c>
      <c r="E14" s="3"/>
      <c r="F14" s="3"/>
      <c r="G14" s="3"/>
      <c r="H14" s="3"/>
      <c r="I14" s="3"/>
      <c r="J14" s="3" t="s">
        <v>87</v>
      </c>
      <c r="L14" t="str">
        <f t="shared" si="0"/>
        <v>item_lostday date ,</v>
      </c>
    </row>
    <row r="15" spans="1:12">
      <c r="A15" s="3">
        <v>6</v>
      </c>
      <c r="B15" s="3" t="s">
        <v>88</v>
      </c>
      <c r="C15" s="3" t="s">
        <v>89</v>
      </c>
      <c r="D15" s="3" t="s">
        <v>66</v>
      </c>
      <c r="E15" s="3"/>
      <c r="F15" s="3"/>
      <c r="G15" s="3"/>
      <c r="H15" s="3"/>
      <c r="I15" s="3"/>
      <c r="J15" s="3" t="s">
        <v>90</v>
      </c>
      <c r="L15" t="str">
        <f>C15&amp;" "&amp;D15&amp;" "&amp;IF(E15&lt;&gt;"","("&amp;E15&amp;")","")&amp;"FOREIGN KEY ("&amp;C15&amp;") REFERENCES category(category_id)"&amp;IF(C16&lt;&gt;"",",","")</f>
        <v>category_id int FOREIGN KEY (category_id) REFERENCES category(category_id),</v>
      </c>
    </row>
    <row r="16" spans="1:12">
      <c r="A16" s="3">
        <v>7</v>
      </c>
      <c r="B16" s="3" t="s">
        <v>64</v>
      </c>
      <c r="C16" s="3" t="s">
        <v>65</v>
      </c>
      <c r="D16" s="3" t="s">
        <v>66</v>
      </c>
      <c r="E16" s="3"/>
      <c r="F16" s="3"/>
      <c r="G16" s="3"/>
      <c r="H16" s="3"/>
      <c r="I16" s="3"/>
      <c r="J16" s="3" t="s">
        <v>91</v>
      </c>
      <c r="L16" t="str">
        <f>C16&amp;" "&amp;D16&amp;" "&amp;IF(E16&lt;&gt;"","("&amp;E16&amp;")","")&amp;"FOREIGN KEY ("&amp;C13&amp;") REFERENCES page(page_id)"&amp;IF(C17&lt;&gt;"",",","")</f>
        <v>page_id int FOREIGN KEY (item_remain) REFERENCES page(page_id),</v>
      </c>
    </row>
    <row r="17" spans="1:12">
      <c r="A17" s="3">
        <v>8</v>
      </c>
      <c r="B17" s="3" t="s">
        <v>92</v>
      </c>
      <c r="C17" s="3" t="s">
        <v>93</v>
      </c>
      <c r="D17" s="3" t="s">
        <v>55</v>
      </c>
      <c r="E17" s="3"/>
      <c r="F17" s="3"/>
      <c r="G17" s="3"/>
      <c r="H17" s="3"/>
      <c r="I17" s="3">
        <v>2</v>
      </c>
      <c r="J17" s="3" t="s">
        <v>94</v>
      </c>
      <c r="L17" t="str">
        <f>C17&amp;" "&amp;D17&amp;" "&amp;IF(E17&lt;&gt;"","("&amp;E17&amp;")","")&amp;IF(C18&lt;&gt;"",",","")</f>
        <v>item_alert int ,</v>
      </c>
    </row>
    <row r="18" spans="1:12">
      <c r="A18" s="3">
        <v>9</v>
      </c>
      <c r="B18" s="14" t="s">
        <v>95</v>
      </c>
      <c r="C18" s="14" t="s">
        <v>96</v>
      </c>
      <c r="D18" s="14" t="s">
        <v>86</v>
      </c>
      <c r="E18" s="3"/>
      <c r="F18" s="3"/>
      <c r="G18" s="3"/>
      <c r="H18" s="3"/>
      <c r="I18" s="3"/>
      <c r="J18" s="3" t="s">
        <v>97</v>
      </c>
      <c r="L18" t="str">
        <f>C18&amp;" "&amp;D18&amp;" "&amp;IF(E18&lt;&gt;"","("&amp;E18&amp;")","")&amp;IF(C19&lt;&gt;"",",","")</f>
        <v xml:space="preserve">item_alertday date </v>
      </c>
    </row>
    <row r="19" spans="1:12" ht="15.75">
      <c r="A19" s="3">
        <v>10</v>
      </c>
      <c r="B19" s="13"/>
      <c r="C19" s="3"/>
      <c r="D19" s="3"/>
      <c r="E19" s="3"/>
      <c r="F19" s="3"/>
      <c r="G19" s="3"/>
      <c r="H19" s="3"/>
      <c r="I19" s="3"/>
      <c r="J19" s="19"/>
      <c r="L19" t="str">
        <f>C19&amp;" "&amp;D19&amp;" "&amp;IF(E19&lt;&gt;"","("&amp;E19&amp;")","")&amp;IF(C20&lt;&gt;"",",","")</f>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1A6D-1FF4-4D5B-91A8-A9E483F3A70A}">
  <dimension ref="A1:L30"/>
  <sheetViews>
    <sheetView tabSelected="1" topLeftCell="H3" zoomScale="90" zoomScaleNormal="90" workbookViewId="0">
      <selection activeCell="L12" sqref="L12"/>
    </sheetView>
  </sheetViews>
  <sheetFormatPr defaultRowHeight="13.5"/>
  <cols>
    <col min="2" max="2" width="25.87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98</v>
      </c>
    </row>
    <row r="2" spans="1:12">
      <c r="B2" s="1" t="s">
        <v>1</v>
      </c>
      <c r="C2" s="6" t="s">
        <v>2</v>
      </c>
      <c r="D2" s="1" t="s">
        <v>3</v>
      </c>
      <c r="E2" s="3"/>
    </row>
    <row r="3" spans="1:12">
      <c r="B3" s="1" t="s">
        <v>4</v>
      </c>
      <c r="C3" s="2" t="s">
        <v>5</v>
      </c>
      <c r="D3" s="1" t="s">
        <v>6</v>
      </c>
      <c r="E3" s="5"/>
    </row>
    <row r="4" spans="1:12">
      <c r="B4" s="1" t="s">
        <v>34</v>
      </c>
      <c r="C4" s="3" t="s">
        <v>21</v>
      </c>
      <c r="D4" s="1" t="s">
        <v>7</v>
      </c>
      <c r="E4" s="3"/>
    </row>
    <row r="5" spans="1:12">
      <c r="B5" s="1" t="s">
        <v>35</v>
      </c>
      <c r="C5" s="3" t="s">
        <v>22</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stock (</v>
      </c>
    </row>
    <row r="10" spans="1:12">
      <c r="A10" s="3">
        <v>1</v>
      </c>
      <c r="B10" s="3" t="s">
        <v>99</v>
      </c>
      <c r="C10" s="3" t="s">
        <v>100</v>
      </c>
      <c r="D10" s="3" t="s">
        <v>66</v>
      </c>
      <c r="E10" s="3"/>
      <c r="F10" s="3" t="s">
        <v>45</v>
      </c>
      <c r="G10" s="3" t="s">
        <v>52</v>
      </c>
      <c r="H10" s="3"/>
      <c r="I10" s="3"/>
      <c r="J10" s="3"/>
      <c r="L10" t="str">
        <f>C10&amp;" "&amp;D10&amp;" "&amp;IF(E10&lt;&gt;"","("&amp;E10&amp;")","")&amp;IF(C11&lt;&gt;"","PRIMARY KEY,","")</f>
        <v>stock_id int PRIMARY KEY,</v>
      </c>
    </row>
    <row r="11" spans="1:12">
      <c r="A11" s="3">
        <v>2</v>
      </c>
      <c r="B11" s="3" t="s">
        <v>101</v>
      </c>
      <c r="C11" s="3" t="s">
        <v>102</v>
      </c>
      <c r="D11" s="3" t="s">
        <v>44</v>
      </c>
      <c r="E11" s="3">
        <v>20</v>
      </c>
      <c r="F11" s="3"/>
      <c r="G11" s="3"/>
      <c r="H11" s="3"/>
      <c r="I11" s="3"/>
      <c r="J11" s="3"/>
      <c r="L11" t="str">
        <f>C11&amp;" "&amp;D11&amp;" "&amp;IF(E11&lt;&gt;"","("&amp;E11&amp;")","")&amp;IF(C12&lt;&gt;"",",","")</f>
        <v>stock_name varchar (20),</v>
      </c>
    </row>
    <row r="12" spans="1:12">
      <c r="A12" s="3">
        <v>3</v>
      </c>
      <c r="B12" s="3" t="s">
        <v>103</v>
      </c>
      <c r="C12" s="3" t="s">
        <v>104</v>
      </c>
      <c r="D12" s="3" t="s">
        <v>105</v>
      </c>
      <c r="E12" s="3"/>
      <c r="F12" s="3"/>
      <c r="G12" s="3"/>
      <c r="H12" s="3"/>
      <c r="I12" s="3"/>
      <c r="J12" s="3"/>
      <c r="L12" t="str">
        <f t="shared" ref="L10:L15" si="0">C12&amp;" "&amp;D12&amp;" "&amp;IF(E12&lt;&gt;"","("&amp;E12&amp;")","")&amp;IF(C13&lt;&gt;"",",","")</f>
        <v>stock_buy date ,</v>
      </c>
    </row>
    <row r="13" spans="1:12">
      <c r="A13" s="3">
        <v>4</v>
      </c>
      <c r="B13" s="3" t="s">
        <v>106</v>
      </c>
      <c r="C13" s="3" t="s">
        <v>107</v>
      </c>
      <c r="D13" s="3" t="s">
        <v>105</v>
      </c>
      <c r="E13" s="3"/>
      <c r="F13" s="3"/>
      <c r="G13" s="3"/>
      <c r="H13" s="3"/>
      <c r="I13" s="3"/>
      <c r="J13" s="3"/>
      <c r="L13" t="str">
        <f t="shared" si="0"/>
        <v>stock_limit date ,</v>
      </c>
    </row>
    <row r="14" spans="1:12">
      <c r="A14" s="3">
        <v>5</v>
      </c>
      <c r="B14" s="3" t="s">
        <v>108</v>
      </c>
      <c r="C14" s="3" t="s">
        <v>109</v>
      </c>
      <c r="D14" s="3" t="s">
        <v>59</v>
      </c>
      <c r="E14" s="3"/>
      <c r="F14" s="3"/>
      <c r="G14" s="3"/>
      <c r="H14" s="3"/>
      <c r="I14" s="3" t="b">
        <v>1</v>
      </c>
      <c r="J14" s="3" t="s">
        <v>110</v>
      </c>
      <c r="L14" t="str">
        <f t="shared" si="0"/>
        <v>stock_alert boolean ,</v>
      </c>
    </row>
    <row r="15" spans="1:12">
      <c r="A15" s="3">
        <v>6</v>
      </c>
      <c r="B15" s="3" t="s">
        <v>111</v>
      </c>
      <c r="C15" s="3" t="s">
        <v>112</v>
      </c>
      <c r="D15" s="3" t="s">
        <v>86</v>
      </c>
      <c r="E15" s="3"/>
      <c r="F15" s="3"/>
      <c r="G15" s="3"/>
      <c r="H15" s="3"/>
      <c r="I15" s="3"/>
      <c r="J15" s="20" t="s">
        <v>113</v>
      </c>
      <c r="L15" t="str">
        <f t="shared" si="0"/>
        <v>stock_alertday1 date ,</v>
      </c>
    </row>
    <row r="16" spans="1:12">
      <c r="A16" s="3">
        <v>7</v>
      </c>
      <c r="B16" s="3" t="s">
        <v>114</v>
      </c>
      <c r="C16" s="3" t="s">
        <v>115</v>
      </c>
      <c r="D16" s="3" t="s">
        <v>86</v>
      </c>
      <c r="E16" s="3"/>
      <c r="F16" s="3"/>
      <c r="G16" s="3"/>
      <c r="H16" s="3"/>
      <c r="I16" s="3"/>
      <c r="J16" s="3" t="s">
        <v>116</v>
      </c>
      <c r="L16" t="str">
        <f t="shared" ref="L16:L29" si="1">C16&amp;" "&amp;D16&amp;" "&amp;IF(E16&lt;&gt;"","("&amp;E16&amp;")","")&amp;IF(C17&lt;&gt;"",",","")</f>
        <v>stock_alertday2 date ,</v>
      </c>
    </row>
    <row r="17" spans="1:12">
      <c r="A17" s="3">
        <v>8</v>
      </c>
      <c r="B17" s="3" t="s">
        <v>117</v>
      </c>
      <c r="C17" s="3" t="s">
        <v>118</v>
      </c>
      <c r="D17" s="3" t="s">
        <v>86</v>
      </c>
      <c r="E17" s="3"/>
      <c r="F17" s="3"/>
      <c r="G17" s="3"/>
      <c r="H17" s="3"/>
      <c r="I17" s="3"/>
      <c r="J17" s="3" t="s">
        <v>119</v>
      </c>
      <c r="L17" t="str">
        <f t="shared" si="1"/>
        <v>stock_alertday3 date ,</v>
      </c>
    </row>
    <row r="18" spans="1:12">
      <c r="A18" s="3">
        <v>9</v>
      </c>
      <c r="B18" s="3" t="s">
        <v>120</v>
      </c>
      <c r="C18" s="3" t="s">
        <v>121</v>
      </c>
      <c r="D18" s="3" t="s">
        <v>86</v>
      </c>
      <c r="E18" s="3"/>
      <c r="F18" s="3"/>
      <c r="G18" s="3"/>
      <c r="H18" s="3"/>
      <c r="I18" s="3"/>
      <c r="J18" s="3" t="s">
        <v>122</v>
      </c>
      <c r="L18" t="str">
        <f t="shared" si="1"/>
        <v>stock_alertday4 date ,</v>
      </c>
    </row>
    <row r="19" spans="1:12">
      <c r="A19" s="3">
        <v>10</v>
      </c>
      <c r="B19" s="3" t="s">
        <v>123</v>
      </c>
      <c r="C19" s="3" t="s">
        <v>124</v>
      </c>
      <c r="D19" s="3" t="s">
        <v>66</v>
      </c>
      <c r="E19" s="3"/>
      <c r="F19" s="3"/>
      <c r="G19" s="3"/>
      <c r="H19" s="3"/>
      <c r="I19" s="3"/>
      <c r="J19" s="3" t="s">
        <v>125</v>
      </c>
      <c r="L19" t="str">
        <f>C19&amp;" "&amp;D19&amp;" "&amp;IF(E19&lt;&gt;"","("&amp;E19&amp;")","")&amp;"FOREIGN KEY ("&amp;C19&amp;") REFERENCES item(item_id)"&amp;IF(C20&lt;&gt;"",",","")</f>
        <v>item_id int FOREIGN KEY (item_id) REFERENCES item(item_id)</v>
      </c>
    </row>
    <row r="20" spans="1:12">
      <c r="A20" s="3">
        <v>11</v>
      </c>
      <c r="B20" s="3"/>
      <c r="C20" s="3"/>
      <c r="D20" s="3"/>
      <c r="E20" s="3"/>
      <c r="F20" s="3"/>
      <c r="G20" s="3"/>
      <c r="H20" s="3"/>
      <c r="I20" s="3"/>
      <c r="J20" s="3"/>
      <c r="L20" t="str">
        <f t="shared" si="1"/>
        <v xml:space="preserve">  </v>
      </c>
    </row>
    <row r="21" spans="1:12">
      <c r="A21" s="3">
        <v>12</v>
      </c>
      <c r="B21" s="3"/>
      <c r="C21" s="3"/>
      <c r="D21" s="3"/>
      <c r="E21" s="3"/>
      <c r="F21" s="3"/>
      <c r="G21" s="3"/>
      <c r="H21" s="3"/>
      <c r="I21" s="3"/>
      <c r="J21" s="3"/>
      <c r="L21" t="str">
        <f t="shared" si="1"/>
        <v xml:space="preserve">  </v>
      </c>
    </row>
    <row r="22" spans="1:12">
      <c r="A22" s="3">
        <v>13</v>
      </c>
      <c r="B22" s="3"/>
      <c r="C22" s="3"/>
      <c r="D22" s="3"/>
      <c r="E22" s="3"/>
      <c r="F22" s="3"/>
      <c r="G22" s="3"/>
      <c r="H22" s="3"/>
      <c r="I22" s="3"/>
      <c r="J22" s="3"/>
      <c r="L22" t="str">
        <f t="shared" si="1"/>
        <v xml:space="preserve">  </v>
      </c>
    </row>
    <row r="23" spans="1:12">
      <c r="A23" s="3">
        <v>14</v>
      </c>
      <c r="B23" s="3"/>
      <c r="C23" s="3"/>
      <c r="D23" s="3"/>
      <c r="E23" s="3"/>
      <c r="F23" s="3"/>
      <c r="G23" s="3"/>
      <c r="H23" s="3"/>
      <c r="I23" s="3"/>
      <c r="J23" s="3"/>
      <c r="L23" t="str">
        <f t="shared" si="1"/>
        <v xml:space="preserve">  </v>
      </c>
    </row>
    <row r="24" spans="1:12">
      <c r="A24" s="3">
        <v>15</v>
      </c>
      <c r="B24" s="3"/>
      <c r="C24" s="3"/>
      <c r="D24" s="3"/>
      <c r="E24" s="3"/>
      <c r="F24" s="3"/>
      <c r="G24" s="3"/>
      <c r="H24" s="3"/>
      <c r="I24" s="3"/>
      <c r="J24" s="3"/>
      <c r="L24" t="str">
        <f t="shared" si="1"/>
        <v xml:space="preserve">  </v>
      </c>
    </row>
    <row r="25" spans="1:12">
      <c r="A25" s="3">
        <v>16</v>
      </c>
      <c r="B25" s="3"/>
      <c r="C25" s="3"/>
      <c r="D25" s="3"/>
      <c r="E25" s="3"/>
      <c r="F25" s="3"/>
      <c r="G25" s="3"/>
      <c r="H25" s="3"/>
      <c r="I25" s="3"/>
      <c r="J25" s="3"/>
      <c r="L25" t="str">
        <f t="shared" si="1"/>
        <v xml:space="preserve">  </v>
      </c>
    </row>
    <row r="26" spans="1:12">
      <c r="A26" s="3">
        <v>17</v>
      </c>
      <c r="B26" s="3"/>
      <c r="C26" s="3"/>
      <c r="D26" s="3"/>
      <c r="E26" s="3"/>
      <c r="F26" s="3"/>
      <c r="G26" s="3"/>
      <c r="H26" s="3"/>
      <c r="I26" s="3"/>
      <c r="J26" s="3"/>
      <c r="L26" t="str">
        <f t="shared" si="1"/>
        <v xml:space="preserve">  </v>
      </c>
    </row>
    <row r="27" spans="1:12">
      <c r="A27" s="3">
        <v>18</v>
      </c>
      <c r="B27" s="3"/>
      <c r="C27" s="3"/>
      <c r="D27" s="3"/>
      <c r="E27" s="3"/>
      <c r="F27" s="3"/>
      <c r="G27" s="3"/>
      <c r="H27" s="3"/>
      <c r="I27" s="3"/>
      <c r="J27" s="3"/>
      <c r="L27" t="str">
        <f t="shared" si="1"/>
        <v xml:space="preserve">  </v>
      </c>
    </row>
    <row r="28" spans="1:12">
      <c r="A28" s="3">
        <v>19</v>
      </c>
      <c r="B28" s="3"/>
      <c r="C28" s="3"/>
      <c r="D28" s="3"/>
      <c r="E28" s="3"/>
      <c r="F28" s="3"/>
      <c r="G28" s="3"/>
      <c r="H28" s="3"/>
      <c r="I28" s="3"/>
      <c r="J28" s="3"/>
      <c r="L28" t="str">
        <f t="shared" si="1"/>
        <v xml:space="preserve">  </v>
      </c>
    </row>
    <row r="29" spans="1:12">
      <c r="A29" s="3">
        <v>20</v>
      </c>
      <c r="B29" s="3"/>
      <c r="C29" s="3"/>
      <c r="D29" s="3"/>
      <c r="E29" s="3"/>
      <c r="F29" s="3"/>
      <c r="G29" s="3"/>
      <c r="H29" s="3"/>
      <c r="I29" s="3"/>
      <c r="J29" s="3"/>
      <c r="L29" t="str">
        <f t="shared" si="1"/>
        <v xml:space="preserve">  </v>
      </c>
    </row>
    <row r="30" spans="1:12">
      <c r="L30" t="s">
        <v>71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80D77-3EA5-47F4-A2AB-F0B191A6C7A6}">
  <dimension ref="A1:L30"/>
  <sheetViews>
    <sheetView workbookViewId="0">
      <selection activeCell="C28" sqref="C28"/>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56.25" bestFit="1" customWidth="1"/>
  </cols>
  <sheetData>
    <row r="1" spans="1:12" ht="18.75">
      <c r="A1" s="4" t="s">
        <v>126</v>
      </c>
    </row>
    <row r="2" spans="1:12">
      <c r="B2" s="1" t="s">
        <v>1</v>
      </c>
      <c r="C2" s="6" t="s">
        <v>2</v>
      </c>
      <c r="D2" s="1" t="s">
        <v>3</v>
      </c>
      <c r="E2" s="3"/>
    </row>
    <row r="3" spans="1:12">
      <c r="B3" s="1" t="s">
        <v>4</v>
      </c>
      <c r="C3" s="2" t="s">
        <v>5</v>
      </c>
      <c r="D3" s="1" t="s">
        <v>6</v>
      </c>
      <c r="E3" s="5"/>
    </row>
    <row r="4" spans="1:12">
      <c r="B4" s="1" t="s">
        <v>34</v>
      </c>
      <c r="C4" s="3" t="s">
        <v>23</v>
      </c>
      <c r="D4" s="1" t="s">
        <v>7</v>
      </c>
      <c r="E4" s="3"/>
    </row>
    <row r="5" spans="1:12">
      <c r="B5" s="1" t="s">
        <v>35</v>
      </c>
      <c r="C5" s="3" t="s">
        <v>24</v>
      </c>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memo (</v>
      </c>
    </row>
    <row r="10" spans="1:12">
      <c r="A10" s="3">
        <v>1</v>
      </c>
      <c r="B10" s="3" t="s">
        <v>127</v>
      </c>
      <c r="C10" s="3" t="s">
        <v>128</v>
      </c>
      <c r="D10" s="3" t="s">
        <v>66</v>
      </c>
      <c r="E10" s="3"/>
      <c r="F10" s="3" t="s">
        <v>45</v>
      </c>
      <c r="G10" s="3" t="s">
        <v>52</v>
      </c>
      <c r="H10" s="3"/>
      <c r="I10" s="3"/>
      <c r="J10" s="3" t="s">
        <v>129</v>
      </c>
      <c r="L10" t="str">
        <f>C10&amp;" "&amp;D10&amp;" "&amp;IF(E10&lt;&gt;"","("&amp;E10&amp;")","")&amp;IF(C11&lt;&gt;"","PRIMARY KEY,","")</f>
        <v>memo_id int PRIMARY KEY,</v>
      </c>
    </row>
    <row r="11" spans="1:12">
      <c r="A11" s="3">
        <v>2</v>
      </c>
      <c r="B11" s="3" t="s">
        <v>130</v>
      </c>
      <c r="C11" s="3" t="s">
        <v>131</v>
      </c>
      <c r="D11" s="3" t="s">
        <v>44</v>
      </c>
      <c r="E11" s="3">
        <v>20</v>
      </c>
      <c r="F11" s="3"/>
      <c r="G11" s="3"/>
      <c r="H11" s="3"/>
      <c r="I11" s="3"/>
      <c r="J11" s="3" t="s">
        <v>132</v>
      </c>
      <c r="L11" t="str">
        <f>C11&amp;" "&amp;D11&amp;" "&amp;IF(E11&lt;&gt;"","("&amp;E11&amp;")","")&amp;IF(C12&lt;&gt;"",",","")</f>
        <v>memo_item varchar (20),</v>
      </c>
    </row>
    <row r="12" spans="1:12">
      <c r="A12" s="3">
        <v>3</v>
      </c>
      <c r="B12" s="3" t="s">
        <v>133</v>
      </c>
      <c r="C12" s="3" t="s">
        <v>134</v>
      </c>
      <c r="D12" s="3" t="s">
        <v>79</v>
      </c>
      <c r="E12" s="3"/>
      <c r="F12" s="3"/>
      <c r="G12" s="3"/>
      <c r="H12" s="3"/>
      <c r="I12" s="3">
        <v>0</v>
      </c>
      <c r="J12" s="3"/>
      <c r="L12" t="str">
        <f>C12&amp;" "&amp;D12&amp;" "&amp;IF(E12&lt;&gt;"","("&amp;E12&amp;")","")&amp;IF(C13&lt;&gt;"",",","")</f>
        <v>memo_check boolean ,</v>
      </c>
    </row>
    <row r="13" spans="1:12">
      <c r="A13" s="3">
        <v>4</v>
      </c>
      <c r="B13" s="3" t="s">
        <v>64</v>
      </c>
      <c r="C13" s="3" t="s">
        <v>65</v>
      </c>
      <c r="D13" s="3" t="s">
        <v>66</v>
      </c>
      <c r="E13" s="3"/>
      <c r="F13" s="3"/>
      <c r="G13" s="3"/>
      <c r="H13" s="3"/>
      <c r="I13" s="3"/>
      <c r="J13" s="3" t="s">
        <v>91</v>
      </c>
      <c r="L13" t="str">
        <f>C13&amp;" "&amp;D13&amp;" "&amp;IF(E13&lt;&gt;"","("&amp;E13&amp;")","")&amp;"FOREIGN KEY ("&amp;C13&amp;") REFERENCES page(page_id)"&amp;IF(C14&lt;&gt;"",",","")</f>
        <v>page_id int FOREIGN KEY (page_id) REFERENCES page(page_id)</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8367-FFB0-4581-BBCC-05DB0B60914A}">
  <dimension ref="A1:L30"/>
  <sheetViews>
    <sheetView workbookViewId="0">
      <selection activeCell="J11" sqref="J11"/>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135</v>
      </c>
      <c r="C1" t="s">
        <v>136</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t="s">
        <v>137</v>
      </c>
      <c r="C10" s="3" t="s">
        <v>138</v>
      </c>
      <c r="D10" s="3" t="s">
        <v>66</v>
      </c>
      <c r="E10" s="3"/>
      <c r="F10" s="3" t="s">
        <v>45</v>
      </c>
      <c r="G10" s="3" t="s">
        <v>52</v>
      </c>
      <c r="H10" s="3"/>
      <c r="I10" s="3"/>
      <c r="J10" s="3"/>
      <c r="L10" t="str">
        <f>C10&amp;" "&amp;D10&amp;" "&amp;IF(E10&lt;&gt;"","("&amp;E10&amp;")","")&amp;IF(C11&lt;&gt;"",",","")</f>
        <v>remain_id int ,</v>
      </c>
    </row>
    <row r="11" spans="1:12">
      <c r="A11" s="3">
        <v>2</v>
      </c>
      <c r="B11" s="3" t="s">
        <v>139</v>
      </c>
      <c r="C11" s="3" t="s">
        <v>140</v>
      </c>
      <c r="D11" s="3" t="s">
        <v>141</v>
      </c>
      <c r="E11" s="3">
        <v>10</v>
      </c>
      <c r="F11" s="3"/>
      <c r="G11" s="3"/>
      <c r="H11" s="3" t="s">
        <v>45</v>
      </c>
      <c r="I11" s="3"/>
      <c r="J11" s="3" t="s">
        <v>142</v>
      </c>
      <c r="L11" t="str">
        <f>C11&amp;" "&amp;D11&amp;" "&amp;IF(E11&lt;&gt;"","("&amp;E11&amp;")","")&amp;IF(C12&lt;&gt;"",",","")</f>
        <v>remain_status varchar (10)</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5455-2C4A-40A0-8D05-EB44D99A7FF4}">
  <dimension ref="A1:L30"/>
  <sheetViews>
    <sheetView topLeftCell="A3" workbookViewId="0">
      <selection activeCell="D13" sqref="D13"/>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143</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t="s">
        <v>144</v>
      </c>
      <c r="C10" s="3" t="s">
        <v>145</v>
      </c>
      <c r="D10" s="3" t="s">
        <v>66</v>
      </c>
      <c r="E10" s="3"/>
      <c r="F10" s="3" t="s">
        <v>45</v>
      </c>
      <c r="G10" s="3" t="s">
        <v>52</v>
      </c>
      <c r="H10" s="3"/>
      <c r="I10" s="3"/>
      <c r="J10" s="3"/>
      <c r="L10" t="str">
        <f>C10&amp;" "&amp;D10&amp;" "&amp;IF(E10&lt;&gt;"","("&amp;E10&amp;")","")&amp;IF(C11&lt;&gt;"",",","")</f>
        <v>alertb_id int ,</v>
      </c>
    </row>
    <row r="11" spans="1:12">
      <c r="A11" s="3">
        <v>2</v>
      </c>
      <c r="B11" s="3" t="s">
        <v>146</v>
      </c>
      <c r="C11" s="3" t="s">
        <v>147</v>
      </c>
      <c r="D11" s="3" t="s">
        <v>141</v>
      </c>
      <c r="E11" s="3">
        <v>20</v>
      </c>
      <c r="F11" s="3"/>
      <c r="G11" s="3"/>
      <c r="H11" s="3" t="s">
        <v>45</v>
      </c>
      <c r="I11" s="3"/>
      <c r="J11" s="3" t="s">
        <v>148</v>
      </c>
      <c r="L11" t="str">
        <f>C11&amp;" "&amp;D11&amp;" "&amp;IF(E11&lt;&gt;"","("&amp;E11&amp;")","")&amp;IF(C12&lt;&gt;"",",","")</f>
        <v>alertb_date varchar (20)</v>
      </c>
    </row>
    <row r="12" spans="1:12">
      <c r="A12" s="3">
        <v>3</v>
      </c>
      <c r="B12" s="13"/>
      <c r="C12" s="13"/>
      <c r="D12" s="1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1F0D-8EB3-43C0-A089-670875AC77FF}">
  <dimension ref="A1:L30"/>
  <sheetViews>
    <sheetView topLeftCell="A3" workbookViewId="0">
      <selection activeCell="J11" sqref="J11"/>
    </sheetView>
  </sheetViews>
  <sheetFormatPr defaultRowHeight="13.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c r="A1" s="4" t="s">
        <v>143</v>
      </c>
    </row>
    <row r="2" spans="1:12">
      <c r="B2" s="1" t="s">
        <v>1</v>
      </c>
      <c r="C2" s="6" t="s">
        <v>2</v>
      </c>
      <c r="D2" s="1" t="s">
        <v>3</v>
      </c>
      <c r="E2" s="3"/>
    </row>
    <row r="3" spans="1:12">
      <c r="B3" s="1" t="s">
        <v>4</v>
      </c>
      <c r="C3" s="2" t="s">
        <v>5</v>
      </c>
      <c r="D3" s="1" t="s">
        <v>6</v>
      </c>
      <c r="E3" s="5"/>
    </row>
    <row r="4" spans="1:12">
      <c r="B4" s="1" t="s">
        <v>34</v>
      </c>
      <c r="C4" s="3"/>
      <c r="D4" s="1" t="s">
        <v>7</v>
      </c>
      <c r="E4" s="3"/>
    </row>
    <row r="5" spans="1:12">
      <c r="B5" s="1" t="s">
        <v>35</v>
      </c>
      <c r="C5" s="3"/>
      <c r="D5" s="1" t="s">
        <v>8</v>
      </c>
      <c r="E5" s="3"/>
    </row>
    <row r="9" spans="1:12">
      <c r="A9" s="1" t="s">
        <v>9</v>
      </c>
      <c r="B9" s="1" t="s">
        <v>10</v>
      </c>
      <c r="C9" s="1" t="s">
        <v>11</v>
      </c>
      <c r="D9" s="1" t="s">
        <v>36</v>
      </c>
      <c r="E9" s="1" t="s">
        <v>37</v>
      </c>
      <c r="F9" s="1" t="s">
        <v>38</v>
      </c>
      <c r="G9" s="1" t="s">
        <v>39</v>
      </c>
      <c r="H9" s="1" t="s">
        <v>40</v>
      </c>
      <c r="I9" s="1" t="s">
        <v>41</v>
      </c>
      <c r="J9" s="1" t="s">
        <v>13</v>
      </c>
      <c r="L9" t="str">
        <f>"create table "&amp;C5&amp;" ("</f>
        <v>create table  (</v>
      </c>
    </row>
    <row r="10" spans="1:12">
      <c r="A10" s="3">
        <v>1</v>
      </c>
      <c r="B10" s="3" t="s">
        <v>144</v>
      </c>
      <c r="C10" s="3" t="s">
        <v>145</v>
      </c>
      <c r="D10" s="3" t="s">
        <v>66</v>
      </c>
      <c r="E10" s="3"/>
      <c r="F10" s="3" t="s">
        <v>45</v>
      </c>
      <c r="G10" s="3" t="s">
        <v>52</v>
      </c>
      <c r="H10" s="3"/>
      <c r="I10" s="3"/>
      <c r="J10" s="3"/>
      <c r="L10" t="str">
        <f>C10&amp;" "&amp;D10&amp;" "&amp;IF(E10&lt;&gt;"","("&amp;E10&amp;")","")&amp;IF(C11&lt;&gt;"",",","")</f>
        <v>alertb_id int ,</v>
      </c>
    </row>
    <row r="11" spans="1:12">
      <c r="A11" s="3">
        <v>2</v>
      </c>
      <c r="B11" s="3" t="s">
        <v>149</v>
      </c>
      <c r="C11" s="3" t="s">
        <v>150</v>
      </c>
      <c r="D11" s="3" t="s">
        <v>141</v>
      </c>
      <c r="E11" s="3">
        <v>20</v>
      </c>
      <c r="F11" s="3"/>
      <c r="G11" s="3"/>
      <c r="H11" s="3" t="s">
        <v>45</v>
      </c>
      <c r="I11" s="3"/>
      <c r="J11" s="3" t="s">
        <v>151</v>
      </c>
      <c r="L11" t="str">
        <f>C11&amp;" "&amp;D11&amp;" "&amp;IF(E11&lt;&gt;"","("&amp;E11&amp;")","")&amp;IF(C12&lt;&gt;"",",","")</f>
        <v>alertb_span varchar (20),</v>
      </c>
    </row>
    <row r="12" spans="1:12">
      <c r="A12" s="3">
        <v>3</v>
      </c>
      <c r="B12" s="14" t="s">
        <v>152</v>
      </c>
      <c r="C12" s="14" t="s">
        <v>153</v>
      </c>
      <c r="D12" s="14" t="s">
        <v>86</v>
      </c>
      <c r="E12" s="3"/>
      <c r="F12" s="3"/>
      <c r="G12" s="3"/>
      <c r="H12" s="3"/>
      <c r="I12" s="3"/>
      <c r="J12" s="3"/>
      <c r="L12" t="str">
        <f>C12&amp;" "&amp;D12&amp;" "&amp;IF(E12&lt;&gt;"","("&amp;E12&amp;")","")&amp;IF(C13&lt;&gt;"",",","")</f>
        <v>alertb_lostday date ,</v>
      </c>
    </row>
    <row r="13" spans="1:12">
      <c r="A13" s="3">
        <v>4</v>
      </c>
      <c r="B13" s="13" t="s">
        <v>154</v>
      </c>
      <c r="C13" s="18" t="s">
        <v>147</v>
      </c>
      <c r="D13" s="13" t="s">
        <v>86</v>
      </c>
      <c r="E13" s="3"/>
      <c r="F13" s="3"/>
      <c r="G13" s="3"/>
      <c r="H13" s="3"/>
      <c r="I13" s="3"/>
      <c r="J13" s="3" t="s">
        <v>155</v>
      </c>
      <c r="L13" t="str">
        <f>C13&amp;" "&amp;D13&amp;" "&amp;IF(E13&lt;&gt;"","("&amp;E13&amp;")","")&amp;IF(C14&lt;&gt;"",",","")</f>
        <v>alertb_date date ,</v>
      </c>
    </row>
    <row r="14" spans="1:12">
      <c r="A14" s="3">
        <v>5</v>
      </c>
      <c r="B14" s="13" t="s">
        <v>73</v>
      </c>
      <c r="C14" s="13" t="s">
        <v>74</v>
      </c>
      <c r="D14" s="13" t="s">
        <v>66</v>
      </c>
      <c r="E14" s="3"/>
      <c r="F14" s="3"/>
      <c r="G14" s="3"/>
      <c r="H14" s="3"/>
      <c r="I14" s="3"/>
      <c r="J14" s="3"/>
      <c r="L14" t="str">
        <f>C14&amp;" "&amp;D14&amp;" "&amp;IF(E14&lt;&gt;"","("&amp;E14&amp;")","")&amp;IF(C15&lt;&gt;"",",","")</f>
        <v xml:space="preserve">item_id int </v>
      </c>
    </row>
    <row r="15" spans="1:12">
      <c r="A15" s="3">
        <v>6</v>
      </c>
      <c r="B15" s="3" t="s">
        <v>81</v>
      </c>
      <c r="C15" s="3"/>
      <c r="D15" s="3"/>
      <c r="E15" s="3"/>
      <c r="F15" s="3"/>
      <c r="G15" s="3"/>
      <c r="H15" s="3"/>
      <c r="I15" s="3"/>
      <c r="J15" s="3"/>
      <c r="L15" t="str">
        <f t="shared" ref="L15:L29" si="0">C15&amp;" "&amp;D15&amp;" "&amp;IF(E15&lt;&gt;"","("&amp;E15&amp;")","")&amp;IF(C16&lt;&gt;"",",","")</f>
        <v xml:space="preserve">  </v>
      </c>
    </row>
    <row r="16" spans="1:12">
      <c r="A16" s="3">
        <v>7</v>
      </c>
      <c r="B16" s="3"/>
      <c r="C16" s="3"/>
      <c r="D16" s="3"/>
      <c r="E16" s="3"/>
      <c r="F16" s="3"/>
      <c r="G16" s="3"/>
      <c r="H16" s="3"/>
      <c r="I16" s="3"/>
      <c r="J16" s="3"/>
      <c r="L16" t="str">
        <f t="shared" si="0"/>
        <v xml:space="preserve">  </v>
      </c>
    </row>
    <row r="17" spans="1:12">
      <c r="A17" s="3">
        <v>8</v>
      </c>
      <c r="B17" s="3"/>
      <c r="C17" s="3"/>
      <c r="D17" s="3"/>
      <c r="E17" s="3"/>
      <c r="F17" s="3"/>
      <c r="G17" s="3"/>
      <c r="H17" s="3"/>
      <c r="I17" s="3"/>
      <c r="J17" s="3"/>
      <c r="L17" t="str">
        <f t="shared" si="0"/>
        <v xml:space="preserve">  </v>
      </c>
    </row>
    <row r="18" spans="1:12">
      <c r="A18" s="3">
        <v>9</v>
      </c>
      <c r="B18" s="3"/>
      <c r="C18" s="3"/>
      <c r="D18" s="3"/>
      <c r="E18" s="3"/>
      <c r="F18" s="3"/>
      <c r="G18" s="3"/>
      <c r="H18" s="3"/>
      <c r="I18" s="3"/>
      <c r="J18" s="3"/>
      <c r="L18" t="str">
        <f t="shared" si="0"/>
        <v xml:space="preserve">  </v>
      </c>
    </row>
    <row r="19" spans="1:12">
      <c r="A19" s="3">
        <v>10</v>
      </c>
      <c r="B19" s="3"/>
      <c r="C19" s="3"/>
      <c r="D19" s="3"/>
      <c r="E19" s="3"/>
      <c r="F19" s="3"/>
      <c r="G19" s="3"/>
      <c r="H19" s="3"/>
      <c r="I19" s="3"/>
      <c r="J19" s="3"/>
      <c r="L19" t="str">
        <f t="shared" si="0"/>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71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木村優奈</cp:lastModifiedBy>
  <cp:revision/>
  <dcterms:created xsi:type="dcterms:W3CDTF">2016-05-11T06:52:52Z</dcterms:created>
  <dcterms:modified xsi:type="dcterms:W3CDTF">2022-06-26T15:16:00Z</dcterms:modified>
  <cp:category/>
  <cp:contentStatus/>
</cp:coreProperties>
</file>