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0995011F-6273-49BB-B787-D3A14256FF2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6月15日" sheetId="6" r:id="rId1"/>
    <sheet name="6月14日" sheetId="5" r:id="rId2"/>
    <sheet name="6月13日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AK7" i="6" l="1"/>
  <c r="AK8" i="6" s="1"/>
  <c r="AJ7" i="6"/>
  <c r="AJ8" i="6" s="1"/>
  <c r="AI7" i="6"/>
  <c r="AI8" i="6" s="1"/>
  <c r="AH7" i="6"/>
  <c r="AH8" i="6" s="1"/>
  <c r="AG7" i="6"/>
  <c r="AG8" i="6" s="1"/>
  <c r="AF7" i="6"/>
  <c r="AF8" i="6" s="1"/>
  <c r="AE7" i="6"/>
  <c r="AE8" i="6" s="1"/>
  <c r="AD7" i="6"/>
  <c r="AD8" i="6" s="1"/>
  <c r="AC7" i="6"/>
  <c r="AC8" i="6" s="1"/>
  <c r="AB7" i="6"/>
  <c r="AB8" i="6" s="1"/>
  <c r="AA7" i="6"/>
  <c r="AA8" i="6" s="1"/>
  <c r="Z7" i="6"/>
  <c r="Z8" i="6" s="1"/>
  <c r="Y7" i="6"/>
  <c r="Y8" i="6" s="1"/>
  <c r="X7" i="6"/>
  <c r="X8" i="6" s="1"/>
  <c r="W7" i="6"/>
  <c r="W8" i="6" s="1"/>
  <c r="V7" i="6"/>
  <c r="V8" i="6" s="1"/>
  <c r="U7" i="6"/>
  <c r="U8" i="6" s="1"/>
  <c r="T7" i="6"/>
  <c r="T8" i="6" s="1"/>
  <c r="S7" i="6"/>
  <c r="S8" i="6" s="1"/>
  <c r="R7" i="6"/>
  <c r="R8" i="6" s="1"/>
  <c r="Q7" i="6"/>
  <c r="Q8" i="6" s="1"/>
  <c r="P7" i="6"/>
  <c r="P8" i="6" s="1"/>
  <c r="O7" i="6"/>
  <c r="O8" i="6" s="1"/>
  <c r="N7" i="6"/>
  <c r="N8" i="6" s="1"/>
  <c r="M7" i="6"/>
  <c r="M8" i="6" s="1"/>
  <c r="L7" i="6"/>
  <c r="L8" i="6" s="1"/>
  <c r="K7" i="6"/>
  <c r="K8" i="6" s="1"/>
  <c r="J7" i="6"/>
  <c r="J8" i="6" s="1"/>
  <c r="I7" i="6"/>
  <c r="I8" i="6" s="1"/>
  <c r="H7" i="6"/>
  <c r="H8" i="6" s="1"/>
  <c r="G7" i="6"/>
  <c r="G8" i="6" s="1"/>
  <c r="G6" i="6"/>
  <c r="AK7" i="5"/>
  <c r="AK8" i="5" s="1"/>
  <c r="AJ7" i="5"/>
  <c r="AJ8" i="5" s="1"/>
  <c r="AI7" i="5"/>
  <c r="AI8" i="5" s="1"/>
  <c r="AH7" i="5"/>
  <c r="AH8" i="5" s="1"/>
  <c r="AG7" i="5"/>
  <c r="AG8" i="5" s="1"/>
  <c r="AF7" i="5"/>
  <c r="AF8" i="5" s="1"/>
  <c r="AE7" i="5"/>
  <c r="AE8" i="5" s="1"/>
  <c r="AD7" i="5"/>
  <c r="AD8" i="5" s="1"/>
  <c r="AC7" i="5"/>
  <c r="AC8" i="5" s="1"/>
  <c r="AB7" i="5"/>
  <c r="AB8" i="5" s="1"/>
  <c r="AA7" i="5"/>
  <c r="AA8" i="5" s="1"/>
  <c r="Z7" i="5"/>
  <c r="Z8" i="5" s="1"/>
  <c r="Y7" i="5"/>
  <c r="Y8" i="5" s="1"/>
  <c r="X7" i="5"/>
  <c r="X8" i="5" s="1"/>
  <c r="W7" i="5"/>
  <c r="W8" i="5" s="1"/>
  <c r="V7" i="5"/>
  <c r="V8" i="5" s="1"/>
  <c r="U7" i="5"/>
  <c r="U8" i="5" s="1"/>
  <c r="T7" i="5"/>
  <c r="T8" i="5" s="1"/>
  <c r="S7" i="5"/>
  <c r="S8" i="5" s="1"/>
  <c r="R7" i="5"/>
  <c r="R8" i="5" s="1"/>
  <c r="Q7" i="5"/>
  <c r="Q8" i="5" s="1"/>
  <c r="P7" i="5"/>
  <c r="P8" i="5" s="1"/>
  <c r="O7" i="5"/>
  <c r="O8" i="5" s="1"/>
  <c r="N7" i="5"/>
  <c r="N8" i="5" s="1"/>
  <c r="M7" i="5"/>
  <c r="M8" i="5" s="1"/>
  <c r="L7" i="5"/>
  <c r="L8" i="5" s="1"/>
  <c r="K7" i="5"/>
  <c r="K8" i="5" s="1"/>
  <c r="J7" i="5"/>
  <c r="J8" i="5" s="1"/>
  <c r="I7" i="5"/>
  <c r="I8" i="5" s="1"/>
  <c r="H7" i="5"/>
  <c r="H8" i="5" s="1"/>
  <c r="G7" i="5"/>
  <c r="G8" i="5" s="1"/>
  <c r="G6" i="5"/>
  <c r="AK7" i="4"/>
  <c r="AK8" i="4" s="1"/>
  <c r="AJ7" i="4"/>
  <c r="AJ8" i="4" s="1"/>
  <c r="AI7" i="4"/>
  <c r="AI8" i="4" s="1"/>
  <c r="AH7" i="4"/>
  <c r="AH8" i="4" s="1"/>
  <c r="AG7" i="4"/>
  <c r="AG8" i="4" s="1"/>
  <c r="AF7" i="4"/>
  <c r="AF8" i="4" s="1"/>
  <c r="AE7" i="4"/>
  <c r="AE8" i="4" s="1"/>
  <c r="AD7" i="4"/>
  <c r="AD8" i="4" s="1"/>
  <c r="AC7" i="4"/>
  <c r="AC8" i="4" s="1"/>
  <c r="AB7" i="4"/>
  <c r="AB8" i="4" s="1"/>
  <c r="AA7" i="4"/>
  <c r="AA8" i="4" s="1"/>
  <c r="Z7" i="4"/>
  <c r="Z8" i="4" s="1"/>
  <c r="Y7" i="4"/>
  <c r="Y8" i="4" s="1"/>
  <c r="X7" i="4"/>
  <c r="X8" i="4" s="1"/>
  <c r="W7" i="4"/>
  <c r="W8" i="4" s="1"/>
  <c r="V7" i="4"/>
  <c r="V8" i="4" s="1"/>
  <c r="U7" i="4"/>
  <c r="U8" i="4" s="1"/>
  <c r="T7" i="4"/>
  <c r="T8" i="4" s="1"/>
  <c r="S7" i="4"/>
  <c r="S8" i="4" s="1"/>
  <c r="R7" i="4"/>
  <c r="R8" i="4" s="1"/>
  <c r="Q7" i="4"/>
  <c r="Q8" i="4" s="1"/>
  <c r="P7" i="4"/>
  <c r="P8" i="4" s="1"/>
  <c r="O7" i="4"/>
  <c r="O8" i="4" s="1"/>
  <c r="N7" i="4"/>
  <c r="N8" i="4" s="1"/>
  <c r="M7" i="4"/>
  <c r="M8" i="4" s="1"/>
  <c r="L7" i="4"/>
  <c r="L8" i="4" s="1"/>
  <c r="K7" i="4"/>
  <c r="K8" i="4" s="1"/>
  <c r="J7" i="4"/>
  <c r="J8" i="4" s="1"/>
  <c r="I7" i="4"/>
  <c r="I8" i="4" s="1"/>
  <c r="H7" i="4"/>
  <c r="H8" i="4" s="1"/>
  <c r="G7" i="4"/>
  <c r="G8" i="4" s="1"/>
  <c r="G6" i="4"/>
</calcChain>
</file>

<file path=xl/sharedStrings.xml><?xml version="1.0" encoding="utf-8"?>
<sst xmlns="http://schemas.openxmlformats.org/spreadsheetml/2006/main" count="217" uniqueCount="56">
  <si>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</si>
  <si>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</si>
  <si>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</si>
  <si>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</si>
  <si>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</si>
  <si>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</si>
  <si>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</si>
  <si>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</si>
  <si>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</si>
  <si>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</si>
  <si>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ページ資料</t>
  </si>
  <si>
    <t>デザイン</t>
  </si>
  <si>
    <t>コンテンツ入力</t>
  </si>
  <si>
    <t>担当</t>
    <rPh sb="0" eb="2">
      <t>タントウ</t>
    </rPh>
    <phoneticPr fontId="8"/>
  </si>
  <si>
    <t>発</t>
    <rPh sb="0" eb="1">
      <t>ハツ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</si>
  <si>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</si>
  <si>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</si>
  <si>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</si>
  <si>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</si>
  <si>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</si>
  <si>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</si>
  <si>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</si>
  <si>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</si>
  <si>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</si>
  <si>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</si>
  <si>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</si>
  <si>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</si>
  <si>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</si>
  <si>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</si>
  <si>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</si>
  <si>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</si>
  <si>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</si>
  <si>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システム開発全体</t>
    <rPh sb="4" eb="6">
      <t>カイハツ</t>
    </rPh>
    <rPh sb="6" eb="8">
      <t>ゼンタイ</t>
    </rPh>
    <phoneticPr fontId="8"/>
  </si>
  <si>
    <t>髙林隼仁</t>
    <rPh sb="0" eb="4">
      <t>タカバヤシハヤトジン</t>
    </rPh>
    <phoneticPr fontId="8"/>
  </si>
  <si>
    <t>髙林隼仁</t>
    <phoneticPr fontId="8"/>
  </si>
  <si>
    <t>チームリーダ：髙林隼仁</t>
  </si>
  <si>
    <t>コミュニケーション管理担当：古晒悠誠</t>
  </si>
  <si>
    <t>品質管理担当：松本美空</t>
  </si>
  <si>
    <r>
      <t>DBA</t>
    </r>
    <r>
      <rPr>
        <sz val="11"/>
        <color rgb="FF1D1C1D"/>
        <rFont val="ＭＳ ゴシック"/>
        <family val="3"/>
        <charset val="128"/>
      </rPr>
      <t>：中尾順仁</t>
    </r>
    <phoneticPr fontId="8"/>
  </si>
  <si>
    <t>構成管理担当：古晒悠誠</t>
    <phoneticPr fontId="8"/>
  </si>
  <si>
    <t>全員</t>
  </si>
  <si>
    <t>全員</t>
    <rPh sb="0" eb="2">
      <t>ゼンイン</t>
    </rPh>
    <phoneticPr fontId="8"/>
  </si>
  <si>
    <t>中、古、松</t>
    <rPh sb="0" eb="1">
      <t>ナカ</t>
    </rPh>
    <rPh sb="2" eb="3">
      <t>コ</t>
    </rPh>
    <rPh sb="4" eb="5">
      <t>マツ</t>
    </rPh>
    <phoneticPr fontId="8"/>
  </si>
  <si>
    <t>Beans</t>
    <phoneticPr fontId="8"/>
  </si>
  <si>
    <t>DAO</t>
    <phoneticPr fontId="8"/>
  </si>
  <si>
    <t>Servlet</t>
    <phoneticPr fontId="8"/>
  </si>
  <si>
    <t>JSP</t>
    <phoneticPr fontId="8"/>
  </si>
  <si>
    <t>CSS</t>
    <phoneticPr fontId="8"/>
  </si>
  <si>
    <t>JavaScpript</t>
    <phoneticPr fontId="8"/>
  </si>
  <si>
    <t>発表担当：内田歩輝</t>
    <phoneticPr fontId="8"/>
  </si>
  <si>
    <t>内田</t>
    <phoneticPr fontId="8"/>
  </si>
  <si>
    <t>髙林</t>
    <phoneticPr fontId="8"/>
  </si>
  <si>
    <t>古晒</t>
    <phoneticPr fontId="8"/>
  </si>
  <si>
    <t>中尾</t>
    <phoneticPr fontId="8"/>
  </si>
  <si>
    <t>100%(仮)</t>
    <rPh sb="5" eb="6">
      <t>カリ</t>
    </rPh>
    <phoneticPr fontId="8"/>
  </si>
  <si>
    <t>内田</t>
    <rPh sb="0" eb="2">
      <t>ウチダ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</si>
</sst>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2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1"/>
      <color rgb="FF1D1C1D"/>
      <name val="Arial"/>
      <family val="2"/>
    </font>
    <font>
      <sz val="11"/>
      <color rgb="FF1D1C1D"/>
      <name val="ＭＳ 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</fills>
  <borders count="16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7" xfId="0" applyFont="1" applyFill="1" applyBorder="1" applyAlignment="1">
      <alignment horizontal="center" vertical="center" shrinkToFit="1"/>
    </xf>
    <xf numFmtId="0" fontId="2" fillId="5" borderId="7" xfId="0" applyFont="1" applyFill="1" applyBorder="1" applyAlignment="1">
      <alignment horizontal="center" vertical="center" shrinkToFit="1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9" fontId="0" fillId="0" borderId="14" xfId="0" applyNumberFormat="1" applyFont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9" borderId="0" xfId="0" applyFont="1" applyFill="1" applyAlignment="1">
      <alignment vertical="center"/>
    </xf>
    <xf numFmtId="0" fontId="0" fillId="10" borderId="0" xfId="0" applyFont="1" applyFill="1" applyAlignment="1">
      <alignment vertical="center"/>
    </xf>
    <xf numFmtId="0" fontId="0" fillId="11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" fillId="5" borderId="1" xfId="0" applyFont="1" applyFill="1" applyBorder="1" applyAlignment="1">
      <alignment vertical="center" shrinkToFi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9" fontId="9" fillId="0" borderId="1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 shrinkToFit="1"/>
    </xf>
    <xf numFmtId="0" fontId="2" fillId="3" borderId="3" xfId="0" applyFont="1" applyFill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 shrinkToFit="1"/>
    </xf>
    <xf numFmtId="0" fontId="9" fillId="4" borderId="14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shrinkToFit="1"/>
    </xf>
    <xf numFmtId="0" fontId="2" fillId="3" borderId="15" xfId="0" applyFont="1" applyFill="1" applyBorder="1" applyAlignment="1">
      <alignment horizontal="center" vertical="center" shrinkToFit="1"/>
    </xf>
    <xf numFmtId="0" fontId="9" fillId="8" borderId="14" xfId="0" applyFont="1" applyFill="1" applyBorder="1" applyAlignment="1">
      <alignment horizontal="center" vertical="center"/>
    </xf>
    <xf numFmtId="0" fontId="0" fillId="8" borderId="1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標準" xfId="0" builtinId="0"/>
  </cellStyles>
  <dxfs count="24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14</xdr:row>
      <xdr:rowOff>9525</xdr:rowOff>
    </xdr:from>
    <xdr:ext cx="889987" cy="82586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08BEAB0-C165-4BD7-896E-23D2EF20D90B}"/>
            </a:ext>
          </a:extLst>
        </xdr:cNvPr>
        <xdr:cNvSpPr txBox="1"/>
      </xdr:nvSpPr>
      <xdr:spPr>
        <a:xfrm>
          <a:off x="1695450" y="3752850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24</xdr:col>
      <xdr:colOff>190501</xdr:colOff>
      <xdr:row>22</xdr:row>
      <xdr:rowOff>47625</xdr:rowOff>
    </xdr:from>
    <xdr:ext cx="1724024" cy="4591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B9B542C-3C41-4E6C-B8B6-A553324362FF}"/>
            </a:ext>
          </a:extLst>
        </xdr:cNvPr>
        <xdr:cNvSpPr txBox="1"/>
      </xdr:nvSpPr>
      <xdr:spPr>
        <a:xfrm>
          <a:off x="7000876" y="6076950"/>
          <a:ext cx="172402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プログラム調整（全員）</a:t>
          </a:r>
          <a:endParaRPr kumimoji="1" lang="en-US" altLang="ja-JP" sz="1100"/>
        </a:p>
        <a:p>
          <a:r>
            <a:rPr kumimoji="1" lang="en-US" altLang="ja-JP" sz="1100"/>
            <a:t>JavaScript</a:t>
          </a:r>
          <a:r>
            <a:rPr kumimoji="1" lang="ja-JP" altLang="en-US" sz="1100"/>
            <a:t>メイン</a:t>
          </a:r>
        </a:p>
      </xdr:txBody>
    </xdr:sp>
    <xdr:clientData/>
  </xdr:oneCellAnchor>
  <xdr:oneCellAnchor>
    <xdr:from>
      <xdr:col>32</xdr:col>
      <xdr:colOff>66675</xdr:colOff>
      <xdr:row>24</xdr:row>
      <xdr:rowOff>47625</xdr:rowOff>
    </xdr:from>
    <xdr:ext cx="748923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1A3DFF8A-CCE2-4319-AC08-00E48D31E96C}"/>
            </a:ext>
          </a:extLst>
        </xdr:cNvPr>
        <xdr:cNvSpPr txBox="1"/>
      </xdr:nvSpPr>
      <xdr:spPr>
        <a:xfrm>
          <a:off x="9163050" y="664845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16</xdr:col>
      <xdr:colOff>276225</xdr:colOff>
      <xdr:row>20</xdr:row>
      <xdr:rowOff>209550</xdr:rowOff>
    </xdr:from>
    <xdr:ext cx="2152649" cy="4591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C29DA0E7-8445-4DB1-956E-CF12E4ACCA8A}"/>
            </a:ext>
          </a:extLst>
        </xdr:cNvPr>
        <xdr:cNvSpPr txBox="1"/>
      </xdr:nvSpPr>
      <xdr:spPr>
        <a:xfrm>
          <a:off x="4800600" y="5667375"/>
          <a:ext cx="2152649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プログラム作成（２グループ）</a:t>
          </a:r>
          <a:endParaRPr kumimoji="1" lang="en-US" altLang="ja-JP" sz="1100"/>
        </a:p>
        <a:p>
          <a:r>
            <a:rPr kumimoji="1" lang="en-US" altLang="ja-JP" sz="1100"/>
            <a:t>Servlet</a:t>
          </a:r>
          <a:r>
            <a:rPr kumimoji="1" lang="ja-JP" altLang="en-US" sz="1100"/>
            <a:t>作成優先</a:t>
          </a:r>
        </a:p>
      </xdr:txBody>
    </xdr:sp>
    <xdr:clientData/>
  </xdr:oneCellAnchor>
  <xdr:twoCellAnchor>
    <xdr:from>
      <xdr:col>20</xdr:col>
      <xdr:colOff>133350</xdr:colOff>
      <xdr:row>8</xdr:row>
      <xdr:rowOff>9525</xdr:rowOff>
    </xdr:from>
    <xdr:to>
      <xdr:col>20</xdr:col>
      <xdr:colOff>142875</xdr:colOff>
      <xdr:row>24</xdr:row>
      <xdr:rowOff>381000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5E4C7467-0C75-0285-4EE8-3D60F6C890E1}"/>
            </a:ext>
          </a:extLst>
        </xdr:cNvPr>
        <xdr:cNvCxnSpPr/>
      </xdr:nvCxnSpPr>
      <xdr:spPr>
        <a:xfrm>
          <a:off x="5800725" y="2038350"/>
          <a:ext cx="9525" cy="4943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14</xdr:row>
      <xdr:rowOff>9525</xdr:rowOff>
    </xdr:from>
    <xdr:ext cx="889987" cy="82586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6E69190-9176-470E-BA5B-C98586E50999}"/>
            </a:ext>
          </a:extLst>
        </xdr:cNvPr>
        <xdr:cNvSpPr txBox="1"/>
      </xdr:nvSpPr>
      <xdr:spPr>
        <a:xfrm>
          <a:off x="1695450" y="3752850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24</xdr:col>
      <xdr:colOff>190501</xdr:colOff>
      <xdr:row>22</xdr:row>
      <xdr:rowOff>47625</xdr:rowOff>
    </xdr:from>
    <xdr:ext cx="1724024" cy="4591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EFC482E-DD70-4D4C-ABC2-7AE7EA09C1EC}"/>
            </a:ext>
          </a:extLst>
        </xdr:cNvPr>
        <xdr:cNvSpPr txBox="1"/>
      </xdr:nvSpPr>
      <xdr:spPr>
        <a:xfrm>
          <a:off x="7000876" y="6076950"/>
          <a:ext cx="172402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プログラム調整（全員）</a:t>
          </a:r>
          <a:endParaRPr kumimoji="1" lang="en-US" altLang="ja-JP" sz="1100"/>
        </a:p>
        <a:p>
          <a:r>
            <a:rPr kumimoji="1" lang="en-US" altLang="ja-JP" sz="1100"/>
            <a:t>JavaScript</a:t>
          </a:r>
          <a:r>
            <a:rPr kumimoji="1" lang="ja-JP" altLang="en-US" sz="1100"/>
            <a:t>メイン</a:t>
          </a:r>
        </a:p>
      </xdr:txBody>
    </xdr:sp>
    <xdr:clientData/>
  </xdr:oneCellAnchor>
  <xdr:oneCellAnchor>
    <xdr:from>
      <xdr:col>32</xdr:col>
      <xdr:colOff>66675</xdr:colOff>
      <xdr:row>24</xdr:row>
      <xdr:rowOff>47625</xdr:rowOff>
    </xdr:from>
    <xdr:ext cx="748923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38D334D-6255-4445-B280-18CB02561FFF}"/>
            </a:ext>
          </a:extLst>
        </xdr:cNvPr>
        <xdr:cNvSpPr txBox="1"/>
      </xdr:nvSpPr>
      <xdr:spPr>
        <a:xfrm>
          <a:off x="9163050" y="664845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16</xdr:col>
      <xdr:colOff>276225</xdr:colOff>
      <xdr:row>20</xdr:row>
      <xdr:rowOff>209550</xdr:rowOff>
    </xdr:from>
    <xdr:ext cx="2152649" cy="4591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5879B70A-2984-40CD-B778-7216E41B3EBA}"/>
            </a:ext>
          </a:extLst>
        </xdr:cNvPr>
        <xdr:cNvSpPr txBox="1"/>
      </xdr:nvSpPr>
      <xdr:spPr>
        <a:xfrm>
          <a:off x="4800600" y="5667375"/>
          <a:ext cx="2152649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プログラム作成（２グループ）</a:t>
          </a:r>
          <a:endParaRPr kumimoji="1" lang="en-US" altLang="ja-JP" sz="1100"/>
        </a:p>
        <a:p>
          <a:r>
            <a:rPr kumimoji="1" lang="en-US" altLang="ja-JP" sz="1100"/>
            <a:t>Servlet</a:t>
          </a:r>
          <a:r>
            <a:rPr kumimoji="1" lang="ja-JP" altLang="en-US" sz="1100"/>
            <a:t>作成優先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14</xdr:row>
      <xdr:rowOff>9525</xdr:rowOff>
    </xdr:from>
    <xdr:ext cx="889987" cy="82586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1695450" y="3752850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24</xdr:col>
      <xdr:colOff>190501</xdr:colOff>
      <xdr:row>22</xdr:row>
      <xdr:rowOff>47625</xdr:rowOff>
    </xdr:from>
    <xdr:ext cx="1724024" cy="459100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71ABF88-E6EC-4CFC-BCEA-D13A0BAC3A19}"/>
            </a:ext>
          </a:extLst>
        </xdr:cNvPr>
        <xdr:cNvSpPr txBox="1"/>
      </xdr:nvSpPr>
      <xdr:spPr>
        <a:xfrm>
          <a:off x="7000876" y="6076950"/>
          <a:ext cx="172402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プログラム調整（全員）</a:t>
          </a:r>
          <a:endParaRPr kumimoji="1" lang="en-US" altLang="ja-JP" sz="1100"/>
        </a:p>
        <a:p>
          <a:r>
            <a:rPr kumimoji="1" lang="en-US" altLang="ja-JP" sz="1100"/>
            <a:t>JavaScript</a:t>
          </a:r>
          <a:r>
            <a:rPr kumimoji="1" lang="ja-JP" altLang="en-US" sz="1100"/>
            <a:t>メイン</a:t>
          </a:r>
        </a:p>
      </xdr:txBody>
    </xdr:sp>
    <xdr:clientData/>
  </xdr:oneCellAnchor>
  <xdr:oneCellAnchor>
    <xdr:from>
      <xdr:col>32</xdr:col>
      <xdr:colOff>66675</xdr:colOff>
      <xdr:row>24</xdr:row>
      <xdr:rowOff>47625</xdr:rowOff>
    </xdr:from>
    <xdr:ext cx="748923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95725875-B090-49DF-BE96-2C9B4185EF26}"/>
            </a:ext>
          </a:extLst>
        </xdr:cNvPr>
        <xdr:cNvSpPr txBox="1"/>
      </xdr:nvSpPr>
      <xdr:spPr>
        <a:xfrm>
          <a:off x="9163050" y="664845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16</xdr:col>
      <xdr:colOff>276225</xdr:colOff>
      <xdr:row>20</xdr:row>
      <xdr:rowOff>209550</xdr:rowOff>
    </xdr:from>
    <xdr:ext cx="2152649" cy="4591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8D255FE8-E1A0-4155-84D7-1F54D24B71DE}"/>
            </a:ext>
          </a:extLst>
        </xdr:cNvPr>
        <xdr:cNvSpPr txBox="1"/>
      </xdr:nvSpPr>
      <xdr:spPr>
        <a:xfrm>
          <a:off x="4800600" y="5667375"/>
          <a:ext cx="2152649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プログラム作成（２グループ）</a:t>
          </a:r>
          <a:endParaRPr kumimoji="1" lang="en-US" altLang="ja-JP" sz="1100"/>
        </a:p>
        <a:p>
          <a:r>
            <a:rPr kumimoji="1" lang="en-US" altLang="ja-JP" sz="1100"/>
            <a:t>Servlet</a:t>
          </a:r>
          <a:r>
            <a:rPr kumimoji="1" lang="ja-JP" altLang="en-US" sz="1100"/>
            <a:t>作成優先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0DE20-FF4C-49A6-984D-FDE429772F27}">
  <dimension ref="A1:AN1000"/>
  <sheetViews>
    <sheetView tabSelected="1" topLeftCell="C22" workbookViewId="0">
      <selection activeCell="AF14" sqref="AF14"/>
    </sheetView>
  </sheetViews>
  <sheetFormatPr defaultColWidth="14.375" defaultRowHeight="15" customHeight="1"/>
  <cols>
    <col min="1" max="1" width="6.5" style="35" customWidth="1"/>
    <col min="2" max="5" width="3" style="35" customWidth="1"/>
    <col min="6" max="6" width="3.375" style="35" customWidth="1"/>
    <col min="7" max="36" width="3.75" style="35" customWidth="1"/>
    <col min="37" max="37" width="3.625" style="35" customWidth="1"/>
    <col min="38" max="38" width="11.375" style="35" customWidth="1"/>
    <col min="39" max="39" width="10.5" style="35" customWidth="1"/>
    <col min="40" max="40" width="11.5" style="35" customWidth="1"/>
    <col min="41" max="16384" width="14.375" style="35"/>
  </cols>
  <sheetData>
    <row r="1" spans="1:40" ht="16.5" customHeight="1">
      <c r="B1" s="1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</row>
    <row r="2" spans="1:40" ht="22.5" customHeight="1">
      <c r="B2" s="65">
        <v>2022</v>
      </c>
      <c r="C2" s="59"/>
      <c r="D2" s="59"/>
      <c r="E2" s="36" t="s">
        <v>0</v>
      </c>
      <c r="F2" s="65">
        <v>6</v>
      </c>
      <c r="G2" s="59"/>
      <c r="H2" s="36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51" t="s">
        <v>3</v>
      </c>
      <c r="C4" s="52"/>
      <c r="D4" s="52"/>
      <c r="E4" s="53"/>
      <c r="F4" s="66" t="s">
        <v>33</v>
      </c>
      <c r="G4" s="52"/>
      <c r="H4" s="52"/>
      <c r="I4" s="52"/>
      <c r="J4" s="53"/>
      <c r="K4" s="51" t="s">
        <v>4</v>
      </c>
      <c r="L4" s="52"/>
      <c r="M4" s="52"/>
      <c r="N4" s="53"/>
      <c r="O4" s="66" t="s">
        <v>34</v>
      </c>
      <c r="P4" s="52"/>
      <c r="Q4" s="52"/>
      <c r="R4" s="52"/>
      <c r="S4" s="53"/>
      <c r="T4" s="51" t="s">
        <v>5</v>
      </c>
      <c r="U4" s="52"/>
      <c r="V4" s="52"/>
      <c r="W4" s="53"/>
      <c r="X4" s="54">
        <v>44722</v>
      </c>
      <c r="Y4" s="52"/>
      <c r="Z4" s="52"/>
      <c r="AA4" s="52"/>
      <c r="AB4" s="53"/>
      <c r="AC4" s="51" t="s">
        <v>6</v>
      </c>
      <c r="AD4" s="52"/>
      <c r="AE4" s="52"/>
      <c r="AF4" s="53"/>
      <c r="AG4" s="54">
        <v>44727</v>
      </c>
      <c r="AH4" s="52"/>
      <c r="AI4" s="52"/>
      <c r="AJ4" s="52"/>
      <c r="AK4" s="53"/>
    </row>
    <row r="5" spans="1:40" ht="18.75" customHeight="1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</row>
    <row r="6" spans="1:40" ht="18.75" customHeight="1">
      <c r="B6" s="55"/>
      <c r="C6" s="56"/>
      <c r="D6" s="56"/>
      <c r="E6" s="57"/>
      <c r="F6" s="7" t="s">
        <v>1</v>
      </c>
      <c r="G6" s="64">
        <f>F2</f>
        <v>6</v>
      </c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3"/>
    </row>
    <row r="7" spans="1:40" ht="22.5" customHeight="1">
      <c r="B7" s="58"/>
      <c r="C7" s="59"/>
      <c r="D7" s="59"/>
      <c r="E7" s="60"/>
      <c r="F7" s="7" t="s">
        <v>7</v>
      </c>
      <c r="G7" s="8">
        <f>DATE($B$2,$F$2,1)</f>
        <v>44713</v>
      </c>
      <c r="H7" s="8">
        <f>DATE($B$2,$F$2,2)</f>
        <v>44714</v>
      </c>
      <c r="I7" s="8">
        <f>DATE($B$2,$F$2,3)</f>
        <v>44715</v>
      </c>
      <c r="J7" s="8">
        <f>DATE($B$2,$F$2,4)</f>
        <v>44716</v>
      </c>
      <c r="K7" s="8">
        <f>DATE($B$2,$F$2,5)</f>
        <v>44717</v>
      </c>
      <c r="L7" s="8">
        <f>DATE($B$2,$F$2,6)</f>
        <v>44718</v>
      </c>
      <c r="M7" s="8">
        <f>DATE($B$2,$F$2,7)</f>
        <v>44719</v>
      </c>
      <c r="N7" s="8">
        <f>DATE($B$2,$F$2,8)</f>
        <v>44720</v>
      </c>
      <c r="O7" s="8">
        <f>DATE($B$2,$F$2,9)</f>
        <v>44721</v>
      </c>
      <c r="P7" s="8">
        <f>DATE($B$2,$F$2,10)</f>
        <v>44722</v>
      </c>
      <c r="Q7" s="8">
        <f>DATE($B$2,$F$2,11)</f>
        <v>44723</v>
      </c>
      <c r="R7" s="8">
        <f>DATE($B$2,$F$2,12)</f>
        <v>44724</v>
      </c>
      <c r="S7" s="8">
        <f>DATE($B$2,$F$2,13)</f>
        <v>44725</v>
      </c>
      <c r="T7" s="8">
        <f>DATE($B$2,$F$2,14)</f>
        <v>44726</v>
      </c>
      <c r="U7" s="8">
        <f>DATE($B$2,$F$2,15)</f>
        <v>44727</v>
      </c>
      <c r="V7" s="8">
        <f>DATE($B$2,$F$2,16)</f>
        <v>44728</v>
      </c>
      <c r="W7" s="8">
        <f>DATE($B$2,$F$2,17)</f>
        <v>44729</v>
      </c>
      <c r="X7" s="8">
        <f>DATE($B$2,$F$2,18)</f>
        <v>44730</v>
      </c>
      <c r="Y7" s="8">
        <f>DATE($B$2,$F$2,19)</f>
        <v>44731</v>
      </c>
      <c r="Z7" s="8">
        <f>DATE($B$2,$F$2,20)</f>
        <v>44732</v>
      </c>
      <c r="AA7" s="8">
        <f>DATE($B$2,$F$2,21)</f>
        <v>44733</v>
      </c>
      <c r="AB7" s="8">
        <f>DATE($B$2,$F$2,22)</f>
        <v>44734</v>
      </c>
      <c r="AC7" s="8">
        <f>DATE($B$2,$F$2,23)</f>
        <v>44735</v>
      </c>
      <c r="AD7" s="8">
        <f>DATE($B$2,$F$2,24)</f>
        <v>44736</v>
      </c>
      <c r="AE7" s="8">
        <f>DATE($B$2,$F$2,25)</f>
        <v>44737</v>
      </c>
      <c r="AF7" s="8">
        <f>DATE($B$2,$F$2,26)</f>
        <v>44738</v>
      </c>
      <c r="AG7" s="8">
        <f>DATE($B$2,$F$2,27)</f>
        <v>44739</v>
      </c>
      <c r="AH7" s="8">
        <f>DATE($B$2,$F$2,28)</f>
        <v>44740</v>
      </c>
      <c r="AI7" s="8">
        <f>DATE($B$2,$F$2,29)</f>
        <v>44741</v>
      </c>
      <c r="AJ7" s="8">
        <f>DATE($B$2,$F$2,30)</f>
        <v>44742</v>
      </c>
      <c r="AK7" s="8">
        <f>DATE($B$2,$F$2,31)</f>
        <v>44743</v>
      </c>
    </row>
    <row r="8" spans="1:40" ht="22.5" customHeight="1">
      <c r="B8" s="61"/>
      <c r="C8" s="62"/>
      <c r="D8" s="62"/>
      <c r="E8" s="63"/>
      <c r="F8" s="9" t="s">
        <v>8</v>
      </c>
      <c r="G8" s="8" t="str">
        <f t="shared" ref="G8:AK8" si="0">TEXT(G7,"aaa")</f>
        <v>水</v>
      </c>
      <c r="H8" s="8" t="str">
        <f t="shared" si="0"/>
        <v>木</v>
      </c>
      <c r="I8" s="8" t="str">
        <f t="shared" si="0"/>
        <v>金</v>
      </c>
      <c r="J8" s="8" t="str">
        <f t="shared" si="0"/>
        <v>土</v>
      </c>
      <c r="K8" s="8" t="str">
        <f t="shared" si="0"/>
        <v>日</v>
      </c>
      <c r="L8" s="8" t="str">
        <f t="shared" si="0"/>
        <v>月</v>
      </c>
      <c r="M8" s="8" t="str">
        <f t="shared" si="0"/>
        <v>火</v>
      </c>
      <c r="N8" s="8" t="str">
        <f t="shared" si="0"/>
        <v>水</v>
      </c>
      <c r="O8" s="8" t="str">
        <f t="shared" si="0"/>
        <v>木</v>
      </c>
      <c r="P8" s="8" t="str">
        <f t="shared" si="0"/>
        <v>金</v>
      </c>
      <c r="Q8" s="8" t="str">
        <f t="shared" si="0"/>
        <v>土</v>
      </c>
      <c r="R8" s="8" t="str">
        <f t="shared" si="0"/>
        <v>日</v>
      </c>
      <c r="S8" s="8" t="str">
        <f t="shared" si="0"/>
        <v>月</v>
      </c>
      <c r="T8" s="8" t="str">
        <f t="shared" si="0"/>
        <v>火</v>
      </c>
      <c r="U8" s="8" t="str">
        <f t="shared" si="0"/>
        <v>水</v>
      </c>
      <c r="V8" s="8" t="str">
        <f t="shared" si="0"/>
        <v>木</v>
      </c>
      <c r="W8" s="8" t="str">
        <f t="shared" si="0"/>
        <v>金</v>
      </c>
      <c r="X8" s="8" t="str">
        <f t="shared" si="0"/>
        <v>土</v>
      </c>
      <c r="Y8" s="8" t="str">
        <f t="shared" si="0"/>
        <v>日</v>
      </c>
      <c r="Z8" s="8" t="str">
        <f t="shared" si="0"/>
        <v>月</v>
      </c>
      <c r="AA8" s="8" t="str">
        <f t="shared" si="0"/>
        <v>火</v>
      </c>
      <c r="AB8" s="8" t="str">
        <f t="shared" si="0"/>
        <v>水</v>
      </c>
      <c r="AC8" s="8" t="str">
        <f t="shared" si="0"/>
        <v>木</v>
      </c>
      <c r="AD8" s="8" t="str">
        <f t="shared" si="0"/>
        <v>金</v>
      </c>
      <c r="AE8" s="8" t="str">
        <f t="shared" si="0"/>
        <v>土</v>
      </c>
      <c r="AF8" s="8" t="str">
        <f t="shared" si="0"/>
        <v>日</v>
      </c>
      <c r="AG8" s="8" t="str">
        <f t="shared" si="0"/>
        <v>月</v>
      </c>
      <c r="AH8" s="8" t="str">
        <f t="shared" si="0"/>
        <v>火</v>
      </c>
      <c r="AI8" s="8" t="str">
        <f t="shared" si="0"/>
        <v>水</v>
      </c>
      <c r="AJ8" s="8" t="str">
        <f t="shared" si="0"/>
        <v>木</v>
      </c>
      <c r="AK8" s="16" t="str">
        <f t="shared" si="0"/>
        <v>金</v>
      </c>
      <c r="AL8" s="18" t="s">
        <v>13</v>
      </c>
      <c r="AM8" s="18" t="s">
        <v>25</v>
      </c>
      <c r="AN8" s="18" t="s">
        <v>20</v>
      </c>
    </row>
    <row r="9" spans="1:40" ht="22.5" customHeight="1">
      <c r="A9" s="49" t="s">
        <v>21</v>
      </c>
      <c r="B9" s="47" t="s">
        <v>19</v>
      </c>
      <c r="C9" s="40"/>
      <c r="D9" s="40"/>
      <c r="E9" s="40"/>
      <c r="F9" s="41"/>
      <c r="G9" s="10"/>
      <c r="H9" s="11"/>
      <c r="I9" s="11"/>
      <c r="J9" s="10"/>
      <c r="K9" s="10"/>
      <c r="L9" s="10"/>
      <c r="M9" s="10"/>
      <c r="N9" s="24"/>
      <c r="O9" s="24"/>
      <c r="P9" s="24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7"/>
      <c r="AL9" s="18" t="s">
        <v>53</v>
      </c>
      <c r="AM9" s="18" t="s">
        <v>51</v>
      </c>
      <c r="AN9" s="20">
        <v>1</v>
      </c>
    </row>
    <row r="10" spans="1:40" ht="22.5" customHeight="1">
      <c r="A10" s="50"/>
      <c r="B10" s="47" t="s">
        <v>18</v>
      </c>
      <c r="C10" s="40"/>
      <c r="D10" s="40"/>
      <c r="E10" s="40"/>
      <c r="F10" s="41"/>
      <c r="G10" s="11"/>
      <c r="H10" s="11"/>
      <c r="I10" s="11"/>
      <c r="J10" s="10"/>
      <c r="K10" s="10"/>
      <c r="L10" s="10"/>
      <c r="M10" s="10"/>
      <c r="N10" s="24"/>
      <c r="O10" s="24"/>
      <c r="P10" s="24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7"/>
      <c r="AL10" s="18" t="s">
        <v>52</v>
      </c>
      <c r="AM10" s="18" t="s">
        <v>51</v>
      </c>
      <c r="AN10" s="20">
        <v>1</v>
      </c>
    </row>
    <row r="11" spans="1:40" ht="22.5" customHeight="1">
      <c r="A11" s="50"/>
      <c r="B11" s="47" t="s">
        <v>15</v>
      </c>
      <c r="C11" s="40"/>
      <c r="D11" s="40"/>
      <c r="E11" s="40"/>
      <c r="F11" s="41"/>
      <c r="G11" s="10"/>
      <c r="H11" s="11"/>
      <c r="I11" s="11"/>
      <c r="J11" s="11"/>
      <c r="K11" s="11"/>
      <c r="L11" s="11"/>
      <c r="M11" s="11"/>
      <c r="N11" s="10"/>
      <c r="O11" s="10"/>
      <c r="P11" s="24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7"/>
      <c r="AL11" s="18" t="s">
        <v>51</v>
      </c>
      <c r="AM11" s="18"/>
      <c r="AN11" s="20">
        <v>1</v>
      </c>
    </row>
    <row r="12" spans="1:40" ht="22.5" customHeight="1">
      <c r="A12" s="50"/>
      <c r="B12" s="47" t="s">
        <v>16</v>
      </c>
      <c r="C12" s="40"/>
      <c r="D12" s="40"/>
      <c r="E12" s="40"/>
      <c r="F12" s="4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5"/>
      <c r="AA12" s="15"/>
      <c r="AB12" s="15"/>
      <c r="AC12" s="15"/>
      <c r="AD12" s="15"/>
      <c r="AE12" s="11"/>
      <c r="AF12" s="11"/>
      <c r="AG12" s="15"/>
      <c r="AH12" s="15"/>
      <c r="AI12" s="11"/>
      <c r="AJ12" s="11"/>
      <c r="AK12" s="17"/>
      <c r="AL12" s="18" t="s">
        <v>41</v>
      </c>
      <c r="AM12" s="18"/>
      <c r="AN12" s="20">
        <v>0</v>
      </c>
    </row>
    <row r="13" spans="1:40" ht="22.5" customHeight="1">
      <c r="A13" s="50"/>
      <c r="B13" s="47" t="s">
        <v>17</v>
      </c>
      <c r="C13" s="40"/>
      <c r="D13" s="40"/>
      <c r="E13" s="40"/>
      <c r="F13" s="41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4"/>
      <c r="AE13" s="11"/>
      <c r="AF13" s="11"/>
      <c r="AG13" s="14"/>
      <c r="AH13" s="14"/>
      <c r="AI13" s="15"/>
      <c r="AJ13" s="11"/>
      <c r="AK13" s="17"/>
      <c r="AL13" s="18"/>
      <c r="AM13" s="18"/>
      <c r="AN13" s="20">
        <v>0</v>
      </c>
    </row>
    <row r="14" spans="1:40" ht="22.5" customHeight="1">
      <c r="A14" s="43" t="s">
        <v>22</v>
      </c>
      <c r="B14" s="38" t="s">
        <v>9</v>
      </c>
      <c r="C14" s="40"/>
      <c r="D14" s="40"/>
      <c r="E14" s="40"/>
      <c r="F14" s="41"/>
      <c r="G14" s="24"/>
      <c r="H14" s="24"/>
      <c r="I14" s="24"/>
      <c r="J14" s="11"/>
      <c r="K14" s="11"/>
      <c r="L14" s="24"/>
      <c r="M14" s="24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7"/>
      <c r="AL14" s="18" t="s">
        <v>40</v>
      </c>
      <c r="AM14" s="18"/>
      <c r="AN14" s="20">
        <v>1</v>
      </c>
    </row>
    <row r="15" spans="1:40" ht="22.5" customHeight="1">
      <c r="A15" s="44"/>
      <c r="B15" s="38" t="s">
        <v>10</v>
      </c>
      <c r="C15" s="40"/>
      <c r="D15" s="40"/>
      <c r="E15" s="40"/>
      <c r="F15" s="41"/>
      <c r="G15" s="24"/>
      <c r="H15" s="24"/>
      <c r="I15" s="24"/>
      <c r="J15" s="10"/>
      <c r="K15" s="10"/>
      <c r="L15" s="24"/>
      <c r="M15" s="24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7"/>
      <c r="AL15" s="18" t="s">
        <v>40</v>
      </c>
      <c r="AM15" s="18"/>
      <c r="AN15" s="20">
        <v>1</v>
      </c>
    </row>
    <row r="16" spans="1:40" ht="22.5" customHeight="1">
      <c r="A16" s="44"/>
      <c r="B16" s="38" t="s">
        <v>11</v>
      </c>
      <c r="C16" s="40"/>
      <c r="D16" s="40"/>
      <c r="E16" s="40"/>
      <c r="F16" s="41"/>
      <c r="G16" s="24"/>
      <c r="H16" s="24"/>
      <c r="I16" s="24"/>
      <c r="J16" s="10"/>
      <c r="K16" s="10"/>
      <c r="L16" s="24"/>
      <c r="M16" s="24"/>
      <c r="N16" s="11"/>
      <c r="O16" s="11"/>
      <c r="P16" s="11"/>
      <c r="Q16" s="11"/>
      <c r="R16" s="11"/>
      <c r="S16" s="11"/>
      <c r="T16" s="24"/>
      <c r="U16" s="15"/>
      <c r="V16" s="15"/>
      <c r="W16" s="1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7"/>
      <c r="AL16" s="18" t="s">
        <v>40</v>
      </c>
      <c r="AM16" s="18" t="s">
        <v>55</v>
      </c>
      <c r="AN16" s="20">
        <v>1</v>
      </c>
    </row>
    <row r="17" spans="1:40" ht="22.5" customHeight="1">
      <c r="A17" s="44"/>
      <c r="B17" s="38" t="s">
        <v>12</v>
      </c>
      <c r="C17" s="40"/>
      <c r="D17" s="40"/>
      <c r="E17" s="40"/>
      <c r="F17" s="41"/>
      <c r="G17" s="24"/>
      <c r="H17" s="24"/>
      <c r="I17" s="24"/>
      <c r="J17" s="10"/>
      <c r="K17" s="10"/>
      <c r="L17" s="24"/>
      <c r="M17" s="24"/>
      <c r="N17" s="11"/>
      <c r="O17" s="11"/>
      <c r="P17" s="11"/>
      <c r="Q17" s="11"/>
      <c r="R17" s="11"/>
      <c r="S17" s="11"/>
      <c r="T17" s="11"/>
      <c r="U17" s="14"/>
      <c r="V17" s="14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7"/>
      <c r="AL17" s="18" t="s">
        <v>41</v>
      </c>
      <c r="AM17" s="18"/>
      <c r="AN17" s="20">
        <v>1</v>
      </c>
    </row>
    <row r="18" spans="1:40" ht="22.5" customHeight="1">
      <c r="A18" s="45" t="s">
        <v>23</v>
      </c>
      <c r="B18" s="47" t="s">
        <v>32</v>
      </c>
      <c r="C18" s="40"/>
      <c r="D18" s="40"/>
      <c r="E18" s="40"/>
      <c r="F18" s="4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7"/>
      <c r="AL18" s="18" t="s">
        <v>41</v>
      </c>
      <c r="AM18" s="18"/>
      <c r="AN18" s="20">
        <v>1</v>
      </c>
    </row>
    <row r="19" spans="1:40" ht="22.5" customHeight="1">
      <c r="A19" s="46"/>
      <c r="B19" s="48" t="s">
        <v>43</v>
      </c>
      <c r="C19" s="38"/>
      <c r="D19" s="38"/>
      <c r="E19" s="38"/>
      <c r="F19" s="39"/>
      <c r="G19" s="11"/>
      <c r="H19" s="11"/>
      <c r="I19" s="11"/>
      <c r="J19" s="11"/>
      <c r="K19" s="11"/>
      <c r="L19" s="11"/>
      <c r="M19" s="11"/>
      <c r="N19" s="24"/>
      <c r="O19" s="24"/>
      <c r="P19" s="11"/>
      <c r="Q19" s="11"/>
      <c r="R19" s="11"/>
      <c r="S19" s="14"/>
      <c r="T19" s="14"/>
      <c r="U19" s="14"/>
      <c r="V19" s="14"/>
      <c r="W19" s="14"/>
      <c r="X19" s="14"/>
      <c r="Y19" s="14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7"/>
      <c r="AL19" s="18" t="s">
        <v>41</v>
      </c>
      <c r="AM19" s="18"/>
      <c r="AN19" s="20">
        <v>1</v>
      </c>
    </row>
    <row r="20" spans="1:40" ht="22.5" customHeight="1">
      <c r="A20" s="46"/>
      <c r="B20" s="38" t="s">
        <v>44</v>
      </c>
      <c r="C20" s="40"/>
      <c r="D20" s="40"/>
      <c r="E20" s="40"/>
      <c r="F20" s="41"/>
      <c r="G20" s="10"/>
      <c r="H20" s="11"/>
      <c r="I20" s="11"/>
      <c r="J20" s="11"/>
      <c r="K20" s="11"/>
      <c r="L20" s="11"/>
      <c r="M20" s="11"/>
      <c r="N20" s="24"/>
      <c r="O20" s="24"/>
      <c r="P20" s="11"/>
      <c r="Q20" s="11"/>
      <c r="R20" s="11"/>
      <c r="S20" s="14"/>
      <c r="T20" s="14"/>
      <c r="U20" s="14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7"/>
      <c r="AL20" s="18" t="s">
        <v>41</v>
      </c>
      <c r="AM20" s="18"/>
      <c r="AN20" s="30">
        <v>1</v>
      </c>
    </row>
    <row r="21" spans="1:40" ht="22.5" customHeight="1">
      <c r="A21" s="46"/>
      <c r="B21" s="38" t="s">
        <v>45</v>
      </c>
      <c r="C21" s="38"/>
      <c r="D21" s="38"/>
      <c r="E21" s="38"/>
      <c r="F21" s="39"/>
      <c r="G21" s="10"/>
      <c r="H21" s="11"/>
      <c r="I21" s="11"/>
      <c r="J21" s="11"/>
      <c r="K21" s="11"/>
      <c r="L21" s="11"/>
      <c r="M21" s="11"/>
      <c r="N21" s="11"/>
      <c r="O21" s="11"/>
      <c r="P21" s="24"/>
      <c r="Q21" s="11"/>
      <c r="R21" s="14"/>
      <c r="S21" s="24"/>
      <c r="T21" s="24"/>
      <c r="U21" s="15"/>
      <c r="V21" s="15"/>
      <c r="W21" s="1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7"/>
      <c r="AL21" s="18" t="s">
        <v>50</v>
      </c>
      <c r="AM21" s="18" t="s">
        <v>51</v>
      </c>
      <c r="AN21" s="30" t="s">
        <v>54</v>
      </c>
    </row>
    <row r="22" spans="1:40" ht="22.5" customHeight="1">
      <c r="A22" s="46"/>
      <c r="B22" s="38" t="s">
        <v>46</v>
      </c>
      <c r="C22" s="38"/>
      <c r="D22" s="38"/>
      <c r="E22" s="38"/>
      <c r="F22" s="39"/>
      <c r="G22" s="10"/>
      <c r="H22" s="10"/>
      <c r="I22" s="10"/>
      <c r="J22" s="10"/>
      <c r="K22" s="10"/>
      <c r="L22" s="11"/>
      <c r="M22" s="11"/>
      <c r="N22" s="24"/>
      <c r="O22" s="24"/>
      <c r="P22" s="24"/>
      <c r="Q22" s="11"/>
      <c r="R22" s="11"/>
      <c r="S22" s="24"/>
      <c r="T22" s="24"/>
      <c r="U22" s="15"/>
      <c r="V22" s="15"/>
      <c r="W22" s="1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7"/>
      <c r="AL22" s="18" t="s">
        <v>42</v>
      </c>
      <c r="AM22" s="18" t="s">
        <v>51</v>
      </c>
      <c r="AN22" s="20">
        <v>0.8</v>
      </c>
    </row>
    <row r="23" spans="1:40" ht="22.5" customHeight="1">
      <c r="A23" s="46"/>
      <c r="B23" s="38" t="s">
        <v>47</v>
      </c>
      <c r="C23" s="40"/>
      <c r="D23" s="40"/>
      <c r="E23" s="40"/>
      <c r="F23" s="41"/>
      <c r="G23" s="11"/>
      <c r="H23" s="11"/>
      <c r="I23" s="11"/>
      <c r="J23" s="11"/>
      <c r="K23" s="11"/>
      <c r="L23" s="11"/>
      <c r="M23" s="11"/>
      <c r="N23" s="11"/>
      <c r="O23" s="11"/>
      <c r="P23" s="24"/>
      <c r="Q23" s="11"/>
      <c r="R23" s="11"/>
      <c r="S23" s="24"/>
      <c r="T23" s="24"/>
      <c r="U23" s="15"/>
      <c r="V23" s="15"/>
      <c r="W23" s="15"/>
      <c r="X23" s="11"/>
      <c r="Y23" s="11"/>
      <c r="Z23" s="15"/>
      <c r="AA23" s="15"/>
      <c r="AB23" s="15"/>
      <c r="AC23" s="15"/>
      <c r="AD23" s="15"/>
      <c r="AE23" s="11"/>
      <c r="AF23" s="11"/>
      <c r="AG23" s="11"/>
      <c r="AH23" s="11"/>
      <c r="AI23" s="11"/>
      <c r="AJ23" s="11"/>
      <c r="AK23" s="17"/>
      <c r="AL23" s="18" t="s">
        <v>42</v>
      </c>
      <c r="AM23" s="18" t="s">
        <v>51</v>
      </c>
      <c r="AN23" s="20">
        <v>0.2</v>
      </c>
    </row>
    <row r="24" spans="1:40" ht="22.5" customHeight="1">
      <c r="A24" s="46"/>
      <c r="B24" s="38" t="s">
        <v>48</v>
      </c>
      <c r="C24" s="40"/>
      <c r="D24" s="40"/>
      <c r="E24" s="40"/>
      <c r="F24" s="41"/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24"/>
      <c r="T24" s="24"/>
      <c r="U24" s="15"/>
      <c r="V24" s="15"/>
      <c r="W24" s="15"/>
      <c r="X24" s="11"/>
      <c r="Y24" s="11"/>
      <c r="Z24" s="15"/>
      <c r="AA24" s="15"/>
      <c r="AB24" s="15"/>
      <c r="AC24" s="15"/>
      <c r="AD24" s="15"/>
      <c r="AE24" s="11"/>
      <c r="AF24" s="11"/>
      <c r="AG24" s="11"/>
      <c r="AH24" s="11"/>
      <c r="AI24" s="11"/>
      <c r="AJ24" s="11"/>
      <c r="AK24" s="17"/>
      <c r="AL24" s="18" t="s">
        <v>42</v>
      </c>
      <c r="AM24" s="18" t="s">
        <v>51</v>
      </c>
      <c r="AN24" s="20">
        <v>0.2</v>
      </c>
    </row>
    <row r="25" spans="1:40" ht="30.75" customHeight="1">
      <c r="A25" s="21" t="s">
        <v>24</v>
      </c>
      <c r="B25" s="42" t="s">
        <v>31</v>
      </c>
      <c r="C25" s="40"/>
      <c r="D25" s="40"/>
      <c r="E25" s="40"/>
      <c r="F25" s="4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4"/>
      <c r="R25" s="14"/>
      <c r="S25" s="14"/>
      <c r="T25" s="14"/>
      <c r="U25" s="14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5"/>
      <c r="AH25" s="15"/>
      <c r="AI25" s="15"/>
      <c r="AJ25" s="27" t="s">
        <v>14</v>
      </c>
      <c r="AK25" s="17"/>
      <c r="AL25" s="18" t="s">
        <v>50</v>
      </c>
      <c r="AM25" s="18" t="s">
        <v>41</v>
      </c>
      <c r="AN25" s="20">
        <v>0</v>
      </c>
    </row>
    <row r="26" spans="1:40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40" ht="22.5" customHeight="1">
      <c r="A27" s="22" t="s">
        <v>26</v>
      </c>
      <c r="B27" s="3"/>
      <c r="C27" s="3"/>
      <c r="D27" s="3"/>
      <c r="E27" s="3"/>
      <c r="F27" s="3"/>
      <c r="G27" s="3"/>
      <c r="H27" s="28" t="s">
        <v>35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40" ht="22.5" customHeight="1">
      <c r="A28" s="23"/>
      <c r="B28" s="3"/>
      <c r="C28" s="37" t="s">
        <v>27</v>
      </c>
      <c r="D28" s="37"/>
      <c r="E28" s="37"/>
      <c r="F28" s="37"/>
      <c r="G28" s="3"/>
      <c r="H28" s="28" t="s">
        <v>38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40" ht="22.5" customHeight="1">
      <c r="A29" s="24"/>
      <c r="B29" s="3"/>
      <c r="C29" s="37" t="s">
        <v>28</v>
      </c>
      <c r="D29" s="37"/>
      <c r="E29" s="37"/>
      <c r="F29" s="37"/>
      <c r="G29" s="3"/>
      <c r="H29" s="29" t="s">
        <v>39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25"/>
      <c r="B30" s="3"/>
      <c r="C30" s="37" t="s">
        <v>29</v>
      </c>
      <c r="D30" s="37"/>
      <c r="E30" s="37"/>
      <c r="F30" s="37"/>
      <c r="G30" s="3"/>
      <c r="H30" s="28" t="s">
        <v>36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26"/>
      <c r="B31" s="3"/>
      <c r="C31" s="37" t="s">
        <v>30</v>
      </c>
      <c r="D31" s="37"/>
      <c r="E31" s="37"/>
      <c r="F31" s="37"/>
      <c r="G31" s="3"/>
      <c r="H31" s="28" t="s">
        <v>37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B32" s="3"/>
      <c r="C32" s="3"/>
      <c r="D32" s="3"/>
      <c r="E32" s="3"/>
      <c r="F32" s="3"/>
      <c r="G32" s="3"/>
      <c r="H32" s="29" t="s">
        <v>49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</sheetData>
  <mergeCells count="36">
    <mergeCell ref="B2:D2"/>
    <mergeCell ref="F2:G2"/>
    <mergeCell ref="B4:E4"/>
    <mergeCell ref="F4:J4"/>
    <mergeCell ref="K4:N4"/>
    <mergeCell ref="T4:W4"/>
    <mergeCell ref="X4:AB4"/>
    <mergeCell ref="AC4:AF4"/>
    <mergeCell ref="AG4:AK4"/>
    <mergeCell ref="B6:E8"/>
    <mergeCell ref="G6:AK6"/>
    <mergeCell ref="O4:S4"/>
    <mergeCell ref="A9:A13"/>
    <mergeCell ref="B9:F9"/>
    <mergeCell ref="B10:F10"/>
    <mergeCell ref="B11:F11"/>
    <mergeCell ref="B12:F12"/>
    <mergeCell ref="B13:F13"/>
    <mergeCell ref="A18:A24"/>
    <mergeCell ref="B18:F18"/>
    <mergeCell ref="B19:F19"/>
    <mergeCell ref="B20:F20"/>
    <mergeCell ref="B21:F21"/>
    <mergeCell ref="A14:A17"/>
    <mergeCell ref="B14:F14"/>
    <mergeCell ref="B15:F15"/>
    <mergeCell ref="B16:F16"/>
    <mergeCell ref="B17:F17"/>
    <mergeCell ref="C30:F30"/>
    <mergeCell ref="C31:F31"/>
    <mergeCell ref="B22:F22"/>
    <mergeCell ref="B23:F23"/>
    <mergeCell ref="B24:F24"/>
    <mergeCell ref="B25:F25"/>
    <mergeCell ref="C28:F28"/>
    <mergeCell ref="C29:F29"/>
  </mergeCells>
  <phoneticPr fontId="8"/>
  <conditionalFormatting sqref="G7">
    <cfRule type="expression" dxfId="23" priority="1">
      <formula>WEEKDAY(G$7)=7</formula>
    </cfRule>
  </conditionalFormatting>
  <conditionalFormatting sqref="G7">
    <cfRule type="expression" dxfId="22" priority="2">
      <formula>WEEKDAY(G$7)=1</formula>
    </cfRule>
  </conditionalFormatting>
  <conditionalFormatting sqref="G8">
    <cfRule type="expression" dxfId="21" priority="3">
      <formula>WEEKDAY(G$7)=7</formula>
    </cfRule>
  </conditionalFormatting>
  <conditionalFormatting sqref="G8">
    <cfRule type="expression" dxfId="20" priority="4">
      <formula>WEEKDAY(G$7)=1</formula>
    </cfRule>
  </conditionalFormatting>
  <conditionalFormatting sqref="H7:AK7">
    <cfRule type="expression" dxfId="19" priority="5">
      <formula>WEEKDAY(H$7)=7</formula>
    </cfRule>
  </conditionalFormatting>
  <conditionalFormatting sqref="H7:AK7">
    <cfRule type="expression" dxfId="18" priority="6">
      <formula>WEEKDAY(H$7)=1</formula>
    </cfRule>
  </conditionalFormatting>
  <conditionalFormatting sqref="H8:AK8">
    <cfRule type="expression" dxfId="17" priority="7">
      <formula>WEEKDAY(H$7)=7</formula>
    </cfRule>
  </conditionalFormatting>
  <conditionalFormatting sqref="H8:AK8">
    <cfRule type="expression" dxfId="16" priority="8">
      <formula>WEEKDAY(H$7)=1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C0E83-0D32-46AD-9263-15B9B9ACBE54}">
  <dimension ref="A1:AN1000"/>
  <sheetViews>
    <sheetView topLeftCell="A16" workbookViewId="0">
      <selection activeCell="W25" sqref="W25"/>
    </sheetView>
  </sheetViews>
  <sheetFormatPr defaultColWidth="14.375" defaultRowHeight="15" customHeight="1"/>
  <cols>
    <col min="1" max="1" width="6.5" style="32" customWidth="1"/>
    <col min="2" max="5" width="3" style="32" customWidth="1"/>
    <col min="6" max="6" width="3.375" style="32" customWidth="1"/>
    <col min="7" max="36" width="3.75" style="32" customWidth="1"/>
    <col min="37" max="37" width="3.625" style="32" customWidth="1"/>
    <col min="38" max="38" width="11.375" style="32" customWidth="1"/>
    <col min="39" max="39" width="10.5" style="32" customWidth="1"/>
    <col min="40" max="40" width="11.5" style="32" customWidth="1"/>
    <col min="41" max="16384" width="14.375" style="32"/>
  </cols>
  <sheetData>
    <row r="1" spans="1:40" ht="16.5" customHeight="1">
      <c r="B1" s="1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</row>
    <row r="2" spans="1:40" ht="22.5" customHeight="1">
      <c r="B2" s="65">
        <v>2022</v>
      </c>
      <c r="C2" s="59"/>
      <c r="D2" s="59"/>
      <c r="E2" s="31" t="s">
        <v>0</v>
      </c>
      <c r="F2" s="65">
        <v>6</v>
      </c>
      <c r="G2" s="59"/>
      <c r="H2" s="31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51" t="s">
        <v>3</v>
      </c>
      <c r="C4" s="52"/>
      <c r="D4" s="52"/>
      <c r="E4" s="53"/>
      <c r="F4" s="66" t="s">
        <v>33</v>
      </c>
      <c r="G4" s="52"/>
      <c r="H4" s="52"/>
      <c r="I4" s="52"/>
      <c r="J4" s="53"/>
      <c r="K4" s="51" t="s">
        <v>4</v>
      </c>
      <c r="L4" s="52"/>
      <c r="M4" s="52"/>
      <c r="N4" s="53"/>
      <c r="O4" s="66" t="s">
        <v>34</v>
      </c>
      <c r="P4" s="52"/>
      <c r="Q4" s="52"/>
      <c r="R4" s="52"/>
      <c r="S4" s="53"/>
      <c r="T4" s="51" t="s">
        <v>5</v>
      </c>
      <c r="U4" s="52"/>
      <c r="V4" s="52"/>
      <c r="W4" s="53"/>
      <c r="X4" s="54">
        <v>44722</v>
      </c>
      <c r="Y4" s="52"/>
      <c r="Z4" s="52"/>
      <c r="AA4" s="52"/>
      <c r="AB4" s="53"/>
      <c r="AC4" s="51" t="s">
        <v>6</v>
      </c>
      <c r="AD4" s="52"/>
      <c r="AE4" s="52"/>
      <c r="AF4" s="53"/>
      <c r="AG4" s="54">
        <v>44726</v>
      </c>
      <c r="AH4" s="52"/>
      <c r="AI4" s="52"/>
      <c r="AJ4" s="52"/>
      <c r="AK4" s="53"/>
    </row>
    <row r="5" spans="1:40" ht="18.75" customHeight="1"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</row>
    <row r="6" spans="1:40" ht="18.75" customHeight="1">
      <c r="B6" s="55"/>
      <c r="C6" s="56"/>
      <c r="D6" s="56"/>
      <c r="E6" s="57"/>
      <c r="F6" s="7" t="s">
        <v>1</v>
      </c>
      <c r="G6" s="64">
        <f>F2</f>
        <v>6</v>
      </c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3"/>
    </row>
    <row r="7" spans="1:40" ht="22.5" customHeight="1">
      <c r="B7" s="58"/>
      <c r="C7" s="59"/>
      <c r="D7" s="59"/>
      <c r="E7" s="60"/>
      <c r="F7" s="7" t="s">
        <v>7</v>
      </c>
      <c r="G7" s="8">
        <f>DATE($B$2,$F$2,1)</f>
        <v>44713</v>
      </c>
      <c r="H7" s="8">
        <f>DATE($B$2,$F$2,2)</f>
        <v>44714</v>
      </c>
      <c r="I7" s="8">
        <f>DATE($B$2,$F$2,3)</f>
        <v>44715</v>
      </c>
      <c r="J7" s="8">
        <f>DATE($B$2,$F$2,4)</f>
        <v>44716</v>
      </c>
      <c r="K7" s="8">
        <f>DATE($B$2,$F$2,5)</f>
        <v>44717</v>
      </c>
      <c r="L7" s="8">
        <f>DATE($B$2,$F$2,6)</f>
        <v>44718</v>
      </c>
      <c r="M7" s="8">
        <f>DATE($B$2,$F$2,7)</f>
        <v>44719</v>
      </c>
      <c r="N7" s="8">
        <f>DATE($B$2,$F$2,8)</f>
        <v>44720</v>
      </c>
      <c r="O7" s="8">
        <f>DATE($B$2,$F$2,9)</f>
        <v>44721</v>
      </c>
      <c r="P7" s="8">
        <f>DATE($B$2,$F$2,10)</f>
        <v>44722</v>
      </c>
      <c r="Q7" s="8">
        <f>DATE($B$2,$F$2,11)</f>
        <v>44723</v>
      </c>
      <c r="R7" s="8">
        <f>DATE($B$2,$F$2,12)</f>
        <v>44724</v>
      </c>
      <c r="S7" s="8">
        <f>DATE($B$2,$F$2,13)</f>
        <v>44725</v>
      </c>
      <c r="T7" s="8">
        <f>DATE($B$2,$F$2,14)</f>
        <v>44726</v>
      </c>
      <c r="U7" s="8">
        <f>DATE($B$2,$F$2,15)</f>
        <v>44727</v>
      </c>
      <c r="V7" s="8">
        <f>DATE($B$2,$F$2,16)</f>
        <v>44728</v>
      </c>
      <c r="W7" s="8">
        <f>DATE($B$2,$F$2,17)</f>
        <v>44729</v>
      </c>
      <c r="X7" s="8">
        <f>DATE($B$2,$F$2,18)</f>
        <v>44730</v>
      </c>
      <c r="Y7" s="8">
        <f>DATE($B$2,$F$2,19)</f>
        <v>44731</v>
      </c>
      <c r="Z7" s="8">
        <f>DATE($B$2,$F$2,20)</f>
        <v>44732</v>
      </c>
      <c r="AA7" s="8">
        <f>DATE($B$2,$F$2,21)</f>
        <v>44733</v>
      </c>
      <c r="AB7" s="8">
        <f>DATE($B$2,$F$2,22)</f>
        <v>44734</v>
      </c>
      <c r="AC7" s="8">
        <f>DATE($B$2,$F$2,23)</f>
        <v>44735</v>
      </c>
      <c r="AD7" s="8">
        <f>DATE($B$2,$F$2,24)</f>
        <v>44736</v>
      </c>
      <c r="AE7" s="8">
        <f>DATE($B$2,$F$2,25)</f>
        <v>44737</v>
      </c>
      <c r="AF7" s="8">
        <f>DATE($B$2,$F$2,26)</f>
        <v>44738</v>
      </c>
      <c r="AG7" s="8">
        <f>DATE($B$2,$F$2,27)</f>
        <v>44739</v>
      </c>
      <c r="AH7" s="8">
        <f>DATE($B$2,$F$2,28)</f>
        <v>44740</v>
      </c>
      <c r="AI7" s="8">
        <f>DATE($B$2,$F$2,29)</f>
        <v>44741</v>
      </c>
      <c r="AJ7" s="8">
        <f>DATE($B$2,$F$2,30)</f>
        <v>44742</v>
      </c>
      <c r="AK7" s="8">
        <f>DATE($B$2,$F$2,31)</f>
        <v>44743</v>
      </c>
    </row>
    <row r="8" spans="1:40" ht="22.5" customHeight="1">
      <c r="B8" s="61"/>
      <c r="C8" s="62"/>
      <c r="D8" s="62"/>
      <c r="E8" s="63"/>
      <c r="F8" s="9" t="s">
        <v>8</v>
      </c>
      <c r="G8" s="8" t="str">
        <f t="shared" ref="G8:AK8" si="0">TEXT(G7,"aaa")</f>
        <v>水</v>
      </c>
      <c r="H8" s="8" t="str">
        <f t="shared" si="0"/>
        <v>木</v>
      </c>
      <c r="I8" s="8" t="str">
        <f t="shared" si="0"/>
        <v>金</v>
      </c>
      <c r="J8" s="8" t="str">
        <f t="shared" si="0"/>
        <v>土</v>
      </c>
      <c r="K8" s="8" t="str">
        <f t="shared" si="0"/>
        <v>日</v>
      </c>
      <c r="L8" s="8" t="str">
        <f t="shared" si="0"/>
        <v>月</v>
      </c>
      <c r="M8" s="8" t="str">
        <f t="shared" si="0"/>
        <v>火</v>
      </c>
      <c r="N8" s="8" t="str">
        <f t="shared" si="0"/>
        <v>水</v>
      </c>
      <c r="O8" s="8" t="str">
        <f t="shared" si="0"/>
        <v>木</v>
      </c>
      <c r="P8" s="8" t="str">
        <f t="shared" si="0"/>
        <v>金</v>
      </c>
      <c r="Q8" s="8" t="str">
        <f t="shared" si="0"/>
        <v>土</v>
      </c>
      <c r="R8" s="8" t="str">
        <f t="shared" si="0"/>
        <v>日</v>
      </c>
      <c r="S8" s="8" t="str">
        <f t="shared" si="0"/>
        <v>月</v>
      </c>
      <c r="T8" s="8" t="str">
        <f t="shared" si="0"/>
        <v>火</v>
      </c>
      <c r="U8" s="8" t="str">
        <f t="shared" si="0"/>
        <v>水</v>
      </c>
      <c r="V8" s="8" t="str">
        <f t="shared" si="0"/>
        <v>木</v>
      </c>
      <c r="W8" s="8" t="str">
        <f t="shared" si="0"/>
        <v>金</v>
      </c>
      <c r="X8" s="8" t="str">
        <f t="shared" si="0"/>
        <v>土</v>
      </c>
      <c r="Y8" s="8" t="str">
        <f t="shared" si="0"/>
        <v>日</v>
      </c>
      <c r="Z8" s="8" t="str">
        <f t="shared" si="0"/>
        <v>月</v>
      </c>
      <c r="AA8" s="8" t="str">
        <f t="shared" si="0"/>
        <v>火</v>
      </c>
      <c r="AB8" s="8" t="str">
        <f t="shared" si="0"/>
        <v>水</v>
      </c>
      <c r="AC8" s="8" t="str">
        <f t="shared" si="0"/>
        <v>木</v>
      </c>
      <c r="AD8" s="8" t="str">
        <f t="shared" si="0"/>
        <v>金</v>
      </c>
      <c r="AE8" s="8" t="str">
        <f t="shared" si="0"/>
        <v>土</v>
      </c>
      <c r="AF8" s="8" t="str">
        <f t="shared" si="0"/>
        <v>日</v>
      </c>
      <c r="AG8" s="8" t="str">
        <f t="shared" si="0"/>
        <v>月</v>
      </c>
      <c r="AH8" s="8" t="str">
        <f t="shared" si="0"/>
        <v>火</v>
      </c>
      <c r="AI8" s="8" t="str">
        <f t="shared" si="0"/>
        <v>水</v>
      </c>
      <c r="AJ8" s="8" t="str">
        <f t="shared" si="0"/>
        <v>木</v>
      </c>
      <c r="AK8" s="16" t="str">
        <f t="shared" si="0"/>
        <v>金</v>
      </c>
      <c r="AL8" s="18" t="s">
        <v>13</v>
      </c>
      <c r="AM8" s="18" t="s">
        <v>25</v>
      </c>
      <c r="AN8" s="18" t="s">
        <v>20</v>
      </c>
    </row>
    <row r="9" spans="1:40" ht="22.5" customHeight="1">
      <c r="A9" s="49" t="s">
        <v>21</v>
      </c>
      <c r="B9" s="47" t="s">
        <v>19</v>
      </c>
      <c r="C9" s="40"/>
      <c r="D9" s="40"/>
      <c r="E9" s="40"/>
      <c r="F9" s="41"/>
      <c r="G9" s="10"/>
      <c r="H9" s="11"/>
      <c r="I9" s="11"/>
      <c r="J9" s="10"/>
      <c r="K9" s="10"/>
      <c r="L9" s="10"/>
      <c r="M9" s="10"/>
      <c r="N9" s="24"/>
      <c r="O9" s="24"/>
      <c r="P9" s="24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7"/>
      <c r="AL9" s="18" t="s">
        <v>53</v>
      </c>
      <c r="AM9" s="18" t="s">
        <v>51</v>
      </c>
      <c r="AN9" s="20">
        <v>1</v>
      </c>
    </row>
    <row r="10" spans="1:40" ht="22.5" customHeight="1">
      <c r="A10" s="50"/>
      <c r="B10" s="47" t="s">
        <v>18</v>
      </c>
      <c r="C10" s="40"/>
      <c r="D10" s="40"/>
      <c r="E10" s="40"/>
      <c r="F10" s="41"/>
      <c r="G10" s="11"/>
      <c r="H10" s="11"/>
      <c r="I10" s="11"/>
      <c r="J10" s="10"/>
      <c r="K10" s="10"/>
      <c r="L10" s="10"/>
      <c r="M10" s="10"/>
      <c r="N10" s="24"/>
      <c r="O10" s="24"/>
      <c r="P10" s="24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7"/>
      <c r="AL10" s="18" t="s">
        <v>52</v>
      </c>
      <c r="AM10" s="18" t="s">
        <v>51</v>
      </c>
      <c r="AN10" s="20">
        <v>1</v>
      </c>
    </row>
    <row r="11" spans="1:40" ht="22.5" customHeight="1">
      <c r="A11" s="50"/>
      <c r="B11" s="47" t="s">
        <v>15</v>
      </c>
      <c r="C11" s="40"/>
      <c r="D11" s="40"/>
      <c r="E11" s="40"/>
      <c r="F11" s="41"/>
      <c r="G11" s="10"/>
      <c r="H11" s="11"/>
      <c r="I11" s="11"/>
      <c r="J11" s="11"/>
      <c r="K11" s="11"/>
      <c r="L11" s="11"/>
      <c r="M11" s="11"/>
      <c r="N11" s="10"/>
      <c r="O11" s="10"/>
      <c r="P11" s="24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7"/>
      <c r="AL11" s="18" t="s">
        <v>51</v>
      </c>
      <c r="AM11" s="18"/>
      <c r="AN11" s="20">
        <v>1</v>
      </c>
    </row>
    <row r="12" spans="1:40" ht="22.5" customHeight="1">
      <c r="A12" s="50"/>
      <c r="B12" s="47" t="s">
        <v>16</v>
      </c>
      <c r="C12" s="40"/>
      <c r="D12" s="40"/>
      <c r="E12" s="40"/>
      <c r="F12" s="4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5"/>
      <c r="AA12" s="15"/>
      <c r="AB12" s="15"/>
      <c r="AC12" s="15"/>
      <c r="AD12" s="15"/>
      <c r="AE12" s="11"/>
      <c r="AF12" s="11"/>
      <c r="AG12" s="15"/>
      <c r="AH12" s="15"/>
      <c r="AI12" s="11"/>
      <c r="AJ12" s="11"/>
      <c r="AK12" s="17"/>
      <c r="AL12" s="18" t="s">
        <v>41</v>
      </c>
      <c r="AM12" s="18"/>
      <c r="AN12" s="20">
        <v>0</v>
      </c>
    </row>
    <row r="13" spans="1:40" ht="22.5" customHeight="1">
      <c r="A13" s="50"/>
      <c r="B13" s="47" t="s">
        <v>17</v>
      </c>
      <c r="C13" s="40"/>
      <c r="D13" s="40"/>
      <c r="E13" s="40"/>
      <c r="F13" s="41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4"/>
      <c r="AE13" s="11"/>
      <c r="AF13" s="11"/>
      <c r="AG13" s="14"/>
      <c r="AH13" s="14"/>
      <c r="AI13" s="15"/>
      <c r="AJ13" s="11"/>
      <c r="AK13" s="17"/>
      <c r="AL13" s="18"/>
      <c r="AM13" s="18"/>
      <c r="AN13" s="20">
        <v>0</v>
      </c>
    </row>
    <row r="14" spans="1:40" ht="22.5" customHeight="1">
      <c r="A14" s="43" t="s">
        <v>22</v>
      </c>
      <c r="B14" s="38" t="s">
        <v>9</v>
      </c>
      <c r="C14" s="40"/>
      <c r="D14" s="40"/>
      <c r="E14" s="40"/>
      <c r="F14" s="41"/>
      <c r="G14" s="24"/>
      <c r="H14" s="24"/>
      <c r="I14" s="24"/>
      <c r="J14" s="11"/>
      <c r="K14" s="11"/>
      <c r="L14" s="24"/>
      <c r="M14" s="24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7"/>
      <c r="AL14" s="18" t="s">
        <v>40</v>
      </c>
      <c r="AM14" s="18"/>
      <c r="AN14" s="20">
        <v>1</v>
      </c>
    </row>
    <row r="15" spans="1:40" ht="22.5" customHeight="1">
      <c r="A15" s="44"/>
      <c r="B15" s="38" t="s">
        <v>10</v>
      </c>
      <c r="C15" s="40"/>
      <c r="D15" s="40"/>
      <c r="E15" s="40"/>
      <c r="F15" s="41"/>
      <c r="G15" s="24"/>
      <c r="H15" s="24"/>
      <c r="I15" s="24"/>
      <c r="J15" s="10"/>
      <c r="K15" s="10"/>
      <c r="L15" s="24"/>
      <c r="M15" s="24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7"/>
      <c r="AL15" s="18" t="s">
        <v>40</v>
      </c>
      <c r="AM15" s="18"/>
      <c r="AN15" s="20">
        <v>1</v>
      </c>
    </row>
    <row r="16" spans="1:40" ht="22.5" customHeight="1">
      <c r="A16" s="44"/>
      <c r="B16" s="38" t="s">
        <v>11</v>
      </c>
      <c r="C16" s="40"/>
      <c r="D16" s="40"/>
      <c r="E16" s="40"/>
      <c r="F16" s="41"/>
      <c r="G16" s="24"/>
      <c r="H16" s="24"/>
      <c r="I16" s="24"/>
      <c r="J16" s="10"/>
      <c r="K16" s="10"/>
      <c r="L16" s="24"/>
      <c r="M16" s="24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7"/>
      <c r="AL16" s="18" t="s">
        <v>40</v>
      </c>
      <c r="AM16" s="18"/>
      <c r="AN16" s="20">
        <v>1</v>
      </c>
    </row>
    <row r="17" spans="1:40" ht="22.5" customHeight="1">
      <c r="A17" s="44"/>
      <c r="B17" s="38" t="s">
        <v>12</v>
      </c>
      <c r="C17" s="40"/>
      <c r="D17" s="40"/>
      <c r="E17" s="40"/>
      <c r="F17" s="41"/>
      <c r="G17" s="24"/>
      <c r="H17" s="24"/>
      <c r="I17" s="24"/>
      <c r="J17" s="10"/>
      <c r="K17" s="10"/>
      <c r="L17" s="24"/>
      <c r="M17" s="24"/>
      <c r="N17" s="11"/>
      <c r="O17" s="11"/>
      <c r="P17" s="11"/>
      <c r="Q17" s="11"/>
      <c r="R17" s="11"/>
      <c r="S17" s="11"/>
      <c r="T17" s="11"/>
      <c r="U17" s="14"/>
      <c r="V17" s="14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7"/>
      <c r="AL17" s="18" t="s">
        <v>41</v>
      </c>
      <c r="AM17" s="18"/>
      <c r="AN17" s="20">
        <v>1</v>
      </c>
    </row>
    <row r="18" spans="1:40" ht="22.5" customHeight="1">
      <c r="A18" s="45" t="s">
        <v>23</v>
      </c>
      <c r="B18" s="47" t="s">
        <v>32</v>
      </c>
      <c r="C18" s="40"/>
      <c r="D18" s="40"/>
      <c r="E18" s="40"/>
      <c r="F18" s="4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7"/>
      <c r="AL18" s="18" t="s">
        <v>41</v>
      </c>
      <c r="AM18" s="18"/>
      <c r="AN18" s="20">
        <v>1</v>
      </c>
    </row>
    <row r="19" spans="1:40" ht="22.5" customHeight="1">
      <c r="A19" s="46"/>
      <c r="B19" s="48" t="s">
        <v>43</v>
      </c>
      <c r="C19" s="38"/>
      <c r="D19" s="38"/>
      <c r="E19" s="38"/>
      <c r="F19" s="39"/>
      <c r="G19" s="11"/>
      <c r="H19" s="11"/>
      <c r="I19" s="11"/>
      <c r="J19" s="11"/>
      <c r="K19" s="11"/>
      <c r="L19" s="11"/>
      <c r="M19" s="11"/>
      <c r="N19" s="24"/>
      <c r="O19" s="24"/>
      <c r="P19" s="11"/>
      <c r="Q19" s="11"/>
      <c r="R19" s="11"/>
      <c r="S19" s="14"/>
      <c r="T19" s="14"/>
      <c r="U19" s="14"/>
      <c r="V19" s="14"/>
      <c r="W19" s="14"/>
      <c r="X19" s="14"/>
      <c r="Y19" s="14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7"/>
      <c r="AL19" s="18" t="s">
        <v>41</v>
      </c>
      <c r="AM19" s="18"/>
      <c r="AN19" s="20">
        <v>1</v>
      </c>
    </row>
    <row r="20" spans="1:40" ht="22.5" customHeight="1">
      <c r="A20" s="46"/>
      <c r="B20" s="38" t="s">
        <v>44</v>
      </c>
      <c r="C20" s="40"/>
      <c r="D20" s="40"/>
      <c r="E20" s="40"/>
      <c r="F20" s="41"/>
      <c r="G20" s="10"/>
      <c r="H20" s="11"/>
      <c r="I20" s="11"/>
      <c r="J20" s="11"/>
      <c r="K20" s="11"/>
      <c r="L20" s="11"/>
      <c r="M20" s="11"/>
      <c r="N20" s="24"/>
      <c r="O20" s="24"/>
      <c r="P20" s="11"/>
      <c r="Q20" s="11"/>
      <c r="R20" s="11"/>
      <c r="S20" s="14"/>
      <c r="T20" s="14"/>
      <c r="U20" s="14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7"/>
      <c r="AL20" s="18" t="s">
        <v>41</v>
      </c>
      <c r="AM20" s="18"/>
      <c r="AN20" s="30">
        <v>1</v>
      </c>
    </row>
    <row r="21" spans="1:40" ht="22.5" customHeight="1">
      <c r="A21" s="46"/>
      <c r="B21" s="38" t="s">
        <v>45</v>
      </c>
      <c r="C21" s="38"/>
      <c r="D21" s="38"/>
      <c r="E21" s="38"/>
      <c r="F21" s="39"/>
      <c r="G21" s="10"/>
      <c r="H21" s="11"/>
      <c r="I21" s="11"/>
      <c r="J21" s="11"/>
      <c r="K21" s="11"/>
      <c r="L21" s="11"/>
      <c r="M21" s="11"/>
      <c r="N21" s="11"/>
      <c r="O21" s="11"/>
      <c r="P21" s="24"/>
      <c r="Q21" s="11"/>
      <c r="R21" s="14"/>
      <c r="S21" s="24"/>
      <c r="T21" s="15"/>
      <c r="U21" s="15"/>
      <c r="V21" s="15"/>
      <c r="W21" s="1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7"/>
      <c r="AL21" s="18" t="s">
        <v>50</v>
      </c>
      <c r="AM21" s="18" t="s">
        <v>51</v>
      </c>
      <c r="AN21" s="30" t="s">
        <v>54</v>
      </c>
    </row>
    <row r="22" spans="1:40" ht="22.5" customHeight="1">
      <c r="A22" s="46"/>
      <c r="B22" s="38" t="s">
        <v>46</v>
      </c>
      <c r="C22" s="38"/>
      <c r="D22" s="38"/>
      <c r="E22" s="38"/>
      <c r="F22" s="39"/>
      <c r="G22" s="10"/>
      <c r="H22" s="10"/>
      <c r="I22" s="10"/>
      <c r="J22" s="10"/>
      <c r="K22" s="10"/>
      <c r="L22" s="11"/>
      <c r="M22" s="11"/>
      <c r="N22" s="24"/>
      <c r="O22" s="24"/>
      <c r="P22" s="24"/>
      <c r="Q22" s="11"/>
      <c r="R22" s="11"/>
      <c r="S22" s="24"/>
      <c r="T22" s="15"/>
      <c r="U22" s="15"/>
      <c r="V22" s="15"/>
      <c r="W22" s="1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7"/>
      <c r="AL22" s="18" t="s">
        <v>42</v>
      </c>
      <c r="AM22" s="18" t="s">
        <v>51</v>
      </c>
      <c r="AN22" s="20">
        <v>0.7</v>
      </c>
    </row>
    <row r="23" spans="1:40" ht="22.5" customHeight="1">
      <c r="A23" s="46"/>
      <c r="B23" s="38" t="s">
        <v>47</v>
      </c>
      <c r="C23" s="40"/>
      <c r="D23" s="40"/>
      <c r="E23" s="40"/>
      <c r="F23" s="41"/>
      <c r="G23" s="11"/>
      <c r="H23" s="11"/>
      <c r="I23" s="11"/>
      <c r="J23" s="11"/>
      <c r="K23" s="11"/>
      <c r="L23" s="11"/>
      <c r="M23" s="11"/>
      <c r="N23" s="11"/>
      <c r="O23" s="11"/>
      <c r="P23" s="24"/>
      <c r="Q23" s="11"/>
      <c r="R23" s="11"/>
      <c r="S23" s="24"/>
      <c r="T23" s="15"/>
      <c r="U23" s="15"/>
      <c r="V23" s="15"/>
      <c r="W23" s="15"/>
      <c r="X23" s="11"/>
      <c r="Y23" s="11"/>
      <c r="Z23" s="15"/>
      <c r="AA23" s="15"/>
      <c r="AB23" s="15"/>
      <c r="AC23" s="15"/>
      <c r="AD23" s="15"/>
      <c r="AE23" s="11"/>
      <c r="AF23" s="11"/>
      <c r="AG23" s="11"/>
      <c r="AH23" s="11"/>
      <c r="AI23" s="11"/>
      <c r="AJ23" s="11"/>
      <c r="AK23" s="17"/>
      <c r="AL23" s="18" t="s">
        <v>42</v>
      </c>
      <c r="AM23" s="18" t="s">
        <v>51</v>
      </c>
      <c r="AN23" s="20">
        <v>0.2</v>
      </c>
    </row>
    <row r="24" spans="1:40" ht="22.5" customHeight="1">
      <c r="A24" s="46"/>
      <c r="B24" s="38" t="s">
        <v>48</v>
      </c>
      <c r="C24" s="40"/>
      <c r="D24" s="40"/>
      <c r="E24" s="40"/>
      <c r="F24" s="41"/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24"/>
      <c r="T24" s="15"/>
      <c r="U24" s="15"/>
      <c r="V24" s="15"/>
      <c r="W24" s="15"/>
      <c r="X24" s="11"/>
      <c r="Y24" s="11"/>
      <c r="Z24" s="15"/>
      <c r="AA24" s="15"/>
      <c r="AB24" s="15"/>
      <c r="AC24" s="15"/>
      <c r="AD24" s="15"/>
      <c r="AE24" s="11"/>
      <c r="AF24" s="11"/>
      <c r="AG24" s="11"/>
      <c r="AH24" s="11"/>
      <c r="AI24" s="11"/>
      <c r="AJ24" s="11"/>
      <c r="AK24" s="17"/>
      <c r="AL24" s="18" t="s">
        <v>42</v>
      </c>
      <c r="AM24" s="18" t="s">
        <v>51</v>
      </c>
      <c r="AN24" s="20">
        <v>0.1</v>
      </c>
    </row>
    <row r="25" spans="1:40" ht="30.75" customHeight="1">
      <c r="A25" s="21" t="s">
        <v>24</v>
      </c>
      <c r="B25" s="42" t="s">
        <v>31</v>
      </c>
      <c r="C25" s="40"/>
      <c r="D25" s="40"/>
      <c r="E25" s="40"/>
      <c r="F25" s="4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4"/>
      <c r="R25" s="14"/>
      <c r="S25" s="14"/>
      <c r="T25" s="14"/>
      <c r="U25" s="14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5"/>
      <c r="AH25" s="15"/>
      <c r="AI25" s="15"/>
      <c r="AJ25" s="27" t="s">
        <v>14</v>
      </c>
      <c r="AK25" s="17"/>
      <c r="AL25" s="18" t="s">
        <v>50</v>
      </c>
      <c r="AM25" s="18" t="s">
        <v>41</v>
      </c>
      <c r="AN25" s="20">
        <v>0</v>
      </c>
    </row>
    <row r="26" spans="1:40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40" ht="22.5" customHeight="1">
      <c r="A27" s="22" t="s">
        <v>26</v>
      </c>
      <c r="B27" s="3"/>
      <c r="C27" s="3"/>
      <c r="D27" s="3"/>
      <c r="E27" s="3"/>
      <c r="F27" s="3"/>
      <c r="G27" s="3"/>
      <c r="H27" s="28" t="s">
        <v>35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40" ht="22.5" customHeight="1">
      <c r="A28" s="23"/>
      <c r="B28" s="3"/>
      <c r="C28" s="37" t="s">
        <v>27</v>
      </c>
      <c r="D28" s="37"/>
      <c r="E28" s="37"/>
      <c r="F28" s="37"/>
      <c r="G28" s="3"/>
      <c r="H28" s="28" t="s">
        <v>38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40" ht="22.5" customHeight="1">
      <c r="A29" s="24"/>
      <c r="B29" s="3"/>
      <c r="C29" s="37" t="s">
        <v>28</v>
      </c>
      <c r="D29" s="37"/>
      <c r="E29" s="37"/>
      <c r="F29" s="37"/>
      <c r="G29" s="3"/>
      <c r="H29" s="29" t="s">
        <v>39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25"/>
      <c r="B30" s="3"/>
      <c r="C30" s="37" t="s">
        <v>29</v>
      </c>
      <c r="D30" s="37"/>
      <c r="E30" s="37"/>
      <c r="F30" s="37"/>
      <c r="G30" s="3"/>
      <c r="H30" s="28" t="s">
        <v>36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26"/>
      <c r="B31" s="3"/>
      <c r="C31" s="37" t="s">
        <v>30</v>
      </c>
      <c r="D31" s="37"/>
      <c r="E31" s="37"/>
      <c r="F31" s="37"/>
      <c r="G31" s="3"/>
      <c r="H31" s="28" t="s">
        <v>37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B32" s="3"/>
      <c r="C32" s="3"/>
      <c r="D32" s="3"/>
      <c r="E32" s="3"/>
      <c r="F32" s="3"/>
      <c r="G32" s="3"/>
      <c r="H32" s="29" t="s">
        <v>49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</sheetData>
  <mergeCells count="36">
    <mergeCell ref="C30:F30"/>
    <mergeCell ref="C31:F31"/>
    <mergeCell ref="B22:F22"/>
    <mergeCell ref="B23:F23"/>
    <mergeCell ref="B24:F24"/>
    <mergeCell ref="B25:F25"/>
    <mergeCell ref="C28:F28"/>
    <mergeCell ref="C29:F29"/>
    <mergeCell ref="A14:A17"/>
    <mergeCell ref="B14:F14"/>
    <mergeCell ref="B15:F15"/>
    <mergeCell ref="B16:F16"/>
    <mergeCell ref="B17:F17"/>
    <mergeCell ref="A18:A24"/>
    <mergeCell ref="B18:F18"/>
    <mergeCell ref="B19:F19"/>
    <mergeCell ref="B20:F20"/>
    <mergeCell ref="B21:F21"/>
    <mergeCell ref="A9:A13"/>
    <mergeCell ref="B9:F9"/>
    <mergeCell ref="B10:F10"/>
    <mergeCell ref="B11:F11"/>
    <mergeCell ref="B12:F12"/>
    <mergeCell ref="B13:F13"/>
    <mergeCell ref="T4:W4"/>
    <mergeCell ref="X4:AB4"/>
    <mergeCell ref="AC4:AF4"/>
    <mergeCell ref="AG4:AK4"/>
    <mergeCell ref="B6:E8"/>
    <mergeCell ref="G6:AK6"/>
    <mergeCell ref="O4:S4"/>
    <mergeCell ref="B2:D2"/>
    <mergeCell ref="F2:G2"/>
    <mergeCell ref="B4:E4"/>
    <mergeCell ref="F4:J4"/>
    <mergeCell ref="K4:N4"/>
  </mergeCells>
  <phoneticPr fontId="8"/>
  <conditionalFormatting sqref="G7">
    <cfRule type="expression" dxfId="15" priority="1">
      <formula>WEEKDAY(G$7)=7</formula>
    </cfRule>
  </conditionalFormatting>
  <conditionalFormatting sqref="G7">
    <cfRule type="expression" dxfId="14" priority="2">
      <formula>WEEKDAY(G$7)=1</formula>
    </cfRule>
  </conditionalFormatting>
  <conditionalFormatting sqref="G8">
    <cfRule type="expression" dxfId="13" priority="3">
      <formula>WEEKDAY(G$7)=7</formula>
    </cfRule>
  </conditionalFormatting>
  <conditionalFormatting sqref="G8">
    <cfRule type="expression" dxfId="12" priority="4">
      <formula>WEEKDAY(G$7)=1</formula>
    </cfRule>
  </conditionalFormatting>
  <conditionalFormatting sqref="H7:AK7">
    <cfRule type="expression" dxfId="11" priority="5">
      <formula>WEEKDAY(H$7)=7</formula>
    </cfRule>
  </conditionalFormatting>
  <conditionalFormatting sqref="H7:AK7">
    <cfRule type="expression" dxfId="10" priority="6">
      <formula>WEEKDAY(H$7)=1</formula>
    </cfRule>
  </conditionalFormatting>
  <conditionalFormatting sqref="H8:AK8">
    <cfRule type="expression" dxfId="9" priority="7">
      <formula>WEEKDAY(H$7)=7</formula>
    </cfRule>
  </conditionalFormatting>
  <conditionalFormatting sqref="H8:AK8">
    <cfRule type="expression" dxfId="8" priority="8">
      <formula>WEEKDAY(H$7)=1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N1000"/>
  <sheetViews>
    <sheetView topLeftCell="A19" workbookViewId="0">
      <selection activeCell="X25" sqref="X25"/>
    </sheetView>
  </sheetViews>
  <sheetFormatPr defaultColWidth="14.375" defaultRowHeight="15" customHeight="1"/>
  <cols>
    <col min="1" max="1" width="6.5" style="19" customWidth="1"/>
    <col min="2" max="5" width="3" style="13" customWidth="1"/>
    <col min="6" max="6" width="3.375" style="13" customWidth="1"/>
    <col min="7" max="36" width="3.75" style="13" customWidth="1"/>
    <col min="37" max="37" width="3.625" style="13" customWidth="1"/>
    <col min="38" max="38" width="11.375" style="13" customWidth="1"/>
    <col min="39" max="39" width="10.5" style="19" customWidth="1"/>
    <col min="40" max="40" width="11.5" style="13" customWidth="1"/>
    <col min="41" max="16384" width="14.375" style="13"/>
  </cols>
  <sheetData>
    <row r="1" spans="1:40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40" ht="22.5" customHeight="1">
      <c r="B2" s="65">
        <v>2022</v>
      </c>
      <c r="C2" s="59"/>
      <c r="D2" s="59"/>
      <c r="E2" s="12" t="s">
        <v>0</v>
      </c>
      <c r="F2" s="65">
        <v>6</v>
      </c>
      <c r="G2" s="59"/>
      <c r="H2" s="12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51" t="s">
        <v>3</v>
      </c>
      <c r="C4" s="52"/>
      <c r="D4" s="52"/>
      <c r="E4" s="53"/>
      <c r="F4" s="66" t="s">
        <v>33</v>
      </c>
      <c r="G4" s="52"/>
      <c r="H4" s="52"/>
      <c r="I4" s="52"/>
      <c r="J4" s="53"/>
      <c r="K4" s="51" t="s">
        <v>4</v>
      </c>
      <c r="L4" s="52"/>
      <c r="M4" s="52"/>
      <c r="N4" s="53"/>
      <c r="O4" s="66" t="s">
        <v>34</v>
      </c>
      <c r="P4" s="52"/>
      <c r="Q4" s="52"/>
      <c r="R4" s="52"/>
      <c r="S4" s="53"/>
      <c r="T4" s="51" t="s">
        <v>5</v>
      </c>
      <c r="U4" s="52"/>
      <c r="V4" s="52"/>
      <c r="W4" s="53"/>
      <c r="X4" s="54">
        <v>44722</v>
      </c>
      <c r="Y4" s="52"/>
      <c r="Z4" s="52"/>
      <c r="AA4" s="52"/>
      <c r="AB4" s="53"/>
      <c r="AC4" s="51" t="s">
        <v>6</v>
      </c>
      <c r="AD4" s="52"/>
      <c r="AE4" s="52"/>
      <c r="AF4" s="53"/>
      <c r="AG4" s="66"/>
      <c r="AH4" s="52"/>
      <c r="AI4" s="52"/>
      <c r="AJ4" s="52"/>
      <c r="AK4" s="53"/>
    </row>
    <row r="5" spans="1:40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40" ht="18.75" customHeight="1">
      <c r="B6" s="55"/>
      <c r="C6" s="56"/>
      <c r="D6" s="56"/>
      <c r="E6" s="57"/>
      <c r="F6" s="7" t="s">
        <v>1</v>
      </c>
      <c r="G6" s="64">
        <f>F2</f>
        <v>6</v>
      </c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3"/>
    </row>
    <row r="7" spans="1:40" ht="22.5" customHeight="1">
      <c r="B7" s="58"/>
      <c r="C7" s="59"/>
      <c r="D7" s="59"/>
      <c r="E7" s="60"/>
      <c r="F7" s="7" t="s">
        <v>7</v>
      </c>
      <c r="G7" s="8">
        <f>DATE($B$2,$F$2,1)</f>
        <v>44713</v>
      </c>
      <c r="H7" s="8">
        <f>DATE($B$2,$F$2,2)</f>
        <v>44714</v>
      </c>
      <c r="I7" s="8">
        <f>DATE($B$2,$F$2,3)</f>
        <v>44715</v>
      </c>
      <c r="J7" s="8">
        <f>DATE($B$2,$F$2,4)</f>
        <v>44716</v>
      </c>
      <c r="K7" s="8">
        <f>DATE($B$2,$F$2,5)</f>
        <v>44717</v>
      </c>
      <c r="L7" s="8">
        <f>DATE($B$2,$F$2,6)</f>
        <v>44718</v>
      </c>
      <c r="M7" s="8">
        <f>DATE($B$2,$F$2,7)</f>
        <v>44719</v>
      </c>
      <c r="N7" s="8">
        <f>DATE($B$2,$F$2,8)</f>
        <v>44720</v>
      </c>
      <c r="O7" s="8">
        <f>DATE($B$2,$F$2,9)</f>
        <v>44721</v>
      </c>
      <c r="P7" s="8">
        <f>DATE($B$2,$F$2,10)</f>
        <v>44722</v>
      </c>
      <c r="Q7" s="8">
        <f>DATE($B$2,$F$2,11)</f>
        <v>44723</v>
      </c>
      <c r="R7" s="8">
        <f>DATE($B$2,$F$2,12)</f>
        <v>44724</v>
      </c>
      <c r="S7" s="8">
        <f>DATE($B$2,$F$2,13)</f>
        <v>44725</v>
      </c>
      <c r="T7" s="8">
        <f>DATE($B$2,$F$2,14)</f>
        <v>44726</v>
      </c>
      <c r="U7" s="8">
        <f>DATE($B$2,$F$2,15)</f>
        <v>44727</v>
      </c>
      <c r="V7" s="8">
        <f>DATE($B$2,$F$2,16)</f>
        <v>44728</v>
      </c>
      <c r="W7" s="8">
        <f>DATE($B$2,$F$2,17)</f>
        <v>44729</v>
      </c>
      <c r="X7" s="8">
        <f>DATE($B$2,$F$2,18)</f>
        <v>44730</v>
      </c>
      <c r="Y7" s="8">
        <f>DATE($B$2,$F$2,19)</f>
        <v>44731</v>
      </c>
      <c r="Z7" s="8">
        <f>DATE($B$2,$F$2,20)</f>
        <v>44732</v>
      </c>
      <c r="AA7" s="8">
        <f>DATE($B$2,$F$2,21)</f>
        <v>44733</v>
      </c>
      <c r="AB7" s="8">
        <f>DATE($B$2,$F$2,22)</f>
        <v>44734</v>
      </c>
      <c r="AC7" s="8">
        <f>DATE($B$2,$F$2,23)</f>
        <v>44735</v>
      </c>
      <c r="AD7" s="8">
        <f>DATE($B$2,$F$2,24)</f>
        <v>44736</v>
      </c>
      <c r="AE7" s="8">
        <f>DATE($B$2,$F$2,25)</f>
        <v>44737</v>
      </c>
      <c r="AF7" s="8">
        <f>DATE($B$2,$F$2,26)</f>
        <v>44738</v>
      </c>
      <c r="AG7" s="8">
        <f>DATE($B$2,$F$2,27)</f>
        <v>44739</v>
      </c>
      <c r="AH7" s="8">
        <f>DATE($B$2,$F$2,28)</f>
        <v>44740</v>
      </c>
      <c r="AI7" s="8">
        <f>DATE($B$2,$F$2,29)</f>
        <v>44741</v>
      </c>
      <c r="AJ7" s="8">
        <f>DATE($B$2,$F$2,30)</f>
        <v>44742</v>
      </c>
      <c r="AK7" s="8">
        <f>DATE($B$2,$F$2,31)</f>
        <v>44743</v>
      </c>
    </row>
    <row r="8" spans="1:40" ht="22.5" customHeight="1">
      <c r="B8" s="61"/>
      <c r="C8" s="62"/>
      <c r="D8" s="62"/>
      <c r="E8" s="63"/>
      <c r="F8" s="9" t="s">
        <v>8</v>
      </c>
      <c r="G8" s="8" t="str">
        <f t="shared" ref="G8:AK8" si="0">TEXT(G7,"aaa")</f>
        <v>水</v>
      </c>
      <c r="H8" s="8" t="str">
        <f t="shared" si="0"/>
        <v>木</v>
      </c>
      <c r="I8" s="8" t="str">
        <f t="shared" si="0"/>
        <v>金</v>
      </c>
      <c r="J8" s="8" t="str">
        <f t="shared" si="0"/>
        <v>土</v>
      </c>
      <c r="K8" s="8" t="str">
        <f t="shared" si="0"/>
        <v>日</v>
      </c>
      <c r="L8" s="8" t="str">
        <f t="shared" si="0"/>
        <v>月</v>
      </c>
      <c r="M8" s="8" t="str">
        <f t="shared" si="0"/>
        <v>火</v>
      </c>
      <c r="N8" s="8" t="str">
        <f t="shared" si="0"/>
        <v>水</v>
      </c>
      <c r="O8" s="8" t="str">
        <f t="shared" si="0"/>
        <v>木</v>
      </c>
      <c r="P8" s="8" t="str">
        <f t="shared" si="0"/>
        <v>金</v>
      </c>
      <c r="Q8" s="8" t="str">
        <f t="shared" si="0"/>
        <v>土</v>
      </c>
      <c r="R8" s="8" t="str">
        <f t="shared" si="0"/>
        <v>日</v>
      </c>
      <c r="S8" s="8" t="str">
        <f t="shared" si="0"/>
        <v>月</v>
      </c>
      <c r="T8" s="8" t="str">
        <f t="shared" si="0"/>
        <v>火</v>
      </c>
      <c r="U8" s="8" t="str">
        <f t="shared" si="0"/>
        <v>水</v>
      </c>
      <c r="V8" s="8" t="str">
        <f t="shared" si="0"/>
        <v>木</v>
      </c>
      <c r="W8" s="8" t="str">
        <f t="shared" si="0"/>
        <v>金</v>
      </c>
      <c r="X8" s="8" t="str">
        <f t="shared" si="0"/>
        <v>土</v>
      </c>
      <c r="Y8" s="8" t="str">
        <f t="shared" si="0"/>
        <v>日</v>
      </c>
      <c r="Z8" s="8" t="str">
        <f t="shared" si="0"/>
        <v>月</v>
      </c>
      <c r="AA8" s="8" t="str">
        <f t="shared" si="0"/>
        <v>火</v>
      </c>
      <c r="AB8" s="8" t="str">
        <f t="shared" si="0"/>
        <v>水</v>
      </c>
      <c r="AC8" s="8" t="str">
        <f t="shared" si="0"/>
        <v>木</v>
      </c>
      <c r="AD8" s="8" t="str">
        <f t="shared" si="0"/>
        <v>金</v>
      </c>
      <c r="AE8" s="8" t="str">
        <f t="shared" si="0"/>
        <v>土</v>
      </c>
      <c r="AF8" s="8" t="str">
        <f t="shared" si="0"/>
        <v>日</v>
      </c>
      <c r="AG8" s="8" t="str">
        <f t="shared" si="0"/>
        <v>月</v>
      </c>
      <c r="AH8" s="8" t="str">
        <f t="shared" si="0"/>
        <v>火</v>
      </c>
      <c r="AI8" s="8" t="str">
        <f t="shared" si="0"/>
        <v>水</v>
      </c>
      <c r="AJ8" s="8" t="str">
        <f t="shared" si="0"/>
        <v>木</v>
      </c>
      <c r="AK8" s="16" t="str">
        <f t="shared" si="0"/>
        <v>金</v>
      </c>
      <c r="AL8" s="18" t="s">
        <v>13</v>
      </c>
      <c r="AM8" s="18" t="s">
        <v>25</v>
      </c>
      <c r="AN8" s="18" t="s">
        <v>20</v>
      </c>
    </row>
    <row r="9" spans="1:40" ht="22.5" customHeight="1">
      <c r="A9" s="49" t="s">
        <v>21</v>
      </c>
      <c r="B9" s="47" t="s">
        <v>19</v>
      </c>
      <c r="C9" s="40"/>
      <c r="D9" s="40"/>
      <c r="E9" s="40"/>
      <c r="F9" s="41"/>
      <c r="G9" s="10"/>
      <c r="H9" s="11"/>
      <c r="I9" s="11"/>
      <c r="J9" s="10"/>
      <c r="K9" s="10"/>
      <c r="L9" s="10"/>
      <c r="M9" s="10"/>
      <c r="N9" s="24"/>
      <c r="O9" s="24"/>
      <c r="P9" s="24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7"/>
      <c r="AL9" s="18" t="s">
        <v>53</v>
      </c>
      <c r="AM9" s="18" t="s">
        <v>51</v>
      </c>
      <c r="AN9" s="20">
        <v>1</v>
      </c>
    </row>
    <row r="10" spans="1:40" ht="22.5" customHeight="1">
      <c r="A10" s="50"/>
      <c r="B10" s="47" t="s">
        <v>18</v>
      </c>
      <c r="C10" s="40"/>
      <c r="D10" s="40"/>
      <c r="E10" s="40"/>
      <c r="F10" s="41"/>
      <c r="G10" s="11"/>
      <c r="H10" s="11"/>
      <c r="I10" s="11"/>
      <c r="J10" s="10"/>
      <c r="K10" s="10"/>
      <c r="L10" s="10"/>
      <c r="M10" s="10"/>
      <c r="N10" s="24"/>
      <c r="O10" s="24"/>
      <c r="P10" s="24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7"/>
      <c r="AL10" s="18" t="s">
        <v>52</v>
      </c>
      <c r="AM10" s="18" t="s">
        <v>51</v>
      </c>
      <c r="AN10" s="20">
        <v>1</v>
      </c>
    </row>
    <row r="11" spans="1:40" ht="22.5" customHeight="1">
      <c r="A11" s="50"/>
      <c r="B11" s="47" t="s">
        <v>15</v>
      </c>
      <c r="C11" s="40"/>
      <c r="D11" s="40"/>
      <c r="E11" s="40"/>
      <c r="F11" s="41"/>
      <c r="G11" s="10"/>
      <c r="H11" s="11"/>
      <c r="I11" s="11"/>
      <c r="J11" s="11"/>
      <c r="K11" s="11"/>
      <c r="L11" s="11"/>
      <c r="M11" s="11"/>
      <c r="N11" s="10"/>
      <c r="O11" s="10"/>
      <c r="P11" s="24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7"/>
      <c r="AL11" s="18" t="s">
        <v>51</v>
      </c>
      <c r="AM11" s="18"/>
      <c r="AN11" s="20">
        <v>1</v>
      </c>
    </row>
    <row r="12" spans="1:40" ht="22.5" customHeight="1">
      <c r="A12" s="50"/>
      <c r="B12" s="47" t="s">
        <v>16</v>
      </c>
      <c r="C12" s="40"/>
      <c r="D12" s="40"/>
      <c r="E12" s="40"/>
      <c r="F12" s="4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5"/>
      <c r="AA12" s="15"/>
      <c r="AB12" s="15"/>
      <c r="AC12" s="15"/>
      <c r="AD12" s="15"/>
      <c r="AE12" s="11"/>
      <c r="AF12" s="11"/>
      <c r="AG12" s="15"/>
      <c r="AH12" s="15"/>
      <c r="AI12" s="11"/>
      <c r="AJ12" s="11"/>
      <c r="AK12" s="17"/>
      <c r="AL12" s="18" t="s">
        <v>41</v>
      </c>
      <c r="AM12" s="18"/>
      <c r="AN12" s="20">
        <v>0</v>
      </c>
    </row>
    <row r="13" spans="1:40" ht="22.5" customHeight="1">
      <c r="A13" s="50"/>
      <c r="B13" s="47" t="s">
        <v>17</v>
      </c>
      <c r="C13" s="40"/>
      <c r="D13" s="40"/>
      <c r="E13" s="40"/>
      <c r="F13" s="41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4"/>
      <c r="AE13" s="11"/>
      <c r="AF13" s="11"/>
      <c r="AG13" s="14"/>
      <c r="AH13" s="14"/>
      <c r="AI13" s="15"/>
      <c r="AJ13" s="11"/>
      <c r="AK13" s="17"/>
      <c r="AL13" s="18"/>
      <c r="AM13" s="18"/>
      <c r="AN13" s="20">
        <v>0</v>
      </c>
    </row>
    <row r="14" spans="1:40" ht="22.5" customHeight="1">
      <c r="A14" s="43" t="s">
        <v>22</v>
      </c>
      <c r="B14" s="38" t="s">
        <v>9</v>
      </c>
      <c r="C14" s="40"/>
      <c r="D14" s="40"/>
      <c r="E14" s="40"/>
      <c r="F14" s="41"/>
      <c r="G14" s="24"/>
      <c r="H14" s="24"/>
      <c r="I14" s="24"/>
      <c r="J14" s="11"/>
      <c r="K14" s="11"/>
      <c r="L14" s="24"/>
      <c r="M14" s="24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7"/>
      <c r="AL14" s="18" t="s">
        <v>40</v>
      </c>
      <c r="AM14" s="18"/>
      <c r="AN14" s="20">
        <v>1</v>
      </c>
    </row>
    <row r="15" spans="1:40" ht="22.5" customHeight="1">
      <c r="A15" s="44"/>
      <c r="B15" s="38" t="s">
        <v>10</v>
      </c>
      <c r="C15" s="40"/>
      <c r="D15" s="40"/>
      <c r="E15" s="40"/>
      <c r="F15" s="41"/>
      <c r="G15" s="24"/>
      <c r="H15" s="24"/>
      <c r="I15" s="24"/>
      <c r="J15" s="10"/>
      <c r="K15" s="10"/>
      <c r="L15" s="24"/>
      <c r="M15" s="24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7"/>
      <c r="AL15" s="18" t="s">
        <v>40</v>
      </c>
      <c r="AM15" s="18"/>
      <c r="AN15" s="20">
        <v>1</v>
      </c>
    </row>
    <row r="16" spans="1:40" ht="22.5" customHeight="1">
      <c r="A16" s="44"/>
      <c r="B16" s="38" t="s">
        <v>11</v>
      </c>
      <c r="C16" s="40"/>
      <c r="D16" s="40"/>
      <c r="E16" s="40"/>
      <c r="F16" s="41"/>
      <c r="G16" s="24"/>
      <c r="H16" s="24"/>
      <c r="I16" s="24"/>
      <c r="J16" s="10"/>
      <c r="K16" s="10"/>
      <c r="L16" s="24"/>
      <c r="M16" s="24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7"/>
      <c r="AL16" s="18" t="s">
        <v>40</v>
      </c>
      <c r="AM16" s="18"/>
      <c r="AN16" s="20">
        <v>1</v>
      </c>
    </row>
    <row r="17" spans="1:40" ht="22.5" customHeight="1">
      <c r="A17" s="44"/>
      <c r="B17" s="38" t="s">
        <v>12</v>
      </c>
      <c r="C17" s="40"/>
      <c r="D17" s="40"/>
      <c r="E17" s="40"/>
      <c r="F17" s="41"/>
      <c r="G17" s="24"/>
      <c r="H17" s="24"/>
      <c r="I17" s="24"/>
      <c r="J17" s="10"/>
      <c r="K17" s="10"/>
      <c r="L17" s="24"/>
      <c r="M17" s="24"/>
      <c r="N17" s="11"/>
      <c r="O17" s="11"/>
      <c r="P17" s="11"/>
      <c r="Q17" s="11"/>
      <c r="R17" s="11"/>
      <c r="S17" s="11"/>
      <c r="T17" s="11"/>
      <c r="U17" s="14"/>
      <c r="V17" s="14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7"/>
      <c r="AL17" s="18" t="s">
        <v>41</v>
      </c>
      <c r="AM17" s="18"/>
      <c r="AN17" s="20">
        <v>1</v>
      </c>
    </row>
    <row r="18" spans="1:40" ht="22.5" customHeight="1">
      <c r="A18" s="45" t="s">
        <v>23</v>
      </c>
      <c r="B18" s="47" t="s">
        <v>32</v>
      </c>
      <c r="C18" s="40"/>
      <c r="D18" s="40"/>
      <c r="E18" s="40"/>
      <c r="F18" s="4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7"/>
      <c r="AL18" s="18" t="s">
        <v>41</v>
      </c>
      <c r="AM18" s="18"/>
      <c r="AN18" s="20">
        <v>1</v>
      </c>
    </row>
    <row r="19" spans="1:40" ht="22.5" customHeight="1">
      <c r="A19" s="46"/>
      <c r="B19" s="48" t="s">
        <v>43</v>
      </c>
      <c r="C19" s="38"/>
      <c r="D19" s="38"/>
      <c r="E19" s="38"/>
      <c r="F19" s="39"/>
      <c r="G19" s="11"/>
      <c r="H19" s="11"/>
      <c r="I19" s="11"/>
      <c r="J19" s="11"/>
      <c r="K19" s="11"/>
      <c r="L19" s="11"/>
      <c r="M19" s="11"/>
      <c r="N19" s="24"/>
      <c r="O19" s="24"/>
      <c r="P19" s="11"/>
      <c r="Q19" s="11"/>
      <c r="R19" s="11"/>
      <c r="S19" s="14"/>
      <c r="T19" s="14"/>
      <c r="U19" s="14"/>
      <c r="V19" s="14"/>
      <c r="W19" s="14"/>
      <c r="X19" s="14"/>
      <c r="Y19" s="14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7"/>
      <c r="AL19" s="18" t="s">
        <v>41</v>
      </c>
      <c r="AM19" s="18"/>
      <c r="AN19" s="20">
        <v>1</v>
      </c>
    </row>
    <row r="20" spans="1:40" ht="22.5" customHeight="1">
      <c r="A20" s="46"/>
      <c r="B20" s="38" t="s">
        <v>44</v>
      </c>
      <c r="C20" s="40"/>
      <c r="D20" s="40"/>
      <c r="E20" s="40"/>
      <c r="F20" s="41"/>
      <c r="G20" s="10"/>
      <c r="H20" s="11"/>
      <c r="I20" s="11"/>
      <c r="J20" s="11"/>
      <c r="K20" s="11"/>
      <c r="L20" s="11"/>
      <c r="M20" s="11"/>
      <c r="N20" s="24"/>
      <c r="O20" s="24"/>
      <c r="P20" s="11"/>
      <c r="Q20" s="11"/>
      <c r="R20" s="11"/>
      <c r="S20" s="14"/>
      <c r="T20" s="14"/>
      <c r="U20" s="14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7"/>
      <c r="AL20" s="18" t="s">
        <v>41</v>
      </c>
      <c r="AM20" s="18"/>
      <c r="AN20" s="30" t="s">
        <v>54</v>
      </c>
    </row>
    <row r="21" spans="1:40" ht="22.5" customHeight="1">
      <c r="A21" s="46"/>
      <c r="B21" s="38" t="s">
        <v>45</v>
      </c>
      <c r="C21" s="38"/>
      <c r="D21" s="38"/>
      <c r="E21" s="38"/>
      <c r="F21" s="39"/>
      <c r="G21" s="10"/>
      <c r="H21" s="11"/>
      <c r="I21" s="11"/>
      <c r="J21" s="11"/>
      <c r="K21" s="11"/>
      <c r="L21" s="11"/>
      <c r="M21" s="11"/>
      <c r="N21" s="11"/>
      <c r="O21" s="11"/>
      <c r="P21" s="24"/>
      <c r="Q21" s="11"/>
      <c r="R21" s="14"/>
      <c r="S21" s="15"/>
      <c r="T21" s="15"/>
      <c r="U21" s="15"/>
      <c r="V21" s="15"/>
      <c r="W21" s="1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7"/>
      <c r="AL21" s="18" t="s">
        <v>50</v>
      </c>
      <c r="AM21" s="18" t="s">
        <v>51</v>
      </c>
      <c r="AN21" s="20">
        <v>0.1</v>
      </c>
    </row>
    <row r="22" spans="1:40" ht="22.5" customHeight="1">
      <c r="A22" s="46"/>
      <c r="B22" s="38" t="s">
        <v>46</v>
      </c>
      <c r="C22" s="38"/>
      <c r="D22" s="38"/>
      <c r="E22" s="38"/>
      <c r="F22" s="39"/>
      <c r="G22" s="10"/>
      <c r="H22" s="10"/>
      <c r="I22" s="10"/>
      <c r="J22" s="10"/>
      <c r="K22" s="10"/>
      <c r="L22" s="11"/>
      <c r="M22" s="11"/>
      <c r="N22" s="24"/>
      <c r="O22" s="24"/>
      <c r="P22" s="24"/>
      <c r="Q22" s="11"/>
      <c r="R22" s="11"/>
      <c r="S22" s="15"/>
      <c r="T22" s="15"/>
      <c r="U22" s="15"/>
      <c r="V22" s="15"/>
      <c r="W22" s="1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7"/>
      <c r="AL22" s="18" t="s">
        <v>42</v>
      </c>
      <c r="AM22" s="18" t="s">
        <v>51</v>
      </c>
      <c r="AN22" s="20">
        <v>0.7</v>
      </c>
    </row>
    <row r="23" spans="1:40" ht="22.5" customHeight="1">
      <c r="A23" s="46"/>
      <c r="B23" s="38" t="s">
        <v>47</v>
      </c>
      <c r="C23" s="40"/>
      <c r="D23" s="40"/>
      <c r="E23" s="40"/>
      <c r="F23" s="41"/>
      <c r="G23" s="11"/>
      <c r="H23" s="11"/>
      <c r="I23" s="11"/>
      <c r="J23" s="11"/>
      <c r="K23" s="11"/>
      <c r="L23" s="11"/>
      <c r="M23" s="11"/>
      <c r="N23" s="11"/>
      <c r="O23" s="11"/>
      <c r="P23" s="24"/>
      <c r="Q23" s="11"/>
      <c r="R23" s="11"/>
      <c r="S23" s="15"/>
      <c r="T23" s="15"/>
      <c r="U23" s="15"/>
      <c r="V23" s="15"/>
      <c r="W23" s="15"/>
      <c r="X23" s="11"/>
      <c r="Y23" s="11"/>
      <c r="Z23" s="15"/>
      <c r="AA23" s="15"/>
      <c r="AB23" s="15"/>
      <c r="AC23" s="15"/>
      <c r="AD23" s="15"/>
      <c r="AE23" s="11"/>
      <c r="AF23" s="11"/>
      <c r="AG23" s="11"/>
      <c r="AH23" s="11"/>
      <c r="AI23" s="11"/>
      <c r="AJ23" s="11"/>
      <c r="AK23" s="17"/>
      <c r="AL23" s="18" t="s">
        <v>42</v>
      </c>
      <c r="AM23" s="18" t="s">
        <v>51</v>
      </c>
      <c r="AN23" s="20">
        <v>0.1</v>
      </c>
    </row>
    <row r="24" spans="1:40" ht="22.5" customHeight="1">
      <c r="A24" s="46"/>
      <c r="B24" s="38" t="s">
        <v>48</v>
      </c>
      <c r="C24" s="40"/>
      <c r="D24" s="40"/>
      <c r="E24" s="40"/>
      <c r="F24" s="41"/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5"/>
      <c r="T24" s="15"/>
      <c r="U24" s="15"/>
      <c r="V24" s="15"/>
      <c r="W24" s="15"/>
      <c r="X24" s="11"/>
      <c r="Y24" s="11"/>
      <c r="Z24" s="15"/>
      <c r="AA24" s="15"/>
      <c r="AB24" s="15"/>
      <c r="AC24" s="15"/>
      <c r="AD24" s="15"/>
      <c r="AE24" s="11"/>
      <c r="AF24" s="11"/>
      <c r="AG24" s="11"/>
      <c r="AH24" s="11"/>
      <c r="AI24" s="11"/>
      <c r="AJ24" s="11"/>
      <c r="AK24" s="17"/>
      <c r="AL24" s="18" t="s">
        <v>42</v>
      </c>
      <c r="AM24" s="18" t="s">
        <v>51</v>
      </c>
      <c r="AN24" s="20">
        <v>0</v>
      </c>
    </row>
    <row r="25" spans="1:40" ht="30.75" customHeight="1">
      <c r="A25" s="21" t="s">
        <v>24</v>
      </c>
      <c r="B25" s="42" t="s">
        <v>31</v>
      </c>
      <c r="C25" s="40"/>
      <c r="D25" s="40"/>
      <c r="E25" s="40"/>
      <c r="F25" s="4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4"/>
      <c r="R25" s="14"/>
      <c r="S25" s="14"/>
      <c r="T25" s="14"/>
      <c r="U25" s="14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5"/>
      <c r="AH25" s="15"/>
      <c r="AI25" s="15"/>
      <c r="AJ25" s="27" t="s">
        <v>14</v>
      </c>
      <c r="AK25" s="17"/>
      <c r="AL25" s="18" t="s">
        <v>50</v>
      </c>
      <c r="AM25" s="18" t="s">
        <v>41</v>
      </c>
      <c r="AN25" s="20">
        <v>0</v>
      </c>
    </row>
    <row r="26" spans="1:40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40" ht="22.5" customHeight="1">
      <c r="A27" s="22" t="s">
        <v>26</v>
      </c>
      <c r="B27" s="3"/>
      <c r="C27" s="3"/>
      <c r="D27" s="3"/>
      <c r="E27" s="3"/>
      <c r="F27" s="3"/>
      <c r="G27" s="3"/>
      <c r="H27" s="28" t="s">
        <v>35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40" ht="22.5" customHeight="1">
      <c r="A28" s="23"/>
      <c r="B28" s="3"/>
      <c r="C28" s="37" t="s">
        <v>27</v>
      </c>
      <c r="D28" s="37"/>
      <c r="E28" s="37"/>
      <c r="F28" s="37"/>
      <c r="G28" s="3"/>
      <c r="H28" s="28" t="s">
        <v>38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40" ht="22.5" customHeight="1">
      <c r="A29" s="24"/>
      <c r="B29" s="3"/>
      <c r="C29" s="37" t="s">
        <v>28</v>
      </c>
      <c r="D29" s="37"/>
      <c r="E29" s="37"/>
      <c r="F29" s="37"/>
      <c r="G29" s="3"/>
      <c r="H29" s="29" t="s">
        <v>39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25"/>
      <c r="B30" s="3"/>
      <c r="C30" s="37" t="s">
        <v>29</v>
      </c>
      <c r="D30" s="37"/>
      <c r="E30" s="37"/>
      <c r="F30" s="37"/>
      <c r="G30" s="3"/>
      <c r="H30" s="28" t="s">
        <v>36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26"/>
      <c r="B31" s="3"/>
      <c r="C31" s="37" t="s">
        <v>30</v>
      </c>
      <c r="D31" s="37"/>
      <c r="E31" s="37"/>
      <c r="F31" s="37"/>
      <c r="G31" s="3"/>
      <c r="H31" s="28" t="s">
        <v>37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B32" s="3"/>
      <c r="C32" s="3"/>
      <c r="D32" s="3"/>
      <c r="E32" s="3"/>
      <c r="F32" s="3"/>
      <c r="G32" s="3"/>
      <c r="H32" s="29" t="s">
        <v>49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</sheetData>
  <mergeCells count="36">
    <mergeCell ref="A9:A13"/>
    <mergeCell ref="A14:A17"/>
    <mergeCell ref="A18:A24"/>
    <mergeCell ref="B2:D2"/>
    <mergeCell ref="F2:G2"/>
    <mergeCell ref="B4:E4"/>
    <mergeCell ref="F4:J4"/>
    <mergeCell ref="B14:F14"/>
    <mergeCell ref="B10:F10"/>
    <mergeCell ref="B11:F11"/>
    <mergeCell ref="B12:F12"/>
    <mergeCell ref="B13:F13"/>
    <mergeCell ref="B20:F20"/>
    <mergeCell ref="B21:F21"/>
    <mergeCell ref="B22:F22"/>
    <mergeCell ref="B23:F23"/>
    <mergeCell ref="AG4:AK4"/>
    <mergeCell ref="B6:E8"/>
    <mergeCell ref="G6:AK6"/>
    <mergeCell ref="O4:S4"/>
    <mergeCell ref="B9:F9"/>
    <mergeCell ref="K4:N4"/>
    <mergeCell ref="T4:W4"/>
    <mergeCell ref="X4:AB4"/>
    <mergeCell ref="AC4:AF4"/>
    <mergeCell ref="B24:F24"/>
    <mergeCell ref="B15:F15"/>
    <mergeCell ref="B16:F16"/>
    <mergeCell ref="B17:F17"/>
    <mergeCell ref="B18:F18"/>
    <mergeCell ref="B19:F19"/>
    <mergeCell ref="C28:F28"/>
    <mergeCell ref="C29:F29"/>
    <mergeCell ref="C30:F30"/>
    <mergeCell ref="C31:F31"/>
    <mergeCell ref="B25:F25"/>
  </mergeCells>
  <phoneticPr fontId="8"/>
  <conditionalFormatting sqref="G7">
    <cfRule type="expression" dxfId="7" priority="1">
      <formula>WEEKDAY(G$7)=7</formula>
    </cfRule>
  </conditionalFormatting>
  <conditionalFormatting sqref="G7">
    <cfRule type="expression" dxfId="6" priority="2">
      <formula>WEEKDAY(G$7)=1</formula>
    </cfRule>
  </conditionalFormatting>
  <conditionalFormatting sqref="G8">
    <cfRule type="expression" dxfId="5" priority="3">
      <formula>WEEKDAY(G$7)=7</formula>
    </cfRule>
  </conditionalFormatting>
  <conditionalFormatting sqref="G8">
    <cfRule type="expression" dxfId="4" priority="4">
      <formula>WEEKDAY(G$7)=1</formula>
    </cfRule>
  </conditionalFormatting>
  <conditionalFormatting sqref="H7:AK7">
    <cfRule type="expression" dxfId="3" priority="5">
      <formula>WEEKDAY(H$7)=7</formula>
    </cfRule>
  </conditionalFormatting>
  <conditionalFormatting sqref="H7:AK7">
    <cfRule type="expression" dxfId="2" priority="6">
      <formula>WEEKDAY(H$7)=1</formula>
    </cfRule>
  </conditionalFormatting>
  <conditionalFormatting sqref="H8:AK8">
    <cfRule type="expression" dxfId="1" priority="7">
      <formula>WEEKDAY(H$7)=7</formula>
    </cfRule>
  </conditionalFormatting>
  <conditionalFormatting sqref="H8:AK8">
    <cfRule type="expression" dxfId="0" priority="8">
      <formula>WEEKDAY(H$7)=1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6月15日</vt:lpstr>
      <vt:lpstr>6月14日</vt:lpstr>
      <vt:lpstr>6月13日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2019-11-28T06:39:01Z</dcterms:created>
  <dcterms:modified xsi:type="dcterms:W3CDTF">2022-06-14T23:49:55Z</dcterms:modified>
</cp:coreProperties>
</file>