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FCC39A6A-FB6F-4B8D-9D48-3B68EB44D5CA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J16" i="5"/>
  <c r="H83" i="5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0" i="5"/>
  <c r="J5" i="5"/>
  <c r="J6" i="5"/>
  <c r="J8" i="5"/>
  <c r="J9" i="5"/>
  <c r="J12" i="5"/>
  <c r="J13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<sst xmlns="http://schemas.openxmlformats.org/spreadsheetml/2006/main" count="386" uniqueCount="150">
  <si>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</si>
  <si>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</si>
  <si>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</si>
  <si>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</si>
  <si>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</si>
  <si>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</si>
  <si>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</si>
  <si>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</si>
  <si>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</si>
  <si>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</si>
  <si>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</si>
  <si>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</si>
  <si>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</si>
  <si>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</si>
  <si>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</si>
  <si>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</si>
  <si>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</si>
  <si>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</si>
  <si>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</si>
  <si>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</si>
  <si>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</si>
  <si>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</si>
  <si>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</si>
  <si>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</si>
  <si>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</si>
  <si>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</si>
  <si>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</si>
  <si>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</si>
  <si>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</si>
  <si>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</si>
  <si>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</si>
  <si>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</si>
  <si>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</si>
  <si>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</si>
  <si>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</si>
  <si>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</si>
  <si>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</si>
  <si>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</si>
  <si>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</si>
  <si>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</si>
  <si>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</si>
  <si>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</si>
  <si>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</si>
  <si>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</si>
  <si>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</si>
  <si>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</si>
  <si>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</si>
  <si>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</si>
  <si>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</si>
  <si>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</si>
  <si>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</si>
  <si>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</si>
  <si>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</si>
  <si>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</si>
  <si>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</si>
  <si>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</si>
  <si>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</si>
  <si>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</si>
  <si>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</si>
  <si>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</si>
  <si>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</si>
  <si>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</si>
  <si>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</si>
  <si>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</si>
  <si>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</si>
  <si>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</si>
  <si>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</si>
  <si>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</si>
  <si>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</si>
  <si>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</si>
  <si>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</si>
  <si>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</si>
  <si>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</si>
  <si>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</si>
  <si>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</si>
  <si>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</si>
  <si>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</si>
  <si>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</si>
  <si>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</si>
  <si>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</si>
  <si>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</si>
  <si>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</si>
  <si>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</si>
  <si>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</si>
  <si>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</si>
  <si>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</si>
  <si>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</si>
  <si>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</si>
  <si>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</si>
  <si>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</si>
  <si>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</si>
  <si>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</si>
  <si>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</si>
  <si>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</si>
  <si>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</si>
  <si>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</si>
  <si>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</si>
  <si>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</si>
  <si>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</si>
  <si>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</si>
  <si>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</si>
  <si>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</si>
  <si>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</si>
  <si>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</si>
  <si>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</si>
  <si>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</si>
  <si>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</si>
  <si>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</si>
  <si>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</si>
  <si>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</si>
  <si>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</si>
  <si>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</si>
  <si>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</si>
  <si>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</si>
  <si>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</si>
  <si>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</si>
  <si>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</si>
  <si>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</si>
  <si>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</si>
  <si>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</si>
  <si>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</si>
  <si>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</si>
  <si>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</si>
  <si>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</si>
  <si>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</si>
  <si>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</si>
  <si>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</si>
  <si>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</si>
  <si>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</si>
  <si>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</si>
  <si>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</si>
  <si>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</si>
  <si>
    <t>RecordDao</t>
    <phoneticPr fontId="1"/>
  </si>
  <si>
    <t>Recordmodel</t>
    <phoneticPr fontId="1"/>
  </si>
  <si>
    <t>2月と10月の日付がおかしい</t>
    <rPh sb="1" eb="2">
      <t>ガツ</t>
    </rPh>
    <rPh sb="5" eb="6">
      <t>ガツ</t>
    </rPh>
    <rPh sb="7" eb="9">
      <t>ヒヅケ</t>
    </rPh>
    <phoneticPr fontId="1"/>
  </si>
  <si>
    <t>6/1の前が6/28になる</t>
    <rPh sb="4" eb="5">
      <t>マエ</t>
    </rPh>
    <phoneticPr fontId="1"/>
  </si>
  <si>
    <t>終了</t>
    <rPh sb="0" eb="2">
      <t>シュウリョウ</t>
    </rPh>
    <phoneticPr fontId="1"/>
  </si>
  <si>
    <t>終了</t>
    <rPh sb="0" eb="2">
      <t>シュウリョウ</t>
    </rPh>
    <phoneticPr fontId="1"/>
  </si>
  <si>
    <t>秘密の質問ポップアップ</t>
    <rPh sb="0" eb="2">
      <t>ヒミツ</t>
    </rPh>
    <rPh sb="3" eb="5">
      <t>シツモン</t>
    </rPh>
    <phoneticPr fontId="1"/>
  </si>
  <si>
    <t>カレンダーcss</t>
    <phoneticPr fontId="1"/>
  </si>
  <si>
    <t>logサーブレット　追加機能</t>
    <rPh sb="10" eb="12">
      <t>ツイカ</t>
    </rPh>
    <rPh sb="12" eb="14">
      <t>キノウ</t>
    </rPh>
    <phoneticPr fontId="1"/>
  </si>
  <si>
    <t>各サーブレットログインIDの確認</t>
    <rPh sb="0" eb="1">
      <t>カク</t>
    </rPh>
    <rPh sb="14" eb="16">
      <t>カクニン</t>
    </rPh>
    <phoneticPr fontId="1"/>
  </si>
  <si>
    <t>アバターのテキスト表示</t>
    <rPh sb="9" eb="11">
      <t>ヒョウジ</t>
    </rPh>
    <phoneticPr fontId="1"/>
  </si>
  <si>
    <t>アバターとアイコンを作る</t>
    <rPh sb="10" eb="11">
      <t>ツク</t>
    </rPh>
    <phoneticPr fontId="1"/>
  </si>
  <si>
    <t>カロリーを表示する</t>
    <rPh sb="5" eb="7">
      <t>ヒョウジ</t>
    </rPh>
    <phoneticPr fontId="1"/>
  </si>
  <si>
    <t>アバターを表示</t>
    <rPh sb="5" eb="7">
      <t>ヒョウジ</t>
    </rPh>
    <phoneticPr fontId="1"/>
  </si>
  <si>
    <t>カレンダーにカロリー表示</t>
    <rPh sb="10" eb="12">
      <t>ヒョウジ</t>
    </rPh>
    <phoneticPr fontId="1"/>
  </si>
  <si>
    <t>サジェスト機能</t>
    <rPh sb="5" eb="7">
      <t>キノウ</t>
    </rPh>
    <phoneticPr fontId="1"/>
  </si>
  <si>
    <t>説明文の作成</t>
    <rPh sb="0" eb="3">
      <t>セツメイブン</t>
    </rPh>
    <rPh sb="4" eb="6">
      <t>サクセイ</t>
    </rPh>
    <phoneticPr fontId="1"/>
  </si>
  <si>
    <t>個人情報変更のボタンの横並び</t>
    <rPh sb="0" eb="6">
      <t>コジンジョウホウヘンコウ</t>
    </rPh>
    <rPh sb="11" eb="13">
      <t>ヨコナラ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</si>
</sst>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9" xfId="0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  <c:pt idx="7" formatCode="0.0%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tabSelected="1" zoomScale="80" zoomScaleNormal="80" workbookViewId="0">
      <pane ySplit="2" topLeftCell="A3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7" t="s">
        <v>31</v>
      </c>
      <c r="B1" s="57" t="s">
        <v>4</v>
      </c>
      <c r="C1" s="57"/>
      <c r="D1" s="57" t="s">
        <v>32</v>
      </c>
      <c r="E1" s="57" t="s">
        <v>2</v>
      </c>
      <c r="F1" s="57" t="s">
        <v>5</v>
      </c>
      <c r="G1" s="57"/>
      <c r="H1" s="57" t="s">
        <v>3</v>
      </c>
      <c r="I1" s="57" t="s">
        <v>107</v>
      </c>
      <c r="J1" s="57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7"/>
      <c r="B2" s="2" t="s">
        <v>29</v>
      </c>
      <c r="C2" s="2" t="s">
        <v>30</v>
      </c>
      <c r="D2" s="57"/>
      <c r="E2" s="57"/>
      <c r="F2" s="2" t="s">
        <v>0</v>
      </c>
      <c r="G2" s="2" t="s">
        <v>1</v>
      </c>
      <c r="H2" s="57"/>
      <c r="I2" s="57"/>
      <c r="J2" s="57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3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>
        <v>50</v>
      </c>
      <c r="I15" s="4">
        <v>2</v>
      </c>
      <c r="J15" s="4">
        <f>(I15*IF(H15="終了",100,IF(H15="未着手",0,H15)))/100</f>
        <v>1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50</v>
      </c>
      <c r="I18" s="4">
        <v>10</v>
      </c>
      <c r="J18" s="4">
        <f>(I18*IF(H18="終了",100,IF(H18="未着手",0,H18)))/100</f>
        <v>5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>
        <v>90</v>
      </c>
      <c r="I21" s="4">
        <v>2</v>
      </c>
      <c r="J21" s="4">
        <f t="shared" si="1"/>
        <v>1.8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137</v>
      </c>
      <c r="I27" s="4">
        <v>4</v>
      </c>
      <c r="J27" s="4">
        <f t="shared" si="1"/>
        <v>4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 t="s">
        <v>136</v>
      </c>
      <c r="I29" s="4">
        <v>4</v>
      </c>
      <c r="J29" s="4">
        <f t="shared" si="1"/>
        <v>4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40</v>
      </c>
      <c r="I30" s="4">
        <v>3</v>
      </c>
      <c r="J30" s="4">
        <f t="shared" si="1"/>
        <v>1.2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>
        <v>10</v>
      </c>
      <c r="I31" s="4">
        <v>3</v>
      </c>
      <c r="J31" s="4">
        <f t="shared" si="1"/>
        <v>0.3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>
        <v>50</v>
      </c>
      <c r="I37" s="4">
        <v>2</v>
      </c>
      <c r="J37" s="4">
        <f t="shared" si="1"/>
        <v>1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50</v>
      </c>
      <c r="I38" s="4">
        <v>2</v>
      </c>
      <c r="J38" s="4">
        <f t="shared" si="1"/>
        <v>1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 t="s">
        <v>137</v>
      </c>
      <c r="I39" s="4">
        <v>2</v>
      </c>
      <c r="J39" s="4">
        <f t="shared" si="1"/>
        <v>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60</v>
      </c>
      <c r="I42" s="4">
        <v>2</v>
      </c>
      <c r="J42" s="4">
        <f t="shared" si="1"/>
        <v>1.2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 t="s">
        <v>137</v>
      </c>
      <c r="I49" s="4">
        <v>4</v>
      </c>
      <c r="J49" s="4">
        <f t="shared" si="1"/>
        <v>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90</v>
      </c>
      <c r="I52" s="4">
        <v>5</v>
      </c>
      <c r="J52" s="4">
        <f t="shared" si="1"/>
        <v>4.5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 t="s">
        <v>137</v>
      </c>
      <c r="I57" s="4">
        <v>7</v>
      </c>
      <c r="J57" s="4">
        <f t="shared" si="1"/>
        <v>7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 t="s">
        <v>137</v>
      </c>
      <c r="I58" s="4">
        <v>7</v>
      </c>
      <c r="J58" s="4">
        <f t="shared" si="1"/>
        <v>7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 t="s">
        <v>137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 t="s">
        <v>137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>
        <v>80</v>
      </c>
      <c r="I68" s="4">
        <v>4</v>
      </c>
      <c r="J68" s="4">
        <f t="shared" si="1"/>
        <v>3.2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185.59999999999997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42</v>
      </c>
    </row>
    <row r="74" spans="1:40" x14ac:dyDescent="0.3">
      <c r="G74" s="24" t="s">
        <v>28</v>
      </c>
      <c r="H74" s="25">
        <f>COUNTIF(H15:H68,"未着手")</f>
        <v>0</v>
      </c>
    </row>
    <row r="75" spans="1:40" x14ac:dyDescent="0.3">
      <c r="G75" s="24">
        <v>10</v>
      </c>
      <c r="H75" s="25">
        <f>COUNTIF(H15:H68,10)</f>
        <v>1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1</v>
      </c>
    </row>
    <row r="79" spans="1:40" x14ac:dyDescent="0.3">
      <c r="G79" s="24">
        <v>50</v>
      </c>
      <c r="H79" s="25">
        <f>COUNTIF(H15:H68,50)</f>
        <v>4</v>
      </c>
    </row>
    <row r="80" spans="1:40" x14ac:dyDescent="0.3">
      <c r="G80" s="24">
        <v>60</v>
      </c>
      <c r="H80" s="25">
        <f>COUNTIF(H15:H68,60)</f>
        <v>1</v>
      </c>
    </row>
    <row r="81" spans="7:10" x14ac:dyDescent="0.3">
      <c r="G81" s="24">
        <v>70</v>
      </c>
      <c r="H81" s="25">
        <f>COUNTIF(H15:H68,70)</f>
        <v>0</v>
      </c>
    </row>
    <row r="82" spans="7:10" x14ac:dyDescent="0.3">
      <c r="G82" s="24">
        <v>80</v>
      </c>
      <c r="H82" s="25">
        <f>COUNTIF(H15:H68,80)</f>
        <v>1</v>
      </c>
    </row>
    <row r="83" spans="7:10" ht="14" thickBot="1" x14ac:dyDescent="0.35">
      <c r="G83" s="34">
        <v>90</v>
      </c>
      <c r="H83" s="31">
        <f>COUNTIF(H15:H68,90)</f>
        <v>4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0.91666666666666685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49.5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>
      <selection activeCell="L3" sqref="L3"/>
    </sheetView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>
        <v>0.92</v>
      </c>
      <c r="L3" s="40"/>
      <c r="M3" s="40"/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185.59999999999997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0.92338308457711427</v>
      </c>
      <c r="W7" s="50">
        <f>V5/X3</f>
        <v>0.84748858447488573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22"/>
  <sheetViews>
    <sheetView workbookViewId="0"/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 t="s">
        <v>129</v>
      </c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 t="s">
        <v>129</v>
      </c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 t="s">
        <v>129</v>
      </c>
    </row>
    <row r="6" spans="1:7" x14ac:dyDescent="0.3">
      <c r="A6" s="1">
        <v>4</v>
      </c>
      <c r="B6" s="1" t="s">
        <v>116</v>
      </c>
      <c r="C6" s="1" t="s">
        <v>118</v>
      </c>
      <c r="D6" s="1" t="s">
        <v>129</v>
      </c>
      <c r="F6" s="1" t="s">
        <v>138</v>
      </c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 t="s">
        <v>139</v>
      </c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 t="s">
        <v>140</v>
      </c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 t="s">
        <v>141</v>
      </c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 t="s">
        <v>142</v>
      </c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 t="s">
        <v>143</v>
      </c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 t="s">
        <v>144</v>
      </c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 t="s">
        <v>146</v>
      </c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56" t="s">
        <v>147</v>
      </c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 t="s">
        <v>145</v>
      </c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129</v>
      </c>
      <c r="F16" s="1" t="s">
        <v>148</v>
      </c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129</v>
      </c>
      <c r="F17" s="1" t="s">
        <v>149</v>
      </c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  <row r="19" spans="1:7" x14ac:dyDescent="0.3">
      <c r="F19" s="1"/>
      <c r="G19" s="1"/>
    </row>
    <row r="20" spans="1:7" x14ac:dyDescent="0.3">
      <c r="F20" s="1"/>
      <c r="G20" s="1"/>
    </row>
    <row r="21" spans="1:7" x14ac:dyDescent="0.3">
      <c r="F21" s="1"/>
      <c r="G21" s="1"/>
    </row>
    <row r="22" spans="1:7" x14ac:dyDescent="0.3">
      <c r="F22" s="1"/>
      <c r="G22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2023-06-22T06:40:31Z</dcterms:modified>
</cp:coreProperties>
</file>