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F2A5E784-E89F-405D-A3BA-94AF0D4AA834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5" l="1"/>
  <c r="J16" i="5"/>
  <c r="H83" i="5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0" i="5"/>
  <c r="J5" i="5"/>
  <c r="J6" i="5"/>
  <c r="J8" i="5"/>
  <c r="J9" i="5"/>
  <c r="J12" i="5"/>
  <c r="J13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<sst xmlns="http://schemas.openxmlformats.org/spreadsheetml/2006/main" count="386" uniqueCount="149">
  <si>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</si>
  <si>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</si>
  <si>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</si>
  <si>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</si>
  <si>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</si>
  <si>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</si>
  <si>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</si>
  <si>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</si>
  <si>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</si>
  <si>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</si>
  <si>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</si>
  <si>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</si>
  <si>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</si>
  <si>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</si>
  <si>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</si>
  <si>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</si>
  <si>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</si>
  <si>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</si>
  <si>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</si>
  <si>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</si>
  <si>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</si>
  <si>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</si>
  <si>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</si>
  <si>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</si>
  <si>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</si>
  <si>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</si>
  <si>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</si>
  <si>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</si>
  <si>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</si>
  <si>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</si>
  <si>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</si>
  <si>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</si>
  <si>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</si>
  <si>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</si>
  <si>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</si>
  <si>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</si>
  <si>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</si>
  <si>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</si>
  <si>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</si>
  <si>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</si>
  <si>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</si>
  <si>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</si>
  <si>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</si>
  <si>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</si>
  <si>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</si>
  <si>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</si>
  <si>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</si>
  <si>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</si>
  <si>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</si>
  <si>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</si>
  <si>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</si>
  <si>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</si>
  <si>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</si>
  <si>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</si>
  <si>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</si>
  <si>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</si>
  <si>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</si>
  <si>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</si>
  <si>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</si>
  <si>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</si>
  <si>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</si>
  <si>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</si>
  <si>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</si>
  <si>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</si>
  <si>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</si>
  <si>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</si>
  <si>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</si>
  <si>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</si>
  <si>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</si>
  <si>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</si>
  <si>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</si>
  <si>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</si>
  <si>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</si>
  <si>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</si>
  <si>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</si>
  <si>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</si>
  <si>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</si>
  <si>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</si>
  <si>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</si>
  <si>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</si>
  <si>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</si>
  <si>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</si>
  <si>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</si>
  <si>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</si>
  <si>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</si>
  <si>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</si>
  <si>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</si>
  <si>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</si>
  <si>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</si>
  <si>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</si>
  <si>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</si>
  <si>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</si>
  <si>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</si>
  <si>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</si>
  <si>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</si>
  <si>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</si>
  <si>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</si>
  <si>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</si>
  <si>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</si>
  <si>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</si>
  <si>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</si>
  <si>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</si>
  <si>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</si>
  <si>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</si>
  <si>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</si>
  <si>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</si>
  <si>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</si>
  <si>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</si>
  <si>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</si>
  <si>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</si>
  <si>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</si>
  <si>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</si>
  <si>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</si>
  <si>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</si>
  <si>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</si>
  <si>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</si>
  <si>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</si>
  <si>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</si>
  <si>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</si>
  <si>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</si>
  <si>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</si>
  <si>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</si>
  <si>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</si>
  <si>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</si>
  <si>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</si>
  <si>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</si>
  <si>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</si>
  <si>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</si>
  <si>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</si>
  <si>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</si>
  <si>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</si>
  <si>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</si>
  <si>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</si>
  <si>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</si>
  <si>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</si>
  <si>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</si>
  <si>
    <t>終了</t>
    <rPh sb="0" eb="2">
      <t>シュウリョウ</t>
    </rPh>
    <phoneticPr fontId="1"/>
  </si>
  <si>
    <t>終了</t>
    <rPh sb="0" eb="2">
      <t>シュウリョウ</t>
    </rPh>
    <phoneticPr fontId="1"/>
  </si>
  <si>
    <t>秘密の質問ポップアップ</t>
    <rPh sb="0" eb="2">
      <t>ヒミツ</t>
    </rPh>
    <rPh sb="3" eb="5">
      <t>シツモン</t>
    </rPh>
    <phoneticPr fontId="1"/>
  </si>
  <si>
    <t>カレンダーcss</t>
    <phoneticPr fontId="1"/>
  </si>
  <si>
    <t>logサーブレット　追加機能</t>
    <rPh sb="10" eb="12">
      <t>ツイカ</t>
    </rPh>
    <rPh sb="12" eb="14">
      <t>キノウ</t>
    </rPh>
    <phoneticPr fontId="1"/>
  </si>
  <si>
    <t>各サーブレットログインIDの確認</t>
    <rPh sb="0" eb="1">
      <t>カク</t>
    </rPh>
    <rPh sb="14" eb="16">
      <t>カクニン</t>
    </rPh>
    <phoneticPr fontId="1"/>
  </si>
  <si>
    <t>アバターのテキスト表示</t>
    <rPh sb="9" eb="11">
      <t>ヒョウジ</t>
    </rPh>
    <phoneticPr fontId="1"/>
  </si>
  <si>
    <t>アバターとアイコンを作る</t>
    <rPh sb="10" eb="11">
      <t>ツク</t>
    </rPh>
    <phoneticPr fontId="1"/>
  </si>
  <si>
    <t>カロリーを表示する</t>
    <rPh sb="5" eb="7">
      <t>ヒョウジ</t>
    </rPh>
    <phoneticPr fontId="1"/>
  </si>
  <si>
    <t>アバターを表示</t>
    <rPh sb="5" eb="7">
      <t>ヒョウジ</t>
    </rPh>
    <phoneticPr fontId="1"/>
  </si>
  <si>
    <t>カレンダーにカロリー表示</t>
    <rPh sb="10" eb="12">
      <t>ヒョウジ</t>
    </rPh>
    <phoneticPr fontId="1"/>
  </si>
  <si>
    <t>サジェスト機能</t>
    <rPh sb="5" eb="7">
      <t>キノウ</t>
    </rPh>
    <phoneticPr fontId="1"/>
  </si>
  <si>
    <t>説明文の作成</t>
    <rPh sb="0" eb="3">
      <t>セツメイブン</t>
    </rPh>
    <rPh sb="4" eb="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</si>
</sst>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9" xfId="0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  <c:pt idx="7" formatCode="0.0%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zoomScale="80" zoomScaleNormal="80" workbookViewId="0">
      <pane ySplit="2" topLeftCell="A39" activePane="bottomLeft" state="frozen"/>
      <selection pane="bottomLeft" activeCell="J16" sqref="J16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10" width="6.83203125" customWidth="1"/>
    <col min="11" max="40" width="3.41406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>
        <v>50</v>
      </c>
      <c r="I15" s="4">
        <v>2</v>
      </c>
      <c r="J15" s="4">
        <f>(I15*IF(H15="終了",100,IF(H15="未着手",0,H15)))/100</f>
        <v>1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50</v>
      </c>
      <c r="I18" s="4">
        <v>10</v>
      </c>
      <c r="J18" s="4">
        <f>(I18*IF(H18="終了",100,IF(H18="未着手",0,H18)))/100</f>
        <v>5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137</v>
      </c>
      <c r="I27" s="4">
        <v>4</v>
      </c>
      <c r="J27" s="4">
        <f t="shared" si="1"/>
        <v>4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 t="s">
        <v>136</v>
      </c>
      <c r="I29" s="4">
        <v>4</v>
      </c>
      <c r="J29" s="4">
        <f t="shared" si="1"/>
        <v>4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40</v>
      </c>
      <c r="I30" s="4">
        <v>3</v>
      </c>
      <c r="J30" s="4">
        <f t="shared" si="1"/>
        <v>1.2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>
        <v>10</v>
      </c>
      <c r="I31" s="4">
        <v>3</v>
      </c>
      <c r="J31" s="4">
        <f t="shared" si="1"/>
        <v>0.3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>
        <v>50</v>
      </c>
      <c r="I37" s="4">
        <v>2</v>
      </c>
      <c r="J37" s="4">
        <f t="shared" si="1"/>
        <v>1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50</v>
      </c>
      <c r="I38" s="4">
        <v>2</v>
      </c>
      <c r="J38" s="4">
        <f t="shared" si="1"/>
        <v>1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 t="s">
        <v>137</v>
      </c>
      <c r="I39" s="4">
        <v>2</v>
      </c>
      <c r="J39" s="4">
        <f t="shared" si="1"/>
        <v>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60</v>
      </c>
      <c r="I42" s="4">
        <v>2</v>
      </c>
      <c r="J42" s="4">
        <f t="shared" si="1"/>
        <v>1.2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 t="s">
        <v>137</v>
      </c>
      <c r="I49" s="4">
        <v>4</v>
      </c>
      <c r="J49" s="4">
        <f t="shared" si="1"/>
        <v>4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90</v>
      </c>
      <c r="I52" s="4">
        <v>5</v>
      </c>
      <c r="J52" s="4">
        <f t="shared" si="1"/>
        <v>4.5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 t="s">
        <v>137</v>
      </c>
      <c r="I57" s="4">
        <v>7</v>
      </c>
      <c r="J57" s="4">
        <f t="shared" si="1"/>
        <v>7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 t="s">
        <v>137</v>
      </c>
      <c r="I58" s="4">
        <v>7</v>
      </c>
      <c r="J58" s="4">
        <f t="shared" si="1"/>
        <v>7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 t="s">
        <v>137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 t="s">
        <v>137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80</v>
      </c>
      <c r="I68" s="4">
        <v>4</v>
      </c>
      <c r="J68" s="4">
        <f t="shared" si="1"/>
        <v>3.2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185.79999999999995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4" thickBot="1" x14ac:dyDescent="0.35"/>
    <row r="72" spans="1:40" ht="16.5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43</v>
      </c>
    </row>
    <row r="74" spans="1:40" x14ac:dyDescent="0.3">
      <c r="G74" s="24" t="s">
        <v>28</v>
      </c>
      <c r="H74" s="25">
        <f>COUNTIF(H15:H68,"未着手")</f>
        <v>0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1</v>
      </c>
    </row>
    <row r="79" spans="1:40" x14ac:dyDescent="0.3">
      <c r="G79" s="24">
        <v>50</v>
      </c>
      <c r="H79" s="25">
        <f>COUNTIF(H15:H68,50)</f>
        <v>4</v>
      </c>
    </row>
    <row r="80" spans="1:40" x14ac:dyDescent="0.3">
      <c r="G80" s="24">
        <v>60</v>
      </c>
      <c r="H80" s="25">
        <f>COUNTIF(H15:H68,60)</f>
        <v>1</v>
      </c>
    </row>
    <row r="81" spans="7:10" x14ac:dyDescent="0.3">
      <c r="G81" s="24">
        <v>70</v>
      </c>
      <c r="H81" s="25">
        <f>COUNTIF(H15:H68,70)</f>
        <v>0</v>
      </c>
    </row>
    <row r="82" spans="7:10" x14ac:dyDescent="0.3">
      <c r="G82" s="24">
        <v>80</v>
      </c>
      <c r="H82" s="25">
        <f>COUNTIF(H15:H68,80)</f>
        <v>1</v>
      </c>
    </row>
    <row r="83" spans="7:10" ht="14" thickBot="1" x14ac:dyDescent="0.35">
      <c r="G83" s="34">
        <v>90</v>
      </c>
      <c r="H83" s="31">
        <f>COUNTIF(H15:H68,90)</f>
        <v>3</v>
      </c>
    </row>
    <row r="84" spans="7:10" ht="14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4" thickBot="1" x14ac:dyDescent="0.35">
      <c r="G86" s="34" t="s">
        <v>90</v>
      </c>
      <c r="H86" s="26">
        <f>(H73*100+G75*H75+G76*H76+G77*H77+G78*H78+G79*H79+G80*H80+G81*H81+G82*H82+G83*H83)/H85*100/100/100</f>
        <v>0.91851851851851851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49.6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L3" sqref="L3"/>
    </sheetView>
  </sheetViews>
  <sheetFormatPr defaultRowHeight="13.5" x14ac:dyDescent="0.3"/>
  <cols>
    <col min="2" max="6" width="5.6640625" customWidth="1"/>
    <col min="7" max="8" width="5.6640625" hidden="1" customWidth="1"/>
    <col min="9" max="20" width="5.6640625" customWidth="1"/>
    <col min="22" max="22" width="12.08203125" customWidth="1"/>
    <col min="23" max="23" width="11.914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>
        <v>0.92</v>
      </c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185.79999999999995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0.92437810945273613</v>
      </c>
      <c r="W7" s="50">
        <f>V5/X3</f>
        <v>0.84840182648401807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tabSelected="1" workbookViewId="0">
      <selection activeCell="F16" sqref="F16"/>
    </sheetView>
  </sheetViews>
  <sheetFormatPr defaultRowHeight="13.5" x14ac:dyDescent="0.3"/>
  <cols>
    <col min="1" max="1" width="4.9140625" customWidth="1"/>
    <col min="2" max="2" width="11" customWidth="1"/>
    <col min="3" max="3" width="11.1640625" customWidth="1"/>
    <col min="4" max="4" width="4.9140625" customWidth="1"/>
    <col min="6" max="6" width="25.4140625" customWidth="1"/>
    <col min="7" max="7" width="6.9140625" customWidth="1"/>
  </cols>
  <sheetData>
    <row r="1" spans="1:7" ht="14" thickBot="1" x14ac:dyDescent="0.35"/>
    <row r="2" spans="1:7" ht="14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 t="s">
        <v>129</v>
      </c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 t="s">
        <v>129</v>
      </c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 t="s">
        <v>129</v>
      </c>
    </row>
    <row r="6" spans="1:7" x14ac:dyDescent="0.3">
      <c r="A6" s="1">
        <v>4</v>
      </c>
      <c r="B6" s="1" t="s">
        <v>116</v>
      </c>
      <c r="C6" s="1" t="s">
        <v>118</v>
      </c>
      <c r="D6" s="1" t="s">
        <v>129</v>
      </c>
      <c r="F6" s="1" t="s">
        <v>138</v>
      </c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 t="s">
        <v>139</v>
      </c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 t="s">
        <v>140</v>
      </c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 t="s">
        <v>141</v>
      </c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 t="s">
        <v>142</v>
      </c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 t="s">
        <v>143</v>
      </c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 t="s">
        <v>144</v>
      </c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 t="s">
        <v>146</v>
      </c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57" t="s">
        <v>147</v>
      </c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 t="s">
        <v>145</v>
      </c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129</v>
      </c>
      <c r="F16" s="1" t="s">
        <v>148</v>
      </c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129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2023-06-21T08:42:03Z</dcterms:modified>
</cp:coreProperties>
</file>