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714296F2-57CC-40F0-8CB1-BA1FC5E77229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7" i="5" l="1"/>
  <c r="V5" i="6" s="1"/>
  <c r="I67" i="5"/>
  <c r="V3" i="6" s="1"/>
  <c r="X3" i="6" s="1"/>
  <c r="H71" i="5"/>
  <c r="H81" i="5"/>
  <c r="H80" i="5"/>
  <c r="H79" i="5"/>
  <c r="H77" i="5"/>
  <c r="H76" i="5"/>
  <c r="H75" i="5"/>
  <c r="H74" i="5"/>
  <c r="H73" i="5"/>
  <c r="H72" i="5"/>
  <c r="V7" i="6" l="1"/>
  <c r="W7" i="6"/>
  <c r="H83" i="5"/>
  <c r="H84" i="5" s="1"/>
  <c r="H86" i="5"/>
</calcChain>
</file>

<file path=xl/sharedStrings.xml><?xml version="1.0" encoding="utf-8"?>
<sst xmlns="http://schemas.openxmlformats.org/spreadsheetml/2006/main" count="353" uniqueCount="132">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</sst>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zoomScale="80" zoomScaleNormal="80" workbookViewId="0">
      <pane ySplit="2" topLeftCell="A49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>
        <v>70</v>
      </c>
      <c r="I26" s="4">
        <v>4</v>
      </c>
      <c r="J26" s="4">
        <f t="shared" si="1"/>
        <v>2.8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20</v>
      </c>
      <c r="I27" s="4">
        <v>4</v>
      </c>
      <c r="J27" s="4">
        <f t="shared" si="1"/>
        <v>0.8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60</v>
      </c>
      <c r="I43" s="4">
        <v>2</v>
      </c>
      <c r="J43" s="4">
        <f t="shared" si="1"/>
        <v>1.2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60</v>
      </c>
      <c r="I44" s="4">
        <v>2</v>
      </c>
      <c r="J44" s="4">
        <f t="shared" si="1"/>
        <v>1.2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60</v>
      </c>
      <c r="I49" s="4">
        <v>4</v>
      </c>
      <c r="J49" s="4">
        <f t="shared" si="1"/>
        <v>2.4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80</v>
      </c>
      <c r="I51" s="4">
        <v>4</v>
      </c>
      <c r="J51" s="4">
        <f t="shared" si="1"/>
        <v>3.2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40</v>
      </c>
      <c r="I52" s="4">
        <v>4</v>
      </c>
      <c r="J52" s="4">
        <f t="shared" si="1"/>
        <v>1.6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50</v>
      </c>
      <c r="I57" s="4">
        <v>7</v>
      </c>
      <c r="J57" s="4">
        <f t="shared" si="1"/>
        <v>3.5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50</v>
      </c>
      <c r="I58" s="4">
        <v>7</v>
      </c>
      <c r="J58" s="4">
        <f t="shared" si="1"/>
        <v>3.5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B67" s="45"/>
      <c r="C67" s="45"/>
      <c r="D67" s="46"/>
      <c r="E67" s="45"/>
      <c r="F67" s="47"/>
      <c r="G67" s="47"/>
      <c r="H67" s="44"/>
      <c r="I67" s="44">
        <f>SUM(I3:I66)</f>
        <v>195</v>
      </c>
      <c r="J67" s="44">
        <f>SUM(J3:J66)</f>
        <v>154.60000000000002</v>
      </c>
      <c r="K67" s="48"/>
      <c r="L67" s="48"/>
      <c r="M67" s="48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40" ht="18" x14ac:dyDescent="0.3">
      <c r="B68" s="45"/>
      <c r="C68" s="45"/>
      <c r="D68" s="46"/>
      <c r="E68" s="45"/>
      <c r="F68" s="47"/>
      <c r="G68" s="47"/>
      <c r="H68" s="44"/>
      <c r="I68" s="44"/>
      <c r="J68" s="44"/>
      <c r="K68" s="48"/>
      <c r="L68" s="48"/>
      <c r="M68" s="48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40" ht="14" thickBot="1" x14ac:dyDescent="0.35"/>
    <row r="70" spans="1:40" ht="16.5" thickBot="1" x14ac:dyDescent="0.35">
      <c r="G70" s="27" t="s">
        <v>87</v>
      </c>
      <c r="H70" s="28" t="s">
        <v>88</v>
      </c>
      <c r="I70" s="44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29</v>
      </c>
    </row>
    <row r="72" spans="1:40" x14ac:dyDescent="0.3">
      <c r="G72" s="24" t="s">
        <v>28</v>
      </c>
      <c r="H72" s="25">
        <f>COUNTIF(H15:H66,"未着手")</f>
        <v>3</v>
      </c>
    </row>
    <row r="73" spans="1:40" x14ac:dyDescent="0.3">
      <c r="G73" s="24">
        <v>10</v>
      </c>
      <c r="H73" s="25">
        <f>COUNTIF(H15:H66,10)</f>
        <v>1</v>
      </c>
    </row>
    <row r="74" spans="1:40" x14ac:dyDescent="0.3">
      <c r="G74" s="24">
        <v>20</v>
      </c>
      <c r="H74" s="25">
        <f>COUNTIF(H15:H66,20)</f>
        <v>3</v>
      </c>
    </row>
    <row r="75" spans="1:40" x14ac:dyDescent="0.3">
      <c r="G75" s="24">
        <v>30</v>
      </c>
      <c r="H75" s="25">
        <f>COUNTIF(H15:H66,30)</f>
        <v>1</v>
      </c>
    </row>
    <row r="76" spans="1:40" x14ac:dyDescent="0.3">
      <c r="G76" s="24">
        <v>40</v>
      </c>
      <c r="H76" s="25">
        <f>COUNTIF(H15:H66,40)</f>
        <v>1</v>
      </c>
    </row>
    <row r="77" spans="1:40" x14ac:dyDescent="0.3">
      <c r="G77" s="24">
        <v>50</v>
      </c>
      <c r="H77" s="25">
        <f>COUNTIF(H15:H66,50)</f>
        <v>2</v>
      </c>
    </row>
    <row r="78" spans="1:40" x14ac:dyDescent="0.3">
      <c r="G78" s="24">
        <v>60</v>
      </c>
      <c r="H78" s="25">
        <f>COUNTIF(H15:H66,60)</f>
        <v>3</v>
      </c>
    </row>
    <row r="79" spans="1:40" x14ac:dyDescent="0.3">
      <c r="G79" s="24">
        <v>70</v>
      </c>
      <c r="H79" s="25">
        <f>COUNTIF(H15:H66,70)</f>
        <v>1</v>
      </c>
    </row>
    <row r="80" spans="1:40" x14ac:dyDescent="0.3">
      <c r="G80" s="24">
        <v>80</v>
      </c>
      <c r="H80" s="25">
        <f>COUNTIF(H15:H66,80)</f>
        <v>2</v>
      </c>
    </row>
    <row r="81" spans="7:10" ht="14" thickBot="1" x14ac:dyDescent="0.35">
      <c r="G81" s="34">
        <v>90</v>
      </c>
      <c r="H81" s="31">
        <f>COUNTIF(H15:H66,90)</f>
        <v>6</v>
      </c>
    </row>
    <row r="82" spans="7:10" ht="14" thickBot="1" x14ac:dyDescent="0.35">
      <c r="G82" s="32"/>
      <c r="H82" s="33"/>
    </row>
    <row r="83" spans="7:10" x14ac:dyDescent="0.3">
      <c r="G83" s="35" t="s">
        <v>89</v>
      </c>
      <c r="H83" s="29">
        <f>SUM(H71:H81)</f>
        <v>52</v>
      </c>
    </row>
    <row r="84" spans="7:10" ht="14" thickBot="1" x14ac:dyDescent="0.35">
      <c r="G84" s="34" t="s">
        <v>90</v>
      </c>
      <c r="H84" s="26">
        <f>(H71*100+G73*H73+G74*H74+G75*H75+G76*H76+G77*H77+G78*H78+G79*H79+G80*H80+G81*H81)/H83*100/100/100</f>
        <v>0.78653846153846163</v>
      </c>
      <c r="I84" s="23"/>
      <c r="J84" s="23"/>
    </row>
    <row r="86" spans="7:10" x14ac:dyDescent="0.3">
      <c r="G86" t="s">
        <v>106</v>
      </c>
      <c r="H86">
        <f>(H71*100+G73*H73+G74*H74+G75*H75+G76*H76+G77*H77+G78*H78+G79*H79+G80*H80+G81*H81)/100</f>
        <v>40.9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topLeftCell="H1" workbookViewId="0">
      <selection activeCell="H10" sqref="H10"/>
    </sheetView>
  </sheetViews>
  <sheetFormatPr defaultRowHeight="13.5" x14ac:dyDescent="0.3"/>
  <cols>
    <col min="2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154.60000000000002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0.79282051282051291</v>
      </c>
      <c r="W7" s="50">
        <f>V5/X3</f>
        <v>0.72582159624413156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tabSelected="1"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582031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/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130</v>
      </c>
      <c r="F5" s="1"/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130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2023-06-19T04:13:25Z</dcterms:modified>
</cp:coreProperties>
</file>